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filterPrivacy="1" codeName="ThisWorkbook"/>
  <xr:revisionPtr revIDLastSave="0" documentId="13_ncr:1_{54E2E636-1F84-4F7C-A836-BE61279E1A80}" xr6:coauthVersionLast="36" xr6:coauthVersionMax="36" xr10:uidLastSave="{00000000-0000-0000-0000-000000000000}"/>
  <workbookProtection workbookAlgorithmName="SHA-512" workbookHashValue="imY5FwwuicBFkOise00U1j2mARiAGvt8Lp2D0nv8PxINmt+BrZsHe3Myg3yHDwkd89jLLWlczHuAm8A7sBUXHQ==" workbookSaltValue="r1BCmt8fISIXpKVKUjHegA==" workbookSpinCount="100000" lockStructure="1"/>
  <bookViews>
    <workbookView xWindow="0" yWindow="0" windowWidth="20505" windowHeight="4845" tabRatio="918" xr2:uid="{00000000-000D-0000-FFFF-FFFF00000000}"/>
  </bookViews>
  <sheets>
    <sheet name="チェックリスト " sheetId="46" r:id="rId1"/>
    <sheet name="要望書" sheetId="19" r:id="rId2"/>
    <sheet name="要望額調書記入の方法・注意事項" sheetId="32" r:id="rId3"/>
    <sheet name="インプットシート" sheetId="28" r:id="rId4"/>
    <sheet name="要望額調書（1年目）" sheetId="22" r:id="rId5"/>
    <sheet name="要望額調書（2年目）" sheetId="35" r:id="rId6"/>
    <sheet name="要望額調書（3年目）" sheetId="36" r:id="rId7"/>
    <sheet name="触れないでください。" sheetId="29" state="hidden" r:id="rId8"/>
    <sheet name="【参考】全体予算" sheetId="34" r:id="rId9"/>
    <sheet name="事業実施スケジュール" sheetId="33" r:id="rId10"/>
    <sheet name="備品購入理由書" sheetId="23" r:id="rId11"/>
    <sheet name="アンケート" sheetId="17" r:id="rId12"/>
    <sheet name="別紙1" sheetId="43" r:id="rId13"/>
    <sheet name="別紙２" sheetId="44" r:id="rId14"/>
    <sheet name="別紙３" sheetId="45" r:id="rId15"/>
  </sheets>
  <externalReferences>
    <externalReference r:id="rId16"/>
    <externalReference r:id="rId17"/>
    <externalReference r:id="rId18"/>
    <externalReference r:id="rId19"/>
    <externalReference r:id="rId20"/>
  </externalReferences>
  <definedNames>
    <definedName name="_xlnm._FilterDatabase" localSheetId="3" hidden="1">インプットシート!$B$3:$AC$3</definedName>
    <definedName name="_xlnm._FilterDatabase" localSheetId="7" hidden="1">触れないでください。!$B$2:$BP$100</definedName>
    <definedName name="_xlnm._FilterDatabase" localSheetId="1" hidden="1">要望書!$C$136:$AW$181</definedName>
    <definedName name="_xlnm.Print_Area" localSheetId="8">【参考】全体予算!$A$1:$G$63</definedName>
    <definedName name="_xlnm.Print_Area" localSheetId="11">アンケート!$A$1:$O$53</definedName>
    <definedName name="_xlnm.Print_Area" localSheetId="3">インプットシート!$C$1:$W$97</definedName>
    <definedName name="_xlnm.Print_Area" localSheetId="9">事業実施スケジュール!$A$1:$AP$61</definedName>
    <definedName name="_xlnm.Print_Area" localSheetId="10">備品購入理由書!$A$3:$H$30</definedName>
    <definedName name="_xlnm.Print_Area" localSheetId="12">別紙1!$B$2:$K$30</definedName>
    <definedName name="_xlnm.Print_Area" localSheetId="13">別紙２!$B$3:$G$50</definedName>
    <definedName name="_xlnm.Print_Area" localSheetId="14">別紙３!$B$3:$J$50</definedName>
    <definedName name="_xlnm.Print_Area" localSheetId="4">'要望額調書（1年目）'!$A$1:$K$36</definedName>
    <definedName name="_xlnm.Print_Area" localSheetId="5">'要望額調書（2年目）'!$A$1:$K$36</definedName>
    <definedName name="_xlnm.Print_Area" localSheetId="6">'要望額調書（3年目）'!$A$1:$K$36</definedName>
    <definedName name="_xlnm.Print_Area" localSheetId="2">要望額調書記入の方法・注意事項!$A$1:$T$166</definedName>
    <definedName name="_xlnm.Print_Area" localSheetId="1">要望書!$C$1:$AV$307</definedName>
    <definedName name="いりえ">[1]リスト!$A$2:$A$9</definedName>
    <definedName name="区分">[2]助成対象となる経費項目!$C$20:$C$45</definedName>
    <definedName name="月" localSheetId="4">[3]空き店舗・民家等のリフォーム!$A$596:$A$608</definedName>
    <definedName name="月" localSheetId="5">[3]空き店舗・民家等のリフォーム!$A$596:$A$608</definedName>
    <definedName name="月" localSheetId="6">[3]空き店舗・民家等のリフォーム!$A$596:$A$608</definedName>
    <definedName name="県２" localSheetId="4">[3]空き店舗・民家等のリフォーム!$A$651:$A$698</definedName>
    <definedName name="県２" localSheetId="5">[3]空き店舗・民家等のリフォーム!$A$651:$A$698</definedName>
    <definedName name="県２" localSheetId="6">[3]空き店舗・民家等のリフォーム!$A$651:$A$698</definedName>
    <definedName name="国" localSheetId="4">[3]空き店舗・民家等のリフォーム!$A$880:$A$1000</definedName>
    <definedName name="国" localSheetId="5">[3]空き店舗・民家等のリフォーム!$A$880:$A$1000</definedName>
    <definedName name="国" localSheetId="6">[3]空き店舗・民家等のリフォーム!$A$880:$A$1000</definedName>
    <definedName name="事業分野" localSheetId="4">'要望額調書（1年目）'!#REF!</definedName>
    <definedName name="事業分野" localSheetId="5">'要望額調書（2年目）'!#REF!</definedName>
    <definedName name="事業分野" localSheetId="6">'要望額調書（3年目）'!#REF!</definedName>
    <definedName name="事業分野">'[4]要望書 (様式)'!$L$72:$L$85</definedName>
    <definedName name="担当者">[5]リスト!$A$2:$A$9</definedName>
    <definedName name="日" localSheetId="4">[3]空き店舗・民家等のリフォーム!$A$612:$A$646</definedName>
    <definedName name="日" localSheetId="5">[3]空き店舗・民家等のリフォーム!$A$612:$A$646</definedName>
    <definedName name="日" localSheetId="6">[3]空き店舗・民家等のリフォーム!$A$612:$A$646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 i="46" l="1"/>
  <c r="N7" i="46"/>
  <c r="K50" i="45" l="1"/>
  <c r="K49" i="45"/>
  <c r="K48" i="45"/>
  <c r="K47" i="45"/>
  <c r="K46" i="45"/>
  <c r="K45" i="45"/>
  <c r="K44" i="45"/>
  <c r="K43" i="45"/>
  <c r="K42" i="45"/>
  <c r="K41" i="45"/>
  <c r="K40" i="45"/>
  <c r="K39" i="45"/>
  <c r="K38" i="45"/>
  <c r="K37" i="45"/>
  <c r="K36" i="45"/>
  <c r="K35" i="45"/>
  <c r="K34" i="45"/>
  <c r="K33" i="45"/>
  <c r="K32" i="45"/>
  <c r="K31" i="45"/>
  <c r="K30" i="45"/>
  <c r="K29" i="45"/>
  <c r="K28" i="45"/>
  <c r="K27" i="45"/>
  <c r="K26" i="45"/>
  <c r="K25" i="45"/>
  <c r="K24" i="45"/>
  <c r="K23" i="45"/>
  <c r="K22" i="45"/>
  <c r="K21" i="45"/>
  <c r="K20" i="45"/>
  <c r="K19" i="45"/>
  <c r="K18" i="45"/>
  <c r="K17" i="45"/>
  <c r="K16" i="45"/>
  <c r="K15" i="45"/>
  <c r="K14" i="45"/>
  <c r="K13" i="45"/>
  <c r="K12" i="45"/>
  <c r="K11" i="45"/>
  <c r="K10" i="45"/>
  <c r="K9" i="45"/>
  <c r="K8" i="45"/>
  <c r="K7" i="45"/>
  <c r="K6" i="45"/>
  <c r="K5" i="45"/>
  <c r="K4" i="45"/>
  <c r="L26" i="43"/>
  <c r="L20" i="43"/>
  <c r="L14" i="43"/>
  <c r="L8" i="43"/>
  <c r="L2" i="43"/>
  <c r="AW274" i="19"/>
  <c r="AW225" i="19"/>
  <c r="BF294" i="19"/>
  <c r="AW294" i="19" s="1"/>
  <c r="AW83" i="19"/>
  <c r="AW190" i="19"/>
  <c r="G5" i="28" l="1"/>
  <c r="G6" i="28"/>
  <c r="G7" i="28"/>
  <c r="G8" i="28"/>
  <c r="G9" i="28"/>
  <c r="G10" i="28"/>
  <c r="G11" i="28"/>
  <c r="G12" i="28"/>
  <c r="G13" i="28"/>
  <c r="G14"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54" i="28"/>
  <c r="G55" i="28"/>
  <c r="G5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G98" i="28"/>
  <c r="G99" i="28"/>
  <c r="G100" i="28"/>
  <c r="G101" i="28"/>
  <c r="G102" i="28"/>
  <c r="G103" i="28"/>
  <c r="G104" i="28"/>
  <c r="G105" i="28"/>
  <c r="G106" i="28"/>
  <c r="G107" i="28"/>
  <c r="G108" i="28"/>
  <c r="G109" i="28"/>
  <c r="G110" i="28"/>
  <c r="G111" i="28"/>
  <c r="G112" i="28"/>
  <c r="G113" i="28"/>
  <c r="G114" i="28"/>
  <c r="G115" i="28"/>
  <c r="G116" i="28"/>
  <c r="G117" i="28"/>
  <c r="G118" i="28"/>
  <c r="G119" i="28"/>
  <c r="G120" i="28"/>
  <c r="G121" i="28"/>
  <c r="G122" i="28"/>
  <c r="G123" i="28"/>
  <c r="G124" i="28"/>
  <c r="G125" i="28"/>
  <c r="G126" i="28"/>
  <c r="G127" i="28"/>
  <c r="G128" i="28"/>
  <c r="G129" i="28"/>
  <c r="G130" i="28"/>
  <c r="G131" i="28"/>
  <c r="G132" i="28"/>
  <c r="G133" i="28"/>
  <c r="G134" i="28"/>
  <c r="G135" i="28"/>
  <c r="G136" i="28"/>
  <c r="G137" i="28"/>
  <c r="G138" i="28"/>
  <c r="G139" i="28"/>
  <c r="G140" i="28"/>
  <c r="G141" i="28"/>
  <c r="G142" i="28"/>
  <c r="G143" i="28"/>
  <c r="G144" i="28"/>
  <c r="G145" i="28"/>
  <c r="G146" i="28"/>
  <c r="G147" i="28"/>
  <c r="G148" i="28"/>
  <c r="G149" i="28"/>
  <c r="G150" i="28"/>
  <c r="G151" i="28"/>
  <c r="G152" i="28"/>
  <c r="G153" i="28"/>
  <c r="G154" i="28"/>
  <c r="G155" i="28"/>
  <c r="G156" i="28"/>
  <c r="G157" i="28"/>
  <c r="G158" i="28"/>
  <c r="G159" i="28"/>
  <c r="G160" i="28"/>
  <c r="G161" i="28"/>
  <c r="G162" i="28"/>
  <c r="G163" i="28"/>
  <c r="G164" i="28"/>
  <c r="G165" i="28"/>
  <c r="G166" i="28"/>
  <c r="G167" i="28"/>
  <c r="G168" i="28"/>
  <c r="G169" i="28"/>
  <c r="G170" i="28"/>
  <c r="G171" i="28"/>
  <c r="G172" i="28"/>
  <c r="G173" i="28"/>
  <c r="G174" i="28"/>
  <c r="G175" i="28"/>
  <c r="G176" i="28"/>
  <c r="G177" i="28"/>
  <c r="G178" i="28"/>
  <c r="G179" i="28"/>
  <c r="G180" i="28"/>
  <c r="G181" i="28"/>
  <c r="G182" i="28"/>
  <c r="G183" i="28"/>
  <c r="G184" i="28"/>
  <c r="G185" i="28"/>
  <c r="G186" i="28"/>
  <c r="G187" i="28"/>
  <c r="G188" i="28"/>
  <c r="G189" i="28"/>
  <c r="G190" i="28"/>
  <c r="G191" i="28"/>
  <c r="G192" i="28"/>
  <c r="G193" i="28"/>
  <c r="G194" i="28"/>
  <c r="G195" i="28"/>
  <c r="G196" i="28"/>
  <c r="G197" i="28"/>
  <c r="G198" i="28"/>
  <c r="G199" i="28"/>
  <c r="G200" i="28"/>
  <c r="G201" i="28"/>
  <c r="G202" i="28"/>
  <c r="G203" i="28"/>
  <c r="G204" i="28"/>
  <c r="G205" i="28"/>
  <c r="G206" i="28"/>
  <c r="G207" i="28"/>
  <c r="G208" i="28"/>
  <c r="G209" i="28"/>
  <c r="G210" i="28"/>
  <c r="G211" i="28"/>
  <c r="G212" i="28"/>
  <c r="G213" i="28"/>
  <c r="G214" i="28"/>
  <c r="G215" i="28"/>
  <c r="G216" i="28"/>
  <c r="G217" i="28"/>
  <c r="G218" i="28"/>
  <c r="G219" i="28"/>
  <c r="G220" i="28"/>
  <c r="G221" i="28"/>
  <c r="G222" i="28"/>
  <c r="G223" i="28"/>
  <c r="G224" i="28"/>
  <c r="G225" i="28"/>
  <c r="G226" i="28"/>
  <c r="G227" i="28"/>
  <c r="G228" i="28"/>
  <c r="G229" i="28"/>
  <c r="G230" i="28"/>
  <c r="G231" i="28"/>
  <c r="G232" i="28"/>
  <c r="G233" i="28"/>
  <c r="G234" i="28"/>
  <c r="G235" i="28"/>
  <c r="G236" i="28"/>
  <c r="G237" i="28"/>
  <c r="G238" i="28"/>
  <c r="G239" i="28"/>
  <c r="G240" i="28"/>
  <c r="G241" i="28"/>
  <c r="G242" i="28"/>
  <c r="G243" i="28"/>
  <c r="G244" i="28"/>
  <c r="G245" i="28"/>
  <c r="G246" i="28"/>
  <c r="G247" i="28"/>
  <c r="G248" i="28"/>
  <c r="G249" i="28"/>
  <c r="G250" i="28"/>
  <c r="G4" i="28"/>
  <c r="BR803" i="29" l="1"/>
  <c r="BR802" i="29"/>
  <c r="BR801" i="29"/>
  <c r="BR800" i="29"/>
  <c r="BR799" i="29"/>
  <c r="BR798" i="29"/>
  <c r="BR797" i="29"/>
  <c r="BR796" i="29"/>
  <c r="BR795" i="29"/>
  <c r="BR794" i="29"/>
  <c r="BR793" i="29"/>
  <c r="BR792" i="29"/>
  <c r="BR791" i="29"/>
  <c r="BR790" i="29"/>
  <c r="BR789" i="29"/>
  <c r="BR788" i="29"/>
  <c r="BR787" i="29"/>
  <c r="BR786" i="29"/>
  <c r="BR785" i="29"/>
  <c r="BR784" i="29"/>
  <c r="BR783" i="29"/>
  <c r="BR782" i="29"/>
  <c r="BR781" i="29"/>
  <c r="BR780" i="29"/>
  <c r="BR779" i="29"/>
  <c r="BR778" i="29"/>
  <c r="BR777" i="29"/>
  <c r="BR776" i="29"/>
  <c r="BR775" i="29"/>
  <c r="BR774" i="29"/>
  <c r="BR773" i="29"/>
  <c r="BR772" i="29"/>
  <c r="BR771" i="29"/>
  <c r="BR770" i="29"/>
  <c r="BR769" i="29"/>
  <c r="BR768" i="29"/>
  <c r="BR767" i="29"/>
  <c r="BR766" i="29"/>
  <c r="BR765" i="29"/>
  <c r="BR764" i="29"/>
  <c r="BR763" i="29"/>
  <c r="BR762" i="29"/>
  <c r="BR761" i="29"/>
  <c r="BR760" i="29"/>
  <c r="BR759" i="29"/>
  <c r="BR758" i="29"/>
  <c r="BR757" i="29"/>
  <c r="BR756" i="29"/>
  <c r="BR755" i="29"/>
  <c r="BR754" i="29"/>
  <c r="BR753" i="29"/>
  <c r="BR752" i="29"/>
  <c r="BR751" i="29"/>
  <c r="BR750" i="29"/>
  <c r="BR749" i="29"/>
  <c r="BR748" i="29"/>
  <c r="BR747" i="29"/>
  <c r="BR746" i="29"/>
  <c r="BR745" i="29"/>
  <c r="BR744" i="29"/>
  <c r="BR743" i="29"/>
  <c r="BR742" i="29"/>
  <c r="BR741" i="29"/>
  <c r="BR740" i="29"/>
  <c r="BR739" i="29"/>
  <c r="BR738" i="29"/>
  <c r="BR737" i="29"/>
  <c r="BR736" i="29"/>
  <c r="BR735" i="29"/>
  <c r="BR734" i="29"/>
  <c r="BR733" i="29"/>
  <c r="BR732" i="29"/>
  <c r="BR731" i="29"/>
  <c r="BR730" i="29"/>
  <c r="BR729" i="29"/>
  <c r="BR728" i="29"/>
  <c r="BR727" i="29"/>
  <c r="BR726" i="29"/>
  <c r="BR725" i="29"/>
  <c r="BR724" i="29"/>
  <c r="BR723" i="29"/>
  <c r="BR722" i="29"/>
  <c r="BR721" i="29"/>
  <c r="BR720" i="29"/>
  <c r="BR719" i="29"/>
  <c r="BR718" i="29"/>
  <c r="BR717" i="29"/>
  <c r="BR716" i="29"/>
  <c r="BR715" i="29"/>
  <c r="BR714" i="29"/>
  <c r="BR713" i="29"/>
  <c r="BR712" i="29"/>
  <c r="BR711" i="29"/>
  <c r="BR710" i="29"/>
  <c r="BR709" i="29"/>
  <c r="BR708" i="29"/>
  <c r="BR707" i="29"/>
  <c r="BR706" i="29"/>
  <c r="BR705" i="29"/>
  <c r="BR704" i="29"/>
  <c r="BR703" i="29"/>
  <c r="BR702" i="29"/>
  <c r="BR701" i="29"/>
  <c r="BR700" i="29"/>
  <c r="BR699" i="29"/>
  <c r="BR698" i="29"/>
  <c r="BR697" i="29"/>
  <c r="BR696" i="29"/>
  <c r="BR695" i="29"/>
  <c r="BR694" i="29"/>
  <c r="BR693" i="29"/>
  <c r="BR692" i="29"/>
  <c r="BR691" i="29"/>
  <c r="BR690" i="29"/>
  <c r="BR689" i="29"/>
  <c r="BR688" i="29"/>
  <c r="BR687" i="29"/>
  <c r="BR686" i="29"/>
  <c r="BR685" i="29"/>
  <c r="BR684" i="29"/>
  <c r="BR683" i="29"/>
  <c r="BR682" i="29"/>
  <c r="BR681" i="29"/>
  <c r="BR680" i="29"/>
  <c r="BR679" i="29"/>
  <c r="BR678" i="29"/>
  <c r="BR677" i="29"/>
  <c r="BR676" i="29"/>
  <c r="BR675" i="29"/>
  <c r="BR674" i="29"/>
  <c r="BR673" i="29"/>
  <c r="BR672" i="29"/>
  <c r="BR671" i="29"/>
  <c r="BR670" i="29"/>
  <c r="BR669" i="29"/>
  <c r="BR668" i="29"/>
  <c r="BR667" i="29"/>
  <c r="BR666" i="29"/>
  <c r="BR665" i="29"/>
  <c r="BR664" i="29"/>
  <c r="BR663" i="29"/>
  <c r="BR662" i="29"/>
  <c r="BR661" i="29"/>
  <c r="BR660" i="29"/>
  <c r="BR659" i="29"/>
  <c r="BR658" i="29"/>
  <c r="BR657" i="29"/>
  <c r="BR656" i="29"/>
  <c r="BR655" i="29"/>
  <c r="BR654" i="29"/>
  <c r="BR653" i="29"/>
  <c r="BR652" i="29"/>
  <c r="BR651" i="29"/>
  <c r="BR650" i="29"/>
  <c r="BR649" i="29"/>
  <c r="BR648" i="29"/>
  <c r="BR647" i="29"/>
  <c r="BR646" i="29"/>
  <c r="BR645" i="29"/>
  <c r="BR644" i="29"/>
  <c r="BR643" i="29"/>
  <c r="BR642" i="29"/>
  <c r="BR641" i="29"/>
  <c r="BR640" i="29"/>
  <c r="BR639" i="29"/>
  <c r="BR638" i="29"/>
  <c r="BR637" i="29"/>
  <c r="BR636" i="29"/>
  <c r="BR635" i="29"/>
  <c r="BR634" i="29"/>
  <c r="BR633" i="29"/>
  <c r="BR632" i="29"/>
  <c r="BR631" i="29"/>
  <c r="BR630" i="29"/>
  <c r="BR629" i="29"/>
  <c r="BR628" i="29"/>
  <c r="BR627" i="29"/>
  <c r="BR626" i="29"/>
  <c r="BR625" i="29"/>
  <c r="BR624" i="29"/>
  <c r="BR623" i="29"/>
  <c r="BR622" i="29"/>
  <c r="BR621" i="29"/>
  <c r="BR620" i="29"/>
  <c r="BR619" i="29"/>
  <c r="BR618" i="29"/>
  <c r="BR617" i="29"/>
  <c r="BR616" i="29"/>
  <c r="BR615" i="29"/>
  <c r="BR614" i="29"/>
  <c r="BR613" i="29"/>
  <c r="BR612" i="29"/>
  <c r="BR611" i="29"/>
  <c r="BR610" i="29"/>
  <c r="BR609" i="29"/>
  <c r="BR608" i="29"/>
  <c r="BR607" i="29"/>
  <c r="BR606" i="29"/>
  <c r="BR605" i="29"/>
  <c r="BR604" i="29"/>
  <c r="BR603" i="29"/>
  <c r="BR602" i="29"/>
  <c r="BR601" i="29"/>
  <c r="BR600" i="29"/>
  <c r="BR599" i="29"/>
  <c r="BR598" i="29"/>
  <c r="BR597" i="29"/>
  <c r="BR596" i="29"/>
  <c r="BR595" i="29"/>
  <c r="BR594" i="29"/>
  <c r="BR593" i="29"/>
  <c r="BR592" i="29"/>
  <c r="BR591" i="29"/>
  <c r="BR590" i="29"/>
  <c r="BR589" i="29"/>
  <c r="BR588" i="29"/>
  <c r="BR587" i="29"/>
  <c r="BR586" i="29"/>
  <c r="BR585" i="29"/>
  <c r="BR584" i="29"/>
  <c r="BR583" i="29"/>
  <c r="BR582" i="29"/>
  <c r="BR581" i="29"/>
  <c r="BR580" i="29"/>
  <c r="BR579" i="29"/>
  <c r="BR578" i="29"/>
  <c r="BR577" i="29"/>
  <c r="BR576" i="29"/>
  <c r="BR575" i="29"/>
  <c r="BR574" i="29"/>
  <c r="BR573" i="29"/>
  <c r="BR572" i="29"/>
  <c r="BR571" i="29"/>
  <c r="BR570" i="29"/>
  <c r="BR569" i="29"/>
  <c r="BR568" i="29"/>
  <c r="BR567" i="29"/>
  <c r="BR566" i="29"/>
  <c r="BR565" i="29"/>
  <c r="BR564" i="29"/>
  <c r="BR563" i="29"/>
  <c r="BR562" i="29"/>
  <c r="BR561" i="29"/>
  <c r="BR560" i="29"/>
  <c r="BR559" i="29"/>
  <c r="BR558" i="29"/>
  <c r="BR557" i="29"/>
  <c r="BR556" i="29"/>
  <c r="BR555" i="29"/>
  <c r="BR554" i="29"/>
  <c r="BR553" i="29"/>
  <c r="BR552" i="29"/>
  <c r="BR551" i="29"/>
  <c r="BR550" i="29"/>
  <c r="BR549" i="29"/>
  <c r="BR548" i="29"/>
  <c r="BR547" i="29"/>
  <c r="BR546" i="29"/>
  <c r="BR545" i="29"/>
  <c r="BR544" i="29"/>
  <c r="BR543" i="29"/>
  <c r="BR542" i="29"/>
  <c r="BR541" i="29"/>
  <c r="BR540" i="29"/>
  <c r="BR539" i="29"/>
  <c r="BR538" i="29"/>
  <c r="BR537" i="29"/>
  <c r="BR536" i="29"/>
  <c r="BR535" i="29"/>
  <c r="BR534" i="29"/>
  <c r="BR533" i="29"/>
  <c r="BR532" i="29"/>
  <c r="BR531" i="29"/>
  <c r="BR530" i="29"/>
  <c r="BR529" i="29"/>
  <c r="BR528" i="29"/>
  <c r="BR527" i="29"/>
  <c r="BR526" i="29"/>
  <c r="BR525" i="29"/>
  <c r="BR524" i="29"/>
  <c r="BR523" i="29"/>
  <c r="BR522" i="29"/>
  <c r="BR521" i="29"/>
  <c r="BR520" i="29"/>
  <c r="BR519" i="29"/>
  <c r="BR518" i="29"/>
  <c r="BR517" i="29"/>
  <c r="BR516" i="29"/>
  <c r="BR515" i="29"/>
  <c r="BR514" i="29"/>
  <c r="BR513" i="29"/>
  <c r="BR512" i="29"/>
  <c r="BR511" i="29"/>
  <c r="BR510" i="29"/>
  <c r="BR509" i="29"/>
  <c r="BR508" i="29"/>
  <c r="BR507" i="29"/>
  <c r="BR506" i="29"/>
  <c r="BR502" i="29"/>
  <c r="BR501" i="29"/>
  <c r="BR500" i="29"/>
  <c r="BR499" i="29"/>
  <c r="BR498" i="29"/>
  <c r="BR497" i="29"/>
  <c r="BR496" i="29"/>
  <c r="BR495" i="29"/>
  <c r="BR494" i="29"/>
  <c r="BR493" i="29"/>
  <c r="BR492" i="29"/>
  <c r="BR491" i="29"/>
  <c r="BR490" i="29"/>
  <c r="BR489" i="29"/>
  <c r="BR488" i="29"/>
  <c r="BR487" i="29"/>
  <c r="BR486" i="29"/>
  <c r="BR485" i="29"/>
  <c r="BR484" i="29"/>
  <c r="BR483" i="29"/>
  <c r="BR482" i="29"/>
  <c r="BR481" i="29"/>
  <c r="BR480" i="29"/>
  <c r="BR479" i="29"/>
  <c r="BR478" i="29"/>
  <c r="BR477" i="29"/>
  <c r="BR476" i="29"/>
  <c r="BR475" i="29"/>
  <c r="BR474" i="29"/>
  <c r="BR473" i="29"/>
  <c r="BR472" i="29"/>
  <c r="BR471" i="29"/>
  <c r="BR470" i="29"/>
  <c r="BR469" i="29"/>
  <c r="BR468" i="29"/>
  <c r="BR467" i="29"/>
  <c r="BR466" i="29"/>
  <c r="BR465" i="29"/>
  <c r="BR464" i="29"/>
  <c r="BR463" i="29"/>
  <c r="BR462" i="29"/>
  <c r="BR461" i="29"/>
  <c r="BR460" i="29"/>
  <c r="BR459" i="29"/>
  <c r="BR458" i="29"/>
  <c r="BR457" i="29"/>
  <c r="BR456" i="29"/>
  <c r="BR455" i="29"/>
  <c r="BR454" i="29"/>
  <c r="BR453" i="29"/>
  <c r="BR452" i="29"/>
  <c r="BR451" i="29"/>
  <c r="BR450" i="29"/>
  <c r="BR449" i="29"/>
  <c r="BR448" i="29"/>
  <c r="BR447" i="29"/>
  <c r="BR446" i="29"/>
  <c r="BR445" i="29"/>
  <c r="BR444" i="29"/>
  <c r="BR443" i="29"/>
  <c r="BR442" i="29"/>
  <c r="BR441" i="29"/>
  <c r="BR440" i="29"/>
  <c r="BR439" i="29"/>
  <c r="BR438" i="29"/>
  <c r="BR437" i="29"/>
  <c r="BR436" i="29"/>
  <c r="BR435" i="29"/>
  <c r="BR434" i="29"/>
  <c r="BR433" i="29"/>
  <c r="BR432" i="29"/>
  <c r="BR431" i="29"/>
  <c r="BR430" i="29"/>
  <c r="BR429" i="29"/>
  <c r="BR428" i="29"/>
  <c r="BR427" i="29"/>
  <c r="BR426" i="29"/>
  <c r="BR425" i="29"/>
  <c r="BR424" i="29"/>
  <c r="BR423" i="29"/>
  <c r="BR422" i="29"/>
  <c r="BR421" i="29"/>
  <c r="BR420" i="29"/>
  <c r="BR419" i="29"/>
  <c r="BR418" i="29"/>
  <c r="BR417" i="29"/>
  <c r="BR416" i="29"/>
  <c r="BR415" i="29"/>
  <c r="BR414" i="29"/>
  <c r="BR413" i="29"/>
  <c r="BR412" i="29"/>
  <c r="BR411" i="29"/>
  <c r="BR410" i="29"/>
  <c r="BR409" i="29"/>
  <c r="BR408" i="29"/>
  <c r="BR407" i="29"/>
  <c r="BR406" i="29"/>
  <c r="BR405" i="29"/>
  <c r="BR404" i="29"/>
  <c r="BR403" i="29"/>
  <c r="BR402" i="29"/>
  <c r="BR401" i="29"/>
  <c r="BR400" i="29"/>
  <c r="BR399" i="29"/>
  <c r="BR398" i="29"/>
  <c r="BR397" i="29"/>
  <c r="BR396" i="29"/>
  <c r="BR395" i="29"/>
  <c r="BR394" i="29"/>
  <c r="BR393" i="29"/>
  <c r="BR392" i="29"/>
  <c r="BR391" i="29"/>
  <c r="BR390" i="29"/>
  <c r="BR389" i="29"/>
  <c r="BR388" i="29"/>
  <c r="BR387" i="29"/>
  <c r="BR386" i="29"/>
  <c r="BR385" i="29"/>
  <c r="BR384" i="29"/>
  <c r="BR383" i="29"/>
  <c r="BR382" i="29"/>
  <c r="BR381" i="29"/>
  <c r="BR380" i="29"/>
  <c r="BR379" i="29"/>
  <c r="BR378" i="29"/>
  <c r="BR377" i="29"/>
  <c r="BR376" i="29"/>
  <c r="BR375" i="29"/>
  <c r="BR374" i="29"/>
  <c r="BR373" i="29"/>
  <c r="BR372" i="29"/>
  <c r="BR371" i="29"/>
  <c r="BR370" i="29"/>
  <c r="BR369" i="29"/>
  <c r="BR368" i="29"/>
  <c r="BR367" i="29"/>
  <c r="BR366" i="29"/>
  <c r="BR365" i="29"/>
  <c r="BR364" i="29"/>
  <c r="BR363" i="29"/>
  <c r="BR362" i="29"/>
  <c r="BR361" i="29"/>
  <c r="BR360" i="29"/>
  <c r="BR359" i="29"/>
  <c r="BR358" i="29"/>
  <c r="BR357" i="29"/>
  <c r="BR356" i="29"/>
  <c r="BR355" i="29"/>
  <c r="BR354" i="29"/>
  <c r="BR353" i="29"/>
  <c r="BR352" i="29"/>
  <c r="BR351" i="29"/>
  <c r="BR350" i="29"/>
  <c r="BR349" i="29"/>
  <c r="BR348" i="29"/>
  <c r="BR347" i="29"/>
  <c r="BR346" i="29"/>
  <c r="BR345" i="29"/>
  <c r="BR344" i="29"/>
  <c r="BR343" i="29"/>
  <c r="BR342" i="29"/>
  <c r="BR341" i="29"/>
  <c r="BR340" i="29"/>
  <c r="BR339" i="29"/>
  <c r="BR338" i="29"/>
  <c r="BR337" i="29"/>
  <c r="BR336" i="29"/>
  <c r="BR335" i="29"/>
  <c r="BR334" i="29"/>
  <c r="BR333" i="29"/>
  <c r="BR332" i="29"/>
  <c r="BR331" i="29"/>
  <c r="BR330" i="29"/>
  <c r="BR329" i="29"/>
  <c r="BR328" i="29"/>
  <c r="BR327" i="29"/>
  <c r="BR326" i="29"/>
  <c r="BR325" i="29"/>
  <c r="BR324" i="29"/>
  <c r="BR323" i="29"/>
  <c r="BR322" i="29"/>
  <c r="BR321" i="29"/>
  <c r="BR320" i="29"/>
  <c r="BR319" i="29"/>
  <c r="BR318" i="29"/>
  <c r="BR317" i="29"/>
  <c r="BR316" i="29"/>
  <c r="BR315" i="29"/>
  <c r="BR314" i="29"/>
  <c r="BR313" i="29"/>
  <c r="BR312" i="29"/>
  <c r="BR311" i="29"/>
  <c r="BR310" i="29"/>
  <c r="BR309" i="29"/>
  <c r="BR308" i="29"/>
  <c r="BR307" i="29"/>
  <c r="BR306" i="29"/>
  <c r="BR305" i="29"/>
  <c r="BR304" i="29"/>
  <c r="BR303" i="29"/>
  <c r="BR302" i="29"/>
  <c r="BR301" i="29"/>
  <c r="BR300" i="29"/>
  <c r="BR299" i="29"/>
  <c r="BR298" i="29"/>
  <c r="BR297" i="29"/>
  <c r="BR296" i="29"/>
  <c r="BR295" i="29"/>
  <c r="BR294" i="29"/>
  <c r="BR293" i="29"/>
  <c r="BR292" i="29"/>
  <c r="BR291" i="29"/>
  <c r="BR290" i="29"/>
  <c r="BR289" i="29"/>
  <c r="BR288" i="29"/>
  <c r="BR287" i="29"/>
  <c r="BR286" i="29"/>
  <c r="BR285" i="29"/>
  <c r="BR284" i="29"/>
  <c r="BR283" i="29"/>
  <c r="BR282" i="29"/>
  <c r="BR281" i="29"/>
  <c r="BR280" i="29"/>
  <c r="BR279" i="29"/>
  <c r="BR278" i="29"/>
  <c r="BR277" i="29"/>
  <c r="BR276" i="29"/>
  <c r="BR275" i="29"/>
  <c r="BR274" i="29"/>
  <c r="BR273" i="29"/>
  <c r="BR272" i="29"/>
  <c r="BR271" i="29"/>
  <c r="BR270" i="29"/>
  <c r="BR269" i="29"/>
  <c r="BR268" i="29"/>
  <c r="BR267" i="29"/>
  <c r="BR266" i="29"/>
  <c r="BR265" i="29"/>
  <c r="BR264" i="29"/>
  <c r="BR263" i="29"/>
  <c r="BR262" i="29"/>
  <c r="BR261" i="29"/>
  <c r="BR260" i="29"/>
  <c r="BR259" i="29"/>
  <c r="BR258" i="29"/>
  <c r="BR257" i="29"/>
  <c r="BR256" i="29"/>
  <c r="BR249" i="29"/>
  <c r="BR248" i="29"/>
  <c r="BR247" i="29"/>
  <c r="BR246" i="29"/>
  <c r="BR245" i="29"/>
  <c r="BR244" i="29"/>
  <c r="BR243" i="29"/>
  <c r="BR242" i="29"/>
  <c r="BR241" i="29"/>
  <c r="BR240" i="29"/>
  <c r="BR239" i="29"/>
  <c r="BR238" i="29"/>
  <c r="BR237" i="29"/>
  <c r="BR236" i="29"/>
  <c r="BR235" i="29"/>
  <c r="BR234" i="29"/>
  <c r="BR233" i="29"/>
  <c r="BR232" i="29"/>
  <c r="BR231" i="29"/>
  <c r="BR230" i="29"/>
  <c r="BR229" i="29"/>
  <c r="BR228" i="29"/>
  <c r="BR227" i="29"/>
  <c r="BR226" i="29"/>
  <c r="BR225" i="29"/>
  <c r="BR224" i="29"/>
  <c r="BR223" i="29"/>
  <c r="BR222" i="29"/>
  <c r="BR221" i="29"/>
  <c r="BR220" i="29"/>
  <c r="BR219" i="29"/>
  <c r="BR218" i="29"/>
  <c r="BR217" i="29"/>
  <c r="BR216" i="29"/>
  <c r="BR215" i="29"/>
  <c r="BR214" i="29"/>
  <c r="BR213" i="29"/>
  <c r="BR212" i="29"/>
  <c r="BR211" i="29"/>
  <c r="BR210" i="29"/>
  <c r="BR209" i="29"/>
  <c r="BR208" i="29"/>
  <c r="BR207" i="29"/>
  <c r="BR206" i="29"/>
  <c r="BR205" i="29"/>
  <c r="BR204" i="29"/>
  <c r="BR203" i="29"/>
  <c r="BR202" i="29"/>
  <c r="BR201" i="29"/>
  <c r="BR200" i="29"/>
  <c r="BR199" i="29"/>
  <c r="BR198" i="29"/>
  <c r="BR197" i="29"/>
  <c r="BR196" i="29"/>
  <c r="BR195" i="29"/>
  <c r="BR194" i="29"/>
  <c r="BR193" i="29"/>
  <c r="BR192" i="29"/>
  <c r="BR191" i="29"/>
  <c r="BR190" i="29"/>
  <c r="BR189" i="29"/>
  <c r="BR188" i="29"/>
  <c r="BR187" i="29"/>
  <c r="BR186" i="29"/>
  <c r="BR185" i="29"/>
  <c r="BR184" i="29"/>
  <c r="BR183" i="29"/>
  <c r="BR182" i="29"/>
  <c r="BR181" i="29"/>
  <c r="BR180" i="29"/>
  <c r="BR179" i="29"/>
  <c r="BR178" i="29"/>
  <c r="BR177" i="29"/>
  <c r="BR176" i="29"/>
  <c r="BR175" i="29"/>
  <c r="BR174" i="29"/>
  <c r="BR173" i="29"/>
  <c r="BR172" i="29"/>
  <c r="BR171" i="29"/>
  <c r="BR170" i="29"/>
  <c r="BR169" i="29"/>
  <c r="BR168" i="29"/>
  <c r="BR167" i="29"/>
  <c r="BR166" i="29"/>
  <c r="BR165" i="29"/>
  <c r="BR164" i="29"/>
  <c r="BR163" i="29"/>
  <c r="BR162" i="29"/>
  <c r="BR161" i="29"/>
  <c r="BR160" i="29"/>
  <c r="BR159" i="29"/>
  <c r="BR158" i="29"/>
  <c r="BR157" i="29"/>
  <c r="BR156" i="29"/>
  <c r="BR155" i="29"/>
  <c r="BR154" i="29"/>
  <c r="BR153" i="29"/>
  <c r="BR152" i="29"/>
  <c r="BR151" i="29"/>
  <c r="BR150" i="29"/>
  <c r="BR149" i="29"/>
  <c r="BR148" i="29"/>
  <c r="BR147" i="29"/>
  <c r="BR146" i="29"/>
  <c r="BR145" i="29"/>
  <c r="BR144" i="29"/>
  <c r="BR143" i="29"/>
  <c r="BR142" i="29"/>
  <c r="BR141" i="29"/>
  <c r="BR140" i="29"/>
  <c r="BR139" i="29"/>
  <c r="BR138" i="29"/>
  <c r="BR137" i="29"/>
  <c r="BR136" i="29"/>
  <c r="BR135" i="29"/>
  <c r="BR134" i="29"/>
  <c r="BR133" i="29"/>
  <c r="BR132" i="29"/>
  <c r="BR131" i="29"/>
  <c r="BR130" i="29"/>
  <c r="BR129" i="29"/>
  <c r="BR128" i="29"/>
  <c r="BR127" i="29"/>
  <c r="BR126" i="29"/>
  <c r="BR125" i="29"/>
  <c r="BR124" i="29"/>
  <c r="BR123" i="29"/>
  <c r="BR122" i="29"/>
  <c r="BR121" i="29"/>
  <c r="BR120" i="29"/>
  <c r="BR119" i="29"/>
  <c r="BR118" i="29"/>
  <c r="BR117" i="29"/>
  <c r="BR116" i="29"/>
  <c r="BR115" i="29"/>
  <c r="BR114" i="29"/>
  <c r="BR113" i="29"/>
  <c r="BR112" i="29"/>
  <c r="BR111" i="29"/>
  <c r="BR110" i="29"/>
  <c r="BR109" i="29"/>
  <c r="BR108" i="29"/>
  <c r="BR107" i="29"/>
  <c r="BR106" i="29"/>
  <c r="BR105" i="29"/>
  <c r="BR104" i="29"/>
  <c r="BR103" i="29"/>
  <c r="BR102" i="29"/>
  <c r="BR101" i="29"/>
  <c r="BR100" i="29"/>
  <c r="BR99" i="29"/>
  <c r="BR98" i="29"/>
  <c r="BR97" i="29"/>
  <c r="BR96" i="29"/>
  <c r="BR95" i="29"/>
  <c r="BR94" i="29"/>
  <c r="BR93" i="29"/>
  <c r="BR92" i="29"/>
  <c r="BR91" i="29"/>
  <c r="BR90" i="29"/>
  <c r="BR89" i="29"/>
  <c r="BR88" i="29"/>
  <c r="BR87" i="29"/>
  <c r="BR86" i="29"/>
  <c r="BR85" i="29"/>
  <c r="BR84" i="29"/>
  <c r="BR83" i="29"/>
  <c r="BR82" i="29"/>
  <c r="BR81" i="29"/>
  <c r="BR80" i="29"/>
  <c r="BR79" i="29"/>
  <c r="BR78" i="29"/>
  <c r="BR77" i="29"/>
  <c r="BR76" i="29"/>
  <c r="BR75" i="29"/>
  <c r="BR74" i="29"/>
  <c r="BR73" i="29"/>
  <c r="BR72" i="29"/>
  <c r="BR71" i="29"/>
  <c r="BR70" i="29"/>
  <c r="BR69" i="29"/>
  <c r="BR68" i="29"/>
  <c r="BR67" i="29"/>
  <c r="BR66" i="29"/>
  <c r="BR65" i="29"/>
  <c r="BR64" i="29"/>
  <c r="BR63" i="29"/>
  <c r="BR62" i="29"/>
  <c r="BR61" i="29"/>
  <c r="BR60" i="29"/>
  <c r="BR59" i="29"/>
  <c r="BR58" i="29"/>
  <c r="BR57" i="29"/>
  <c r="BR56" i="29"/>
  <c r="BR55" i="29"/>
  <c r="BR54" i="29"/>
  <c r="BR53" i="29"/>
  <c r="BR52" i="29"/>
  <c r="BR51" i="29"/>
  <c r="BR50" i="29"/>
  <c r="BR49" i="29"/>
  <c r="BR48" i="29"/>
  <c r="BR47" i="29"/>
  <c r="BR46" i="29"/>
  <c r="BR45" i="29"/>
  <c r="BR44" i="29"/>
  <c r="BR43" i="29"/>
  <c r="BR42" i="29"/>
  <c r="BR41" i="29"/>
  <c r="BR40" i="29"/>
  <c r="BR39" i="29"/>
  <c r="BR38" i="29"/>
  <c r="BR37" i="29"/>
  <c r="BR36" i="29"/>
  <c r="BR35" i="29"/>
  <c r="BR34" i="29"/>
  <c r="BR33" i="29"/>
  <c r="BR32" i="29"/>
  <c r="BR31" i="29"/>
  <c r="BR30" i="29"/>
  <c r="BR29" i="29"/>
  <c r="BR28" i="29"/>
  <c r="BR27" i="29"/>
  <c r="BR26" i="29"/>
  <c r="BR25" i="29"/>
  <c r="BR24" i="29"/>
  <c r="BR23" i="29"/>
  <c r="BR22" i="29"/>
  <c r="BR21" i="29"/>
  <c r="BR20" i="29"/>
  <c r="BR19" i="29"/>
  <c r="BR18" i="29"/>
  <c r="BR17" i="29"/>
  <c r="BR16" i="29"/>
  <c r="BR15" i="29"/>
  <c r="BR14" i="29"/>
  <c r="BR13" i="29"/>
  <c r="BR12" i="29"/>
  <c r="BR11" i="29"/>
  <c r="BR10" i="29"/>
  <c r="BR9" i="29"/>
  <c r="BR8" i="29"/>
  <c r="BR7" i="29"/>
  <c r="BR6" i="29"/>
  <c r="BR5" i="29"/>
  <c r="BR4" i="29"/>
  <c r="BR3" i="29"/>
  <c r="BN803" i="29" l="1"/>
  <c r="BN802" i="29"/>
  <c r="BN801" i="29"/>
  <c r="BN800" i="29"/>
  <c r="BN799" i="29"/>
  <c r="BN798" i="29"/>
  <c r="BN797" i="29"/>
  <c r="BN796" i="29"/>
  <c r="BN795" i="29"/>
  <c r="BN794" i="29"/>
  <c r="BN793" i="29"/>
  <c r="BN792" i="29"/>
  <c r="BN791" i="29"/>
  <c r="BN790" i="29"/>
  <c r="BN789" i="29"/>
  <c r="BN788" i="29"/>
  <c r="BN787" i="29"/>
  <c r="BN786" i="29"/>
  <c r="BN785" i="29"/>
  <c r="BN784" i="29"/>
  <c r="BN783" i="29"/>
  <c r="BN782" i="29"/>
  <c r="BN781" i="29"/>
  <c r="BN780" i="29"/>
  <c r="BN779" i="29"/>
  <c r="BN778" i="29"/>
  <c r="BN777" i="29"/>
  <c r="BN776" i="29"/>
  <c r="BN775" i="29"/>
  <c r="BN774" i="29"/>
  <c r="BN773" i="29"/>
  <c r="BN772" i="29"/>
  <c r="BN771" i="29"/>
  <c r="BN770" i="29"/>
  <c r="BN769" i="29"/>
  <c r="BN768" i="29"/>
  <c r="BN767" i="29"/>
  <c r="BN766" i="29"/>
  <c r="BN765" i="29"/>
  <c r="BN764" i="29"/>
  <c r="BN763" i="29"/>
  <c r="BN762" i="29"/>
  <c r="BN761" i="29"/>
  <c r="BN760" i="29"/>
  <c r="BN759" i="29"/>
  <c r="BN758" i="29"/>
  <c r="BN757" i="29"/>
  <c r="BN756" i="29"/>
  <c r="BN755" i="29"/>
  <c r="BN754" i="29"/>
  <c r="BN753" i="29"/>
  <c r="BN752" i="29"/>
  <c r="BN751" i="29"/>
  <c r="BN750" i="29"/>
  <c r="BN749" i="29"/>
  <c r="BN748" i="29"/>
  <c r="BN747" i="29"/>
  <c r="BN746" i="29"/>
  <c r="BN745" i="29"/>
  <c r="BN744" i="29"/>
  <c r="BN743" i="29"/>
  <c r="BN742" i="29"/>
  <c r="BN741" i="29"/>
  <c r="BN740" i="29"/>
  <c r="BN739" i="29"/>
  <c r="BN738" i="29"/>
  <c r="BN737" i="29"/>
  <c r="BN736" i="29"/>
  <c r="BN735" i="29"/>
  <c r="BN734" i="29"/>
  <c r="BN733" i="29"/>
  <c r="BN732" i="29"/>
  <c r="BN731" i="29"/>
  <c r="BN730" i="29"/>
  <c r="BN729" i="29"/>
  <c r="BN728" i="29"/>
  <c r="BN727" i="29"/>
  <c r="BN726" i="29"/>
  <c r="BN725" i="29"/>
  <c r="BN724" i="29"/>
  <c r="BN723" i="29"/>
  <c r="BN722" i="29"/>
  <c r="BN721" i="29"/>
  <c r="BN720" i="29"/>
  <c r="BN719" i="29"/>
  <c r="BN718" i="29"/>
  <c r="BN717" i="29"/>
  <c r="BN716" i="29"/>
  <c r="BN715" i="29"/>
  <c r="BN714" i="29"/>
  <c r="BN713" i="29"/>
  <c r="BN712" i="29"/>
  <c r="BN711" i="29"/>
  <c r="BN710" i="29"/>
  <c r="BN709" i="29"/>
  <c r="BN708" i="29"/>
  <c r="BN707" i="29"/>
  <c r="BN706" i="29"/>
  <c r="BN705" i="29"/>
  <c r="BN704" i="29"/>
  <c r="BN703" i="29"/>
  <c r="BN702" i="29"/>
  <c r="BN701" i="29"/>
  <c r="BN700" i="29"/>
  <c r="BN699" i="29"/>
  <c r="BN698" i="29"/>
  <c r="BN697" i="29"/>
  <c r="BN696" i="29"/>
  <c r="BN695" i="29"/>
  <c r="BN694" i="29"/>
  <c r="BN693" i="29"/>
  <c r="BN692" i="29"/>
  <c r="BN691" i="29"/>
  <c r="BN690" i="29"/>
  <c r="BN689" i="29"/>
  <c r="BN688" i="29"/>
  <c r="BN687" i="29"/>
  <c r="BN686" i="29"/>
  <c r="BN685" i="29"/>
  <c r="BN684" i="29"/>
  <c r="BN683" i="29"/>
  <c r="BN682" i="29"/>
  <c r="BN681" i="29"/>
  <c r="BN680" i="29"/>
  <c r="BN679" i="29"/>
  <c r="BN678" i="29"/>
  <c r="BN677" i="29"/>
  <c r="BN676" i="29"/>
  <c r="BN675" i="29"/>
  <c r="BN674" i="29"/>
  <c r="BN673" i="29"/>
  <c r="BN672" i="29"/>
  <c r="BN671" i="29"/>
  <c r="BN670" i="29"/>
  <c r="BN669" i="29"/>
  <c r="BN668" i="29"/>
  <c r="BN667" i="29"/>
  <c r="BN666" i="29"/>
  <c r="BN665" i="29"/>
  <c r="BN664" i="29"/>
  <c r="BN663" i="29"/>
  <c r="BN662" i="29"/>
  <c r="BN661" i="29"/>
  <c r="BN660" i="29"/>
  <c r="BN659" i="29"/>
  <c r="BN658" i="29"/>
  <c r="BN657" i="29"/>
  <c r="BN656" i="29"/>
  <c r="BN655" i="29"/>
  <c r="BN654" i="29"/>
  <c r="BN653" i="29"/>
  <c r="BN652" i="29"/>
  <c r="BN651" i="29"/>
  <c r="BN650" i="29"/>
  <c r="BN649" i="29"/>
  <c r="BN648" i="29"/>
  <c r="BN647" i="29"/>
  <c r="BN646" i="29"/>
  <c r="BN645" i="29"/>
  <c r="BN644" i="29"/>
  <c r="BN643" i="29"/>
  <c r="BN642" i="29"/>
  <c r="BN641" i="29"/>
  <c r="BN640" i="29"/>
  <c r="BN639" i="29"/>
  <c r="BN638" i="29"/>
  <c r="BN637" i="29"/>
  <c r="BN636" i="29"/>
  <c r="BN635" i="29"/>
  <c r="BN634" i="29"/>
  <c r="BN633" i="29"/>
  <c r="BN632" i="29"/>
  <c r="BN631" i="29"/>
  <c r="BN630" i="29"/>
  <c r="BN629" i="29"/>
  <c r="BN628" i="29"/>
  <c r="BN627" i="29"/>
  <c r="BN626" i="29"/>
  <c r="BN625" i="29"/>
  <c r="BN624" i="29"/>
  <c r="BN623" i="29"/>
  <c r="BN622" i="29"/>
  <c r="BN621" i="29"/>
  <c r="BN620" i="29"/>
  <c r="BN619" i="29"/>
  <c r="BN618" i="29"/>
  <c r="BN617" i="29"/>
  <c r="BN616" i="29"/>
  <c r="BN615" i="29"/>
  <c r="BN614" i="29"/>
  <c r="BN613" i="29"/>
  <c r="BN612" i="29"/>
  <c r="BN611" i="29"/>
  <c r="BN610" i="29"/>
  <c r="BN609" i="29"/>
  <c r="BN608" i="29"/>
  <c r="BN607" i="29"/>
  <c r="BN606" i="29"/>
  <c r="BN605" i="29"/>
  <c r="BN604" i="29"/>
  <c r="BN603" i="29"/>
  <c r="BN602" i="29"/>
  <c r="BN601" i="29"/>
  <c r="BN600" i="29"/>
  <c r="BN599" i="29"/>
  <c r="BN598" i="29"/>
  <c r="BN597" i="29"/>
  <c r="BN596" i="29"/>
  <c r="BN595" i="29"/>
  <c r="BN594" i="29"/>
  <c r="BN593" i="29"/>
  <c r="BN592" i="29"/>
  <c r="BN591" i="29"/>
  <c r="BN590" i="29"/>
  <c r="BN589" i="29"/>
  <c r="BN588" i="29"/>
  <c r="BN587" i="29"/>
  <c r="BN586" i="29"/>
  <c r="BN585" i="29"/>
  <c r="BN584" i="29"/>
  <c r="BN583" i="29"/>
  <c r="BN582" i="29"/>
  <c r="BN581" i="29"/>
  <c r="BN580" i="29"/>
  <c r="BN579" i="29"/>
  <c r="BN578" i="29"/>
  <c r="BN577" i="29"/>
  <c r="BN576" i="29"/>
  <c r="BN575" i="29"/>
  <c r="BN574" i="29"/>
  <c r="BN573" i="29"/>
  <c r="BN572" i="29"/>
  <c r="BN571" i="29"/>
  <c r="BN570" i="29"/>
  <c r="BN569" i="29"/>
  <c r="BN568" i="29"/>
  <c r="BN567" i="29"/>
  <c r="BN566" i="29"/>
  <c r="BN565" i="29"/>
  <c r="BN564" i="29"/>
  <c r="BN563" i="29"/>
  <c r="BN562" i="29"/>
  <c r="BN561" i="29"/>
  <c r="BN560" i="29"/>
  <c r="BN559" i="29"/>
  <c r="BN558" i="29"/>
  <c r="BN557" i="29"/>
  <c r="BN556" i="29"/>
  <c r="BN555" i="29"/>
  <c r="BN554" i="29"/>
  <c r="BN553" i="29"/>
  <c r="BN552" i="29"/>
  <c r="BN551" i="29"/>
  <c r="BN550" i="29"/>
  <c r="BN549" i="29"/>
  <c r="BN548" i="29"/>
  <c r="BN547" i="29"/>
  <c r="BN546" i="29"/>
  <c r="BN545" i="29"/>
  <c r="BN544" i="29"/>
  <c r="BN543" i="29"/>
  <c r="BN542" i="29"/>
  <c r="BN541" i="29"/>
  <c r="BN540" i="29"/>
  <c r="BN539" i="29"/>
  <c r="BN538" i="29"/>
  <c r="BN537" i="29"/>
  <c r="BN536" i="29"/>
  <c r="BN535" i="29"/>
  <c r="BN534" i="29"/>
  <c r="BN533" i="29"/>
  <c r="BN532" i="29"/>
  <c r="BN531" i="29"/>
  <c r="BN530" i="29"/>
  <c r="BN529" i="29"/>
  <c r="BN528" i="29"/>
  <c r="BN527" i="29"/>
  <c r="BN526" i="29"/>
  <c r="BN525" i="29"/>
  <c r="BN524" i="29"/>
  <c r="BN523" i="29"/>
  <c r="BN522" i="29"/>
  <c r="BN521" i="29"/>
  <c r="BN520" i="29"/>
  <c r="BN519" i="29"/>
  <c r="BN518" i="29"/>
  <c r="BN517" i="29"/>
  <c r="BN516" i="29"/>
  <c r="BN515" i="29"/>
  <c r="BN514" i="29"/>
  <c r="BN513" i="29"/>
  <c r="BN512" i="29"/>
  <c r="BN511" i="29"/>
  <c r="BN510" i="29"/>
  <c r="BN509" i="29"/>
  <c r="BN508" i="29"/>
  <c r="BN507" i="29"/>
  <c r="BN506" i="29"/>
  <c r="BN502" i="29"/>
  <c r="BN501" i="29"/>
  <c r="BN500" i="29"/>
  <c r="BN499" i="29"/>
  <c r="BN498" i="29"/>
  <c r="BN497" i="29"/>
  <c r="BN496" i="29"/>
  <c r="BN495" i="29"/>
  <c r="BN494" i="29"/>
  <c r="BN493" i="29"/>
  <c r="BN492" i="29"/>
  <c r="BN491" i="29"/>
  <c r="BN490" i="29"/>
  <c r="BN489" i="29"/>
  <c r="BN488" i="29"/>
  <c r="BN487" i="29"/>
  <c r="BN486" i="29"/>
  <c r="BN485" i="29"/>
  <c r="BN484" i="29"/>
  <c r="BN483" i="29"/>
  <c r="BN482" i="29"/>
  <c r="BN481" i="29"/>
  <c r="BN480" i="29"/>
  <c r="BN479" i="29"/>
  <c r="BN478" i="29"/>
  <c r="BN477" i="29"/>
  <c r="BN476" i="29"/>
  <c r="BN475" i="29"/>
  <c r="BN474" i="29"/>
  <c r="BN473" i="29"/>
  <c r="BN472" i="29"/>
  <c r="BN471" i="29"/>
  <c r="BN470" i="29"/>
  <c r="BN469" i="29"/>
  <c r="BN468" i="29"/>
  <c r="BN467" i="29"/>
  <c r="BN466" i="29"/>
  <c r="BN465" i="29"/>
  <c r="BN464" i="29"/>
  <c r="BN463" i="29"/>
  <c r="BN462" i="29"/>
  <c r="BN461" i="29"/>
  <c r="BN460" i="29"/>
  <c r="BN459" i="29"/>
  <c r="BN458" i="29"/>
  <c r="BN457" i="29"/>
  <c r="BN456" i="29"/>
  <c r="BN455" i="29"/>
  <c r="BN454" i="29"/>
  <c r="BN453" i="29"/>
  <c r="BN452" i="29"/>
  <c r="BN451" i="29"/>
  <c r="BN450" i="29"/>
  <c r="BN449" i="29"/>
  <c r="BN448" i="29"/>
  <c r="BN447" i="29"/>
  <c r="BN446" i="29"/>
  <c r="BN445" i="29"/>
  <c r="BN444" i="29"/>
  <c r="BN443" i="29"/>
  <c r="BN442" i="29"/>
  <c r="BN441" i="29"/>
  <c r="BN440" i="29"/>
  <c r="BN439" i="29"/>
  <c r="BN438" i="29"/>
  <c r="BN437" i="29"/>
  <c r="BN436" i="29"/>
  <c r="BN435" i="29"/>
  <c r="BN434" i="29"/>
  <c r="BN433" i="29"/>
  <c r="BN432" i="29"/>
  <c r="BN431" i="29"/>
  <c r="BN430" i="29"/>
  <c r="BN429" i="29"/>
  <c r="BN428" i="29"/>
  <c r="BN427" i="29"/>
  <c r="BN426" i="29"/>
  <c r="BN425" i="29"/>
  <c r="BN424" i="29"/>
  <c r="BN423" i="29"/>
  <c r="BN422" i="29"/>
  <c r="BN421" i="29"/>
  <c r="BN420" i="29"/>
  <c r="BN419" i="29"/>
  <c r="BN418" i="29"/>
  <c r="BN417" i="29"/>
  <c r="BN416" i="29"/>
  <c r="BN415" i="29"/>
  <c r="BN414" i="29"/>
  <c r="BN413" i="29"/>
  <c r="BN412" i="29"/>
  <c r="BN411" i="29"/>
  <c r="BN410" i="29"/>
  <c r="BN409" i="29"/>
  <c r="BN408" i="29"/>
  <c r="BN407" i="29"/>
  <c r="BN406" i="29"/>
  <c r="BN405" i="29"/>
  <c r="BN404" i="29"/>
  <c r="BN403" i="29"/>
  <c r="BN402" i="29"/>
  <c r="BN401" i="29"/>
  <c r="BN400" i="29"/>
  <c r="BN399" i="29"/>
  <c r="BN398" i="29"/>
  <c r="BN397" i="29"/>
  <c r="BN396" i="29"/>
  <c r="BN395" i="29"/>
  <c r="BN394" i="29"/>
  <c r="BN393" i="29"/>
  <c r="BN392" i="29"/>
  <c r="BN391" i="29"/>
  <c r="BN390" i="29"/>
  <c r="BN389" i="29"/>
  <c r="BN388" i="29"/>
  <c r="BN387" i="29"/>
  <c r="BN386" i="29"/>
  <c r="BN385" i="29"/>
  <c r="BN384" i="29"/>
  <c r="BN383" i="29"/>
  <c r="BN382" i="29"/>
  <c r="BN381" i="29"/>
  <c r="BN380" i="29"/>
  <c r="BN379" i="29"/>
  <c r="BN378" i="29"/>
  <c r="BN377" i="29"/>
  <c r="BN376" i="29"/>
  <c r="BN375" i="29"/>
  <c r="BN374" i="29"/>
  <c r="BN373" i="29"/>
  <c r="BN372" i="29"/>
  <c r="BN371" i="29"/>
  <c r="BN370" i="29"/>
  <c r="BN369" i="29"/>
  <c r="BN368" i="29"/>
  <c r="BN367" i="29"/>
  <c r="BN366" i="29"/>
  <c r="BN365" i="29"/>
  <c r="BN364" i="29"/>
  <c r="BN363" i="29"/>
  <c r="BN362" i="29"/>
  <c r="BN361" i="29"/>
  <c r="BN360" i="29"/>
  <c r="BN359" i="29"/>
  <c r="BN358" i="29"/>
  <c r="BN357" i="29"/>
  <c r="BN356" i="29"/>
  <c r="BN355" i="29"/>
  <c r="BN354" i="29"/>
  <c r="BN353" i="29"/>
  <c r="BN352" i="29"/>
  <c r="BN351" i="29"/>
  <c r="BN350" i="29"/>
  <c r="BN349" i="29"/>
  <c r="BN348" i="29"/>
  <c r="BN347" i="29"/>
  <c r="BN346" i="29"/>
  <c r="BN345" i="29"/>
  <c r="BN344" i="29"/>
  <c r="BN343" i="29"/>
  <c r="BN342" i="29"/>
  <c r="BN341" i="29"/>
  <c r="BN340" i="29"/>
  <c r="BN339" i="29"/>
  <c r="BN338" i="29"/>
  <c r="BN337" i="29"/>
  <c r="BN336" i="29"/>
  <c r="BN335" i="29"/>
  <c r="BN334" i="29"/>
  <c r="BN333" i="29"/>
  <c r="BN332" i="29"/>
  <c r="BN331" i="29"/>
  <c r="BN330" i="29"/>
  <c r="BN329" i="29"/>
  <c r="BN328" i="29"/>
  <c r="BN327" i="29"/>
  <c r="BN326" i="29"/>
  <c r="BN325" i="29"/>
  <c r="BN324" i="29"/>
  <c r="BN323" i="29"/>
  <c r="BN322" i="29"/>
  <c r="BN321" i="29"/>
  <c r="BN320" i="29"/>
  <c r="BN319" i="29"/>
  <c r="BN318" i="29"/>
  <c r="BN317" i="29"/>
  <c r="BN316" i="29"/>
  <c r="BN315" i="29"/>
  <c r="BN314" i="29"/>
  <c r="BN313" i="29"/>
  <c r="BN312" i="29"/>
  <c r="BN311" i="29"/>
  <c r="BN310" i="29"/>
  <c r="BN309" i="29"/>
  <c r="BN308" i="29"/>
  <c r="BN307" i="29"/>
  <c r="BN306" i="29"/>
  <c r="BN305" i="29"/>
  <c r="BN304" i="29"/>
  <c r="BN303" i="29"/>
  <c r="BN302" i="29"/>
  <c r="BN301" i="29"/>
  <c r="BN300" i="29"/>
  <c r="BN299" i="29"/>
  <c r="BN298" i="29"/>
  <c r="BN297" i="29"/>
  <c r="BN296" i="29"/>
  <c r="BN295" i="29"/>
  <c r="BN294" i="29"/>
  <c r="BN293" i="29"/>
  <c r="BN292" i="29"/>
  <c r="BN291" i="29"/>
  <c r="BN290" i="29"/>
  <c r="BN289" i="29"/>
  <c r="BN288" i="29"/>
  <c r="BN287" i="29"/>
  <c r="BN286" i="29"/>
  <c r="BN285" i="29"/>
  <c r="BN284" i="29"/>
  <c r="BN283" i="29"/>
  <c r="BN282" i="29"/>
  <c r="BN281" i="29"/>
  <c r="BN280" i="29"/>
  <c r="BN279" i="29"/>
  <c r="BN278" i="29"/>
  <c r="BN277" i="29"/>
  <c r="BN276" i="29"/>
  <c r="BN275" i="29"/>
  <c r="BN274" i="29"/>
  <c r="BN273" i="29"/>
  <c r="BN272" i="29"/>
  <c r="BN271" i="29"/>
  <c r="BN270" i="29"/>
  <c r="BN269" i="29"/>
  <c r="BN268" i="29"/>
  <c r="BN267" i="29"/>
  <c r="BN266" i="29"/>
  <c r="BN265" i="29"/>
  <c r="BN264" i="29"/>
  <c r="BN263" i="29"/>
  <c r="BN262" i="29"/>
  <c r="BN261" i="29"/>
  <c r="BN260" i="29"/>
  <c r="BN259" i="29"/>
  <c r="BN258" i="29"/>
  <c r="BN257" i="29"/>
  <c r="BN256" i="29"/>
  <c r="BN249" i="29"/>
  <c r="BN248" i="29"/>
  <c r="BN247" i="29"/>
  <c r="BN246" i="29"/>
  <c r="BN245" i="29"/>
  <c r="BN244" i="29"/>
  <c r="BN243" i="29"/>
  <c r="BN242" i="29"/>
  <c r="BN241" i="29"/>
  <c r="BN240" i="29"/>
  <c r="BN239" i="29"/>
  <c r="BN238" i="29"/>
  <c r="BN237" i="29"/>
  <c r="BN236" i="29"/>
  <c r="BN235" i="29"/>
  <c r="BN234" i="29"/>
  <c r="BN233" i="29"/>
  <c r="BN232" i="29"/>
  <c r="BN231" i="29"/>
  <c r="BN230" i="29"/>
  <c r="BN229" i="29"/>
  <c r="BN228" i="29"/>
  <c r="BN227" i="29"/>
  <c r="BN226" i="29"/>
  <c r="BN225" i="29"/>
  <c r="BN224" i="29"/>
  <c r="BN223" i="29"/>
  <c r="BN222" i="29"/>
  <c r="BN221" i="29"/>
  <c r="BN220" i="29"/>
  <c r="BN219" i="29"/>
  <c r="BN218" i="29"/>
  <c r="BN217" i="29"/>
  <c r="BN216" i="29"/>
  <c r="BN215" i="29"/>
  <c r="BN214" i="29"/>
  <c r="BN213" i="29"/>
  <c r="BN212" i="29"/>
  <c r="BN211" i="29"/>
  <c r="BN210" i="29"/>
  <c r="BN209" i="29"/>
  <c r="BN208" i="29"/>
  <c r="BN207" i="29"/>
  <c r="BN206" i="29"/>
  <c r="BN205" i="29"/>
  <c r="BN204" i="29"/>
  <c r="BN203" i="29"/>
  <c r="BN202" i="29"/>
  <c r="BN201" i="29"/>
  <c r="BN200" i="29"/>
  <c r="BN199" i="29"/>
  <c r="BN198" i="29"/>
  <c r="BN197" i="29"/>
  <c r="BN196" i="29"/>
  <c r="BN195" i="29"/>
  <c r="BN194" i="29"/>
  <c r="BN193" i="29"/>
  <c r="BN192" i="29"/>
  <c r="BN191" i="29"/>
  <c r="BN190" i="29"/>
  <c r="BN189" i="29"/>
  <c r="BN188" i="29"/>
  <c r="BN187" i="29"/>
  <c r="BN186" i="29"/>
  <c r="BN185" i="29"/>
  <c r="BN184" i="29"/>
  <c r="BN183" i="29"/>
  <c r="BN182" i="29"/>
  <c r="BN181" i="29"/>
  <c r="BN180" i="29"/>
  <c r="BN179" i="29"/>
  <c r="BN178" i="29"/>
  <c r="BN177" i="29"/>
  <c r="BN176" i="29"/>
  <c r="BN175" i="29"/>
  <c r="BN174" i="29"/>
  <c r="BN173" i="29"/>
  <c r="BN172" i="29"/>
  <c r="BN171" i="29"/>
  <c r="BN170" i="29"/>
  <c r="BN169" i="29"/>
  <c r="BN168" i="29"/>
  <c r="BN167" i="29"/>
  <c r="BN166" i="29"/>
  <c r="BN165" i="29"/>
  <c r="BN164" i="29"/>
  <c r="BN163" i="29"/>
  <c r="BN162" i="29"/>
  <c r="BN161" i="29"/>
  <c r="BN160" i="29"/>
  <c r="BN159" i="29"/>
  <c r="BN158" i="29"/>
  <c r="BN157" i="29"/>
  <c r="BN156" i="29"/>
  <c r="BN155" i="29"/>
  <c r="BN154" i="29"/>
  <c r="BN153" i="29"/>
  <c r="BN152" i="29"/>
  <c r="BN151" i="29"/>
  <c r="BN150" i="29"/>
  <c r="BN149" i="29"/>
  <c r="BN148" i="29"/>
  <c r="BN147" i="29"/>
  <c r="BN146" i="29"/>
  <c r="BN145" i="29"/>
  <c r="BN144" i="29"/>
  <c r="BN143" i="29"/>
  <c r="BN142" i="29"/>
  <c r="BN141" i="29"/>
  <c r="BN140" i="29"/>
  <c r="BN139" i="29"/>
  <c r="BN138" i="29"/>
  <c r="BN137" i="29"/>
  <c r="BN136" i="29"/>
  <c r="BN135" i="29"/>
  <c r="BN134" i="29"/>
  <c r="BN133" i="29"/>
  <c r="BN132" i="29"/>
  <c r="BN131" i="29"/>
  <c r="BN130" i="29"/>
  <c r="BN129" i="29"/>
  <c r="BN128" i="29"/>
  <c r="BN127" i="29"/>
  <c r="BN126" i="29"/>
  <c r="BN125" i="29"/>
  <c r="BN124" i="29"/>
  <c r="BN123" i="29"/>
  <c r="BN122" i="29"/>
  <c r="BN121" i="29"/>
  <c r="BN120" i="29"/>
  <c r="BN119" i="29"/>
  <c r="BN118" i="29"/>
  <c r="BN117" i="29"/>
  <c r="BN116" i="29"/>
  <c r="BN115" i="29"/>
  <c r="BN114" i="29"/>
  <c r="BN113" i="29"/>
  <c r="BN112" i="29"/>
  <c r="BN111" i="29"/>
  <c r="BN110" i="29"/>
  <c r="BN109" i="29"/>
  <c r="BN108" i="29"/>
  <c r="BN107" i="29"/>
  <c r="BN106" i="29"/>
  <c r="BN105" i="29"/>
  <c r="BN104" i="29"/>
  <c r="BN103" i="29"/>
  <c r="BN102" i="29"/>
  <c r="BN101" i="29"/>
  <c r="BN100" i="29"/>
  <c r="BN99" i="29"/>
  <c r="BN98" i="29"/>
  <c r="BN97" i="29"/>
  <c r="BN96" i="29"/>
  <c r="BN95" i="29"/>
  <c r="BN94" i="29"/>
  <c r="BN93" i="29"/>
  <c r="BN92" i="29"/>
  <c r="BN91" i="29"/>
  <c r="BN90" i="29"/>
  <c r="BN89" i="29"/>
  <c r="BN88" i="29"/>
  <c r="BN87" i="29"/>
  <c r="BN86" i="29"/>
  <c r="BN85" i="29"/>
  <c r="BN84" i="29"/>
  <c r="BN83" i="29"/>
  <c r="BN82" i="29"/>
  <c r="BN81" i="29"/>
  <c r="BN80" i="29"/>
  <c r="BN79" i="29"/>
  <c r="BN78" i="29"/>
  <c r="BN77" i="29"/>
  <c r="BN76" i="29"/>
  <c r="BN75" i="29"/>
  <c r="BN74" i="29"/>
  <c r="BN73" i="29"/>
  <c r="BN72" i="29"/>
  <c r="BN71" i="29"/>
  <c r="BN70" i="29"/>
  <c r="BN69" i="29"/>
  <c r="BN68" i="29"/>
  <c r="BN67" i="29"/>
  <c r="BN66" i="29"/>
  <c r="BN65" i="29"/>
  <c r="BN64" i="29"/>
  <c r="BN63" i="29"/>
  <c r="BN62" i="29"/>
  <c r="BN61" i="29"/>
  <c r="BN60" i="29"/>
  <c r="BN59" i="29"/>
  <c r="BN58" i="29"/>
  <c r="BN57" i="29"/>
  <c r="BN56" i="29"/>
  <c r="BN55" i="29"/>
  <c r="BN54" i="29"/>
  <c r="BN53" i="29"/>
  <c r="BN52" i="29"/>
  <c r="BN51" i="29"/>
  <c r="BN50" i="29"/>
  <c r="BN49" i="29"/>
  <c r="BN48" i="29"/>
  <c r="BN47" i="29"/>
  <c r="BN46" i="29"/>
  <c r="BN45" i="29"/>
  <c r="BN44" i="29"/>
  <c r="BN43" i="29"/>
  <c r="BN42" i="29"/>
  <c r="BN41" i="29"/>
  <c r="BN40" i="29"/>
  <c r="BN39" i="29"/>
  <c r="BN38" i="29"/>
  <c r="BN37" i="29"/>
  <c r="BN36" i="29"/>
  <c r="BN35" i="29"/>
  <c r="BN34" i="29"/>
  <c r="BN33" i="29"/>
  <c r="BN32" i="29"/>
  <c r="BN31" i="29"/>
  <c r="BN30" i="29"/>
  <c r="BN29" i="29"/>
  <c r="BN28" i="29"/>
  <c r="BN27" i="29"/>
  <c r="BN26" i="29"/>
  <c r="BN25" i="29"/>
  <c r="BN24" i="29"/>
  <c r="BN23" i="29"/>
  <c r="BN22" i="29"/>
  <c r="BN21" i="29"/>
  <c r="BN20" i="29"/>
  <c r="BN19" i="29"/>
  <c r="BN18" i="29"/>
  <c r="BN17" i="29"/>
  <c r="BN16" i="29"/>
  <c r="BN15" i="29"/>
  <c r="BN14" i="29"/>
  <c r="BN13" i="29"/>
  <c r="BN12" i="29"/>
  <c r="BN11" i="29"/>
  <c r="BN10" i="29"/>
  <c r="BN9" i="29"/>
  <c r="BN8" i="29"/>
  <c r="BN7" i="29"/>
  <c r="BN6" i="29"/>
  <c r="BN5" i="29"/>
  <c r="BN4" i="29"/>
  <c r="BN3" i="29"/>
  <c r="BJ803" i="29"/>
  <c r="BJ802" i="29"/>
  <c r="BJ801" i="29"/>
  <c r="BJ800" i="29"/>
  <c r="BJ799" i="29"/>
  <c r="BJ798" i="29"/>
  <c r="BJ797" i="29"/>
  <c r="BJ796" i="29"/>
  <c r="BJ795" i="29"/>
  <c r="BJ794" i="29"/>
  <c r="BJ793" i="29"/>
  <c r="BJ792" i="29"/>
  <c r="BJ791" i="29"/>
  <c r="BJ790" i="29"/>
  <c r="BJ789" i="29"/>
  <c r="BJ788" i="29"/>
  <c r="BJ787" i="29"/>
  <c r="BJ786" i="29"/>
  <c r="BJ785" i="29"/>
  <c r="BJ784" i="29"/>
  <c r="BJ783" i="29"/>
  <c r="BJ782" i="29"/>
  <c r="BJ781" i="29"/>
  <c r="BJ780" i="29"/>
  <c r="BJ779" i="29"/>
  <c r="BJ778" i="29"/>
  <c r="BJ777" i="29"/>
  <c r="BJ776" i="29"/>
  <c r="BJ775" i="29"/>
  <c r="BJ774" i="29"/>
  <c r="BJ773" i="29"/>
  <c r="BJ772" i="29"/>
  <c r="BJ771" i="29"/>
  <c r="BJ770" i="29"/>
  <c r="BJ769" i="29"/>
  <c r="BJ768" i="29"/>
  <c r="BJ767" i="29"/>
  <c r="BJ766" i="29"/>
  <c r="BJ765" i="29"/>
  <c r="BJ764" i="29"/>
  <c r="BJ763" i="29"/>
  <c r="BJ762" i="29"/>
  <c r="BJ761" i="29"/>
  <c r="BJ760" i="29"/>
  <c r="BJ759" i="29"/>
  <c r="BJ758" i="29"/>
  <c r="BJ757" i="29"/>
  <c r="BJ756" i="29"/>
  <c r="BJ755" i="29"/>
  <c r="BJ754" i="29"/>
  <c r="BJ753" i="29"/>
  <c r="BJ752" i="29"/>
  <c r="BJ751" i="29"/>
  <c r="BJ750" i="29"/>
  <c r="BJ749" i="29"/>
  <c r="BJ748" i="29"/>
  <c r="BJ747" i="29"/>
  <c r="BJ746" i="29"/>
  <c r="BJ745" i="29"/>
  <c r="BJ744" i="29"/>
  <c r="BJ743" i="29"/>
  <c r="BJ742" i="29"/>
  <c r="BJ741" i="29"/>
  <c r="BJ740" i="29"/>
  <c r="BJ739" i="29"/>
  <c r="BJ738" i="29"/>
  <c r="BJ737" i="29"/>
  <c r="BJ736" i="29"/>
  <c r="BJ735" i="29"/>
  <c r="BJ734" i="29"/>
  <c r="BJ733" i="29"/>
  <c r="BJ732" i="29"/>
  <c r="BJ731" i="29"/>
  <c r="BJ730" i="29"/>
  <c r="BJ729" i="29"/>
  <c r="BJ728" i="29"/>
  <c r="BJ727" i="29"/>
  <c r="BJ726" i="29"/>
  <c r="BJ725" i="29"/>
  <c r="BJ724" i="29"/>
  <c r="BJ723" i="29"/>
  <c r="BJ722" i="29"/>
  <c r="BJ721" i="29"/>
  <c r="BJ720" i="29"/>
  <c r="BJ719" i="29"/>
  <c r="BJ718" i="29"/>
  <c r="BJ717" i="29"/>
  <c r="BJ716" i="29"/>
  <c r="BJ715" i="29"/>
  <c r="BJ714" i="29"/>
  <c r="BJ713" i="29"/>
  <c r="BJ712" i="29"/>
  <c r="BJ711" i="29"/>
  <c r="BJ710" i="29"/>
  <c r="BJ709" i="29"/>
  <c r="BJ708" i="29"/>
  <c r="BJ707" i="29"/>
  <c r="BJ706" i="29"/>
  <c r="BJ705" i="29"/>
  <c r="BJ704" i="29"/>
  <c r="BJ703" i="29"/>
  <c r="BJ702" i="29"/>
  <c r="BJ701" i="29"/>
  <c r="BJ700" i="29"/>
  <c r="BJ699" i="29"/>
  <c r="BJ698" i="29"/>
  <c r="BJ697" i="29"/>
  <c r="BJ696" i="29"/>
  <c r="BJ695" i="29"/>
  <c r="BJ694" i="29"/>
  <c r="BJ693" i="29"/>
  <c r="BJ692" i="29"/>
  <c r="BJ691" i="29"/>
  <c r="BJ690" i="29"/>
  <c r="BJ689" i="29"/>
  <c r="BJ688" i="29"/>
  <c r="BJ687" i="29"/>
  <c r="BJ686" i="29"/>
  <c r="BJ685" i="29"/>
  <c r="BJ684" i="29"/>
  <c r="BJ683" i="29"/>
  <c r="BJ682" i="29"/>
  <c r="BJ681" i="29"/>
  <c r="BJ680" i="29"/>
  <c r="BJ679" i="29"/>
  <c r="BJ678" i="29"/>
  <c r="BJ677" i="29"/>
  <c r="BJ676" i="29"/>
  <c r="BJ675" i="29"/>
  <c r="BJ674" i="29"/>
  <c r="BJ673" i="29"/>
  <c r="BJ672" i="29"/>
  <c r="BJ671" i="29"/>
  <c r="BJ670" i="29"/>
  <c r="BJ669" i="29"/>
  <c r="BJ668" i="29"/>
  <c r="BJ667" i="29"/>
  <c r="BJ666" i="29"/>
  <c r="BJ665" i="29"/>
  <c r="BJ664" i="29"/>
  <c r="BJ663" i="29"/>
  <c r="BJ662" i="29"/>
  <c r="BJ661" i="29"/>
  <c r="BJ660" i="29"/>
  <c r="BJ659" i="29"/>
  <c r="BJ658" i="29"/>
  <c r="BJ657" i="29"/>
  <c r="BJ656" i="29"/>
  <c r="BJ655" i="29"/>
  <c r="BJ654" i="29"/>
  <c r="BJ653" i="29"/>
  <c r="BJ652" i="29"/>
  <c r="BJ651" i="29"/>
  <c r="BJ650" i="29"/>
  <c r="BJ649" i="29"/>
  <c r="BJ648" i="29"/>
  <c r="BJ647" i="29"/>
  <c r="BJ646" i="29"/>
  <c r="BJ645" i="29"/>
  <c r="BJ644" i="29"/>
  <c r="BJ643" i="29"/>
  <c r="BJ642" i="29"/>
  <c r="BJ641" i="29"/>
  <c r="BJ640" i="29"/>
  <c r="BJ639" i="29"/>
  <c r="BJ638" i="29"/>
  <c r="BJ637" i="29"/>
  <c r="BJ636" i="29"/>
  <c r="BJ635" i="29"/>
  <c r="BJ634" i="29"/>
  <c r="BJ633" i="29"/>
  <c r="BJ632" i="29"/>
  <c r="BJ631" i="29"/>
  <c r="BJ630" i="29"/>
  <c r="BJ629" i="29"/>
  <c r="BJ628" i="29"/>
  <c r="BJ627" i="29"/>
  <c r="BJ626" i="29"/>
  <c r="BJ625" i="29"/>
  <c r="BJ624" i="29"/>
  <c r="BJ623" i="29"/>
  <c r="BJ622" i="29"/>
  <c r="BJ621" i="29"/>
  <c r="BJ620" i="29"/>
  <c r="BJ619" i="29"/>
  <c r="BJ618" i="29"/>
  <c r="BJ617" i="29"/>
  <c r="BJ616" i="29"/>
  <c r="BJ615" i="29"/>
  <c r="BJ614" i="29"/>
  <c r="BJ613" i="29"/>
  <c r="BJ612" i="29"/>
  <c r="BJ611" i="29"/>
  <c r="BJ610" i="29"/>
  <c r="BJ609" i="29"/>
  <c r="BJ608" i="29"/>
  <c r="BJ607" i="29"/>
  <c r="BJ606" i="29"/>
  <c r="BJ605" i="29"/>
  <c r="BJ604" i="29"/>
  <c r="BJ603" i="29"/>
  <c r="BJ602" i="29"/>
  <c r="BJ601" i="29"/>
  <c r="BJ600" i="29"/>
  <c r="BJ599" i="29"/>
  <c r="BJ598" i="29"/>
  <c r="BJ597" i="29"/>
  <c r="BJ596" i="29"/>
  <c r="BJ595" i="29"/>
  <c r="BJ594" i="29"/>
  <c r="BJ593" i="29"/>
  <c r="BJ592" i="29"/>
  <c r="BJ591" i="29"/>
  <c r="BJ590" i="29"/>
  <c r="BJ589" i="29"/>
  <c r="BJ588" i="29"/>
  <c r="BJ587" i="29"/>
  <c r="BJ586" i="29"/>
  <c r="BJ585" i="29"/>
  <c r="BJ584" i="29"/>
  <c r="BJ583" i="29"/>
  <c r="BJ582" i="29"/>
  <c r="BJ581" i="29"/>
  <c r="BJ580" i="29"/>
  <c r="BJ579" i="29"/>
  <c r="BJ578" i="29"/>
  <c r="BJ577" i="29"/>
  <c r="BJ576" i="29"/>
  <c r="BJ575" i="29"/>
  <c r="BJ574" i="29"/>
  <c r="BJ573" i="29"/>
  <c r="BJ572" i="29"/>
  <c r="BJ571" i="29"/>
  <c r="BJ570" i="29"/>
  <c r="BJ569" i="29"/>
  <c r="BJ568" i="29"/>
  <c r="BJ567" i="29"/>
  <c r="BJ566" i="29"/>
  <c r="BJ565" i="29"/>
  <c r="BJ564" i="29"/>
  <c r="BJ563" i="29"/>
  <c r="BJ562" i="29"/>
  <c r="BJ561" i="29"/>
  <c r="BJ560" i="29"/>
  <c r="BJ559" i="29"/>
  <c r="BJ558" i="29"/>
  <c r="BJ557" i="29"/>
  <c r="BJ556" i="29"/>
  <c r="BJ555" i="29"/>
  <c r="BJ554" i="29"/>
  <c r="BJ553" i="29"/>
  <c r="BJ552" i="29"/>
  <c r="BJ551" i="29"/>
  <c r="BJ550" i="29"/>
  <c r="BJ549" i="29"/>
  <c r="BJ548" i="29"/>
  <c r="BJ547" i="29"/>
  <c r="BJ546" i="29"/>
  <c r="BJ545" i="29"/>
  <c r="BJ544" i="29"/>
  <c r="BJ543" i="29"/>
  <c r="BJ542" i="29"/>
  <c r="BJ541" i="29"/>
  <c r="BJ540" i="29"/>
  <c r="BJ539" i="29"/>
  <c r="BJ538" i="29"/>
  <c r="BJ537" i="29"/>
  <c r="BJ536" i="29"/>
  <c r="BJ535" i="29"/>
  <c r="BJ534" i="29"/>
  <c r="BJ533" i="29"/>
  <c r="BJ532" i="29"/>
  <c r="BJ531" i="29"/>
  <c r="BJ530" i="29"/>
  <c r="BJ529" i="29"/>
  <c r="BJ528" i="29"/>
  <c r="BJ527" i="29"/>
  <c r="BJ526" i="29"/>
  <c r="BJ525" i="29"/>
  <c r="BJ524" i="29"/>
  <c r="BJ523" i="29"/>
  <c r="BJ522" i="29"/>
  <c r="BJ521" i="29"/>
  <c r="BJ520" i="29"/>
  <c r="BJ519" i="29"/>
  <c r="BJ518" i="29"/>
  <c r="BJ517" i="29"/>
  <c r="BJ516" i="29"/>
  <c r="BJ515" i="29"/>
  <c r="BJ514" i="29"/>
  <c r="BJ513" i="29"/>
  <c r="BJ512" i="29"/>
  <c r="BJ511" i="29"/>
  <c r="BJ510" i="29"/>
  <c r="BJ509" i="29"/>
  <c r="BJ508" i="29"/>
  <c r="BJ507" i="29"/>
  <c r="BJ506" i="29"/>
  <c r="BJ502" i="29"/>
  <c r="BJ501" i="29"/>
  <c r="BJ500" i="29"/>
  <c r="BJ499" i="29"/>
  <c r="BJ498" i="29"/>
  <c r="BJ497" i="29"/>
  <c r="BJ496" i="29"/>
  <c r="BJ495" i="29"/>
  <c r="BJ494" i="29"/>
  <c r="BJ493" i="29"/>
  <c r="BJ492" i="29"/>
  <c r="BJ491" i="29"/>
  <c r="BJ490" i="29"/>
  <c r="BJ489" i="29"/>
  <c r="BJ488" i="29"/>
  <c r="BJ487" i="29"/>
  <c r="BJ486" i="29"/>
  <c r="BJ485" i="29"/>
  <c r="BJ484" i="29"/>
  <c r="BJ483" i="29"/>
  <c r="BJ482" i="29"/>
  <c r="BJ481" i="29"/>
  <c r="BJ480" i="29"/>
  <c r="BJ479" i="29"/>
  <c r="BJ478" i="29"/>
  <c r="BJ477" i="29"/>
  <c r="BJ476" i="29"/>
  <c r="BJ475" i="29"/>
  <c r="BJ474" i="29"/>
  <c r="BJ473" i="29"/>
  <c r="BJ472" i="29"/>
  <c r="BJ471" i="29"/>
  <c r="BJ470" i="29"/>
  <c r="BJ469" i="29"/>
  <c r="BJ468" i="29"/>
  <c r="BJ467" i="29"/>
  <c r="BJ466" i="29"/>
  <c r="BJ465" i="29"/>
  <c r="BJ464" i="29"/>
  <c r="BJ463" i="29"/>
  <c r="BJ462" i="29"/>
  <c r="BJ461" i="29"/>
  <c r="BJ460" i="29"/>
  <c r="BJ459" i="29"/>
  <c r="BJ458" i="29"/>
  <c r="BJ457" i="29"/>
  <c r="BJ456" i="29"/>
  <c r="BJ455" i="29"/>
  <c r="BJ454" i="29"/>
  <c r="BJ453" i="29"/>
  <c r="BJ452" i="29"/>
  <c r="BJ451" i="29"/>
  <c r="BJ450" i="29"/>
  <c r="BJ449" i="29"/>
  <c r="BJ448" i="29"/>
  <c r="BJ447" i="29"/>
  <c r="BJ446" i="29"/>
  <c r="BJ445" i="29"/>
  <c r="BJ444" i="29"/>
  <c r="BJ443" i="29"/>
  <c r="BJ442" i="29"/>
  <c r="BJ441" i="29"/>
  <c r="BJ440" i="29"/>
  <c r="BJ439" i="29"/>
  <c r="BJ438" i="29"/>
  <c r="BJ437" i="29"/>
  <c r="BJ436" i="29"/>
  <c r="BJ435" i="29"/>
  <c r="BJ434" i="29"/>
  <c r="BJ433" i="29"/>
  <c r="BJ432" i="29"/>
  <c r="BJ431" i="29"/>
  <c r="BJ430" i="29"/>
  <c r="BJ429" i="29"/>
  <c r="BJ428" i="29"/>
  <c r="BJ427" i="29"/>
  <c r="BJ426" i="29"/>
  <c r="BJ425" i="29"/>
  <c r="BJ424" i="29"/>
  <c r="BJ423" i="29"/>
  <c r="BJ422" i="29"/>
  <c r="BJ421" i="29"/>
  <c r="BJ420" i="29"/>
  <c r="BJ419" i="29"/>
  <c r="BJ418" i="29"/>
  <c r="BJ417" i="29"/>
  <c r="BJ416" i="29"/>
  <c r="BJ415" i="29"/>
  <c r="BJ414" i="29"/>
  <c r="BJ413" i="29"/>
  <c r="BJ412" i="29"/>
  <c r="BJ411" i="29"/>
  <c r="BJ410" i="29"/>
  <c r="BJ409" i="29"/>
  <c r="BJ408" i="29"/>
  <c r="BJ407" i="29"/>
  <c r="BJ406" i="29"/>
  <c r="BJ405" i="29"/>
  <c r="BJ404" i="29"/>
  <c r="BJ403" i="29"/>
  <c r="BJ402" i="29"/>
  <c r="BJ401" i="29"/>
  <c r="BJ400" i="29"/>
  <c r="BJ399" i="29"/>
  <c r="BJ398" i="29"/>
  <c r="BJ397" i="29"/>
  <c r="BJ396" i="29"/>
  <c r="BJ395" i="29"/>
  <c r="BJ394" i="29"/>
  <c r="BJ393" i="29"/>
  <c r="BJ392" i="29"/>
  <c r="BJ391" i="29"/>
  <c r="BJ390" i="29"/>
  <c r="BJ389" i="29"/>
  <c r="BJ388" i="29"/>
  <c r="BJ387" i="29"/>
  <c r="BJ386" i="29"/>
  <c r="BJ385" i="29"/>
  <c r="BJ384" i="29"/>
  <c r="BJ383" i="29"/>
  <c r="BJ382" i="29"/>
  <c r="BJ381" i="29"/>
  <c r="BJ380" i="29"/>
  <c r="BJ379" i="29"/>
  <c r="BJ378" i="29"/>
  <c r="BJ377" i="29"/>
  <c r="BJ376" i="29"/>
  <c r="BJ375" i="29"/>
  <c r="BJ374" i="29"/>
  <c r="BJ373" i="29"/>
  <c r="BJ372" i="29"/>
  <c r="BJ371" i="29"/>
  <c r="BJ370" i="29"/>
  <c r="BJ369" i="29"/>
  <c r="BJ368" i="29"/>
  <c r="BJ367" i="29"/>
  <c r="BJ366" i="29"/>
  <c r="BJ365" i="29"/>
  <c r="BJ364" i="29"/>
  <c r="BJ363" i="29"/>
  <c r="BJ362" i="29"/>
  <c r="BJ361" i="29"/>
  <c r="BJ360" i="29"/>
  <c r="BJ359" i="29"/>
  <c r="BJ358" i="29"/>
  <c r="BJ357" i="29"/>
  <c r="BJ356" i="29"/>
  <c r="BJ355" i="29"/>
  <c r="BJ354" i="29"/>
  <c r="BJ353" i="29"/>
  <c r="BJ352" i="29"/>
  <c r="BJ351" i="29"/>
  <c r="BJ350" i="29"/>
  <c r="BJ349" i="29"/>
  <c r="BJ348" i="29"/>
  <c r="BJ347" i="29"/>
  <c r="BJ346" i="29"/>
  <c r="BJ345" i="29"/>
  <c r="BJ344" i="29"/>
  <c r="BJ343" i="29"/>
  <c r="BJ342" i="29"/>
  <c r="BJ341" i="29"/>
  <c r="BJ340" i="29"/>
  <c r="BJ339" i="29"/>
  <c r="BJ338" i="29"/>
  <c r="BJ337" i="29"/>
  <c r="BJ336" i="29"/>
  <c r="BJ335" i="29"/>
  <c r="BJ334" i="29"/>
  <c r="BJ333" i="29"/>
  <c r="BJ332" i="29"/>
  <c r="BJ331" i="29"/>
  <c r="BJ330" i="29"/>
  <c r="BJ329" i="29"/>
  <c r="BJ328" i="29"/>
  <c r="BJ327" i="29"/>
  <c r="BJ326" i="29"/>
  <c r="BJ325" i="29"/>
  <c r="BJ324" i="29"/>
  <c r="BJ323" i="29"/>
  <c r="BJ322" i="29"/>
  <c r="BJ321" i="29"/>
  <c r="BJ320" i="29"/>
  <c r="BJ319" i="29"/>
  <c r="BJ318" i="29"/>
  <c r="BJ317" i="29"/>
  <c r="BJ316" i="29"/>
  <c r="BJ315" i="29"/>
  <c r="BJ314" i="29"/>
  <c r="BJ313" i="29"/>
  <c r="BJ312" i="29"/>
  <c r="BJ311" i="29"/>
  <c r="BJ310" i="29"/>
  <c r="BJ309" i="29"/>
  <c r="BJ308" i="29"/>
  <c r="BJ307" i="29"/>
  <c r="BJ306" i="29"/>
  <c r="BJ305" i="29"/>
  <c r="BJ304" i="29"/>
  <c r="BJ303" i="29"/>
  <c r="BJ302" i="29"/>
  <c r="BJ301" i="29"/>
  <c r="BJ300" i="29"/>
  <c r="BJ299" i="29"/>
  <c r="BJ298" i="29"/>
  <c r="BJ297" i="29"/>
  <c r="BJ296" i="29"/>
  <c r="BJ295" i="29"/>
  <c r="BJ294" i="29"/>
  <c r="BJ293" i="29"/>
  <c r="BJ292" i="29"/>
  <c r="BJ291" i="29"/>
  <c r="BJ290" i="29"/>
  <c r="BJ289" i="29"/>
  <c r="BJ288" i="29"/>
  <c r="BJ287" i="29"/>
  <c r="BJ286" i="29"/>
  <c r="BJ285" i="29"/>
  <c r="BJ284" i="29"/>
  <c r="BJ283" i="29"/>
  <c r="BJ282" i="29"/>
  <c r="BJ281" i="29"/>
  <c r="BJ280" i="29"/>
  <c r="BJ279" i="29"/>
  <c r="BJ278" i="29"/>
  <c r="BJ277" i="29"/>
  <c r="BJ276" i="29"/>
  <c r="BJ275" i="29"/>
  <c r="BJ274" i="29"/>
  <c r="BJ273" i="29"/>
  <c r="BJ272" i="29"/>
  <c r="BJ271" i="29"/>
  <c r="BJ270" i="29"/>
  <c r="BJ269" i="29"/>
  <c r="BJ268" i="29"/>
  <c r="BJ267" i="29"/>
  <c r="BJ266" i="29"/>
  <c r="BJ265" i="29"/>
  <c r="BJ264" i="29"/>
  <c r="BJ263" i="29"/>
  <c r="BJ262" i="29"/>
  <c r="BJ261" i="29"/>
  <c r="BJ260" i="29"/>
  <c r="BJ259" i="29"/>
  <c r="BJ258" i="29"/>
  <c r="BJ257" i="29"/>
  <c r="BJ256" i="29"/>
  <c r="BJ249" i="29"/>
  <c r="BJ248" i="29"/>
  <c r="BJ247" i="29"/>
  <c r="BJ246" i="29"/>
  <c r="BJ245" i="29"/>
  <c r="BJ244" i="29"/>
  <c r="BJ243" i="29"/>
  <c r="BJ242" i="29"/>
  <c r="BJ241" i="29"/>
  <c r="BJ240" i="29"/>
  <c r="BJ239" i="29"/>
  <c r="BJ238" i="29"/>
  <c r="BJ237" i="29"/>
  <c r="BJ236" i="29"/>
  <c r="BJ235" i="29"/>
  <c r="BJ234" i="29"/>
  <c r="BJ233" i="29"/>
  <c r="BJ232" i="29"/>
  <c r="BJ231" i="29"/>
  <c r="BJ230" i="29"/>
  <c r="BJ229" i="29"/>
  <c r="BJ228" i="29"/>
  <c r="BJ227" i="29"/>
  <c r="BJ226" i="29"/>
  <c r="BJ225" i="29"/>
  <c r="BJ224" i="29"/>
  <c r="BJ223" i="29"/>
  <c r="BJ222" i="29"/>
  <c r="BJ221" i="29"/>
  <c r="BJ220" i="29"/>
  <c r="BJ219" i="29"/>
  <c r="BJ218" i="29"/>
  <c r="BJ217" i="29"/>
  <c r="BJ216" i="29"/>
  <c r="BJ215" i="29"/>
  <c r="BJ214" i="29"/>
  <c r="BJ213" i="29"/>
  <c r="BJ212" i="29"/>
  <c r="BJ211" i="29"/>
  <c r="BJ210" i="29"/>
  <c r="BJ209" i="29"/>
  <c r="BJ208" i="29"/>
  <c r="BJ207" i="29"/>
  <c r="BJ206" i="29"/>
  <c r="BJ205" i="29"/>
  <c r="BJ204" i="29"/>
  <c r="BJ203" i="29"/>
  <c r="BJ202" i="29"/>
  <c r="BJ201" i="29"/>
  <c r="BJ200" i="29"/>
  <c r="BJ199" i="29"/>
  <c r="BJ198" i="29"/>
  <c r="BJ197" i="29"/>
  <c r="BJ196" i="29"/>
  <c r="BJ195" i="29"/>
  <c r="BJ194" i="29"/>
  <c r="BJ193" i="29"/>
  <c r="BJ192" i="29"/>
  <c r="BJ191" i="29"/>
  <c r="BJ190" i="29"/>
  <c r="BJ189" i="29"/>
  <c r="BJ188" i="29"/>
  <c r="BJ187" i="29"/>
  <c r="BJ186" i="29"/>
  <c r="BJ185" i="29"/>
  <c r="BJ184" i="29"/>
  <c r="BJ183" i="29"/>
  <c r="BJ182" i="29"/>
  <c r="BJ181" i="29"/>
  <c r="BJ180" i="29"/>
  <c r="BJ179" i="29"/>
  <c r="BJ178" i="29"/>
  <c r="BJ177" i="29"/>
  <c r="BJ176" i="29"/>
  <c r="BJ175" i="29"/>
  <c r="BJ174" i="29"/>
  <c r="BJ173" i="29"/>
  <c r="BJ172" i="29"/>
  <c r="BJ171" i="29"/>
  <c r="BJ170" i="29"/>
  <c r="BJ169" i="29"/>
  <c r="BJ168" i="29"/>
  <c r="BJ167" i="29"/>
  <c r="BJ166" i="29"/>
  <c r="BJ165" i="29"/>
  <c r="BJ164" i="29"/>
  <c r="BJ163" i="29"/>
  <c r="BJ162" i="29"/>
  <c r="BJ161" i="29"/>
  <c r="BJ160" i="29"/>
  <c r="BJ159" i="29"/>
  <c r="BJ158" i="29"/>
  <c r="BJ157" i="29"/>
  <c r="BJ156" i="29"/>
  <c r="BJ155" i="29"/>
  <c r="BJ154" i="29"/>
  <c r="BJ153" i="29"/>
  <c r="BJ152" i="29"/>
  <c r="BJ151" i="29"/>
  <c r="BJ150" i="29"/>
  <c r="BJ149" i="29"/>
  <c r="BJ148" i="29"/>
  <c r="BJ147" i="29"/>
  <c r="BJ146" i="29"/>
  <c r="BJ145" i="29"/>
  <c r="BJ144" i="29"/>
  <c r="BJ143" i="29"/>
  <c r="BJ142" i="29"/>
  <c r="BJ141" i="29"/>
  <c r="BJ140" i="29"/>
  <c r="BJ139" i="29"/>
  <c r="BJ138" i="29"/>
  <c r="BJ137" i="29"/>
  <c r="BJ136" i="29"/>
  <c r="BJ135" i="29"/>
  <c r="BJ134" i="29"/>
  <c r="BJ133" i="29"/>
  <c r="BJ132" i="29"/>
  <c r="BJ131" i="29"/>
  <c r="BJ130" i="29"/>
  <c r="BJ129" i="29"/>
  <c r="BJ128" i="29"/>
  <c r="BJ127" i="29"/>
  <c r="BJ126" i="29"/>
  <c r="BJ125" i="29"/>
  <c r="BJ124" i="29"/>
  <c r="BJ123" i="29"/>
  <c r="BJ122" i="29"/>
  <c r="BJ121" i="29"/>
  <c r="BJ120" i="29"/>
  <c r="BJ119" i="29"/>
  <c r="BJ118" i="29"/>
  <c r="BJ117" i="29"/>
  <c r="BJ116" i="29"/>
  <c r="BJ115" i="29"/>
  <c r="BJ114" i="29"/>
  <c r="BJ113" i="29"/>
  <c r="BJ112" i="29"/>
  <c r="BJ111" i="29"/>
  <c r="BJ110" i="29"/>
  <c r="BJ109" i="29"/>
  <c r="BJ108" i="29"/>
  <c r="BJ107" i="29"/>
  <c r="BJ106" i="29"/>
  <c r="BJ105" i="29"/>
  <c r="BJ104" i="29"/>
  <c r="BJ103" i="29"/>
  <c r="BJ102" i="29"/>
  <c r="BJ101" i="29"/>
  <c r="BJ100" i="29"/>
  <c r="BJ99" i="29"/>
  <c r="BJ98" i="29"/>
  <c r="BJ97" i="29"/>
  <c r="BJ96" i="29"/>
  <c r="BJ95" i="29"/>
  <c r="BJ94" i="29"/>
  <c r="BJ93" i="29"/>
  <c r="BJ92" i="29"/>
  <c r="BJ91" i="29"/>
  <c r="BJ90" i="29"/>
  <c r="BJ89" i="29"/>
  <c r="BJ88" i="29"/>
  <c r="BJ87" i="29"/>
  <c r="BJ86" i="29"/>
  <c r="BJ85" i="29"/>
  <c r="BJ84" i="29"/>
  <c r="BJ83" i="29"/>
  <c r="BJ82" i="29"/>
  <c r="BJ81" i="29"/>
  <c r="BJ80" i="29"/>
  <c r="BJ79" i="29"/>
  <c r="BJ78" i="29"/>
  <c r="BJ77" i="29"/>
  <c r="BJ76" i="29"/>
  <c r="BJ75" i="29"/>
  <c r="BJ74" i="29"/>
  <c r="BJ73" i="29"/>
  <c r="BJ72" i="29"/>
  <c r="BJ71" i="29"/>
  <c r="BJ70" i="29"/>
  <c r="BJ69" i="29"/>
  <c r="BJ68" i="29"/>
  <c r="BJ67" i="29"/>
  <c r="BJ66" i="29"/>
  <c r="BJ65" i="29"/>
  <c r="BJ64" i="29"/>
  <c r="BJ63" i="29"/>
  <c r="BJ62" i="29"/>
  <c r="BJ61" i="29"/>
  <c r="BJ60" i="29"/>
  <c r="BJ59" i="29"/>
  <c r="BJ58" i="29"/>
  <c r="BJ57" i="29"/>
  <c r="BJ56" i="29"/>
  <c r="BJ55" i="29"/>
  <c r="BJ54" i="29"/>
  <c r="BJ53" i="29"/>
  <c r="BJ52" i="29"/>
  <c r="BJ51" i="29"/>
  <c r="BJ50" i="29"/>
  <c r="BJ49" i="29"/>
  <c r="BJ48" i="29"/>
  <c r="BJ47" i="29"/>
  <c r="BJ46" i="29"/>
  <c r="BJ45" i="29"/>
  <c r="BJ44" i="29"/>
  <c r="BJ43" i="29"/>
  <c r="BJ42" i="29"/>
  <c r="BJ41" i="29"/>
  <c r="BJ40" i="29"/>
  <c r="BJ39" i="29"/>
  <c r="BJ38" i="29"/>
  <c r="BJ37" i="29"/>
  <c r="BJ36" i="29"/>
  <c r="BJ35" i="29"/>
  <c r="BJ34" i="29"/>
  <c r="BJ33" i="29"/>
  <c r="BJ32" i="29"/>
  <c r="BJ31" i="29"/>
  <c r="BJ30" i="29"/>
  <c r="BJ29" i="29"/>
  <c r="BJ28" i="29"/>
  <c r="BJ27" i="29"/>
  <c r="BJ26" i="29"/>
  <c r="BJ25" i="29"/>
  <c r="BJ24" i="29"/>
  <c r="BJ23" i="29"/>
  <c r="BJ22" i="29"/>
  <c r="BJ21" i="29"/>
  <c r="BJ20" i="29"/>
  <c r="BJ19" i="29"/>
  <c r="BJ18" i="29"/>
  <c r="BJ17" i="29"/>
  <c r="BJ16" i="29"/>
  <c r="BJ15" i="29"/>
  <c r="BJ14" i="29"/>
  <c r="BJ13" i="29"/>
  <c r="BJ12" i="29"/>
  <c r="BJ11" i="29"/>
  <c r="BJ10" i="29"/>
  <c r="BJ9" i="29"/>
  <c r="BJ8" i="29"/>
  <c r="BJ7" i="29"/>
  <c r="BJ6" i="29"/>
  <c r="BJ5" i="29"/>
  <c r="BJ4" i="29"/>
  <c r="BJ3" i="29"/>
  <c r="BF803" i="29"/>
  <c r="BF802" i="29"/>
  <c r="BF801" i="29"/>
  <c r="BF800" i="29"/>
  <c r="BF799" i="29"/>
  <c r="BF798" i="29"/>
  <c r="BF797" i="29"/>
  <c r="BF796" i="29"/>
  <c r="BF795" i="29"/>
  <c r="BF794" i="29"/>
  <c r="BF793" i="29"/>
  <c r="BF792" i="29"/>
  <c r="BF791" i="29"/>
  <c r="BF790" i="29"/>
  <c r="BF789" i="29"/>
  <c r="BF788" i="29"/>
  <c r="BF787" i="29"/>
  <c r="BF786" i="29"/>
  <c r="BF785" i="29"/>
  <c r="BF784" i="29"/>
  <c r="BF783" i="29"/>
  <c r="BF782" i="29"/>
  <c r="BF781" i="29"/>
  <c r="BF780" i="29"/>
  <c r="BF779" i="29"/>
  <c r="BF778" i="29"/>
  <c r="BF777" i="29"/>
  <c r="BF776" i="29"/>
  <c r="BF775" i="29"/>
  <c r="BF774" i="29"/>
  <c r="BF773" i="29"/>
  <c r="BF772" i="29"/>
  <c r="BF771" i="29"/>
  <c r="BF770" i="29"/>
  <c r="BF769" i="29"/>
  <c r="BF768" i="29"/>
  <c r="BF767" i="29"/>
  <c r="BF766" i="29"/>
  <c r="BF765" i="29"/>
  <c r="BF764" i="29"/>
  <c r="BF763" i="29"/>
  <c r="BF762" i="29"/>
  <c r="BF761" i="29"/>
  <c r="BF760" i="29"/>
  <c r="BF759" i="29"/>
  <c r="BF758" i="29"/>
  <c r="BF757" i="29"/>
  <c r="BF756" i="29"/>
  <c r="BF755" i="29"/>
  <c r="BF754" i="29"/>
  <c r="BF753" i="29"/>
  <c r="BF752" i="29"/>
  <c r="BF751" i="29"/>
  <c r="BF750" i="29"/>
  <c r="BF749" i="29"/>
  <c r="BF748" i="29"/>
  <c r="BF747" i="29"/>
  <c r="BF746" i="29"/>
  <c r="BF745" i="29"/>
  <c r="BF744" i="29"/>
  <c r="BF743" i="29"/>
  <c r="BF742" i="29"/>
  <c r="BF741" i="29"/>
  <c r="BF740" i="29"/>
  <c r="BF739" i="29"/>
  <c r="BF738" i="29"/>
  <c r="BF737" i="29"/>
  <c r="BF736" i="29"/>
  <c r="BF735" i="29"/>
  <c r="BF734" i="29"/>
  <c r="BF733" i="29"/>
  <c r="BF732" i="29"/>
  <c r="BF731" i="29"/>
  <c r="BF730" i="29"/>
  <c r="BF729" i="29"/>
  <c r="BF728" i="29"/>
  <c r="BF727" i="29"/>
  <c r="BF726" i="29"/>
  <c r="BF725" i="29"/>
  <c r="BF724" i="29"/>
  <c r="BF723" i="29"/>
  <c r="BF722" i="29"/>
  <c r="BF721" i="29"/>
  <c r="BF720" i="29"/>
  <c r="BF719" i="29"/>
  <c r="BF718" i="29"/>
  <c r="BF717" i="29"/>
  <c r="BF716" i="29"/>
  <c r="BF715" i="29"/>
  <c r="BF714" i="29"/>
  <c r="BF713" i="29"/>
  <c r="BF712" i="29"/>
  <c r="BF711" i="29"/>
  <c r="BF710" i="29"/>
  <c r="BF709" i="29"/>
  <c r="BF708" i="29"/>
  <c r="BF707" i="29"/>
  <c r="BF706" i="29"/>
  <c r="BF705" i="29"/>
  <c r="BF704" i="29"/>
  <c r="BF703" i="29"/>
  <c r="BF702" i="29"/>
  <c r="BF701" i="29"/>
  <c r="BF700" i="29"/>
  <c r="BF699" i="29"/>
  <c r="BF698" i="29"/>
  <c r="BF697" i="29"/>
  <c r="BF696" i="29"/>
  <c r="BF695" i="29"/>
  <c r="BF694" i="29"/>
  <c r="BF693" i="29"/>
  <c r="BF692" i="29"/>
  <c r="BF691" i="29"/>
  <c r="BF690" i="29"/>
  <c r="BF689" i="29"/>
  <c r="BF688" i="29"/>
  <c r="BF687" i="29"/>
  <c r="BF686" i="29"/>
  <c r="BF685" i="29"/>
  <c r="BF684" i="29"/>
  <c r="BF683" i="29"/>
  <c r="BF682" i="29"/>
  <c r="BF681" i="29"/>
  <c r="BF680" i="29"/>
  <c r="BF679" i="29"/>
  <c r="BF678" i="29"/>
  <c r="BF677" i="29"/>
  <c r="BF676" i="29"/>
  <c r="BF675" i="29"/>
  <c r="BF674" i="29"/>
  <c r="BF673" i="29"/>
  <c r="BF672" i="29"/>
  <c r="BF671" i="29"/>
  <c r="BF670" i="29"/>
  <c r="BF669" i="29"/>
  <c r="BF668" i="29"/>
  <c r="BF667" i="29"/>
  <c r="BF666" i="29"/>
  <c r="BF665" i="29"/>
  <c r="BF664" i="29"/>
  <c r="BF663" i="29"/>
  <c r="BF662" i="29"/>
  <c r="BF661" i="29"/>
  <c r="BF660" i="29"/>
  <c r="BF659" i="29"/>
  <c r="BF658" i="29"/>
  <c r="BF657" i="29"/>
  <c r="BF656" i="29"/>
  <c r="BF655" i="29"/>
  <c r="BF654" i="29"/>
  <c r="BF653" i="29"/>
  <c r="BF652" i="29"/>
  <c r="BF651" i="29"/>
  <c r="BF650" i="29"/>
  <c r="BF649" i="29"/>
  <c r="BF648" i="29"/>
  <c r="BF647" i="29"/>
  <c r="BF646" i="29"/>
  <c r="BF645" i="29"/>
  <c r="BF644" i="29"/>
  <c r="BF643" i="29"/>
  <c r="BF642" i="29"/>
  <c r="BF641" i="29"/>
  <c r="BF640" i="29"/>
  <c r="BF639" i="29"/>
  <c r="BF638" i="29"/>
  <c r="BF637" i="29"/>
  <c r="BF636" i="29"/>
  <c r="BF635" i="29"/>
  <c r="BF634" i="29"/>
  <c r="BF633" i="29"/>
  <c r="BF632" i="29"/>
  <c r="BF631" i="29"/>
  <c r="BF630" i="29"/>
  <c r="BF629" i="29"/>
  <c r="BF628" i="29"/>
  <c r="BF627" i="29"/>
  <c r="BF626" i="29"/>
  <c r="BF625" i="29"/>
  <c r="BF624" i="29"/>
  <c r="BF623" i="29"/>
  <c r="BF622" i="29"/>
  <c r="BF621" i="29"/>
  <c r="BF620" i="29"/>
  <c r="BF619" i="29"/>
  <c r="BF618" i="29"/>
  <c r="BF617" i="29"/>
  <c r="BF616" i="29"/>
  <c r="BF615" i="29"/>
  <c r="BF614" i="29"/>
  <c r="BF613" i="29"/>
  <c r="BF612" i="29"/>
  <c r="BF611" i="29"/>
  <c r="BF610" i="29"/>
  <c r="BF609" i="29"/>
  <c r="BF608" i="29"/>
  <c r="BF607" i="29"/>
  <c r="BF606" i="29"/>
  <c r="BF605" i="29"/>
  <c r="BF604" i="29"/>
  <c r="BF603" i="29"/>
  <c r="BF602" i="29"/>
  <c r="BF601" i="29"/>
  <c r="BF600" i="29"/>
  <c r="BF599" i="29"/>
  <c r="BF598" i="29"/>
  <c r="BF597" i="29"/>
  <c r="BF596" i="29"/>
  <c r="BF595" i="29"/>
  <c r="BF594" i="29"/>
  <c r="BF593" i="29"/>
  <c r="BF592" i="29"/>
  <c r="BF591" i="29"/>
  <c r="BF590" i="29"/>
  <c r="BF589" i="29"/>
  <c r="BF588" i="29"/>
  <c r="BF587" i="29"/>
  <c r="BF586" i="29"/>
  <c r="BF585" i="29"/>
  <c r="BF584" i="29"/>
  <c r="BF583" i="29"/>
  <c r="BF582" i="29"/>
  <c r="BF581" i="29"/>
  <c r="BF580" i="29"/>
  <c r="BF579" i="29"/>
  <c r="BF578" i="29"/>
  <c r="BF577" i="29"/>
  <c r="BF576" i="29"/>
  <c r="BF575" i="29"/>
  <c r="BF574" i="29"/>
  <c r="BF573" i="29"/>
  <c r="BF572" i="29"/>
  <c r="BF571" i="29"/>
  <c r="BF570" i="29"/>
  <c r="BF569" i="29"/>
  <c r="BF568" i="29"/>
  <c r="BF567" i="29"/>
  <c r="BF566" i="29"/>
  <c r="BF565" i="29"/>
  <c r="BF564" i="29"/>
  <c r="BF563" i="29"/>
  <c r="BF562" i="29"/>
  <c r="BF561" i="29"/>
  <c r="BF560" i="29"/>
  <c r="BF559" i="29"/>
  <c r="BF558" i="29"/>
  <c r="BF557" i="29"/>
  <c r="BF556" i="29"/>
  <c r="BF555" i="29"/>
  <c r="BF554" i="29"/>
  <c r="BF553" i="29"/>
  <c r="BF552" i="29"/>
  <c r="BF551" i="29"/>
  <c r="BF550" i="29"/>
  <c r="BF549" i="29"/>
  <c r="BF548" i="29"/>
  <c r="BF547" i="29"/>
  <c r="BF546" i="29"/>
  <c r="BF545" i="29"/>
  <c r="BF544" i="29"/>
  <c r="BF543" i="29"/>
  <c r="BF542" i="29"/>
  <c r="BF541" i="29"/>
  <c r="BF540" i="29"/>
  <c r="BF539" i="29"/>
  <c r="BF538" i="29"/>
  <c r="BF537" i="29"/>
  <c r="BF536" i="29"/>
  <c r="BF535" i="29"/>
  <c r="BF534" i="29"/>
  <c r="BF533" i="29"/>
  <c r="BF532" i="29"/>
  <c r="BF531" i="29"/>
  <c r="BF530" i="29"/>
  <c r="BF529" i="29"/>
  <c r="BF528" i="29"/>
  <c r="BF527" i="29"/>
  <c r="BF526" i="29"/>
  <c r="BF525" i="29"/>
  <c r="BF524" i="29"/>
  <c r="BF523" i="29"/>
  <c r="BF522" i="29"/>
  <c r="BF521" i="29"/>
  <c r="BF520" i="29"/>
  <c r="BF519" i="29"/>
  <c r="BF518" i="29"/>
  <c r="BF517" i="29"/>
  <c r="BF516" i="29"/>
  <c r="BF515" i="29"/>
  <c r="BF514" i="29"/>
  <c r="BF513" i="29"/>
  <c r="BF512" i="29"/>
  <c r="BF511" i="29"/>
  <c r="BF510" i="29"/>
  <c r="BF509" i="29"/>
  <c r="BF508" i="29"/>
  <c r="BF507" i="29"/>
  <c r="BF506" i="29"/>
  <c r="BF502" i="29"/>
  <c r="BF501" i="29"/>
  <c r="BF500" i="29"/>
  <c r="BF499" i="29"/>
  <c r="BF498" i="29"/>
  <c r="BF497" i="29"/>
  <c r="BF496" i="29"/>
  <c r="BF495" i="29"/>
  <c r="BF494" i="29"/>
  <c r="BF493" i="29"/>
  <c r="BF492" i="29"/>
  <c r="BF491" i="29"/>
  <c r="BF490" i="29"/>
  <c r="BF489" i="29"/>
  <c r="BF488" i="29"/>
  <c r="BF487" i="29"/>
  <c r="BF486" i="29"/>
  <c r="BF485" i="29"/>
  <c r="BF484" i="29"/>
  <c r="BF483" i="29"/>
  <c r="BF482" i="29"/>
  <c r="BF481" i="29"/>
  <c r="BF480" i="29"/>
  <c r="BF479" i="29"/>
  <c r="BF478" i="29"/>
  <c r="BF477" i="29"/>
  <c r="BF476" i="29"/>
  <c r="BF475" i="29"/>
  <c r="BF474" i="29"/>
  <c r="BF473" i="29"/>
  <c r="BF472" i="29"/>
  <c r="BF471" i="29"/>
  <c r="BF470" i="29"/>
  <c r="BF469" i="29"/>
  <c r="BF468" i="29"/>
  <c r="BF467" i="29"/>
  <c r="BF466" i="29"/>
  <c r="BF465" i="29"/>
  <c r="BF464" i="29"/>
  <c r="BF463" i="29"/>
  <c r="BF462" i="29"/>
  <c r="BF461" i="29"/>
  <c r="BF460" i="29"/>
  <c r="BF459" i="29"/>
  <c r="BF458" i="29"/>
  <c r="BF457" i="29"/>
  <c r="BF456" i="29"/>
  <c r="BF455" i="29"/>
  <c r="BF454" i="29"/>
  <c r="BF453" i="29"/>
  <c r="BF452" i="29"/>
  <c r="BF451" i="29"/>
  <c r="BF450" i="29"/>
  <c r="BF449" i="29"/>
  <c r="BF448" i="29"/>
  <c r="BF447" i="29"/>
  <c r="BF446" i="29"/>
  <c r="BF445" i="29"/>
  <c r="BF444" i="29"/>
  <c r="BF443" i="29"/>
  <c r="BF442" i="29"/>
  <c r="BF441" i="29"/>
  <c r="BF440" i="29"/>
  <c r="BF439" i="29"/>
  <c r="BF438" i="29"/>
  <c r="BF437" i="29"/>
  <c r="BF436" i="29"/>
  <c r="BF435" i="29"/>
  <c r="BF434" i="29"/>
  <c r="BF433" i="29"/>
  <c r="BF432" i="29"/>
  <c r="BF431" i="29"/>
  <c r="BF430" i="29"/>
  <c r="BF429" i="29"/>
  <c r="BF428" i="29"/>
  <c r="BF427" i="29"/>
  <c r="BF426" i="29"/>
  <c r="BF425" i="29"/>
  <c r="BF424" i="29"/>
  <c r="BF423" i="29"/>
  <c r="BF422" i="29"/>
  <c r="BF421" i="29"/>
  <c r="BF420" i="29"/>
  <c r="BF419" i="29"/>
  <c r="BF418" i="29"/>
  <c r="BF417" i="29"/>
  <c r="BF416" i="29"/>
  <c r="BF415" i="29"/>
  <c r="BF414" i="29"/>
  <c r="BF413" i="29"/>
  <c r="BF412" i="29"/>
  <c r="BF411" i="29"/>
  <c r="BF410" i="29"/>
  <c r="BF409" i="29"/>
  <c r="BF408" i="29"/>
  <c r="BF407" i="29"/>
  <c r="BF406" i="29"/>
  <c r="BF405" i="29"/>
  <c r="BF404" i="29"/>
  <c r="BF403" i="29"/>
  <c r="BF402" i="29"/>
  <c r="BF401" i="29"/>
  <c r="BF400" i="29"/>
  <c r="BF399" i="29"/>
  <c r="BF398" i="29"/>
  <c r="BF397" i="29"/>
  <c r="BF396" i="29"/>
  <c r="BF395" i="29"/>
  <c r="BF394" i="29"/>
  <c r="BF393" i="29"/>
  <c r="BF392" i="29"/>
  <c r="BF391" i="29"/>
  <c r="BF390" i="29"/>
  <c r="BF389" i="29"/>
  <c r="BF388" i="29"/>
  <c r="BF387" i="29"/>
  <c r="BF386" i="29"/>
  <c r="BF385" i="29"/>
  <c r="BF384" i="29"/>
  <c r="BF383" i="29"/>
  <c r="BF382" i="29"/>
  <c r="BF381" i="29"/>
  <c r="BF380" i="29"/>
  <c r="BF379" i="29"/>
  <c r="BF378" i="29"/>
  <c r="BF377" i="29"/>
  <c r="BF376" i="29"/>
  <c r="BF375" i="29"/>
  <c r="BF374" i="29"/>
  <c r="BF373" i="29"/>
  <c r="BF372" i="29"/>
  <c r="BF371" i="29"/>
  <c r="BF370" i="29"/>
  <c r="BF369" i="29"/>
  <c r="BF368" i="29"/>
  <c r="BF367" i="29"/>
  <c r="BF366" i="29"/>
  <c r="BF365" i="29"/>
  <c r="BF364" i="29"/>
  <c r="BF363" i="29"/>
  <c r="BF362" i="29"/>
  <c r="BF361" i="29"/>
  <c r="BF360" i="29"/>
  <c r="BF359" i="29"/>
  <c r="BF358" i="29"/>
  <c r="BF357" i="29"/>
  <c r="BF356" i="29"/>
  <c r="BF355" i="29"/>
  <c r="BF354" i="29"/>
  <c r="BF353" i="29"/>
  <c r="BF352" i="29"/>
  <c r="BF351" i="29"/>
  <c r="BF350" i="29"/>
  <c r="BF349" i="29"/>
  <c r="BF348" i="29"/>
  <c r="BF347" i="29"/>
  <c r="BF346" i="29"/>
  <c r="BF345" i="29"/>
  <c r="BF344" i="29"/>
  <c r="BF343" i="29"/>
  <c r="BF342" i="29"/>
  <c r="BF341" i="29"/>
  <c r="BF340" i="29"/>
  <c r="BF339" i="29"/>
  <c r="BF338" i="29"/>
  <c r="BF337" i="29"/>
  <c r="BF336" i="29"/>
  <c r="BF335" i="29"/>
  <c r="BF334" i="29"/>
  <c r="BF333" i="29"/>
  <c r="BF332" i="29"/>
  <c r="BF331" i="29"/>
  <c r="BF330" i="29"/>
  <c r="BF329" i="29"/>
  <c r="BF328" i="29"/>
  <c r="BF327" i="29"/>
  <c r="BF326" i="29"/>
  <c r="BF325" i="29"/>
  <c r="BF324" i="29"/>
  <c r="BF323" i="29"/>
  <c r="BF322" i="29"/>
  <c r="BF321" i="29"/>
  <c r="BF320" i="29"/>
  <c r="BF319" i="29"/>
  <c r="BF318" i="29"/>
  <c r="BF317" i="29"/>
  <c r="BF316" i="29"/>
  <c r="BF315" i="29"/>
  <c r="BF314" i="29"/>
  <c r="BF313" i="29"/>
  <c r="BF312" i="29"/>
  <c r="BF311" i="29"/>
  <c r="BF310" i="29"/>
  <c r="BF309" i="29"/>
  <c r="BF308" i="29"/>
  <c r="BF307" i="29"/>
  <c r="BF306" i="29"/>
  <c r="BF305" i="29"/>
  <c r="BF304" i="29"/>
  <c r="BF303" i="29"/>
  <c r="BF302" i="29"/>
  <c r="BF301" i="29"/>
  <c r="BF300" i="29"/>
  <c r="BF299" i="29"/>
  <c r="BF298" i="29"/>
  <c r="BF297" i="29"/>
  <c r="BF296" i="29"/>
  <c r="BF295" i="29"/>
  <c r="BF294" i="29"/>
  <c r="BF293" i="29"/>
  <c r="BF292" i="29"/>
  <c r="BF291" i="29"/>
  <c r="BF290" i="29"/>
  <c r="BF289" i="29"/>
  <c r="BF288" i="29"/>
  <c r="BF287" i="29"/>
  <c r="BF286" i="29"/>
  <c r="BF285" i="29"/>
  <c r="BF284" i="29"/>
  <c r="BF283" i="29"/>
  <c r="BF282" i="29"/>
  <c r="BF281" i="29"/>
  <c r="BF280" i="29"/>
  <c r="BF279" i="29"/>
  <c r="BF278" i="29"/>
  <c r="BF277" i="29"/>
  <c r="BF276" i="29"/>
  <c r="BF275" i="29"/>
  <c r="BF274" i="29"/>
  <c r="BF273" i="29"/>
  <c r="BF272" i="29"/>
  <c r="BF271" i="29"/>
  <c r="BF270" i="29"/>
  <c r="BF269" i="29"/>
  <c r="BF268" i="29"/>
  <c r="BF267" i="29"/>
  <c r="BF266" i="29"/>
  <c r="BF265" i="29"/>
  <c r="BF264" i="29"/>
  <c r="BF263" i="29"/>
  <c r="BF262" i="29"/>
  <c r="BF261" i="29"/>
  <c r="BF260" i="29"/>
  <c r="BF259" i="29"/>
  <c r="BF258" i="29"/>
  <c r="BF257" i="29"/>
  <c r="BF256" i="29"/>
  <c r="BF249" i="29"/>
  <c r="BF248" i="29"/>
  <c r="BF247" i="29"/>
  <c r="BF246" i="29"/>
  <c r="BF245" i="29"/>
  <c r="BF244" i="29"/>
  <c r="BF243" i="29"/>
  <c r="BF242" i="29"/>
  <c r="BF241" i="29"/>
  <c r="BF240" i="29"/>
  <c r="BF239" i="29"/>
  <c r="BF238" i="29"/>
  <c r="BF237" i="29"/>
  <c r="BF236" i="29"/>
  <c r="BF235" i="29"/>
  <c r="BF234" i="29"/>
  <c r="BF233" i="29"/>
  <c r="BF232" i="29"/>
  <c r="BF231" i="29"/>
  <c r="BF230" i="29"/>
  <c r="BF229" i="29"/>
  <c r="BF228" i="29"/>
  <c r="BF227" i="29"/>
  <c r="BF226" i="29"/>
  <c r="BF225" i="29"/>
  <c r="BF224" i="29"/>
  <c r="BF223" i="29"/>
  <c r="BF222" i="29"/>
  <c r="BF221" i="29"/>
  <c r="BF220" i="29"/>
  <c r="BF219" i="29"/>
  <c r="BF218" i="29"/>
  <c r="BF217" i="29"/>
  <c r="BF216" i="29"/>
  <c r="BF215" i="29"/>
  <c r="BF214" i="29"/>
  <c r="BF213" i="29"/>
  <c r="BF212" i="29"/>
  <c r="BF211" i="29"/>
  <c r="BF210" i="29"/>
  <c r="BF209" i="29"/>
  <c r="BF208" i="29"/>
  <c r="BF207" i="29"/>
  <c r="BF206" i="29"/>
  <c r="BF205" i="29"/>
  <c r="BF204" i="29"/>
  <c r="BF203" i="29"/>
  <c r="BF202" i="29"/>
  <c r="BF201" i="29"/>
  <c r="BF200" i="29"/>
  <c r="BF199" i="29"/>
  <c r="BF198" i="29"/>
  <c r="BF197" i="29"/>
  <c r="BF196" i="29"/>
  <c r="BF195" i="29"/>
  <c r="BF194" i="29"/>
  <c r="BF193" i="29"/>
  <c r="BF192" i="29"/>
  <c r="BF191" i="29"/>
  <c r="BF190" i="29"/>
  <c r="BF189" i="29"/>
  <c r="BF188" i="29"/>
  <c r="BF187" i="29"/>
  <c r="BF186" i="29"/>
  <c r="BF185" i="29"/>
  <c r="BF184" i="29"/>
  <c r="BF183" i="29"/>
  <c r="BF182" i="29"/>
  <c r="BF181" i="29"/>
  <c r="BF180" i="29"/>
  <c r="BF179" i="29"/>
  <c r="BF178" i="29"/>
  <c r="BF177" i="29"/>
  <c r="BF176" i="29"/>
  <c r="BF175" i="29"/>
  <c r="BF174" i="29"/>
  <c r="BF173" i="29"/>
  <c r="BF172" i="29"/>
  <c r="BF171" i="29"/>
  <c r="BF170" i="29"/>
  <c r="BF169" i="29"/>
  <c r="BF168" i="29"/>
  <c r="BF167" i="29"/>
  <c r="BF166" i="29"/>
  <c r="BF165" i="29"/>
  <c r="BF164" i="29"/>
  <c r="BF163" i="29"/>
  <c r="BF162" i="29"/>
  <c r="BF161" i="29"/>
  <c r="BF160" i="29"/>
  <c r="BF159" i="29"/>
  <c r="BF158" i="29"/>
  <c r="BF157" i="29"/>
  <c r="BF156" i="29"/>
  <c r="BF155" i="29"/>
  <c r="BF154" i="29"/>
  <c r="BF153" i="29"/>
  <c r="BF152" i="29"/>
  <c r="BF151" i="29"/>
  <c r="BF150" i="29"/>
  <c r="BF149" i="29"/>
  <c r="BF148" i="29"/>
  <c r="BF147" i="29"/>
  <c r="BF146" i="29"/>
  <c r="BF145" i="29"/>
  <c r="BF144" i="29"/>
  <c r="BF143" i="29"/>
  <c r="BF142" i="29"/>
  <c r="BF141" i="29"/>
  <c r="BF140" i="29"/>
  <c r="BF139" i="29"/>
  <c r="BF138" i="29"/>
  <c r="BF137" i="29"/>
  <c r="BF136" i="29"/>
  <c r="BF135" i="29"/>
  <c r="BF134" i="29"/>
  <c r="BF133" i="29"/>
  <c r="BF132" i="29"/>
  <c r="BF131" i="29"/>
  <c r="BF130" i="29"/>
  <c r="BF129" i="29"/>
  <c r="BF128" i="29"/>
  <c r="BF127" i="29"/>
  <c r="BF126" i="29"/>
  <c r="BF125" i="29"/>
  <c r="BF124" i="29"/>
  <c r="BF123" i="29"/>
  <c r="BF122" i="29"/>
  <c r="BF121" i="29"/>
  <c r="BF120" i="29"/>
  <c r="BF119" i="29"/>
  <c r="BF118" i="29"/>
  <c r="BF117" i="29"/>
  <c r="BF116" i="29"/>
  <c r="BF115" i="29"/>
  <c r="BF114" i="29"/>
  <c r="BF113" i="29"/>
  <c r="BF112" i="29"/>
  <c r="BF111" i="29"/>
  <c r="BF110" i="29"/>
  <c r="BF109" i="29"/>
  <c r="BF108" i="29"/>
  <c r="BF107" i="29"/>
  <c r="BF106" i="29"/>
  <c r="BF105" i="29"/>
  <c r="BF104" i="29"/>
  <c r="BF103" i="29"/>
  <c r="BF102" i="29"/>
  <c r="BF101" i="29"/>
  <c r="BF100" i="29"/>
  <c r="BF99" i="29"/>
  <c r="BF98" i="29"/>
  <c r="BF97" i="29"/>
  <c r="BF96" i="29"/>
  <c r="BF95" i="29"/>
  <c r="BF94" i="29"/>
  <c r="BF93" i="29"/>
  <c r="BF92" i="29"/>
  <c r="BF91" i="29"/>
  <c r="BF90" i="29"/>
  <c r="BF89" i="29"/>
  <c r="BF88" i="29"/>
  <c r="BF87" i="29"/>
  <c r="BF86" i="29"/>
  <c r="BF85" i="29"/>
  <c r="BF84" i="29"/>
  <c r="BF83" i="29"/>
  <c r="BF82" i="29"/>
  <c r="BF81" i="29"/>
  <c r="BF80" i="29"/>
  <c r="BF79" i="29"/>
  <c r="BF78" i="29"/>
  <c r="BF77" i="29"/>
  <c r="BF76" i="29"/>
  <c r="BF75" i="29"/>
  <c r="BF74" i="29"/>
  <c r="BF73" i="29"/>
  <c r="BF72" i="29"/>
  <c r="BF71" i="29"/>
  <c r="BF70" i="29"/>
  <c r="BF69" i="29"/>
  <c r="BF68" i="29"/>
  <c r="BF67" i="29"/>
  <c r="BF66" i="29"/>
  <c r="BF65" i="29"/>
  <c r="BF64" i="29"/>
  <c r="BF63" i="29"/>
  <c r="BF62" i="29"/>
  <c r="BF61" i="29"/>
  <c r="BF60" i="29"/>
  <c r="BF59" i="29"/>
  <c r="BF58" i="29"/>
  <c r="BF57" i="29"/>
  <c r="BF56" i="29"/>
  <c r="BF55" i="29"/>
  <c r="BF54" i="29"/>
  <c r="BF53" i="29"/>
  <c r="BF52" i="29"/>
  <c r="BF51" i="29"/>
  <c r="BF50" i="29"/>
  <c r="BF49" i="29"/>
  <c r="BF48" i="29"/>
  <c r="BF47" i="29"/>
  <c r="BF46" i="29"/>
  <c r="BF45" i="29"/>
  <c r="BF44" i="29"/>
  <c r="BF43" i="29"/>
  <c r="BF42" i="29"/>
  <c r="BF41" i="29"/>
  <c r="BF40" i="29"/>
  <c r="BF39" i="29"/>
  <c r="BF38" i="29"/>
  <c r="BF37" i="29"/>
  <c r="BF36" i="29"/>
  <c r="BF35" i="29"/>
  <c r="BF34" i="29"/>
  <c r="BF33" i="29"/>
  <c r="BF32" i="29"/>
  <c r="BF31" i="29"/>
  <c r="BF30" i="29"/>
  <c r="BF29" i="29"/>
  <c r="BF28" i="29"/>
  <c r="BF27" i="29"/>
  <c r="BF26" i="29"/>
  <c r="BF25" i="29"/>
  <c r="BF24" i="29"/>
  <c r="BF23" i="29"/>
  <c r="BF22" i="29"/>
  <c r="BF21" i="29"/>
  <c r="BF20" i="29"/>
  <c r="BF19" i="29"/>
  <c r="BF18" i="29"/>
  <c r="BF17" i="29"/>
  <c r="BF16" i="29"/>
  <c r="BF15" i="29"/>
  <c r="BF14" i="29"/>
  <c r="BF13" i="29"/>
  <c r="BF12" i="29"/>
  <c r="BF11" i="29"/>
  <c r="BF10" i="29"/>
  <c r="BF9" i="29"/>
  <c r="BF8" i="29"/>
  <c r="BF7" i="29"/>
  <c r="BF6" i="29"/>
  <c r="BF5" i="29"/>
  <c r="BF4" i="29"/>
  <c r="BF3" i="29"/>
  <c r="BB803" i="29"/>
  <c r="BB802" i="29"/>
  <c r="BB801" i="29"/>
  <c r="BB800" i="29"/>
  <c r="BB799" i="29"/>
  <c r="BB798" i="29"/>
  <c r="BB797" i="29"/>
  <c r="BB796" i="29"/>
  <c r="BB795" i="29"/>
  <c r="BB794" i="29"/>
  <c r="BB793" i="29"/>
  <c r="BB792" i="29"/>
  <c r="BB791" i="29"/>
  <c r="BB790" i="29"/>
  <c r="BB789" i="29"/>
  <c r="BB788" i="29"/>
  <c r="BB787" i="29"/>
  <c r="BB786" i="29"/>
  <c r="BB785" i="29"/>
  <c r="BB784" i="29"/>
  <c r="BB783" i="29"/>
  <c r="BB782" i="29"/>
  <c r="BB781" i="29"/>
  <c r="BB780" i="29"/>
  <c r="BB779" i="29"/>
  <c r="BB778" i="29"/>
  <c r="BB777" i="29"/>
  <c r="BB776" i="29"/>
  <c r="BB775" i="29"/>
  <c r="BB774" i="29"/>
  <c r="BB773" i="29"/>
  <c r="BB772" i="29"/>
  <c r="BB771" i="29"/>
  <c r="BB770" i="29"/>
  <c r="BB769" i="29"/>
  <c r="BB768" i="29"/>
  <c r="BB767" i="29"/>
  <c r="BB766" i="29"/>
  <c r="BB765" i="29"/>
  <c r="BB764" i="29"/>
  <c r="BB763" i="29"/>
  <c r="BB762" i="29"/>
  <c r="BB761" i="29"/>
  <c r="BB760" i="29"/>
  <c r="BB759" i="29"/>
  <c r="BB758" i="29"/>
  <c r="BB757" i="29"/>
  <c r="BB756" i="29"/>
  <c r="BB755" i="29"/>
  <c r="BB754" i="29"/>
  <c r="BB753" i="29"/>
  <c r="BB752" i="29"/>
  <c r="BB751" i="29"/>
  <c r="BB750" i="29"/>
  <c r="BB749" i="29"/>
  <c r="BB748" i="29"/>
  <c r="BB747" i="29"/>
  <c r="BB746" i="29"/>
  <c r="BB745" i="29"/>
  <c r="BB744" i="29"/>
  <c r="BB743" i="29"/>
  <c r="BB742" i="29"/>
  <c r="BB741" i="29"/>
  <c r="BB740" i="29"/>
  <c r="BB739" i="29"/>
  <c r="BB738" i="29"/>
  <c r="BB737" i="29"/>
  <c r="BB736" i="29"/>
  <c r="BB735" i="29"/>
  <c r="BB734" i="29"/>
  <c r="BB733" i="29"/>
  <c r="BB732" i="29"/>
  <c r="BB731" i="29"/>
  <c r="BB730" i="29"/>
  <c r="BB729" i="29"/>
  <c r="BB728" i="29"/>
  <c r="BB727" i="29"/>
  <c r="BB726" i="29"/>
  <c r="BB725" i="29"/>
  <c r="BB724" i="29"/>
  <c r="BB723" i="29"/>
  <c r="BB722" i="29"/>
  <c r="BB721" i="29"/>
  <c r="BB720" i="29"/>
  <c r="BB719" i="29"/>
  <c r="BB718" i="29"/>
  <c r="BB717" i="29"/>
  <c r="BB716" i="29"/>
  <c r="BB715" i="29"/>
  <c r="BB714" i="29"/>
  <c r="BB713" i="29"/>
  <c r="BB712" i="29"/>
  <c r="BB711" i="29"/>
  <c r="BB710" i="29"/>
  <c r="BB709" i="29"/>
  <c r="BB708" i="29"/>
  <c r="BB707" i="29"/>
  <c r="BB706" i="29"/>
  <c r="BB705" i="29"/>
  <c r="BB704" i="29"/>
  <c r="BB703" i="29"/>
  <c r="BB702" i="29"/>
  <c r="BB701" i="29"/>
  <c r="BB700" i="29"/>
  <c r="BB699" i="29"/>
  <c r="BB698" i="29"/>
  <c r="BB697" i="29"/>
  <c r="BB696" i="29"/>
  <c r="BB695" i="29"/>
  <c r="BB694" i="29"/>
  <c r="BB693" i="29"/>
  <c r="BB692" i="29"/>
  <c r="BB691" i="29"/>
  <c r="BB690" i="29"/>
  <c r="BB689" i="29"/>
  <c r="BB688" i="29"/>
  <c r="BB687" i="29"/>
  <c r="BB686" i="29"/>
  <c r="BB685" i="29"/>
  <c r="BB684" i="29"/>
  <c r="BB683" i="29"/>
  <c r="BB682" i="29"/>
  <c r="BB681" i="29"/>
  <c r="BB680" i="29"/>
  <c r="BB679" i="29"/>
  <c r="BB678" i="29"/>
  <c r="BB677" i="29"/>
  <c r="BB676" i="29"/>
  <c r="BB675" i="29"/>
  <c r="BB674" i="29"/>
  <c r="BB673" i="29"/>
  <c r="BB672" i="29"/>
  <c r="BB671" i="29"/>
  <c r="BB670" i="29"/>
  <c r="BB669" i="29"/>
  <c r="BB668" i="29"/>
  <c r="BB667" i="29"/>
  <c r="BB666" i="29"/>
  <c r="BB665" i="29"/>
  <c r="BB664" i="29"/>
  <c r="BB663" i="29"/>
  <c r="BB662" i="29"/>
  <c r="BB661" i="29"/>
  <c r="BB660" i="29"/>
  <c r="BB659" i="29"/>
  <c r="BB658" i="29"/>
  <c r="BB657" i="29"/>
  <c r="BB656" i="29"/>
  <c r="BB655" i="29"/>
  <c r="BB654" i="29"/>
  <c r="BB653" i="29"/>
  <c r="BB652" i="29"/>
  <c r="BB651" i="29"/>
  <c r="BB650" i="29"/>
  <c r="BB649" i="29"/>
  <c r="BB648" i="29"/>
  <c r="BB647" i="29"/>
  <c r="BB646" i="29"/>
  <c r="BB645" i="29"/>
  <c r="BB644" i="29"/>
  <c r="BB643" i="29"/>
  <c r="BB642" i="29"/>
  <c r="BB641" i="29"/>
  <c r="BB640" i="29"/>
  <c r="BB639" i="29"/>
  <c r="BB638" i="29"/>
  <c r="BB637" i="29"/>
  <c r="BB636" i="29"/>
  <c r="BB635" i="29"/>
  <c r="BB634" i="29"/>
  <c r="BB633" i="29"/>
  <c r="BB632" i="29"/>
  <c r="BB631" i="29"/>
  <c r="BB630" i="29"/>
  <c r="BB629" i="29"/>
  <c r="BB628" i="29"/>
  <c r="BB627" i="29"/>
  <c r="BB626" i="29"/>
  <c r="BB625" i="29"/>
  <c r="BB624" i="29"/>
  <c r="BB623" i="29"/>
  <c r="BB622" i="29"/>
  <c r="BB621" i="29"/>
  <c r="BB620" i="29"/>
  <c r="BB619" i="29"/>
  <c r="BB618" i="29"/>
  <c r="BB617" i="29"/>
  <c r="BB616" i="29"/>
  <c r="BB615" i="29"/>
  <c r="BB614" i="29"/>
  <c r="BB613" i="29"/>
  <c r="BB612" i="29"/>
  <c r="BB611" i="29"/>
  <c r="BB610" i="29"/>
  <c r="BB609" i="29"/>
  <c r="BB608" i="29"/>
  <c r="BB607" i="29"/>
  <c r="BB606" i="29"/>
  <c r="BB605" i="29"/>
  <c r="BB604" i="29"/>
  <c r="BB603" i="29"/>
  <c r="BB602" i="29"/>
  <c r="BB601" i="29"/>
  <c r="BB600" i="29"/>
  <c r="BB599" i="29"/>
  <c r="BB598" i="29"/>
  <c r="BB597" i="29"/>
  <c r="BB596" i="29"/>
  <c r="BB595" i="29"/>
  <c r="BB594" i="29"/>
  <c r="BB593" i="29"/>
  <c r="BB592" i="29"/>
  <c r="BB591" i="29"/>
  <c r="BB590" i="29"/>
  <c r="BB589" i="29"/>
  <c r="BB588" i="29"/>
  <c r="BB587" i="29"/>
  <c r="BB586" i="29"/>
  <c r="BB585" i="29"/>
  <c r="BB584" i="29"/>
  <c r="BB583" i="29"/>
  <c r="BB582" i="29"/>
  <c r="BB581" i="29"/>
  <c r="BB580" i="29"/>
  <c r="BB579" i="29"/>
  <c r="BB578" i="29"/>
  <c r="BB577" i="29"/>
  <c r="BB576" i="29"/>
  <c r="BB575" i="29"/>
  <c r="BB574" i="29"/>
  <c r="BB573" i="29"/>
  <c r="BB572" i="29"/>
  <c r="BB571" i="29"/>
  <c r="BB570" i="29"/>
  <c r="BB569" i="29"/>
  <c r="BB568" i="29"/>
  <c r="BB567" i="29"/>
  <c r="BB566" i="29"/>
  <c r="BB565" i="29"/>
  <c r="BB564" i="29"/>
  <c r="BB563" i="29"/>
  <c r="BB562" i="29"/>
  <c r="BB561" i="29"/>
  <c r="BB560" i="29"/>
  <c r="BB559" i="29"/>
  <c r="BB558" i="29"/>
  <c r="BB557" i="29"/>
  <c r="BB556" i="29"/>
  <c r="BB555" i="29"/>
  <c r="BB554" i="29"/>
  <c r="BB553" i="29"/>
  <c r="BB552" i="29"/>
  <c r="BB551" i="29"/>
  <c r="BB550" i="29"/>
  <c r="BB549" i="29"/>
  <c r="BB548" i="29"/>
  <c r="BB547" i="29"/>
  <c r="BB546" i="29"/>
  <c r="BB545" i="29"/>
  <c r="BB544" i="29"/>
  <c r="BB543" i="29"/>
  <c r="BB542" i="29"/>
  <c r="BB541" i="29"/>
  <c r="BB540" i="29"/>
  <c r="BB539" i="29"/>
  <c r="BB538" i="29"/>
  <c r="BB537" i="29"/>
  <c r="BB536" i="29"/>
  <c r="BB535" i="29"/>
  <c r="BB534" i="29"/>
  <c r="BB533" i="29"/>
  <c r="BB532" i="29"/>
  <c r="BB531" i="29"/>
  <c r="BB530" i="29"/>
  <c r="BB529" i="29"/>
  <c r="BB528" i="29"/>
  <c r="BB527" i="29"/>
  <c r="BB526" i="29"/>
  <c r="BB525" i="29"/>
  <c r="BB524" i="29"/>
  <c r="BB523" i="29"/>
  <c r="BB522" i="29"/>
  <c r="BB521" i="29"/>
  <c r="BB520" i="29"/>
  <c r="BB519" i="29"/>
  <c r="BB518" i="29"/>
  <c r="BB517" i="29"/>
  <c r="BB516" i="29"/>
  <c r="BB515" i="29"/>
  <c r="BB514" i="29"/>
  <c r="BB513" i="29"/>
  <c r="BB512" i="29"/>
  <c r="BB511" i="29"/>
  <c r="BB510" i="29"/>
  <c r="BB509" i="29"/>
  <c r="BB508" i="29"/>
  <c r="BB507" i="29"/>
  <c r="BB506" i="29"/>
  <c r="BB502" i="29"/>
  <c r="BB501" i="29"/>
  <c r="BB500" i="29"/>
  <c r="BB499" i="29"/>
  <c r="BB498" i="29"/>
  <c r="BB497" i="29"/>
  <c r="BB496" i="29"/>
  <c r="BB495" i="29"/>
  <c r="BB494" i="29"/>
  <c r="BB493" i="29"/>
  <c r="BB492" i="29"/>
  <c r="BB491" i="29"/>
  <c r="BB490" i="29"/>
  <c r="BB489" i="29"/>
  <c r="BB488" i="29"/>
  <c r="BB487" i="29"/>
  <c r="BB486" i="29"/>
  <c r="BB485" i="29"/>
  <c r="BB484" i="29"/>
  <c r="BB483" i="29"/>
  <c r="BB482" i="29"/>
  <c r="BB481" i="29"/>
  <c r="BB480" i="29"/>
  <c r="BB479" i="29"/>
  <c r="BB478" i="29"/>
  <c r="BB477" i="29"/>
  <c r="BB476" i="29"/>
  <c r="BB475" i="29"/>
  <c r="BB474" i="29"/>
  <c r="BB473" i="29"/>
  <c r="BB472" i="29"/>
  <c r="BB471" i="29"/>
  <c r="BB470" i="29"/>
  <c r="BB469" i="29"/>
  <c r="BB468" i="29"/>
  <c r="BB467" i="29"/>
  <c r="BB466" i="29"/>
  <c r="BB465" i="29"/>
  <c r="BB464" i="29"/>
  <c r="BB463" i="29"/>
  <c r="BB462" i="29"/>
  <c r="BB461" i="29"/>
  <c r="BB460" i="29"/>
  <c r="BB459" i="29"/>
  <c r="BB458" i="29"/>
  <c r="BB457" i="29"/>
  <c r="BB456" i="29"/>
  <c r="BB455" i="29"/>
  <c r="BB454" i="29"/>
  <c r="BB453" i="29"/>
  <c r="BB452" i="29"/>
  <c r="BB451" i="29"/>
  <c r="BB450" i="29"/>
  <c r="BB449" i="29"/>
  <c r="BB448" i="29"/>
  <c r="BB447" i="29"/>
  <c r="BB446" i="29"/>
  <c r="BB445" i="29"/>
  <c r="BB444" i="29"/>
  <c r="BB443" i="29"/>
  <c r="BB442" i="29"/>
  <c r="BB441" i="29"/>
  <c r="BB440" i="29"/>
  <c r="BB439" i="29"/>
  <c r="BB438" i="29"/>
  <c r="BB437" i="29"/>
  <c r="BB436" i="29"/>
  <c r="BB435" i="29"/>
  <c r="BB434" i="29"/>
  <c r="BB433" i="29"/>
  <c r="BB432" i="29"/>
  <c r="BB431" i="29"/>
  <c r="BB430" i="29"/>
  <c r="BB429" i="29"/>
  <c r="BB428" i="29"/>
  <c r="BB427" i="29"/>
  <c r="BB426" i="29"/>
  <c r="BB425" i="29"/>
  <c r="BB424" i="29"/>
  <c r="BB423" i="29"/>
  <c r="BB422" i="29"/>
  <c r="BB421" i="29"/>
  <c r="BB420" i="29"/>
  <c r="BB419" i="29"/>
  <c r="BB418" i="29"/>
  <c r="BB417" i="29"/>
  <c r="BB416" i="29"/>
  <c r="BB415" i="29"/>
  <c r="BB414" i="29"/>
  <c r="BB413" i="29"/>
  <c r="BB412" i="29"/>
  <c r="BB411" i="29"/>
  <c r="BB410" i="29"/>
  <c r="BB409" i="29"/>
  <c r="BB408" i="29"/>
  <c r="BB407" i="29"/>
  <c r="BB406" i="29"/>
  <c r="BB405" i="29"/>
  <c r="BB404" i="29"/>
  <c r="BB403" i="29"/>
  <c r="BB402" i="29"/>
  <c r="BB401" i="29"/>
  <c r="BB400" i="29"/>
  <c r="BB399" i="29"/>
  <c r="BB398" i="29"/>
  <c r="BB397" i="29"/>
  <c r="BB396" i="29"/>
  <c r="BB395" i="29"/>
  <c r="BB394" i="29"/>
  <c r="BB393" i="29"/>
  <c r="BB392" i="29"/>
  <c r="BB391" i="29"/>
  <c r="BB390" i="29"/>
  <c r="BB389" i="29"/>
  <c r="BB388" i="29"/>
  <c r="BB387" i="29"/>
  <c r="BB386" i="29"/>
  <c r="BB385" i="29"/>
  <c r="BB384" i="29"/>
  <c r="BB383" i="29"/>
  <c r="BB382" i="29"/>
  <c r="BB381" i="29"/>
  <c r="BB380" i="29"/>
  <c r="BB379" i="29"/>
  <c r="BB378" i="29"/>
  <c r="BB377" i="29"/>
  <c r="BB376" i="29"/>
  <c r="BB375" i="29"/>
  <c r="BB374" i="29"/>
  <c r="BB373" i="29"/>
  <c r="BB372" i="29"/>
  <c r="BB371" i="29"/>
  <c r="BB370" i="29"/>
  <c r="BB369" i="29"/>
  <c r="BB368" i="29"/>
  <c r="BB367" i="29"/>
  <c r="BB366" i="29"/>
  <c r="BB365" i="29"/>
  <c r="BB364" i="29"/>
  <c r="BB363" i="29"/>
  <c r="BB362" i="29"/>
  <c r="BB361" i="29"/>
  <c r="BB360" i="29"/>
  <c r="BB359" i="29"/>
  <c r="BB358" i="29"/>
  <c r="BB357" i="29"/>
  <c r="BB356" i="29"/>
  <c r="BB355" i="29"/>
  <c r="BB354" i="29"/>
  <c r="BB353" i="29"/>
  <c r="BB352" i="29"/>
  <c r="BB351" i="29"/>
  <c r="BB350" i="29"/>
  <c r="BB349" i="29"/>
  <c r="BB348" i="29"/>
  <c r="BB347" i="29"/>
  <c r="BB346" i="29"/>
  <c r="BB345" i="29"/>
  <c r="BB344" i="29"/>
  <c r="BB343" i="29"/>
  <c r="BB342" i="29"/>
  <c r="BB341" i="29"/>
  <c r="BB340" i="29"/>
  <c r="BB339" i="29"/>
  <c r="BB338" i="29"/>
  <c r="BB337" i="29"/>
  <c r="BB336" i="29"/>
  <c r="BB335" i="29"/>
  <c r="BB334" i="29"/>
  <c r="BB333" i="29"/>
  <c r="BB332" i="29"/>
  <c r="BB331" i="29"/>
  <c r="BB330" i="29"/>
  <c r="BB329" i="29"/>
  <c r="BB328" i="29"/>
  <c r="BB327" i="29"/>
  <c r="BB326" i="29"/>
  <c r="BB325" i="29"/>
  <c r="BB324" i="29"/>
  <c r="BB323" i="29"/>
  <c r="BB322" i="29"/>
  <c r="BB321" i="29"/>
  <c r="BB320" i="29"/>
  <c r="BB319" i="29"/>
  <c r="BB318" i="29"/>
  <c r="BB317" i="29"/>
  <c r="BB316" i="29"/>
  <c r="BB315" i="29"/>
  <c r="BB314" i="29"/>
  <c r="BB313" i="29"/>
  <c r="BB312" i="29"/>
  <c r="BB311" i="29"/>
  <c r="BB310" i="29"/>
  <c r="BB309" i="29"/>
  <c r="BB308" i="29"/>
  <c r="BB307" i="29"/>
  <c r="BB306" i="29"/>
  <c r="BB305" i="29"/>
  <c r="BB304" i="29"/>
  <c r="BB303" i="29"/>
  <c r="BB302" i="29"/>
  <c r="BB301" i="29"/>
  <c r="BB300" i="29"/>
  <c r="BB299" i="29"/>
  <c r="BB298" i="29"/>
  <c r="BB297" i="29"/>
  <c r="BB296" i="29"/>
  <c r="BB295" i="29"/>
  <c r="BB294" i="29"/>
  <c r="BB293" i="29"/>
  <c r="BB292" i="29"/>
  <c r="BB291" i="29"/>
  <c r="BB290" i="29"/>
  <c r="BB289" i="29"/>
  <c r="BB288" i="29"/>
  <c r="BB287" i="29"/>
  <c r="BB286" i="29"/>
  <c r="BB285" i="29"/>
  <c r="BB284" i="29"/>
  <c r="BB283" i="29"/>
  <c r="BB282" i="29"/>
  <c r="BB281" i="29"/>
  <c r="BB280" i="29"/>
  <c r="BB279" i="29"/>
  <c r="BB278" i="29"/>
  <c r="BB277" i="29"/>
  <c r="BB276" i="29"/>
  <c r="BB275" i="29"/>
  <c r="BB274" i="29"/>
  <c r="BB273" i="29"/>
  <c r="BB272" i="29"/>
  <c r="BB271" i="29"/>
  <c r="BB270" i="29"/>
  <c r="BB269" i="29"/>
  <c r="BB268" i="29"/>
  <c r="BB267" i="29"/>
  <c r="BB266" i="29"/>
  <c r="BB265" i="29"/>
  <c r="BB264" i="29"/>
  <c r="BB263" i="29"/>
  <c r="BB262" i="29"/>
  <c r="BB261" i="29"/>
  <c r="BB260" i="29"/>
  <c r="BB259" i="29"/>
  <c r="BB258" i="29"/>
  <c r="BB257" i="29"/>
  <c r="BB256" i="29"/>
  <c r="BB249" i="29"/>
  <c r="BB248" i="29"/>
  <c r="BB247" i="29"/>
  <c r="BB246" i="29"/>
  <c r="BB245" i="29"/>
  <c r="BB244" i="29"/>
  <c r="BB243" i="29"/>
  <c r="BB242" i="29"/>
  <c r="BB241" i="29"/>
  <c r="BB240" i="29"/>
  <c r="BB239" i="29"/>
  <c r="BB238" i="29"/>
  <c r="BB237" i="29"/>
  <c r="BB236" i="29"/>
  <c r="BB235" i="29"/>
  <c r="BB234" i="29"/>
  <c r="BB233" i="29"/>
  <c r="BB232" i="29"/>
  <c r="BB231" i="29"/>
  <c r="BB230" i="29"/>
  <c r="BB229" i="29"/>
  <c r="BB228" i="29"/>
  <c r="BB227" i="29"/>
  <c r="BB226" i="29"/>
  <c r="BB225" i="29"/>
  <c r="BB224" i="29"/>
  <c r="BB223" i="29"/>
  <c r="BB222" i="29"/>
  <c r="BB221" i="29"/>
  <c r="BB220" i="29"/>
  <c r="BB219" i="29"/>
  <c r="BB218" i="29"/>
  <c r="BB217" i="29"/>
  <c r="BB216" i="29"/>
  <c r="BB215" i="29"/>
  <c r="BB214" i="29"/>
  <c r="BB213" i="29"/>
  <c r="BB212" i="29"/>
  <c r="BB211" i="29"/>
  <c r="BB210" i="29"/>
  <c r="BB209" i="29"/>
  <c r="BB208" i="29"/>
  <c r="BB207" i="29"/>
  <c r="BB206" i="29"/>
  <c r="BB205" i="29"/>
  <c r="BB204" i="29"/>
  <c r="BB203" i="29"/>
  <c r="BB202" i="29"/>
  <c r="BB201" i="29"/>
  <c r="BB200" i="29"/>
  <c r="BB199" i="29"/>
  <c r="BB198" i="29"/>
  <c r="BB197" i="29"/>
  <c r="BB196" i="29"/>
  <c r="BB195" i="29"/>
  <c r="BB194" i="29"/>
  <c r="BB193" i="29"/>
  <c r="BB192" i="29"/>
  <c r="BB191" i="29"/>
  <c r="BB190" i="29"/>
  <c r="BB189" i="29"/>
  <c r="BB188" i="29"/>
  <c r="BB187" i="29"/>
  <c r="BB186" i="29"/>
  <c r="BB185" i="29"/>
  <c r="BB184" i="29"/>
  <c r="BB183" i="29"/>
  <c r="BB182" i="29"/>
  <c r="BB181" i="29"/>
  <c r="BB180" i="29"/>
  <c r="BB179" i="29"/>
  <c r="BB178" i="29"/>
  <c r="BB177" i="29"/>
  <c r="BB176" i="29"/>
  <c r="BB175" i="29"/>
  <c r="BB174" i="29"/>
  <c r="BB173" i="29"/>
  <c r="BB172" i="29"/>
  <c r="BB171" i="29"/>
  <c r="BB170" i="29"/>
  <c r="BB169" i="29"/>
  <c r="BB168" i="29"/>
  <c r="BB167" i="29"/>
  <c r="BB166" i="29"/>
  <c r="BB165" i="29"/>
  <c r="BB164" i="29"/>
  <c r="BB163" i="29"/>
  <c r="BB162" i="29"/>
  <c r="BB161" i="29"/>
  <c r="BB160" i="29"/>
  <c r="BB159" i="29"/>
  <c r="BB158" i="29"/>
  <c r="BB157" i="29"/>
  <c r="BB156" i="29"/>
  <c r="BB155" i="29"/>
  <c r="BB154" i="29"/>
  <c r="BB153" i="29"/>
  <c r="BB152" i="29"/>
  <c r="BB151" i="29"/>
  <c r="BB150" i="29"/>
  <c r="BB149" i="29"/>
  <c r="BB148" i="29"/>
  <c r="BB147" i="29"/>
  <c r="BB146" i="29"/>
  <c r="BB145" i="29"/>
  <c r="BB144" i="29"/>
  <c r="BB143" i="29"/>
  <c r="BB142" i="29"/>
  <c r="BB141" i="29"/>
  <c r="BB140" i="29"/>
  <c r="BB139" i="29"/>
  <c r="BB138" i="29"/>
  <c r="BB137" i="29"/>
  <c r="BB136" i="29"/>
  <c r="BB135" i="29"/>
  <c r="BB134" i="29"/>
  <c r="BB133" i="29"/>
  <c r="BB132" i="29"/>
  <c r="BB131" i="29"/>
  <c r="BB130" i="29"/>
  <c r="BB129" i="29"/>
  <c r="BB128" i="29"/>
  <c r="BB127" i="29"/>
  <c r="BB126" i="29"/>
  <c r="BB125" i="29"/>
  <c r="BB124" i="29"/>
  <c r="BB123" i="29"/>
  <c r="BB122" i="29"/>
  <c r="BB121" i="29"/>
  <c r="BB120" i="29"/>
  <c r="BB119" i="29"/>
  <c r="BB118" i="29"/>
  <c r="BB117" i="29"/>
  <c r="BB116" i="29"/>
  <c r="BB115" i="29"/>
  <c r="BB114" i="29"/>
  <c r="BB113" i="29"/>
  <c r="BB112" i="29"/>
  <c r="BB111" i="29"/>
  <c r="BB110" i="29"/>
  <c r="BB109" i="29"/>
  <c r="BB108" i="29"/>
  <c r="BB107" i="29"/>
  <c r="BB106" i="29"/>
  <c r="BB105" i="29"/>
  <c r="BB104" i="29"/>
  <c r="BB103" i="29"/>
  <c r="BB102" i="29"/>
  <c r="BB101" i="29"/>
  <c r="BB100" i="29"/>
  <c r="BB99" i="29"/>
  <c r="BB98" i="29"/>
  <c r="BB97" i="29"/>
  <c r="BB96" i="29"/>
  <c r="BB95" i="29"/>
  <c r="BB94" i="29"/>
  <c r="BB93" i="29"/>
  <c r="BB92" i="29"/>
  <c r="BB91" i="29"/>
  <c r="BB90" i="29"/>
  <c r="BB89" i="29"/>
  <c r="BB88" i="29"/>
  <c r="BB87" i="29"/>
  <c r="BB86" i="29"/>
  <c r="BB85" i="29"/>
  <c r="BB84" i="29"/>
  <c r="BB83" i="29"/>
  <c r="BB82" i="29"/>
  <c r="BB81" i="29"/>
  <c r="BB80" i="29"/>
  <c r="BB79" i="29"/>
  <c r="BB78" i="29"/>
  <c r="BB77" i="29"/>
  <c r="BB76" i="29"/>
  <c r="BB75" i="29"/>
  <c r="BB74" i="29"/>
  <c r="BB73" i="29"/>
  <c r="BB72" i="29"/>
  <c r="BB71" i="29"/>
  <c r="BB70" i="29"/>
  <c r="BB69" i="29"/>
  <c r="BB68" i="29"/>
  <c r="BB67" i="29"/>
  <c r="BB66" i="29"/>
  <c r="BB65" i="29"/>
  <c r="BB64" i="29"/>
  <c r="BB63" i="29"/>
  <c r="BB62" i="29"/>
  <c r="BB61" i="29"/>
  <c r="BB60" i="29"/>
  <c r="BB59" i="29"/>
  <c r="BB58" i="29"/>
  <c r="BB57" i="29"/>
  <c r="BB56" i="29"/>
  <c r="BB55" i="29"/>
  <c r="BB54" i="29"/>
  <c r="BB53" i="29"/>
  <c r="BB52" i="29"/>
  <c r="BB51" i="29"/>
  <c r="BB50" i="29"/>
  <c r="BB49" i="29"/>
  <c r="BB48" i="29"/>
  <c r="BB47" i="29"/>
  <c r="BB46" i="29"/>
  <c r="BB45" i="29"/>
  <c r="BB44" i="29"/>
  <c r="BB43" i="29"/>
  <c r="BB42" i="29"/>
  <c r="BB41" i="29"/>
  <c r="BB40" i="29"/>
  <c r="BB39" i="29"/>
  <c r="BB38" i="29"/>
  <c r="BB37" i="29"/>
  <c r="BB36" i="29"/>
  <c r="BB35" i="29"/>
  <c r="BB34" i="29"/>
  <c r="BB33" i="29"/>
  <c r="BB32" i="29"/>
  <c r="BB31" i="29"/>
  <c r="BB30" i="29"/>
  <c r="BB29" i="29"/>
  <c r="BB28" i="29"/>
  <c r="BB27" i="29"/>
  <c r="BB26" i="29"/>
  <c r="BB25" i="29"/>
  <c r="BB24" i="29"/>
  <c r="BB23" i="29"/>
  <c r="BB22" i="29"/>
  <c r="BB21" i="29"/>
  <c r="BB20" i="29"/>
  <c r="BB19" i="29"/>
  <c r="BB18" i="29"/>
  <c r="BB17" i="29"/>
  <c r="BB16" i="29"/>
  <c r="BB15" i="29"/>
  <c r="BB14" i="29"/>
  <c r="BB13" i="29"/>
  <c r="BB12" i="29"/>
  <c r="BB11" i="29"/>
  <c r="BB10" i="29"/>
  <c r="BB9" i="29"/>
  <c r="BB8" i="29"/>
  <c r="BB7" i="29"/>
  <c r="BB6" i="29"/>
  <c r="BB5" i="29"/>
  <c r="BB4" i="29"/>
  <c r="BB3" i="29"/>
  <c r="AX803" i="29"/>
  <c r="AX802" i="29"/>
  <c r="AX801" i="29"/>
  <c r="AX800" i="29"/>
  <c r="AX799" i="29"/>
  <c r="AX798" i="29"/>
  <c r="AX797" i="29"/>
  <c r="AX796" i="29"/>
  <c r="AX795" i="29"/>
  <c r="AX794" i="29"/>
  <c r="AX793" i="29"/>
  <c r="AX792" i="29"/>
  <c r="AX791" i="29"/>
  <c r="AX790" i="29"/>
  <c r="AX789" i="29"/>
  <c r="AX788" i="29"/>
  <c r="AX787" i="29"/>
  <c r="AX786" i="29"/>
  <c r="AX785" i="29"/>
  <c r="AX784" i="29"/>
  <c r="AX783" i="29"/>
  <c r="AX782" i="29"/>
  <c r="AX781" i="29"/>
  <c r="AX780" i="29"/>
  <c r="AX779" i="29"/>
  <c r="AX778" i="29"/>
  <c r="AX777" i="29"/>
  <c r="AX776" i="29"/>
  <c r="AX775" i="29"/>
  <c r="AX774" i="29"/>
  <c r="AX773" i="29"/>
  <c r="AX772" i="29"/>
  <c r="AX771" i="29"/>
  <c r="AX770" i="29"/>
  <c r="AX769" i="29"/>
  <c r="AX768" i="29"/>
  <c r="AX767" i="29"/>
  <c r="AX766" i="29"/>
  <c r="AX765" i="29"/>
  <c r="AX764" i="29"/>
  <c r="AX763" i="29"/>
  <c r="AX762" i="29"/>
  <c r="AX761" i="29"/>
  <c r="AX760" i="29"/>
  <c r="AX759" i="29"/>
  <c r="AX758" i="29"/>
  <c r="AX757" i="29"/>
  <c r="AX756" i="29"/>
  <c r="AX755" i="29"/>
  <c r="AX754" i="29"/>
  <c r="AX753" i="29"/>
  <c r="AX752" i="29"/>
  <c r="AX751" i="29"/>
  <c r="AX750" i="29"/>
  <c r="AX749" i="29"/>
  <c r="AX748" i="29"/>
  <c r="AX747" i="29"/>
  <c r="AX746" i="29"/>
  <c r="AX745" i="29"/>
  <c r="AX744" i="29"/>
  <c r="AX743" i="29"/>
  <c r="AX742" i="29"/>
  <c r="AX741" i="29"/>
  <c r="AX740" i="29"/>
  <c r="AX739" i="29"/>
  <c r="AX738" i="29"/>
  <c r="AX737" i="29"/>
  <c r="AX736" i="29"/>
  <c r="AX735" i="29"/>
  <c r="AX734" i="29"/>
  <c r="AX733" i="29"/>
  <c r="AX732" i="29"/>
  <c r="AX731" i="29"/>
  <c r="AX730" i="29"/>
  <c r="AX729" i="29"/>
  <c r="AX728" i="29"/>
  <c r="AX727" i="29"/>
  <c r="AX726" i="29"/>
  <c r="AX725" i="29"/>
  <c r="AX724" i="29"/>
  <c r="AX723" i="29"/>
  <c r="AX722" i="29"/>
  <c r="AX721" i="29"/>
  <c r="AX720" i="29"/>
  <c r="AX719" i="29"/>
  <c r="AX718" i="29"/>
  <c r="AX717" i="29"/>
  <c r="AX716" i="29"/>
  <c r="AX715" i="29"/>
  <c r="AX714" i="29"/>
  <c r="AX713" i="29"/>
  <c r="AX712" i="29"/>
  <c r="AX711" i="29"/>
  <c r="AX710" i="29"/>
  <c r="AX709" i="29"/>
  <c r="AX708" i="29"/>
  <c r="AX707" i="29"/>
  <c r="AX706" i="29"/>
  <c r="AX705" i="29"/>
  <c r="AX704" i="29"/>
  <c r="AX703" i="29"/>
  <c r="AX702" i="29"/>
  <c r="AX701" i="29"/>
  <c r="AX700" i="29"/>
  <c r="AX699" i="29"/>
  <c r="AX698" i="29"/>
  <c r="AX697" i="29"/>
  <c r="AX696" i="29"/>
  <c r="AX695" i="29"/>
  <c r="AX694" i="29"/>
  <c r="AX693" i="29"/>
  <c r="AX692" i="29"/>
  <c r="AX691" i="29"/>
  <c r="AX690" i="29"/>
  <c r="AX689" i="29"/>
  <c r="AX688" i="29"/>
  <c r="AX687" i="29"/>
  <c r="AX686" i="29"/>
  <c r="AX685" i="29"/>
  <c r="AX684" i="29"/>
  <c r="AX683" i="29"/>
  <c r="AX682" i="29"/>
  <c r="AX681" i="29"/>
  <c r="AX680" i="29"/>
  <c r="AX679" i="29"/>
  <c r="AX678" i="29"/>
  <c r="AX677" i="29"/>
  <c r="AX676" i="29"/>
  <c r="AX675" i="29"/>
  <c r="AX674" i="29"/>
  <c r="AX673" i="29"/>
  <c r="AX672" i="29"/>
  <c r="AX671" i="29"/>
  <c r="AX670" i="29"/>
  <c r="AX669" i="29"/>
  <c r="AX668" i="29"/>
  <c r="AX667" i="29"/>
  <c r="AX666" i="29"/>
  <c r="AX665" i="29"/>
  <c r="AX664" i="29"/>
  <c r="AX663" i="29"/>
  <c r="AX662" i="29"/>
  <c r="AX661" i="29"/>
  <c r="AX660" i="29"/>
  <c r="AX659" i="29"/>
  <c r="AX658" i="29"/>
  <c r="AX657" i="29"/>
  <c r="AX656" i="29"/>
  <c r="AX655" i="29"/>
  <c r="AX654" i="29"/>
  <c r="AX653" i="29"/>
  <c r="AX652" i="29"/>
  <c r="AX651" i="29"/>
  <c r="AX650" i="29"/>
  <c r="AX649" i="29"/>
  <c r="AX648" i="29"/>
  <c r="AX647" i="29"/>
  <c r="AX646" i="29"/>
  <c r="AX645" i="29"/>
  <c r="AX644" i="29"/>
  <c r="AX643" i="29"/>
  <c r="AX642" i="29"/>
  <c r="AX641" i="29"/>
  <c r="AX640" i="29"/>
  <c r="AX639" i="29"/>
  <c r="AX638" i="29"/>
  <c r="AX637" i="29"/>
  <c r="AX636" i="29"/>
  <c r="AX635" i="29"/>
  <c r="AX634" i="29"/>
  <c r="AX633" i="29"/>
  <c r="AX632" i="29"/>
  <c r="AX631" i="29"/>
  <c r="AX630" i="29"/>
  <c r="AX629" i="29"/>
  <c r="AX628" i="29"/>
  <c r="AX627" i="29"/>
  <c r="AX626" i="29"/>
  <c r="AX625" i="29"/>
  <c r="AX624" i="29"/>
  <c r="AX623" i="29"/>
  <c r="AX622" i="29"/>
  <c r="AX621" i="29"/>
  <c r="AX620" i="29"/>
  <c r="AX619" i="29"/>
  <c r="AX618" i="29"/>
  <c r="AX617" i="29"/>
  <c r="AX616" i="29"/>
  <c r="AX615" i="29"/>
  <c r="AX614" i="29"/>
  <c r="AX613" i="29"/>
  <c r="AX612" i="29"/>
  <c r="AX611" i="29"/>
  <c r="AX610" i="29"/>
  <c r="AX609" i="29"/>
  <c r="AX608" i="29"/>
  <c r="AX607" i="29"/>
  <c r="AX606" i="29"/>
  <c r="AX605" i="29"/>
  <c r="AX604" i="29"/>
  <c r="AX603" i="29"/>
  <c r="AX602" i="29"/>
  <c r="AX601" i="29"/>
  <c r="AX600" i="29"/>
  <c r="AX599" i="29"/>
  <c r="AX598" i="29"/>
  <c r="AX597" i="29"/>
  <c r="AX596" i="29"/>
  <c r="AX595" i="29"/>
  <c r="AX594" i="29"/>
  <c r="AX593" i="29"/>
  <c r="AX592" i="29"/>
  <c r="AX591" i="29"/>
  <c r="AX590" i="29"/>
  <c r="AX589" i="29"/>
  <c r="AX588" i="29"/>
  <c r="AX587" i="29"/>
  <c r="AX586" i="29"/>
  <c r="AX585" i="29"/>
  <c r="AX584" i="29"/>
  <c r="AX583" i="29"/>
  <c r="AX582" i="29"/>
  <c r="AX581" i="29"/>
  <c r="AX580" i="29"/>
  <c r="AX579" i="29"/>
  <c r="AX578" i="29"/>
  <c r="AX577" i="29"/>
  <c r="AX576" i="29"/>
  <c r="AX575" i="29"/>
  <c r="AX574" i="29"/>
  <c r="AX573" i="29"/>
  <c r="AX572" i="29"/>
  <c r="AX571" i="29"/>
  <c r="AX570" i="29"/>
  <c r="AX569" i="29"/>
  <c r="AX568" i="29"/>
  <c r="AX567" i="29"/>
  <c r="AX566" i="29"/>
  <c r="AX565" i="29"/>
  <c r="AX564" i="29"/>
  <c r="AX563" i="29"/>
  <c r="AX562" i="29"/>
  <c r="AX561" i="29"/>
  <c r="AX560" i="29"/>
  <c r="AX559" i="29"/>
  <c r="AX558" i="29"/>
  <c r="AX557" i="29"/>
  <c r="AX556" i="29"/>
  <c r="AX555" i="29"/>
  <c r="AX554" i="29"/>
  <c r="AX553" i="29"/>
  <c r="AX552" i="29"/>
  <c r="AX551" i="29"/>
  <c r="AX550" i="29"/>
  <c r="AX549" i="29"/>
  <c r="AX548" i="29"/>
  <c r="AX547" i="29"/>
  <c r="AX546" i="29"/>
  <c r="AX545" i="29"/>
  <c r="AX544" i="29"/>
  <c r="AX543" i="29"/>
  <c r="AX542" i="29"/>
  <c r="AX541" i="29"/>
  <c r="AX540" i="29"/>
  <c r="AX539" i="29"/>
  <c r="AX538" i="29"/>
  <c r="AX537" i="29"/>
  <c r="AX536" i="29"/>
  <c r="AX535" i="29"/>
  <c r="AX534" i="29"/>
  <c r="AX533" i="29"/>
  <c r="AX532" i="29"/>
  <c r="AX531" i="29"/>
  <c r="AX530" i="29"/>
  <c r="AX529" i="29"/>
  <c r="AX528" i="29"/>
  <c r="AX527" i="29"/>
  <c r="AX526" i="29"/>
  <c r="AX525" i="29"/>
  <c r="AX524" i="29"/>
  <c r="AX523" i="29"/>
  <c r="AX522" i="29"/>
  <c r="AX521" i="29"/>
  <c r="AX520" i="29"/>
  <c r="AX519" i="29"/>
  <c r="AX518" i="29"/>
  <c r="AX517" i="29"/>
  <c r="AX516" i="29"/>
  <c r="AX515" i="29"/>
  <c r="AX514" i="29"/>
  <c r="AX513" i="29"/>
  <c r="AX512" i="29"/>
  <c r="AX511" i="29"/>
  <c r="AX510" i="29"/>
  <c r="AX509" i="29"/>
  <c r="AX508" i="29"/>
  <c r="AX507" i="29"/>
  <c r="AX506" i="29"/>
  <c r="AX502" i="29"/>
  <c r="AX501" i="29"/>
  <c r="AX500" i="29"/>
  <c r="AX499" i="29"/>
  <c r="AX498" i="29"/>
  <c r="AX497" i="29"/>
  <c r="AX496" i="29"/>
  <c r="AX495" i="29"/>
  <c r="AX494" i="29"/>
  <c r="AX493" i="29"/>
  <c r="AX492" i="29"/>
  <c r="AX491" i="29"/>
  <c r="AX490" i="29"/>
  <c r="AX489" i="29"/>
  <c r="AX488" i="29"/>
  <c r="AX487" i="29"/>
  <c r="AX486" i="29"/>
  <c r="AX485" i="29"/>
  <c r="AX484" i="29"/>
  <c r="AX483" i="29"/>
  <c r="AX482" i="29"/>
  <c r="AX481" i="29"/>
  <c r="AX480" i="29"/>
  <c r="AX479" i="29"/>
  <c r="AX478" i="29"/>
  <c r="AX477" i="29"/>
  <c r="AX476" i="29"/>
  <c r="AX475" i="29"/>
  <c r="AX474" i="29"/>
  <c r="AX473" i="29"/>
  <c r="AX472" i="29"/>
  <c r="AX471" i="29"/>
  <c r="AX470" i="29"/>
  <c r="AX469" i="29"/>
  <c r="AX468" i="29"/>
  <c r="AX467" i="29"/>
  <c r="AX466" i="29"/>
  <c r="AX465" i="29"/>
  <c r="AX464" i="29"/>
  <c r="AX463" i="29"/>
  <c r="AX462" i="29"/>
  <c r="AX461" i="29"/>
  <c r="AX460" i="29"/>
  <c r="AX459" i="29"/>
  <c r="AX458" i="29"/>
  <c r="AX457" i="29"/>
  <c r="AX456" i="29"/>
  <c r="AX455" i="29"/>
  <c r="AX454" i="29"/>
  <c r="AX453" i="29"/>
  <c r="AX452" i="29"/>
  <c r="AX451" i="29"/>
  <c r="AX450" i="29"/>
  <c r="AX449" i="29"/>
  <c r="AX448" i="29"/>
  <c r="AX447" i="29"/>
  <c r="AX446" i="29"/>
  <c r="AX445" i="29"/>
  <c r="AX444" i="29"/>
  <c r="AX443" i="29"/>
  <c r="AX442" i="29"/>
  <c r="AX441" i="29"/>
  <c r="AX440" i="29"/>
  <c r="AX439" i="29"/>
  <c r="AX438" i="29"/>
  <c r="AX437" i="29"/>
  <c r="AX436" i="29"/>
  <c r="AX435" i="29"/>
  <c r="AX434" i="29"/>
  <c r="AX433" i="29"/>
  <c r="AX432" i="29"/>
  <c r="AX431" i="29"/>
  <c r="AX430" i="29"/>
  <c r="AX429" i="29"/>
  <c r="AX428" i="29"/>
  <c r="AX427" i="29"/>
  <c r="AX426" i="29"/>
  <c r="AX425" i="29"/>
  <c r="AX424" i="29"/>
  <c r="AX423" i="29"/>
  <c r="AX422" i="29"/>
  <c r="AX421" i="29"/>
  <c r="AX420" i="29"/>
  <c r="AX419" i="29"/>
  <c r="AX418" i="29"/>
  <c r="AX417" i="29"/>
  <c r="AX416" i="29"/>
  <c r="AX415" i="29"/>
  <c r="AX414" i="29"/>
  <c r="AX413" i="29"/>
  <c r="AX412" i="29"/>
  <c r="AX411" i="29"/>
  <c r="AX410" i="29"/>
  <c r="AX409" i="29"/>
  <c r="AX408" i="29"/>
  <c r="AX407" i="29"/>
  <c r="AX406" i="29"/>
  <c r="AX405" i="29"/>
  <c r="AX404" i="29"/>
  <c r="AX403" i="29"/>
  <c r="AX402" i="29"/>
  <c r="AX401" i="29"/>
  <c r="AX400" i="29"/>
  <c r="AX399" i="29"/>
  <c r="AX398" i="29"/>
  <c r="AX397" i="29"/>
  <c r="AX396" i="29"/>
  <c r="AX395" i="29"/>
  <c r="AX394" i="29"/>
  <c r="AX393" i="29"/>
  <c r="AX392" i="29"/>
  <c r="AX391" i="29"/>
  <c r="AX390" i="29"/>
  <c r="AX389" i="29"/>
  <c r="AX388" i="29"/>
  <c r="AX387" i="29"/>
  <c r="AX386" i="29"/>
  <c r="AX385" i="29"/>
  <c r="AX384" i="29"/>
  <c r="AX383" i="29"/>
  <c r="AX382" i="29"/>
  <c r="AX381" i="29"/>
  <c r="AX380" i="29"/>
  <c r="AX379" i="29"/>
  <c r="AX378" i="29"/>
  <c r="AX377" i="29"/>
  <c r="AX376" i="29"/>
  <c r="AX375" i="29"/>
  <c r="AX374" i="29"/>
  <c r="AX373" i="29"/>
  <c r="AX372" i="29"/>
  <c r="AX371" i="29"/>
  <c r="AX370" i="29"/>
  <c r="AX369" i="29"/>
  <c r="AX368" i="29"/>
  <c r="AX367" i="29"/>
  <c r="AX366" i="29"/>
  <c r="AX365" i="29"/>
  <c r="AX364" i="29"/>
  <c r="AX363" i="29"/>
  <c r="AX362" i="29"/>
  <c r="AX361" i="29"/>
  <c r="AX360" i="29"/>
  <c r="AX359" i="29"/>
  <c r="AX358" i="29"/>
  <c r="AX357" i="29"/>
  <c r="AX356" i="29"/>
  <c r="AX355" i="29"/>
  <c r="AX354" i="29"/>
  <c r="AX353" i="29"/>
  <c r="AX352" i="29"/>
  <c r="AX351" i="29"/>
  <c r="AX350" i="29"/>
  <c r="AX349" i="29"/>
  <c r="AX348" i="29"/>
  <c r="AX347" i="29"/>
  <c r="AX346" i="29"/>
  <c r="AX345" i="29"/>
  <c r="AX344" i="29"/>
  <c r="AX343" i="29"/>
  <c r="AX342" i="29"/>
  <c r="AX341" i="29"/>
  <c r="AX340" i="29"/>
  <c r="AX339" i="29"/>
  <c r="AX338" i="29"/>
  <c r="AX337" i="29"/>
  <c r="AX336" i="29"/>
  <c r="AX335" i="29"/>
  <c r="AX334" i="29"/>
  <c r="AX333" i="29"/>
  <c r="AX332" i="29"/>
  <c r="AX331" i="29"/>
  <c r="AX330" i="29"/>
  <c r="AX329" i="29"/>
  <c r="AX328" i="29"/>
  <c r="AX327" i="29"/>
  <c r="AX326" i="29"/>
  <c r="AX325" i="29"/>
  <c r="AX324" i="29"/>
  <c r="AX323" i="29"/>
  <c r="AX322" i="29"/>
  <c r="AX321" i="29"/>
  <c r="AX320" i="29"/>
  <c r="AX319" i="29"/>
  <c r="AX318" i="29"/>
  <c r="AX317" i="29"/>
  <c r="AX316" i="29"/>
  <c r="AX315" i="29"/>
  <c r="AX314" i="29"/>
  <c r="AX313" i="29"/>
  <c r="AX312" i="29"/>
  <c r="AX311" i="29"/>
  <c r="AX310" i="29"/>
  <c r="AX309" i="29"/>
  <c r="AX308" i="29"/>
  <c r="AX307" i="29"/>
  <c r="AX306" i="29"/>
  <c r="AX305" i="29"/>
  <c r="AX304" i="29"/>
  <c r="AX303" i="29"/>
  <c r="AX302" i="29"/>
  <c r="AX301" i="29"/>
  <c r="AX300" i="29"/>
  <c r="AX299" i="29"/>
  <c r="AX298" i="29"/>
  <c r="AX297" i="29"/>
  <c r="AX296" i="29"/>
  <c r="AX295" i="29"/>
  <c r="AX294" i="29"/>
  <c r="AX293" i="29"/>
  <c r="AX292" i="29"/>
  <c r="AX291" i="29"/>
  <c r="AX290" i="29"/>
  <c r="AX289" i="29"/>
  <c r="AX288" i="29"/>
  <c r="AX287" i="29"/>
  <c r="AX286" i="29"/>
  <c r="AX285" i="29"/>
  <c r="AX284" i="29"/>
  <c r="AX283" i="29"/>
  <c r="AX282" i="29"/>
  <c r="AX281" i="29"/>
  <c r="AX280" i="29"/>
  <c r="AX279" i="29"/>
  <c r="AX278" i="29"/>
  <c r="AX277" i="29"/>
  <c r="AX276" i="29"/>
  <c r="AX275" i="29"/>
  <c r="AX274" i="29"/>
  <c r="AX273" i="29"/>
  <c r="AX272" i="29"/>
  <c r="AX271" i="29"/>
  <c r="AX270" i="29"/>
  <c r="AX269" i="29"/>
  <c r="AX268" i="29"/>
  <c r="AX267" i="29"/>
  <c r="AX266" i="29"/>
  <c r="AX265" i="29"/>
  <c r="AX264" i="29"/>
  <c r="AX263" i="29"/>
  <c r="AX262" i="29"/>
  <c r="AX261" i="29"/>
  <c r="AX260" i="29"/>
  <c r="AX259" i="29"/>
  <c r="AX258" i="29"/>
  <c r="AX257" i="29"/>
  <c r="AX256" i="29"/>
  <c r="AX249" i="29"/>
  <c r="AX248" i="29"/>
  <c r="AX247" i="29"/>
  <c r="AX246" i="29"/>
  <c r="AX245" i="29"/>
  <c r="AX244" i="29"/>
  <c r="AX243" i="29"/>
  <c r="AX242" i="29"/>
  <c r="AX241" i="29"/>
  <c r="AX240" i="29"/>
  <c r="AX239" i="29"/>
  <c r="AX238" i="29"/>
  <c r="AX237" i="29"/>
  <c r="AX236" i="29"/>
  <c r="AX235" i="29"/>
  <c r="AX234" i="29"/>
  <c r="AX233" i="29"/>
  <c r="AX232" i="29"/>
  <c r="AX231" i="29"/>
  <c r="AX230" i="29"/>
  <c r="AX229" i="29"/>
  <c r="AX228" i="29"/>
  <c r="AX227" i="29"/>
  <c r="AX226" i="29"/>
  <c r="AX225" i="29"/>
  <c r="AX224" i="29"/>
  <c r="AX223" i="29"/>
  <c r="AX222" i="29"/>
  <c r="AX221" i="29"/>
  <c r="AX220" i="29"/>
  <c r="AX219" i="29"/>
  <c r="AX218" i="29"/>
  <c r="AX217" i="29"/>
  <c r="AX216" i="29"/>
  <c r="AX215" i="29"/>
  <c r="AX214" i="29"/>
  <c r="AX213" i="29"/>
  <c r="AX212" i="29"/>
  <c r="AX211" i="29"/>
  <c r="AX210" i="29"/>
  <c r="AX209" i="29"/>
  <c r="AX208" i="29"/>
  <c r="AX207" i="29"/>
  <c r="AX206" i="29"/>
  <c r="AX205" i="29"/>
  <c r="AX204" i="29"/>
  <c r="AX203" i="29"/>
  <c r="AX202" i="29"/>
  <c r="AX201" i="29"/>
  <c r="AX200" i="29"/>
  <c r="AX199" i="29"/>
  <c r="AX198" i="29"/>
  <c r="AX197" i="29"/>
  <c r="AX196" i="29"/>
  <c r="AX195" i="29"/>
  <c r="AX194" i="29"/>
  <c r="AX193" i="29"/>
  <c r="AX192" i="29"/>
  <c r="AX191" i="29"/>
  <c r="AX190" i="29"/>
  <c r="AX189" i="29"/>
  <c r="AX188" i="29"/>
  <c r="AX187" i="29"/>
  <c r="AX186" i="29"/>
  <c r="AX185" i="29"/>
  <c r="AX184" i="29"/>
  <c r="AX183" i="29"/>
  <c r="AX182" i="29"/>
  <c r="AX181" i="29"/>
  <c r="AX180" i="29"/>
  <c r="AX179" i="29"/>
  <c r="AX178" i="29"/>
  <c r="AX177" i="29"/>
  <c r="AX176" i="29"/>
  <c r="AX175" i="29"/>
  <c r="AX174" i="29"/>
  <c r="AX173" i="29"/>
  <c r="AX172" i="29"/>
  <c r="AX171" i="29"/>
  <c r="AX170" i="29"/>
  <c r="AX169" i="29"/>
  <c r="AX168" i="29"/>
  <c r="AX167" i="29"/>
  <c r="AX166" i="29"/>
  <c r="AX165" i="29"/>
  <c r="AX164" i="29"/>
  <c r="AX163" i="29"/>
  <c r="AX162" i="29"/>
  <c r="AX161" i="29"/>
  <c r="AX160" i="29"/>
  <c r="AX159" i="29"/>
  <c r="AX158" i="29"/>
  <c r="AX157" i="29"/>
  <c r="AX156" i="29"/>
  <c r="AX155" i="29"/>
  <c r="AX154" i="29"/>
  <c r="AX153" i="29"/>
  <c r="AX152" i="29"/>
  <c r="AX151" i="29"/>
  <c r="AX150" i="29"/>
  <c r="AX149" i="29"/>
  <c r="AX148" i="29"/>
  <c r="AX147" i="29"/>
  <c r="AX146" i="29"/>
  <c r="AX145" i="29"/>
  <c r="AX144" i="29"/>
  <c r="AX143" i="29"/>
  <c r="AX142" i="29"/>
  <c r="AX141" i="29"/>
  <c r="AX140" i="29"/>
  <c r="AX139" i="29"/>
  <c r="AX138" i="29"/>
  <c r="AX137" i="29"/>
  <c r="AX136" i="29"/>
  <c r="AX135" i="29"/>
  <c r="AX134" i="29"/>
  <c r="AX133" i="29"/>
  <c r="AX132" i="29"/>
  <c r="AX131" i="29"/>
  <c r="AX130" i="29"/>
  <c r="AX129" i="29"/>
  <c r="AX128" i="29"/>
  <c r="AX127" i="29"/>
  <c r="AX126" i="29"/>
  <c r="AX125" i="29"/>
  <c r="AX124" i="29"/>
  <c r="AX123" i="29"/>
  <c r="AX122" i="29"/>
  <c r="AX121" i="29"/>
  <c r="AX120" i="29"/>
  <c r="AX119" i="29"/>
  <c r="AX118" i="29"/>
  <c r="AX117" i="29"/>
  <c r="AX116" i="29"/>
  <c r="AX115" i="29"/>
  <c r="AX114" i="29"/>
  <c r="AX113" i="29"/>
  <c r="AX112" i="29"/>
  <c r="AX111" i="29"/>
  <c r="AX110" i="29"/>
  <c r="AX109" i="29"/>
  <c r="AX108" i="29"/>
  <c r="AX107" i="29"/>
  <c r="AX106" i="29"/>
  <c r="AX105" i="29"/>
  <c r="AX104" i="29"/>
  <c r="AX103" i="29"/>
  <c r="AX102" i="29"/>
  <c r="AX101" i="29"/>
  <c r="AX100" i="29"/>
  <c r="AX99" i="29"/>
  <c r="AX98" i="29"/>
  <c r="AX97" i="29"/>
  <c r="AX96" i="29"/>
  <c r="AX95" i="29"/>
  <c r="AX94" i="29"/>
  <c r="AX93" i="29"/>
  <c r="AX92" i="29"/>
  <c r="AX91" i="29"/>
  <c r="AX90" i="29"/>
  <c r="AX89" i="29"/>
  <c r="AX88" i="29"/>
  <c r="AX87" i="29"/>
  <c r="AX86" i="29"/>
  <c r="AX85" i="29"/>
  <c r="AX84" i="29"/>
  <c r="AX83" i="29"/>
  <c r="AX82" i="29"/>
  <c r="AX81" i="29"/>
  <c r="AX80" i="29"/>
  <c r="AX79" i="29"/>
  <c r="AX78" i="29"/>
  <c r="AX77" i="29"/>
  <c r="AX76" i="29"/>
  <c r="AX75" i="29"/>
  <c r="AX74" i="29"/>
  <c r="AX73" i="29"/>
  <c r="AX72" i="29"/>
  <c r="AX71" i="29"/>
  <c r="AX70" i="29"/>
  <c r="AX69" i="29"/>
  <c r="AX68" i="29"/>
  <c r="AX67" i="29"/>
  <c r="AX66" i="29"/>
  <c r="AX65" i="29"/>
  <c r="AX64" i="29"/>
  <c r="AX63" i="29"/>
  <c r="AX62" i="29"/>
  <c r="AX61" i="29"/>
  <c r="AX60" i="29"/>
  <c r="AX59" i="29"/>
  <c r="AX58" i="29"/>
  <c r="AX57" i="29"/>
  <c r="AX56" i="29"/>
  <c r="AX55" i="29"/>
  <c r="AX54" i="29"/>
  <c r="AX53" i="29"/>
  <c r="AX52" i="29"/>
  <c r="AX51" i="29"/>
  <c r="AX50" i="29"/>
  <c r="AX49" i="29"/>
  <c r="AX48" i="29"/>
  <c r="AX47" i="29"/>
  <c r="AX46" i="29"/>
  <c r="AX45" i="29"/>
  <c r="AX44" i="29"/>
  <c r="AX43" i="29"/>
  <c r="AX42" i="29"/>
  <c r="AX41" i="29"/>
  <c r="AX40" i="29"/>
  <c r="AX39" i="29"/>
  <c r="AX38" i="29"/>
  <c r="AX37" i="29"/>
  <c r="AX36" i="29"/>
  <c r="AX35" i="29"/>
  <c r="AX34" i="29"/>
  <c r="AX33" i="29"/>
  <c r="AX32" i="29"/>
  <c r="AX31" i="29"/>
  <c r="AX30" i="29"/>
  <c r="AX29" i="29"/>
  <c r="AX28" i="29"/>
  <c r="AX27" i="29"/>
  <c r="AX26" i="29"/>
  <c r="AX25" i="29"/>
  <c r="AX24" i="29"/>
  <c r="AX23" i="29"/>
  <c r="AX22" i="29"/>
  <c r="AX21" i="29"/>
  <c r="AX20" i="29"/>
  <c r="AX19" i="29"/>
  <c r="AX18" i="29"/>
  <c r="AX17" i="29"/>
  <c r="AX16" i="29"/>
  <c r="AX15" i="29"/>
  <c r="AX14" i="29"/>
  <c r="AX13" i="29"/>
  <c r="AX12" i="29"/>
  <c r="AX11" i="29"/>
  <c r="AX10" i="29"/>
  <c r="AX9" i="29"/>
  <c r="AX8" i="29"/>
  <c r="AX7" i="29"/>
  <c r="AX6" i="29"/>
  <c r="AX5" i="29"/>
  <c r="AX4" i="29"/>
  <c r="AX3" i="29"/>
  <c r="AT803" i="29"/>
  <c r="AT802" i="29"/>
  <c r="AT801" i="29"/>
  <c r="AT800" i="29"/>
  <c r="AT799" i="29"/>
  <c r="AT798" i="29"/>
  <c r="AT797" i="29"/>
  <c r="AT796" i="29"/>
  <c r="AT795" i="29"/>
  <c r="AT794" i="29"/>
  <c r="AT793" i="29"/>
  <c r="AT792" i="29"/>
  <c r="AT791" i="29"/>
  <c r="AT790" i="29"/>
  <c r="AT789" i="29"/>
  <c r="AT788" i="29"/>
  <c r="AT787" i="29"/>
  <c r="AT786" i="29"/>
  <c r="AT785" i="29"/>
  <c r="AT784" i="29"/>
  <c r="AT783" i="29"/>
  <c r="AT782" i="29"/>
  <c r="AT781" i="29"/>
  <c r="AT780" i="29"/>
  <c r="AT779" i="29"/>
  <c r="AT778" i="29"/>
  <c r="AT777" i="29"/>
  <c r="AT776" i="29"/>
  <c r="AT775" i="29"/>
  <c r="AT774" i="29"/>
  <c r="AT773" i="29"/>
  <c r="AT772" i="29"/>
  <c r="AT771" i="29"/>
  <c r="AT770" i="29"/>
  <c r="AT769" i="29"/>
  <c r="AT768" i="29"/>
  <c r="AT767" i="29"/>
  <c r="AT766" i="29"/>
  <c r="AT765" i="29"/>
  <c r="AT764" i="29"/>
  <c r="AT763" i="29"/>
  <c r="AT762" i="29"/>
  <c r="AT761" i="29"/>
  <c r="AT760" i="29"/>
  <c r="AT759" i="29"/>
  <c r="AT758" i="29"/>
  <c r="AT757" i="29"/>
  <c r="AT756" i="29"/>
  <c r="AT755" i="29"/>
  <c r="AT754" i="29"/>
  <c r="AT753" i="29"/>
  <c r="AT752" i="29"/>
  <c r="AT751" i="29"/>
  <c r="AT750" i="29"/>
  <c r="AT749" i="29"/>
  <c r="AT748" i="29"/>
  <c r="AT747" i="29"/>
  <c r="AT746" i="29"/>
  <c r="AT745" i="29"/>
  <c r="AT744" i="29"/>
  <c r="AT743" i="29"/>
  <c r="AT742" i="29"/>
  <c r="AT741" i="29"/>
  <c r="AT740" i="29"/>
  <c r="AT739" i="29"/>
  <c r="AT738" i="29"/>
  <c r="AT737" i="29"/>
  <c r="AT736" i="29"/>
  <c r="AT735" i="29"/>
  <c r="AT734" i="29"/>
  <c r="AT733" i="29"/>
  <c r="AT732" i="29"/>
  <c r="AT731" i="29"/>
  <c r="AT730" i="29"/>
  <c r="AT729" i="29"/>
  <c r="AT728" i="29"/>
  <c r="AT727" i="29"/>
  <c r="AT726" i="29"/>
  <c r="AT725" i="29"/>
  <c r="AT724" i="29"/>
  <c r="AT723" i="29"/>
  <c r="AT722" i="29"/>
  <c r="AT721" i="29"/>
  <c r="AT720" i="29"/>
  <c r="AT719" i="29"/>
  <c r="AT718" i="29"/>
  <c r="AT717" i="29"/>
  <c r="AT716" i="29"/>
  <c r="AT715" i="29"/>
  <c r="AT714" i="29"/>
  <c r="AT713" i="29"/>
  <c r="AT712" i="29"/>
  <c r="AT711" i="29"/>
  <c r="AT710" i="29"/>
  <c r="AT709" i="29"/>
  <c r="AT708" i="29"/>
  <c r="AT707" i="29"/>
  <c r="AT706" i="29"/>
  <c r="AT705" i="29"/>
  <c r="AT704" i="29"/>
  <c r="AT703" i="29"/>
  <c r="AT702" i="29"/>
  <c r="AT701" i="29"/>
  <c r="AT700" i="29"/>
  <c r="AT699" i="29"/>
  <c r="AT698" i="29"/>
  <c r="AT697" i="29"/>
  <c r="AT696" i="29"/>
  <c r="AT695" i="29"/>
  <c r="AT694" i="29"/>
  <c r="AT693" i="29"/>
  <c r="AT692" i="29"/>
  <c r="AT691" i="29"/>
  <c r="AT690" i="29"/>
  <c r="AT689" i="29"/>
  <c r="AT688" i="29"/>
  <c r="AT687" i="29"/>
  <c r="AT686" i="29"/>
  <c r="AT685" i="29"/>
  <c r="AT684" i="29"/>
  <c r="AT683" i="29"/>
  <c r="AT682" i="29"/>
  <c r="AT681" i="29"/>
  <c r="AT680" i="29"/>
  <c r="AT679" i="29"/>
  <c r="AT678" i="29"/>
  <c r="AT677" i="29"/>
  <c r="AT676" i="29"/>
  <c r="AT675" i="29"/>
  <c r="AT674" i="29"/>
  <c r="AT673" i="29"/>
  <c r="AT672" i="29"/>
  <c r="AT671" i="29"/>
  <c r="AT670" i="29"/>
  <c r="AT669" i="29"/>
  <c r="AT668" i="29"/>
  <c r="AT667" i="29"/>
  <c r="AT666" i="29"/>
  <c r="AT665" i="29"/>
  <c r="AT664" i="29"/>
  <c r="AT663" i="29"/>
  <c r="AT662" i="29"/>
  <c r="AT661" i="29"/>
  <c r="AT660" i="29"/>
  <c r="AT659" i="29"/>
  <c r="AT658" i="29"/>
  <c r="AT657" i="29"/>
  <c r="AT656" i="29"/>
  <c r="AT655" i="29"/>
  <c r="AT654" i="29"/>
  <c r="AT653" i="29"/>
  <c r="AT652" i="29"/>
  <c r="AT651" i="29"/>
  <c r="AT650" i="29"/>
  <c r="AT649" i="29"/>
  <c r="AT648" i="29"/>
  <c r="AT647" i="29"/>
  <c r="AT646" i="29"/>
  <c r="AT645" i="29"/>
  <c r="AT644" i="29"/>
  <c r="AT643" i="29"/>
  <c r="AT642" i="29"/>
  <c r="AT641" i="29"/>
  <c r="AT640" i="29"/>
  <c r="AT639" i="29"/>
  <c r="AT638" i="29"/>
  <c r="AT637" i="29"/>
  <c r="AT636" i="29"/>
  <c r="AT635" i="29"/>
  <c r="AT634" i="29"/>
  <c r="AT633" i="29"/>
  <c r="AT632" i="29"/>
  <c r="AT631" i="29"/>
  <c r="AT630" i="29"/>
  <c r="AT629" i="29"/>
  <c r="AT628" i="29"/>
  <c r="AT627" i="29"/>
  <c r="AT626" i="29"/>
  <c r="AT625" i="29"/>
  <c r="AT624" i="29"/>
  <c r="AT623" i="29"/>
  <c r="AT622" i="29"/>
  <c r="AT621" i="29"/>
  <c r="AT620" i="29"/>
  <c r="AT619" i="29"/>
  <c r="AT618" i="29"/>
  <c r="AT617" i="29"/>
  <c r="AT616" i="29"/>
  <c r="AT615" i="29"/>
  <c r="AT614" i="29"/>
  <c r="AT613" i="29"/>
  <c r="AT612" i="29"/>
  <c r="AT611" i="29"/>
  <c r="AT610" i="29"/>
  <c r="AT609" i="29"/>
  <c r="AT608" i="29"/>
  <c r="AT607" i="29"/>
  <c r="AT606" i="29"/>
  <c r="AT605" i="29"/>
  <c r="AT604" i="29"/>
  <c r="AT603" i="29"/>
  <c r="AT602" i="29"/>
  <c r="AT601" i="29"/>
  <c r="AT600" i="29"/>
  <c r="AT599" i="29"/>
  <c r="AT598" i="29"/>
  <c r="AT597" i="29"/>
  <c r="AT596" i="29"/>
  <c r="AT595" i="29"/>
  <c r="AT594" i="29"/>
  <c r="AT593" i="29"/>
  <c r="AT592" i="29"/>
  <c r="AT591" i="29"/>
  <c r="AT590" i="29"/>
  <c r="AT589" i="29"/>
  <c r="AT588" i="29"/>
  <c r="AT587" i="29"/>
  <c r="AT586" i="29"/>
  <c r="AT585" i="29"/>
  <c r="AT584" i="29"/>
  <c r="AT583" i="29"/>
  <c r="AT582" i="29"/>
  <c r="AT581" i="29"/>
  <c r="AT580" i="29"/>
  <c r="AT579" i="29"/>
  <c r="AT578" i="29"/>
  <c r="AT577" i="29"/>
  <c r="AT576" i="29"/>
  <c r="AT575" i="29"/>
  <c r="AT574" i="29"/>
  <c r="AT573" i="29"/>
  <c r="AT572" i="29"/>
  <c r="AT571" i="29"/>
  <c r="AT570" i="29"/>
  <c r="AT569" i="29"/>
  <c r="AT568" i="29"/>
  <c r="AT567" i="29"/>
  <c r="AT566" i="29"/>
  <c r="AT565" i="29"/>
  <c r="AT564" i="29"/>
  <c r="AT563" i="29"/>
  <c r="AT562" i="29"/>
  <c r="AT561" i="29"/>
  <c r="AT560" i="29"/>
  <c r="AT559" i="29"/>
  <c r="AT558" i="29"/>
  <c r="AT557" i="29"/>
  <c r="AT556" i="29"/>
  <c r="AT555" i="29"/>
  <c r="AT554" i="29"/>
  <c r="AT553" i="29"/>
  <c r="AT552" i="29"/>
  <c r="AT551" i="29"/>
  <c r="AT550" i="29"/>
  <c r="AT549" i="29"/>
  <c r="AT548" i="29"/>
  <c r="AT547" i="29"/>
  <c r="AT546" i="29"/>
  <c r="AT545" i="29"/>
  <c r="AT544" i="29"/>
  <c r="AT543" i="29"/>
  <c r="AT542" i="29"/>
  <c r="AT541" i="29"/>
  <c r="AT540" i="29"/>
  <c r="AT539" i="29"/>
  <c r="AT538" i="29"/>
  <c r="AT537" i="29"/>
  <c r="AT536" i="29"/>
  <c r="AT535" i="29"/>
  <c r="AT534" i="29"/>
  <c r="AT533" i="29"/>
  <c r="AT532" i="29"/>
  <c r="AT531" i="29"/>
  <c r="AT530" i="29"/>
  <c r="AT529" i="29"/>
  <c r="AT528" i="29"/>
  <c r="AT527" i="29"/>
  <c r="AT526" i="29"/>
  <c r="AT525" i="29"/>
  <c r="AT524" i="29"/>
  <c r="AT523" i="29"/>
  <c r="AT522" i="29"/>
  <c r="AT521" i="29"/>
  <c r="AT520" i="29"/>
  <c r="AT519" i="29"/>
  <c r="AT518" i="29"/>
  <c r="AT517" i="29"/>
  <c r="AT516" i="29"/>
  <c r="AT515" i="29"/>
  <c r="AT514" i="29"/>
  <c r="AT513" i="29"/>
  <c r="AT512" i="29"/>
  <c r="AT511" i="29"/>
  <c r="AT510" i="29"/>
  <c r="AT509" i="29"/>
  <c r="AT508" i="29"/>
  <c r="AT507" i="29"/>
  <c r="AT506" i="29"/>
  <c r="AT502" i="29"/>
  <c r="AT501" i="29"/>
  <c r="AT500" i="29"/>
  <c r="AT499" i="29"/>
  <c r="AT498" i="29"/>
  <c r="AT497" i="29"/>
  <c r="AT496" i="29"/>
  <c r="AT495" i="29"/>
  <c r="AT494" i="29"/>
  <c r="AT493" i="29"/>
  <c r="AT492" i="29"/>
  <c r="AT491" i="29"/>
  <c r="AT490" i="29"/>
  <c r="AT489" i="29"/>
  <c r="AT488" i="29"/>
  <c r="AT487" i="29"/>
  <c r="AT486" i="29"/>
  <c r="AT485" i="29"/>
  <c r="AT484" i="29"/>
  <c r="AT483" i="29"/>
  <c r="AT482" i="29"/>
  <c r="AT481" i="29"/>
  <c r="AT480" i="29"/>
  <c r="AT479" i="29"/>
  <c r="AT478" i="29"/>
  <c r="AT477" i="29"/>
  <c r="AT476" i="29"/>
  <c r="AT475" i="29"/>
  <c r="AT474" i="29"/>
  <c r="AT473" i="29"/>
  <c r="AT472" i="29"/>
  <c r="AT471" i="29"/>
  <c r="AT470" i="29"/>
  <c r="AT469" i="29"/>
  <c r="AT468" i="29"/>
  <c r="AT467" i="29"/>
  <c r="AT466" i="29"/>
  <c r="AT465" i="29"/>
  <c r="AT464" i="29"/>
  <c r="AT463" i="29"/>
  <c r="AT462" i="29"/>
  <c r="AT461" i="29"/>
  <c r="AT460" i="29"/>
  <c r="AT459" i="29"/>
  <c r="AT458" i="29"/>
  <c r="AT457" i="29"/>
  <c r="AT456" i="29"/>
  <c r="AT455" i="29"/>
  <c r="AT454" i="29"/>
  <c r="AT453" i="29"/>
  <c r="AT452" i="29"/>
  <c r="AT451" i="29"/>
  <c r="AT450" i="29"/>
  <c r="AT449" i="29"/>
  <c r="AT448" i="29"/>
  <c r="AT447" i="29"/>
  <c r="AT446" i="29"/>
  <c r="AT445" i="29"/>
  <c r="AT444" i="29"/>
  <c r="AT443" i="29"/>
  <c r="AT442" i="29"/>
  <c r="AT441" i="29"/>
  <c r="AT440" i="29"/>
  <c r="AT439" i="29"/>
  <c r="AT438" i="29"/>
  <c r="AT437" i="29"/>
  <c r="AT436" i="29"/>
  <c r="AT435" i="29"/>
  <c r="AT434" i="29"/>
  <c r="AT433" i="29"/>
  <c r="AT432" i="29"/>
  <c r="AT431" i="29"/>
  <c r="AT430" i="29"/>
  <c r="AT429" i="29"/>
  <c r="AT428" i="29"/>
  <c r="AT427" i="29"/>
  <c r="AT426" i="29"/>
  <c r="AT425" i="29"/>
  <c r="AT424" i="29"/>
  <c r="AT423" i="29"/>
  <c r="AT422" i="29"/>
  <c r="AT421" i="29"/>
  <c r="AT420" i="29"/>
  <c r="AT419" i="29"/>
  <c r="AT418" i="29"/>
  <c r="AT417" i="29"/>
  <c r="AT416" i="29"/>
  <c r="AT415" i="29"/>
  <c r="AT414" i="29"/>
  <c r="AT413" i="29"/>
  <c r="AT412" i="29"/>
  <c r="AT411" i="29"/>
  <c r="AT410" i="29"/>
  <c r="AT409" i="29"/>
  <c r="AT408" i="29"/>
  <c r="AT407" i="29"/>
  <c r="AT406" i="29"/>
  <c r="AT405" i="29"/>
  <c r="AT404" i="29"/>
  <c r="AT403" i="29"/>
  <c r="AT402" i="29"/>
  <c r="AT401" i="29"/>
  <c r="AT400" i="29"/>
  <c r="AT399" i="29"/>
  <c r="AT398" i="29"/>
  <c r="AT397" i="29"/>
  <c r="AT396" i="29"/>
  <c r="AT395" i="29"/>
  <c r="AT394" i="29"/>
  <c r="AT393" i="29"/>
  <c r="AT392" i="29"/>
  <c r="AT391" i="29"/>
  <c r="AT390" i="29"/>
  <c r="AT389" i="29"/>
  <c r="AT388" i="29"/>
  <c r="AT387" i="29"/>
  <c r="AT386" i="29"/>
  <c r="AT385" i="29"/>
  <c r="AT384" i="29"/>
  <c r="AT383" i="29"/>
  <c r="AT382" i="29"/>
  <c r="AT381" i="29"/>
  <c r="AT380" i="29"/>
  <c r="AT379" i="29"/>
  <c r="AT378" i="29"/>
  <c r="AT377" i="29"/>
  <c r="AT376" i="29"/>
  <c r="AT375" i="29"/>
  <c r="AT374" i="29"/>
  <c r="AT373" i="29"/>
  <c r="AT372" i="29"/>
  <c r="AT371" i="29"/>
  <c r="AT370" i="29"/>
  <c r="AT369" i="29"/>
  <c r="AT368" i="29"/>
  <c r="AT367" i="29"/>
  <c r="AT366" i="29"/>
  <c r="AT365" i="29"/>
  <c r="AT364" i="29"/>
  <c r="AT363" i="29"/>
  <c r="AT362" i="29"/>
  <c r="AT361" i="29"/>
  <c r="AT360" i="29"/>
  <c r="AT359" i="29"/>
  <c r="AT358" i="29"/>
  <c r="AT357" i="29"/>
  <c r="AT356" i="29"/>
  <c r="AT355" i="29"/>
  <c r="AT354" i="29"/>
  <c r="AT353" i="29"/>
  <c r="AT352" i="29"/>
  <c r="AT351" i="29"/>
  <c r="AT350" i="29"/>
  <c r="AT349" i="29"/>
  <c r="AT348" i="29"/>
  <c r="AT347" i="29"/>
  <c r="AT346" i="29"/>
  <c r="AT345" i="29"/>
  <c r="AT344" i="29"/>
  <c r="AT343" i="29"/>
  <c r="AT342" i="29"/>
  <c r="AT341" i="29"/>
  <c r="AT340" i="29"/>
  <c r="AT339" i="29"/>
  <c r="AT338" i="29"/>
  <c r="AT337" i="29"/>
  <c r="AT336" i="29"/>
  <c r="AT335" i="29"/>
  <c r="AT334" i="29"/>
  <c r="AT333" i="29"/>
  <c r="AT332" i="29"/>
  <c r="AT331" i="29"/>
  <c r="AT330" i="29"/>
  <c r="AT329" i="29"/>
  <c r="AT328" i="29"/>
  <c r="AT327" i="29"/>
  <c r="AT326" i="29"/>
  <c r="AT325" i="29"/>
  <c r="AT324" i="29"/>
  <c r="AT323" i="29"/>
  <c r="AT322" i="29"/>
  <c r="AT321" i="29"/>
  <c r="AT320" i="29"/>
  <c r="AT319" i="29"/>
  <c r="AT318" i="29"/>
  <c r="AT317" i="29"/>
  <c r="AT316" i="29"/>
  <c r="AT315" i="29"/>
  <c r="AT314" i="29"/>
  <c r="AT313" i="29"/>
  <c r="AT312" i="29"/>
  <c r="AT311" i="29"/>
  <c r="AT310" i="29"/>
  <c r="AT309" i="29"/>
  <c r="AT308" i="29"/>
  <c r="AT307" i="29"/>
  <c r="AT306" i="29"/>
  <c r="AT305" i="29"/>
  <c r="AT304" i="29"/>
  <c r="AT303" i="29"/>
  <c r="AT302" i="29"/>
  <c r="AT301" i="29"/>
  <c r="AT300" i="29"/>
  <c r="AT299" i="29"/>
  <c r="AT298" i="29"/>
  <c r="AT297" i="29"/>
  <c r="AT296" i="29"/>
  <c r="AT295" i="29"/>
  <c r="AT294" i="29"/>
  <c r="AT293" i="29"/>
  <c r="AT292" i="29"/>
  <c r="AT291" i="29"/>
  <c r="AT290" i="29"/>
  <c r="AT289" i="29"/>
  <c r="AT288" i="29"/>
  <c r="AT287" i="29"/>
  <c r="AT286" i="29"/>
  <c r="AT285" i="29"/>
  <c r="AT284" i="29"/>
  <c r="AT283" i="29"/>
  <c r="AT282" i="29"/>
  <c r="AT281" i="29"/>
  <c r="AT280" i="29"/>
  <c r="AT279" i="29"/>
  <c r="AT278" i="29"/>
  <c r="AT277" i="29"/>
  <c r="AT276" i="29"/>
  <c r="AT275" i="29"/>
  <c r="AT274" i="29"/>
  <c r="AT273" i="29"/>
  <c r="AT272" i="29"/>
  <c r="AT271" i="29"/>
  <c r="AT270" i="29"/>
  <c r="AT269" i="29"/>
  <c r="AT268" i="29"/>
  <c r="AT267" i="29"/>
  <c r="AT266" i="29"/>
  <c r="AT265" i="29"/>
  <c r="AT264" i="29"/>
  <c r="AT263" i="29"/>
  <c r="AT262" i="29"/>
  <c r="AT261" i="29"/>
  <c r="AT260" i="29"/>
  <c r="AT259" i="29"/>
  <c r="AT258" i="29"/>
  <c r="AT257" i="29"/>
  <c r="AT256" i="29"/>
  <c r="AT249" i="29"/>
  <c r="AT248" i="29"/>
  <c r="AT247" i="29"/>
  <c r="AT246" i="29"/>
  <c r="AT245" i="29"/>
  <c r="AT244" i="29"/>
  <c r="AT243" i="29"/>
  <c r="AT242" i="29"/>
  <c r="AT241" i="29"/>
  <c r="AT240" i="29"/>
  <c r="AT239" i="29"/>
  <c r="AT238" i="29"/>
  <c r="AT237" i="29"/>
  <c r="AT236" i="29"/>
  <c r="AT235" i="29"/>
  <c r="AT234" i="29"/>
  <c r="AT233" i="29"/>
  <c r="AT232" i="29"/>
  <c r="AT231" i="29"/>
  <c r="AT230" i="29"/>
  <c r="AT229" i="29"/>
  <c r="AT228" i="29"/>
  <c r="AT227" i="29"/>
  <c r="AT226" i="29"/>
  <c r="AT225" i="29"/>
  <c r="AT224" i="29"/>
  <c r="AT223" i="29"/>
  <c r="AT222" i="29"/>
  <c r="AT221" i="29"/>
  <c r="AT220" i="29"/>
  <c r="AT219" i="29"/>
  <c r="AT218" i="29"/>
  <c r="AT217" i="29"/>
  <c r="AT216" i="29"/>
  <c r="AT215" i="29"/>
  <c r="AT214" i="29"/>
  <c r="AT213" i="29"/>
  <c r="AT212" i="29"/>
  <c r="AT211" i="29"/>
  <c r="AT210" i="29"/>
  <c r="AT209" i="29"/>
  <c r="AT208" i="29"/>
  <c r="AT207" i="29"/>
  <c r="AT206" i="29"/>
  <c r="AT205" i="29"/>
  <c r="AT204" i="29"/>
  <c r="AT203" i="29"/>
  <c r="AT202" i="29"/>
  <c r="AT201" i="29"/>
  <c r="AT200" i="29"/>
  <c r="AT199" i="29"/>
  <c r="AT198" i="29"/>
  <c r="AT197" i="29"/>
  <c r="AT196" i="29"/>
  <c r="AT195" i="29"/>
  <c r="AT194" i="29"/>
  <c r="AT193" i="29"/>
  <c r="AT192" i="29"/>
  <c r="AT191" i="29"/>
  <c r="AT190" i="29"/>
  <c r="AT189" i="29"/>
  <c r="AT188" i="29"/>
  <c r="AT187" i="29"/>
  <c r="AT186" i="29"/>
  <c r="AT185" i="29"/>
  <c r="AT184" i="29"/>
  <c r="AT183" i="29"/>
  <c r="AT182" i="29"/>
  <c r="AT181" i="29"/>
  <c r="AT180" i="29"/>
  <c r="AT179" i="29"/>
  <c r="AT178" i="29"/>
  <c r="AT177" i="29"/>
  <c r="AT176" i="29"/>
  <c r="AT175" i="29"/>
  <c r="AT174" i="29"/>
  <c r="AT173" i="29"/>
  <c r="AT172" i="29"/>
  <c r="AT171" i="29"/>
  <c r="AT170" i="29"/>
  <c r="AT169" i="29"/>
  <c r="AT168" i="29"/>
  <c r="AT167" i="29"/>
  <c r="AT166" i="29"/>
  <c r="AT165" i="29"/>
  <c r="AT164" i="29"/>
  <c r="AT163" i="29"/>
  <c r="AT162" i="29"/>
  <c r="AT161" i="29"/>
  <c r="AT160" i="29"/>
  <c r="AT159" i="29"/>
  <c r="AT158" i="29"/>
  <c r="AT157" i="29"/>
  <c r="AT156" i="29"/>
  <c r="AT155" i="29"/>
  <c r="AT154" i="29"/>
  <c r="AT153" i="29"/>
  <c r="AT152" i="29"/>
  <c r="AT151" i="29"/>
  <c r="AT150" i="29"/>
  <c r="AT149" i="29"/>
  <c r="AT148" i="29"/>
  <c r="AT147" i="29"/>
  <c r="AT146" i="29"/>
  <c r="AT145" i="29"/>
  <c r="AT144" i="29"/>
  <c r="AT143" i="29"/>
  <c r="AT142" i="29"/>
  <c r="AT141" i="29"/>
  <c r="AT140" i="29"/>
  <c r="AT139" i="29"/>
  <c r="AT138" i="29"/>
  <c r="AT137" i="29"/>
  <c r="AT136" i="29"/>
  <c r="AT135" i="29"/>
  <c r="AT134" i="29"/>
  <c r="AT133" i="29"/>
  <c r="AT132" i="29"/>
  <c r="AT131" i="29"/>
  <c r="AT130" i="29"/>
  <c r="AT129" i="29"/>
  <c r="AT128" i="29"/>
  <c r="AT127" i="29"/>
  <c r="AT126" i="29"/>
  <c r="AT125" i="29"/>
  <c r="AT124" i="29"/>
  <c r="AT123" i="29"/>
  <c r="AT122" i="29"/>
  <c r="AT121" i="29"/>
  <c r="AT120" i="29"/>
  <c r="AT119" i="29"/>
  <c r="AT118" i="29"/>
  <c r="AT117" i="29"/>
  <c r="AT116" i="29"/>
  <c r="AT115" i="29"/>
  <c r="AT114" i="29"/>
  <c r="AT113" i="29"/>
  <c r="AT112" i="29"/>
  <c r="AT111" i="29"/>
  <c r="AT110" i="29"/>
  <c r="AT109" i="29"/>
  <c r="AT108" i="29"/>
  <c r="AT107" i="29"/>
  <c r="AT106" i="29"/>
  <c r="AT105" i="29"/>
  <c r="AT104" i="29"/>
  <c r="AT103" i="29"/>
  <c r="AT102" i="29"/>
  <c r="AT101" i="29"/>
  <c r="AT100" i="29"/>
  <c r="AT99" i="29"/>
  <c r="AT98" i="29"/>
  <c r="AT97" i="29"/>
  <c r="AT96" i="29"/>
  <c r="AT95" i="29"/>
  <c r="AT94" i="29"/>
  <c r="AT93" i="29"/>
  <c r="AT92" i="29"/>
  <c r="AT91" i="29"/>
  <c r="AT90" i="29"/>
  <c r="AT89" i="29"/>
  <c r="AT88" i="29"/>
  <c r="AT87" i="29"/>
  <c r="AT86" i="29"/>
  <c r="AT85" i="29"/>
  <c r="AT84" i="29"/>
  <c r="AT83" i="29"/>
  <c r="AT82" i="29"/>
  <c r="AT81" i="29"/>
  <c r="AT80" i="29"/>
  <c r="AT79" i="29"/>
  <c r="AT78" i="29"/>
  <c r="AT77" i="29"/>
  <c r="AT76" i="29"/>
  <c r="AT75" i="29"/>
  <c r="AT74" i="29"/>
  <c r="AT73" i="29"/>
  <c r="AT72" i="29"/>
  <c r="AT71" i="29"/>
  <c r="AT70" i="29"/>
  <c r="AT69" i="29"/>
  <c r="AT68" i="29"/>
  <c r="AT67" i="29"/>
  <c r="AT66" i="29"/>
  <c r="AT65" i="29"/>
  <c r="AT64" i="29"/>
  <c r="AT63" i="29"/>
  <c r="AT62" i="29"/>
  <c r="AT61" i="29"/>
  <c r="AT60" i="29"/>
  <c r="AT59" i="29"/>
  <c r="AT58" i="29"/>
  <c r="AT57" i="29"/>
  <c r="AT56" i="29"/>
  <c r="AT55" i="29"/>
  <c r="AT54" i="29"/>
  <c r="AT53" i="29"/>
  <c r="AT52" i="29"/>
  <c r="AT51" i="29"/>
  <c r="AT50" i="29"/>
  <c r="AT49" i="29"/>
  <c r="AT48" i="29"/>
  <c r="AT47" i="29"/>
  <c r="AT46" i="29"/>
  <c r="AT45" i="29"/>
  <c r="AT44" i="29"/>
  <c r="AT43" i="29"/>
  <c r="AT42" i="29"/>
  <c r="AT41" i="29"/>
  <c r="AT40" i="29"/>
  <c r="AT39" i="29"/>
  <c r="AT38" i="29"/>
  <c r="AT37" i="29"/>
  <c r="AT36" i="29"/>
  <c r="AT35" i="29"/>
  <c r="AT34" i="29"/>
  <c r="AT33" i="29"/>
  <c r="AT32" i="29"/>
  <c r="AT31" i="29"/>
  <c r="AT30" i="29"/>
  <c r="AT29" i="29"/>
  <c r="AT28" i="29"/>
  <c r="AT27" i="29"/>
  <c r="AT26" i="29"/>
  <c r="AT25" i="29"/>
  <c r="AT24" i="29"/>
  <c r="AT23" i="29"/>
  <c r="AT22" i="29"/>
  <c r="AT21" i="29"/>
  <c r="AT20" i="29"/>
  <c r="AT19" i="29"/>
  <c r="AT18" i="29"/>
  <c r="AT17" i="29"/>
  <c r="AT16" i="29"/>
  <c r="AT15" i="29"/>
  <c r="AT14" i="29"/>
  <c r="AT13" i="29"/>
  <c r="AT12" i="29"/>
  <c r="AT11" i="29"/>
  <c r="AT10" i="29"/>
  <c r="AT9" i="29"/>
  <c r="AT8" i="29"/>
  <c r="AT7" i="29"/>
  <c r="AT6" i="29"/>
  <c r="AT5" i="29"/>
  <c r="AT4" i="29"/>
  <c r="AT3" i="29"/>
  <c r="AP803" i="29"/>
  <c r="AP802" i="29"/>
  <c r="AP801" i="29"/>
  <c r="AP800" i="29"/>
  <c r="AP799" i="29"/>
  <c r="AP798" i="29"/>
  <c r="AP797" i="29"/>
  <c r="AP796" i="29"/>
  <c r="AP795" i="29"/>
  <c r="AP794" i="29"/>
  <c r="AP793" i="29"/>
  <c r="AP792" i="29"/>
  <c r="AP791" i="29"/>
  <c r="AP790" i="29"/>
  <c r="AP789" i="29"/>
  <c r="AP788" i="29"/>
  <c r="AP787" i="29"/>
  <c r="AP786" i="29"/>
  <c r="AP785" i="29"/>
  <c r="AP784" i="29"/>
  <c r="AP783" i="29"/>
  <c r="AP782" i="29"/>
  <c r="AP781" i="29"/>
  <c r="AP780" i="29"/>
  <c r="AP779" i="29"/>
  <c r="AP778" i="29"/>
  <c r="AP777" i="29"/>
  <c r="AP776" i="29"/>
  <c r="AP775" i="29"/>
  <c r="AP774" i="29"/>
  <c r="AP773" i="29"/>
  <c r="AP772" i="29"/>
  <c r="AP771" i="29"/>
  <c r="AP770" i="29"/>
  <c r="AP769" i="29"/>
  <c r="AP768" i="29"/>
  <c r="AP767" i="29"/>
  <c r="AP766" i="29"/>
  <c r="AP765" i="29"/>
  <c r="AP764" i="29"/>
  <c r="AP763" i="29"/>
  <c r="AP762" i="29"/>
  <c r="AP761" i="29"/>
  <c r="AP760" i="29"/>
  <c r="AP759" i="29"/>
  <c r="AP758" i="29"/>
  <c r="AP757" i="29"/>
  <c r="AP756" i="29"/>
  <c r="AP755" i="29"/>
  <c r="AP754" i="29"/>
  <c r="AP753" i="29"/>
  <c r="AP752" i="29"/>
  <c r="AP751" i="29"/>
  <c r="AP750" i="29"/>
  <c r="AP749" i="29"/>
  <c r="AP748" i="29"/>
  <c r="AP747" i="29"/>
  <c r="AP746" i="29"/>
  <c r="AP745" i="29"/>
  <c r="AP744" i="29"/>
  <c r="AP743" i="29"/>
  <c r="AP742" i="29"/>
  <c r="AP741" i="29"/>
  <c r="AP740" i="29"/>
  <c r="AP739" i="29"/>
  <c r="AP738" i="29"/>
  <c r="AP737" i="29"/>
  <c r="AP736" i="29"/>
  <c r="AP735" i="29"/>
  <c r="AP734" i="29"/>
  <c r="AP733" i="29"/>
  <c r="AP732" i="29"/>
  <c r="AP731" i="29"/>
  <c r="AP730" i="29"/>
  <c r="AP729" i="29"/>
  <c r="AP728" i="29"/>
  <c r="AP727" i="29"/>
  <c r="AP726" i="29"/>
  <c r="AP725" i="29"/>
  <c r="AP724" i="29"/>
  <c r="AP723" i="29"/>
  <c r="AP722" i="29"/>
  <c r="AP721" i="29"/>
  <c r="AP720" i="29"/>
  <c r="AP719" i="29"/>
  <c r="AP718" i="29"/>
  <c r="AP717" i="29"/>
  <c r="AP716" i="29"/>
  <c r="AP715" i="29"/>
  <c r="AP714" i="29"/>
  <c r="AP713" i="29"/>
  <c r="AP712" i="29"/>
  <c r="AP711" i="29"/>
  <c r="AP710" i="29"/>
  <c r="AP709" i="29"/>
  <c r="AP708" i="29"/>
  <c r="AP707" i="29"/>
  <c r="AP706" i="29"/>
  <c r="AP705" i="29"/>
  <c r="AP704" i="29"/>
  <c r="AP703" i="29"/>
  <c r="AP702" i="29"/>
  <c r="AP701" i="29"/>
  <c r="AP700" i="29"/>
  <c r="AP699" i="29"/>
  <c r="AP698" i="29"/>
  <c r="AP697" i="29"/>
  <c r="AP696" i="29"/>
  <c r="AP695" i="29"/>
  <c r="AP694" i="29"/>
  <c r="AP693" i="29"/>
  <c r="AP692" i="29"/>
  <c r="AP691" i="29"/>
  <c r="AP690" i="29"/>
  <c r="AP689" i="29"/>
  <c r="AP688" i="29"/>
  <c r="AP687" i="29"/>
  <c r="AP686" i="29"/>
  <c r="AP685" i="29"/>
  <c r="AP684" i="29"/>
  <c r="AP683" i="29"/>
  <c r="AP682" i="29"/>
  <c r="AP681" i="29"/>
  <c r="AP680" i="29"/>
  <c r="AP679" i="29"/>
  <c r="AP678" i="29"/>
  <c r="AP677" i="29"/>
  <c r="AP676" i="29"/>
  <c r="AP675" i="29"/>
  <c r="AP674" i="29"/>
  <c r="AP673" i="29"/>
  <c r="AP672" i="29"/>
  <c r="AP671" i="29"/>
  <c r="AP670" i="29"/>
  <c r="AP669" i="29"/>
  <c r="AP668" i="29"/>
  <c r="AP667" i="29"/>
  <c r="AP666" i="29"/>
  <c r="AP665" i="29"/>
  <c r="AP664" i="29"/>
  <c r="AP663" i="29"/>
  <c r="AP662" i="29"/>
  <c r="AP661" i="29"/>
  <c r="AP660" i="29"/>
  <c r="AP659" i="29"/>
  <c r="AP658" i="29"/>
  <c r="AP657" i="29"/>
  <c r="AP656" i="29"/>
  <c r="AP655" i="29"/>
  <c r="AP654" i="29"/>
  <c r="AP653" i="29"/>
  <c r="AP652" i="29"/>
  <c r="AP651" i="29"/>
  <c r="AP650" i="29"/>
  <c r="AP649" i="29"/>
  <c r="AP648" i="29"/>
  <c r="AP647" i="29"/>
  <c r="AP646" i="29"/>
  <c r="AP645" i="29"/>
  <c r="AP644" i="29"/>
  <c r="AP643" i="29"/>
  <c r="AP642" i="29"/>
  <c r="AP641" i="29"/>
  <c r="AP640" i="29"/>
  <c r="AP639" i="29"/>
  <c r="AP638" i="29"/>
  <c r="AP637" i="29"/>
  <c r="AP636" i="29"/>
  <c r="AP635" i="29"/>
  <c r="AP634" i="29"/>
  <c r="AP633" i="29"/>
  <c r="AP632" i="29"/>
  <c r="AP631" i="29"/>
  <c r="AP630" i="29"/>
  <c r="AP629" i="29"/>
  <c r="AP628" i="29"/>
  <c r="AP627" i="29"/>
  <c r="AP626" i="29"/>
  <c r="AP625" i="29"/>
  <c r="AP624" i="29"/>
  <c r="AP623" i="29"/>
  <c r="AP622" i="29"/>
  <c r="AP621" i="29"/>
  <c r="AP620" i="29"/>
  <c r="AP619" i="29"/>
  <c r="AP618" i="29"/>
  <c r="AP617" i="29"/>
  <c r="AP616" i="29"/>
  <c r="AP615" i="29"/>
  <c r="AP614" i="29"/>
  <c r="AP613" i="29"/>
  <c r="AP612" i="29"/>
  <c r="AP611" i="29"/>
  <c r="AP610" i="29"/>
  <c r="AP609" i="29"/>
  <c r="AP608" i="29"/>
  <c r="AP607" i="29"/>
  <c r="AP606" i="29"/>
  <c r="AP605" i="29"/>
  <c r="AP604" i="29"/>
  <c r="AP603" i="29"/>
  <c r="AP602" i="29"/>
  <c r="AP601" i="29"/>
  <c r="AP600" i="29"/>
  <c r="AP599" i="29"/>
  <c r="AP598" i="29"/>
  <c r="AP597" i="29"/>
  <c r="AP596" i="29"/>
  <c r="AP595" i="29"/>
  <c r="AP594" i="29"/>
  <c r="AP593" i="29"/>
  <c r="AP592" i="29"/>
  <c r="AP591" i="29"/>
  <c r="AP590" i="29"/>
  <c r="AP589" i="29"/>
  <c r="AP588" i="29"/>
  <c r="AP587" i="29"/>
  <c r="AP586" i="29"/>
  <c r="AP585" i="29"/>
  <c r="AP584" i="29"/>
  <c r="AP583" i="29"/>
  <c r="AP582" i="29"/>
  <c r="AP581" i="29"/>
  <c r="AP580" i="29"/>
  <c r="AP579" i="29"/>
  <c r="AP578" i="29"/>
  <c r="AP577" i="29"/>
  <c r="AP576" i="29"/>
  <c r="AP575" i="29"/>
  <c r="AP574" i="29"/>
  <c r="AP573" i="29"/>
  <c r="AP572" i="29"/>
  <c r="AP571" i="29"/>
  <c r="AP570" i="29"/>
  <c r="AP569" i="29"/>
  <c r="AP568" i="29"/>
  <c r="AP567" i="29"/>
  <c r="AP566" i="29"/>
  <c r="AP565" i="29"/>
  <c r="AP564" i="29"/>
  <c r="AP563" i="29"/>
  <c r="AP562" i="29"/>
  <c r="AP561" i="29"/>
  <c r="AP560" i="29"/>
  <c r="AP559" i="29"/>
  <c r="AP558" i="29"/>
  <c r="AP557" i="29"/>
  <c r="AP556" i="29"/>
  <c r="AP555" i="29"/>
  <c r="AP554" i="29"/>
  <c r="AP553" i="29"/>
  <c r="AP552" i="29"/>
  <c r="AP551" i="29"/>
  <c r="AP550" i="29"/>
  <c r="AP549" i="29"/>
  <c r="AP548" i="29"/>
  <c r="AP547" i="29"/>
  <c r="AP546" i="29"/>
  <c r="AP545" i="29"/>
  <c r="AP544" i="29"/>
  <c r="AP543" i="29"/>
  <c r="AP542" i="29"/>
  <c r="AP541" i="29"/>
  <c r="AP540" i="29"/>
  <c r="AP539" i="29"/>
  <c r="AP538" i="29"/>
  <c r="AP537" i="29"/>
  <c r="AP536" i="29"/>
  <c r="AP535" i="29"/>
  <c r="AP534" i="29"/>
  <c r="AP533" i="29"/>
  <c r="AP532" i="29"/>
  <c r="AP531" i="29"/>
  <c r="AP530" i="29"/>
  <c r="AP529" i="29"/>
  <c r="AP528" i="29"/>
  <c r="AP527" i="29"/>
  <c r="AP526" i="29"/>
  <c r="AP525" i="29"/>
  <c r="AP524" i="29"/>
  <c r="AP523" i="29"/>
  <c r="AP522" i="29"/>
  <c r="AP521" i="29"/>
  <c r="AP520" i="29"/>
  <c r="AP519" i="29"/>
  <c r="AP518" i="29"/>
  <c r="AP517" i="29"/>
  <c r="AP516" i="29"/>
  <c r="AP515" i="29"/>
  <c r="AP514" i="29"/>
  <c r="AP513" i="29"/>
  <c r="AP512" i="29"/>
  <c r="AP511" i="29"/>
  <c r="AP510" i="29"/>
  <c r="AP509" i="29"/>
  <c r="AP508" i="29"/>
  <c r="AP507" i="29"/>
  <c r="AP506" i="29"/>
  <c r="AP502" i="29"/>
  <c r="AP501" i="29"/>
  <c r="AP500" i="29"/>
  <c r="AP499" i="29"/>
  <c r="AP498" i="29"/>
  <c r="AP497" i="29"/>
  <c r="AP496" i="29"/>
  <c r="AP495" i="29"/>
  <c r="AP494" i="29"/>
  <c r="AP493" i="29"/>
  <c r="AP492" i="29"/>
  <c r="AP491" i="29"/>
  <c r="AP490" i="29"/>
  <c r="AP489" i="29"/>
  <c r="AP488" i="29"/>
  <c r="AP487" i="29"/>
  <c r="AP486" i="29"/>
  <c r="AP485" i="29"/>
  <c r="AP484" i="29"/>
  <c r="AP483" i="29"/>
  <c r="AP482" i="29"/>
  <c r="AP481" i="29"/>
  <c r="AP480" i="29"/>
  <c r="AP479" i="29"/>
  <c r="AP478" i="29"/>
  <c r="AP477" i="29"/>
  <c r="AP476" i="29"/>
  <c r="AP475" i="29"/>
  <c r="AP474" i="29"/>
  <c r="AP473" i="29"/>
  <c r="AP472" i="29"/>
  <c r="AP471" i="29"/>
  <c r="AP470" i="29"/>
  <c r="AP469" i="29"/>
  <c r="AP468" i="29"/>
  <c r="AP467" i="29"/>
  <c r="AP466" i="29"/>
  <c r="AP465" i="29"/>
  <c r="AP464" i="29"/>
  <c r="AP463" i="29"/>
  <c r="AP462" i="29"/>
  <c r="AP461" i="29"/>
  <c r="AP460" i="29"/>
  <c r="AP459" i="29"/>
  <c r="AP458" i="29"/>
  <c r="AP457" i="29"/>
  <c r="AP456" i="29"/>
  <c r="AP455" i="29"/>
  <c r="AP454" i="29"/>
  <c r="AP453" i="29"/>
  <c r="AP452" i="29"/>
  <c r="AP451" i="29"/>
  <c r="AP450" i="29"/>
  <c r="AP449" i="29"/>
  <c r="AP448" i="29"/>
  <c r="AP447" i="29"/>
  <c r="AP446" i="29"/>
  <c r="AP445" i="29"/>
  <c r="AP444" i="29"/>
  <c r="AP443" i="29"/>
  <c r="AP442" i="29"/>
  <c r="AP441" i="29"/>
  <c r="AP440" i="29"/>
  <c r="AP439" i="29"/>
  <c r="AP438" i="29"/>
  <c r="AP437" i="29"/>
  <c r="AP436" i="29"/>
  <c r="AP435" i="29"/>
  <c r="AP434" i="29"/>
  <c r="AP433" i="29"/>
  <c r="AP432" i="29"/>
  <c r="AP431" i="29"/>
  <c r="AP430" i="29"/>
  <c r="AP429" i="29"/>
  <c r="AP428" i="29"/>
  <c r="AP427" i="29"/>
  <c r="AP426" i="29"/>
  <c r="AP425" i="29"/>
  <c r="AP424" i="29"/>
  <c r="AP423" i="29"/>
  <c r="AP422" i="29"/>
  <c r="AP421" i="29"/>
  <c r="AP420" i="29"/>
  <c r="AP419" i="29"/>
  <c r="AP418" i="29"/>
  <c r="AP417" i="29"/>
  <c r="AP416" i="29"/>
  <c r="AP415" i="29"/>
  <c r="AP414" i="29"/>
  <c r="AP413" i="29"/>
  <c r="AP412" i="29"/>
  <c r="AP411" i="29"/>
  <c r="AP410" i="29"/>
  <c r="AP409" i="29"/>
  <c r="AP408" i="29"/>
  <c r="AP407" i="29"/>
  <c r="AP406" i="29"/>
  <c r="AP405" i="29"/>
  <c r="AP404" i="29"/>
  <c r="AP403" i="29"/>
  <c r="AP402" i="29"/>
  <c r="AP401" i="29"/>
  <c r="AP400" i="29"/>
  <c r="AP399" i="29"/>
  <c r="AP398" i="29"/>
  <c r="AP397" i="29"/>
  <c r="AP396" i="29"/>
  <c r="AP395" i="29"/>
  <c r="AP394" i="29"/>
  <c r="AP393" i="29"/>
  <c r="AP392" i="29"/>
  <c r="AP391" i="29"/>
  <c r="AP390" i="29"/>
  <c r="AP389" i="29"/>
  <c r="AP388" i="29"/>
  <c r="AP387" i="29"/>
  <c r="AP386" i="29"/>
  <c r="AP385" i="29"/>
  <c r="AP384" i="29"/>
  <c r="AP383" i="29"/>
  <c r="AP382" i="29"/>
  <c r="AP381" i="29"/>
  <c r="AP380" i="29"/>
  <c r="AP379" i="29"/>
  <c r="AP378" i="29"/>
  <c r="AP377" i="29"/>
  <c r="AP376" i="29"/>
  <c r="AP375" i="29"/>
  <c r="AP374" i="29"/>
  <c r="AP373" i="29"/>
  <c r="AP372" i="29"/>
  <c r="AP371" i="29"/>
  <c r="AP370" i="29"/>
  <c r="AP369" i="29"/>
  <c r="AP368" i="29"/>
  <c r="AP367" i="29"/>
  <c r="AP366" i="29"/>
  <c r="AP365" i="29"/>
  <c r="AP364" i="29"/>
  <c r="AP363" i="29"/>
  <c r="AP362" i="29"/>
  <c r="AP361" i="29"/>
  <c r="AP360" i="29"/>
  <c r="AP359" i="29"/>
  <c r="AP358" i="29"/>
  <c r="AP357" i="29"/>
  <c r="AP356" i="29"/>
  <c r="AP355" i="29"/>
  <c r="AP354" i="29"/>
  <c r="AP353" i="29"/>
  <c r="AP352" i="29"/>
  <c r="AP351" i="29"/>
  <c r="AP350" i="29"/>
  <c r="AP349" i="29"/>
  <c r="AP348" i="29"/>
  <c r="AP347" i="29"/>
  <c r="AP346" i="29"/>
  <c r="AP345" i="29"/>
  <c r="AP344" i="29"/>
  <c r="AP343" i="29"/>
  <c r="AP342" i="29"/>
  <c r="AP341" i="29"/>
  <c r="AP340" i="29"/>
  <c r="AP339" i="29"/>
  <c r="AP338" i="29"/>
  <c r="AP337" i="29"/>
  <c r="AP336" i="29"/>
  <c r="AP335" i="29"/>
  <c r="AP334" i="29"/>
  <c r="AP333" i="29"/>
  <c r="AP332" i="29"/>
  <c r="AP331" i="29"/>
  <c r="AP330" i="29"/>
  <c r="AP329" i="29"/>
  <c r="AP328" i="29"/>
  <c r="AP327" i="29"/>
  <c r="AP326" i="29"/>
  <c r="AP325" i="29"/>
  <c r="AP324" i="29"/>
  <c r="AP323" i="29"/>
  <c r="AP322" i="29"/>
  <c r="AP321" i="29"/>
  <c r="AP320" i="29"/>
  <c r="AP319" i="29"/>
  <c r="AP318" i="29"/>
  <c r="AP317" i="29"/>
  <c r="AP316" i="29"/>
  <c r="AP315" i="29"/>
  <c r="AP314" i="29"/>
  <c r="AP313" i="29"/>
  <c r="AP312" i="29"/>
  <c r="AP311" i="29"/>
  <c r="AP310" i="29"/>
  <c r="AP309" i="29"/>
  <c r="AP308" i="29"/>
  <c r="AP307" i="29"/>
  <c r="AP306" i="29"/>
  <c r="AP305" i="29"/>
  <c r="AP304" i="29"/>
  <c r="AP303" i="29"/>
  <c r="AP302" i="29"/>
  <c r="AP301" i="29"/>
  <c r="AP300" i="29"/>
  <c r="AP299" i="29"/>
  <c r="AP298" i="29"/>
  <c r="AP297" i="29"/>
  <c r="AP296" i="29"/>
  <c r="AP295" i="29"/>
  <c r="AP294" i="29"/>
  <c r="AP293" i="29"/>
  <c r="AP292" i="29"/>
  <c r="AP291" i="29"/>
  <c r="AP290" i="29"/>
  <c r="AP289" i="29"/>
  <c r="AP288" i="29"/>
  <c r="AP287" i="29"/>
  <c r="AP286" i="29"/>
  <c r="AP285" i="29"/>
  <c r="AP284" i="29"/>
  <c r="AP283" i="29"/>
  <c r="AP282" i="29"/>
  <c r="AP281" i="29"/>
  <c r="AP280" i="29"/>
  <c r="AP279" i="29"/>
  <c r="AP278" i="29"/>
  <c r="AP277" i="29"/>
  <c r="AP276" i="29"/>
  <c r="AP275" i="29"/>
  <c r="AP274" i="29"/>
  <c r="AP273" i="29"/>
  <c r="AP272" i="29"/>
  <c r="AP271" i="29"/>
  <c r="AP270" i="29"/>
  <c r="AP269" i="29"/>
  <c r="AP268" i="29"/>
  <c r="AP267" i="29"/>
  <c r="AP266" i="29"/>
  <c r="AP265" i="29"/>
  <c r="AP264" i="29"/>
  <c r="AP263" i="29"/>
  <c r="AP262" i="29"/>
  <c r="AP261" i="29"/>
  <c r="AP260" i="29"/>
  <c r="AP259" i="29"/>
  <c r="AP258" i="29"/>
  <c r="AP257" i="29"/>
  <c r="AP256" i="29"/>
  <c r="AP249" i="29"/>
  <c r="AP248" i="29"/>
  <c r="AP247" i="29"/>
  <c r="AP246" i="29"/>
  <c r="AP245" i="29"/>
  <c r="AP244" i="29"/>
  <c r="AP243" i="29"/>
  <c r="AP242" i="29"/>
  <c r="AP241" i="29"/>
  <c r="AP240" i="29"/>
  <c r="AP239" i="29"/>
  <c r="AP238" i="29"/>
  <c r="AP237" i="29"/>
  <c r="AP236" i="29"/>
  <c r="AP235" i="29"/>
  <c r="AP234" i="29"/>
  <c r="AP233" i="29"/>
  <c r="AP232" i="29"/>
  <c r="AP231" i="29"/>
  <c r="AP230" i="29"/>
  <c r="AP229" i="29"/>
  <c r="AP228" i="29"/>
  <c r="AP227" i="29"/>
  <c r="AP226" i="29"/>
  <c r="AP225" i="29"/>
  <c r="AP224" i="29"/>
  <c r="AP223" i="29"/>
  <c r="AP222" i="29"/>
  <c r="AP221" i="29"/>
  <c r="AP220" i="29"/>
  <c r="AP219" i="29"/>
  <c r="AP218" i="29"/>
  <c r="AP217" i="29"/>
  <c r="AP216" i="29"/>
  <c r="AP215" i="29"/>
  <c r="AP214" i="29"/>
  <c r="AP213" i="29"/>
  <c r="AP212" i="29"/>
  <c r="AP211" i="29"/>
  <c r="AP210" i="29"/>
  <c r="AP209" i="29"/>
  <c r="AP208" i="29"/>
  <c r="AP207" i="29"/>
  <c r="AP206" i="29"/>
  <c r="AP205" i="29"/>
  <c r="AP204" i="29"/>
  <c r="AP203" i="29"/>
  <c r="AP202" i="29"/>
  <c r="AP201" i="29"/>
  <c r="AP200" i="29"/>
  <c r="AP199" i="29"/>
  <c r="AP198" i="29"/>
  <c r="AP197" i="29"/>
  <c r="AP196" i="29"/>
  <c r="AP195" i="29"/>
  <c r="AP194" i="29"/>
  <c r="AP193" i="29"/>
  <c r="AP192" i="29"/>
  <c r="AP191" i="29"/>
  <c r="AP190" i="29"/>
  <c r="AP189" i="29"/>
  <c r="AP188" i="29"/>
  <c r="AP187" i="29"/>
  <c r="AP186" i="29"/>
  <c r="AP185" i="29"/>
  <c r="AP184" i="29"/>
  <c r="AP183" i="29"/>
  <c r="AP182" i="29"/>
  <c r="AP181" i="29"/>
  <c r="AP180" i="29"/>
  <c r="AP179" i="29"/>
  <c r="AP178" i="29"/>
  <c r="AP177" i="29"/>
  <c r="AP176" i="29"/>
  <c r="AP175" i="29"/>
  <c r="AP174" i="29"/>
  <c r="AP173" i="29"/>
  <c r="AP172" i="29"/>
  <c r="AP171" i="29"/>
  <c r="AP170" i="29"/>
  <c r="AP169" i="29"/>
  <c r="AP168" i="29"/>
  <c r="AP167" i="29"/>
  <c r="AP166" i="29"/>
  <c r="AP165" i="29"/>
  <c r="AP164" i="29"/>
  <c r="AP163" i="29"/>
  <c r="AP162" i="29"/>
  <c r="AP161" i="29"/>
  <c r="AP160" i="29"/>
  <c r="AP159" i="29"/>
  <c r="AP158" i="29"/>
  <c r="AP157" i="29"/>
  <c r="AP156" i="29"/>
  <c r="AP155" i="29"/>
  <c r="AP154" i="29"/>
  <c r="AP153" i="29"/>
  <c r="AP152" i="29"/>
  <c r="AP151" i="29"/>
  <c r="AP150" i="29"/>
  <c r="AP149" i="29"/>
  <c r="AP148" i="29"/>
  <c r="AP147" i="29"/>
  <c r="AP146" i="29"/>
  <c r="AP145" i="29"/>
  <c r="AP144" i="29"/>
  <c r="AP143" i="29"/>
  <c r="AP142" i="29"/>
  <c r="AP141" i="29"/>
  <c r="AP140" i="29"/>
  <c r="AP139" i="29"/>
  <c r="AP138" i="29"/>
  <c r="AP137" i="29"/>
  <c r="AP136" i="29"/>
  <c r="AP135" i="29"/>
  <c r="AP134" i="29"/>
  <c r="AP133" i="29"/>
  <c r="AP132" i="29"/>
  <c r="AP131" i="29"/>
  <c r="AP130" i="29"/>
  <c r="AP129" i="29"/>
  <c r="AP128" i="29"/>
  <c r="AP127" i="29"/>
  <c r="AP126" i="29"/>
  <c r="AP125" i="29"/>
  <c r="AP124" i="29"/>
  <c r="AP123" i="29"/>
  <c r="AP122" i="29"/>
  <c r="AP121" i="29"/>
  <c r="AP120" i="29"/>
  <c r="AP119" i="29"/>
  <c r="AP118" i="29"/>
  <c r="AP117" i="29"/>
  <c r="AP116" i="29"/>
  <c r="AP115" i="29"/>
  <c r="AP114" i="29"/>
  <c r="AP113" i="29"/>
  <c r="AP112" i="29"/>
  <c r="AP111" i="29"/>
  <c r="AP110" i="29"/>
  <c r="AP109" i="29"/>
  <c r="AP108" i="29"/>
  <c r="AP107" i="29"/>
  <c r="AP106" i="29"/>
  <c r="AP105" i="29"/>
  <c r="AP104" i="29"/>
  <c r="AP103" i="29"/>
  <c r="AP102" i="29"/>
  <c r="AP101" i="29"/>
  <c r="AP100" i="29"/>
  <c r="AP99" i="29"/>
  <c r="AP98" i="29"/>
  <c r="AP97" i="29"/>
  <c r="AP96" i="29"/>
  <c r="AP95" i="29"/>
  <c r="AP94" i="29"/>
  <c r="AP93" i="29"/>
  <c r="AP92" i="29"/>
  <c r="AP91" i="29"/>
  <c r="AP90" i="29"/>
  <c r="AP89" i="29"/>
  <c r="AP88" i="29"/>
  <c r="AP87" i="29"/>
  <c r="AP86" i="29"/>
  <c r="AP85" i="29"/>
  <c r="AP84" i="29"/>
  <c r="AP83" i="29"/>
  <c r="AP82" i="29"/>
  <c r="AP81" i="29"/>
  <c r="AP80" i="29"/>
  <c r="AP79" i="29"/>
  <c r="AP78" i="29"/>
  <c r="AP77" i="29"/>
  <c r="AP76" i="29"/>
  <c r="AP75" i="29"/>
  <c r="AP74" i="29"/>
  <c r="AP73" i="29"/>
  <c r="AP72" i="29"/>
  <c r="AP71" i="29"/>
  <c r="AP70" i="29"/>
  <c r="AP69" i="29"/>
  <c r="AP68" i="29"/>
  <c r="AP67" i="29"/>
  <c r="AP66" i="29"/>
  <c r="AP65" i="29"/>
  <c r="AP64" i="29"/>
  <c r="AP63" i="29"/>
  <c r="AP62" i="29"/>
  <c r="AP61" i="29"/>
  <c r="AP60" i="29"/>
  <c r="AP59" i="29"/>
  <c r="AP58" i="29"/>
  <c r="AP57" i="29"/>
  <c r="AP56" i="29"/>
  <c r="AP55" i="29"/>
  <c r="AP54" i="29"/>
  <c r="AP53" i="29"/>
  <c r="AP52" i="29"/>
  <c r="AP51" i="29"/>
  <c r="AP50" i="29"/>
  <c r="AP49" i="29"/>
  <c r="AP48" i="29"/>
  <c r="AP47" i="29"/>
  <c r="AP46" i="29"/>
  <c r="AP45" i="29"/>
  <c r="AP44" i="29"/>
  <c r="AP43" i="29"/>
  <c r="AP42" i="29"/>
  <c r="AP41" i="29"/>
  <c r="AP40" i="29"/>
  <c r="AP39" i="29"/>
  <c r="AP38" i="29"/>
  <c r="AP37" i="29"/>
  <c r="AP36" i="29"/>
  <c r="AP35" i="29"/>
  <c r="AP34" i="29"/>
  <c r="AP33" i="29"/>
  <c r="AP32" i="29"/>
  <c r="AP31" i="29"/>
  <c r="AP30" i="29"/>
  <c r="AP29" i="29"/>
  <c r="AP28" i="29"/>
  <c r="AP27" i="29"/>
  <c r="AP26" i="29"/>
  <c r="AP25" i="29"/>
  <c r="AP24" i="29"/>
  <c r="AP23" i="29"/>
  <c r="AP22" i="29"/>
  <c r="AP21" i="29"/>
  <c r="AP20" i="29"/>
  <c r="AP19" i="29"/>
  <c r="AP18" i="29"/>
  <c r="AP17" i="29"/>
  <c r="AP16" i="29"/>
  <c r="AP15" i="29"/>
  <c r="AP14" i="29"/>
  <c r="AP13" i="29"/>
  <c r="AP12" i="29"/>
  <c r="AP11" i="29"/>
  <c r="AP10" i="29"/>
  <c r="AP9" i="29"/>
  <c r="AP8" i="29"/>
  <c r="AP7" i="29"/>
  <c r="AP6" i="29"/>
  <c r="AP5" i="29"/>
  <c r="AP4" i="29"/>
  <c r="AP3" i="29"/>
  <c r="AL803" i="29"/>
  <c r="AL802" i="29"/>
  <c r="AL801" i="29"/>
  <c r="AL800" i="29"/>
  <c r="AL799" i="29"/>
  <c r="AL798" i="29"/>
  <c r="AL797" i="29"/>
  <c r="AL796" i="29"/>
  <c r="AL795" i="29"/>
  <c r="AL794" i="29"/>
  <c r="AL793" i="29"/>
  <c r="AL792" i="29"/>
  <c r="AL791" i="29"/>
  <c r="AL790" i="29"/>
  <c r="AL789" i="29"/>
  <c r="AL788" i="29"/>
  <c r="AL787" i="29"/>
  <c r="AL786" i="29"/>
  <c r="AL785" i="29"/>
  <c r="AL784" i="29"/>
  <c r="AL783" i="29"/>
  <c r="AL782" i="29"/>
  <c r="AL781" i="29"/>
  <c r="AL780" i="29"/>
  <c r="AL779" i="29"/>
  <c r="AL778" i="29"/>
  <c r="AL777" i="29"/>
  <c r="AL776" i="29"/>
  <c r="AL775" i="29"/>
  <c r="AL774" i="29"/>
  <c r="AL773" i="29"/>
  <c r="AL772" i="29"/>
  <c r="AL771" i="29"/>
  <c r="AL770" i="29"/>
  <c r="AL769" i="29"/>
  <c r="AL768" i="29"/>
  <c r="AL767" i="29"/>
  <c r="AL766" i="29"/>
  <c r="AL765" i="29"/>
  <c r="AL764" i="29"/>
  <c r="AL763" i="29"/>
  <c r="AL762" i="29"/>
  <c r="AL761" i="29"/>
  <c r="AL760" i="29"/>
  <c r="AL759" i="29"/>
  <c r="AL758" i="29"/>
  <c r="AL757" i="29"/>
  <c r="AL756" i="29"/>
  <c r="AL755" i="29"/>
  <c r="AL754" i="29"/>
  <c r="AL753" i="29"/>
  <c r="AL752" i="29"/>
  <c r="AL751" i="29"/>
  <c r="AL750" i="29"/>
  <c r="AL749" i="29"/>
  <c r="AL748" i="29"/>
  <c r="AL747" i="29"/>
  <c r="AL746" i="29"/>
  <c r="AL745" i="29"/>
  <c r="AL744" i="29"/>
  <c r="AL743" i="29"/>
  <c r="AL742" i="29"/>
  <c r="AL741" i="29"/>
  <c r="AL740" i="29"/>
  <c r="AL739" i="29"/>
  <c r="AL738" i="29"/>
  <c r="AL737" i="29"/>
  <c r="AL736" i="29"/>
  <c r="AL735" i="29"/>
  <c r="AL734" i="29"/>
  <c r="AL733" i="29"/>
  <c r="AL732" i="29"/>
  <c r="AL731" i="29"/>
  <c r="AL730" i="29"/>
  <c r="AL729" i="29"/>
  <c r="AL728" i="29"/>
  <c r="AL727" i="29"/>
  <c r="AL726" i="29"/>
  <c r="AL725" i="29"/>
  <c r="AL724" i="29"/>
  <c r="AL723" i="29"/>
  <c r="AL722" i="29"/>
  <c r="AL721" i="29"/>
  <c r="AL720" i="29"/>
  <c r="AL719" i="29"/>
  <c r="AL718" i="29"/>
  <c r="AL717" i="29"/>
  <c r="AL716" i="29"/>
  <c r="AL715" i="29"/>
  <c r="AL714" i="29"/>
  <c r="AL713" i="29"/>
  <c r="AL712" i="29"/>
  <c r="AL711" i="29"/>
  <c r="AL710" i="29"/>
  <c r="AL709" i="29"/>
  <c r="AL708" i="29"/>
  <c r="AL707" i="29"/>
  <c r="AL706" i="29"/>
  <c r="AL705" i="29"/>
  <c r="AL704" i="29"/>
  <c r="AL703" i="29"/>
  <c r="AL702" i="29"/>
  <c r="AL701" i="29"/>
  <c r="AL700" i="29"/>
  <c r="AL699" i="29"/>
  <c r="AL698" i="29"/>
  <c r="AL697" i="29"/>
  <c r="AL696" i="29"/>
  <c r="AL695" i="29"/>
  <c r="AL694" i="29"/>
  <c r="AL693" i="29"/>
  <c r="AL692" i="29"/>
  <c r="AL691" i="29"/>
  <c r="AL690" i="29"/>
  <c r="AL689" i="29"/>
  <c r="AL688" i="29"/>
  <c r="AL687" i="29"/>
  <c r="AL686" i="29"/>
  <c r="AL685" i="29"/>
  <c r="AL684" i="29"/>
  <c r="AL683" i="29"/>
  <c r="AL682" i="29"/>
  <c r="AL681" i="29"/>
  <c r="AL680" i="29"/>
  <c r="AL679" i="29"/>
  <c r="AL678" i="29"/>
  <c r="AL677" i="29"/>
  <c r="AL676" i="29"/>
  <c r="AL675" i="29"/>
  <c r="AL674" i="29"/>
  <c r="AL673" i="29"/>
  <c r="AL672" i="29"/>
  <c r="AL671" i="29"/>
  <c r="AL670" i="29"/>
  <c r="AL669" i="29"/>
  <c r="AL668" i="29"/>
  <c r="AL667" i="29"/>
  <c r="AL666" i="29"/>
  <c r="AL665" i="29"/>
  <c r="AL664" i="29"/>
  <c r="AL663" i="29"/>
  <c r="AL662" i="29"/>
  <c r="AL661" i="29"/>
  <c r="AL660" i="29"/>
  <c r="AL659" i="29"/>
  <c r="AL658" i="29"/>
  <c r="AL657" i="29"/>
  <c r="AL656" i="29"/>
  <c r="AL655" i="29"/>
  <c r="AL654" i="29"/>
  <c r="AL653" i="29"/>
  <c r="AL652" i="29"/>
  <c r="AL651" i="29"/>
  <c r="AL650" i="29"/>
  <c r="AL649" i="29"/>
  <c r="AL648" i="29"/>
  <c r="AL647" i="29"/>
  <c r="AL646" i="29"/>
  <c r="AL645" i="29"/>
  <c r="AL644" i="29"/>
  <c r="AL643" i="29"/>
  <c r="AL642" i="29"/>
  <c r="AL641" i="29"/>
  <c r="AL640" i="29"/>
  <c r="AL639" i="29"/>
  <c r="AL638" i="29"/>
  <c r="AL637" i="29"/>
  <c r="AL636" i="29"/>
  <c r="AL635" i="29"/>
  <c r="AL634" i="29"/>
  <c r="AL633" i="29"/>
  <c r="AL632" i="29"/>
  <c r="AL631" i="29"/>
  <c r="AL630" i="29"/>
  <c r="AL629" i="29"/>
  <c r="AL628" i="29"/>
  <c r="AL627" i="29"/>
  <c r="AL626" i="29"/>
  <c r="AL625" i="29"/>
  <c r="AL624" i="29"/>
  <c r="AL623" i="29"/>
  <c r="AL622" i="29"/>
  <c r="AL621" i="29"/>
  <c r="AL620" i="29"/>
  <c r="AL619" i="29"/>
  <c r="AL618" i="29"/>
  <c r="AL617" i="29"/>
  <c r="AL616" i="29"/>
  <c r="AL615" i="29"/>
  <c r="AL614" i="29"/>
  <c r="AL613" i="29"/>
  <c r="AL612" i="29"/>
  <c r="AL611" i="29"/>
  <c r="AL610" i="29"/>
  <c r="AL609" i="29"/>
  <c r="AL608" i="29"/>
  <c r="AL607" i="29"/>
  <c r="AL606" i="29"/>
  <c r="AL605" i="29"/>
  <c r="AL604" i="29"/>
  <c r="AL603" i="29"/>
  <c r="AL602" i="29"/>
  <c r="AL601" i="29"/>
  <c r="AL600" i="29"/>
  <c r="AL599" i="29"/>
  <c r="AL598" i="29"/>
  <c r="AL597" i="29"/>
  <c r="AL596" i="29"/>
  <c r="AL595" i="29"/>
  <c r="AL594" i="29"/>
  <c r="AL593" i="29"/>
  <c r="AL592" i="29"/>
  <c r="AL591" i="29"/>
  <c r="AL590" i="29"/>
  <c r="AL589" i="29"/>
  <c r="AL588" i="29"/>
  <c r="AL587" i="29"/>
  <c r="AL586" i="29"/>
  <c r="AL585" i="29"/>
  <c r="AL584" i="29"/>
  <c r="AL583" i="29"/>
  <c r="AL582" i="29"/>
  <c r="AL581" i="29"/>
  <c r="AL580" i="29"/>
  <c r="AL579" i="29"/>
  <c r="AL578" i="29"/>
  <c r="AL577" i="29"/>
  <c r="AL576" i="29"/>
  <c r="AL575" i="29"/>
  <c r="AL574" i="29"/>
  <c r="AL573" i="29"/>
  <c r="AL572" i="29"/>
  <c r="AL571" i="29"/>
  <c r="AL570" i="29"/>
  <c r="AL569" i="29"/>
  <c r="AL568" i="29"/>
  <c r="AL567" i="29"/>
  <c r="AL566" i="29"/>
  <c r="AL565" i="29"/>
  <c r="AL564" i="29"/>
  <c r="AL563" i="29"/>
  <c r="AL562" i="29"/>
  <c r="AL561" i="29"/>
  <c r="AL560" i="29"/>
  <c r="AL559" i="29"/>
  <c r="AL558" i="29"/>
  <c r="AL557" i="29"/>
  <c r="AL556" i="29"/>
  <c r="AL555" i="29"/>
  <c r="AL554" i="29"/>
  <c r="AL553" i="29"/>
  <c r="AL552" i="29"/>
  <c r="AL551" i="29"/>
  <c r="AL550" i="29"/>
  <c r="AL549" i="29"/>
  <c r="AL548" i="29"/>
  <c r="AL547" i="29"/>
  <c r="AL546" i="29"/>
  <c r="AL545" i="29"/>
  <c r="AL544" i="29"/>
  <c r="AL543" i="29"/>
  <c r="AL542" i="29"/>
  <c r="AL541" i="29"/>
  <c r="AL540" i="29"/>
  <c r="AL539" i="29"/>
  <c r="AL538" i="29"/>
  <c r="AL537" i="29"/>
  <c r="AL536" i="29"/>
  <c r="AL535" i="29"/>
  <c r="AL534" i="29"/>
  <c r="AL533" i="29"/>
  <c r="AL532" i="29"/>
  <c r="AL531" i="29"/>
  <c r="AL530" i="29"/>
  <c r="AL529" i="29"/>
  <c r="AL528" i="29"/>
  <c r="AL527" i="29"/>
  <c r="AL526" i="29"/>
  <c r="AL525" i="29"/>
  <c r="AL524" i="29"/>
  <c r="AL523" i="29"/>
  <c r="AL522" i="29"/>
  <c r="AL521" i="29"/>
  <c r="AL520" i="29"/>
  <c r="AL519" i="29"/>
  <c r="AL518" i="29"/>
  <c r="AL517" i="29"/>
  <c r="AL516" i="29"/>
  <c r="AL515" i="29"/>
  <c r="AL514" i="29"/>
  <c r="AL513" i="29"/>
  <c r="AL512" i="29"/>
  <c r="AL511" i="29"/>
  <c r="AL510" i="29"/>
  <c r="AL509" i="29"/>
  <c r="AL508" i="29"/>
  <c r="AL507" i="29"/>
  <c r="AL506" i="29"/>
  <c r="AL502" i="29"/>
  <c r="AL501" i="29"/>
  <c r="AL500" i="29"/>
  <c r="AL499" i="29"/>
  <c r="AL498" i="29"/>
  <c r="AL497" i="29"/>
  <c r="AL496" i="29"/>
  <c r="AL495" i="29"/>
  <c r="AL494" i="29"/>
  <c r="AL493" i="29"/>
  <c r="AL492" i="29"/>
  <c r="AL491" i="29"/>
  <c r="AL490" i="29"/>
  <c r="AL489" i="29"/>
  <c r="AL488" i="29"/>
  <c r="AL487" i="29"/>
  <c r="AL486" i="29"/>
  <c r="AL485" i="29"/>
  <c r="AL484" i="29"/>
  <c r="AL483" i="29"/>
  <c r="AL482" i="29"/>
  <c r="AL481" i="29"/>
  <c r="AL480" i="29"/>
  <c r="AL479" i="29"/>
  <c r="AL478" i="29"/>
  <c r="AL477" i="29"/>
  <c r="AL476" i="29"/>
  <c r="AL475" i="29"/>
  <c r="AL474" i="29"/>
  <c r="AL473" i="29"/>
  <c r="AL472" i="29"/>
  <c r="AL471" i="29"/>
  <c r="AL470" i="29"/>
  <c r="AL469" i="29"/>
  <c r="AL468" i="29"/>
  <c r="AL467" i="29"/>
  <c r="AL466" i="29"/>
  <c r="AL465" i="29"/>
  <c r="AL464" i="29"/>
  <c r="AL463" i="29"/>
  <c r="AL462" i="29"/>
  <c r="AL461" i="29"/>
  <c r="AL460" i="29"/>
  <c r="AL459" i="29"/>
  <c r="AL458" i="29"/>
  <c r="AL457" i="29"/>
  <c r="AL456" i="29"/>
  <c r="AL455" i="29"/>
  <c r="AL454" i="29"/>
  <c r="AL453" i="29"/>
  <c r="AL452" i="29"/>
  <c r="AL451" i="29"/>
  <c r="AL450" i="29"/>
  <c r="AL449" i="29"/>
  <c r="AL448" i="29"/>
  <c r="AL447" i="29"/>
  <c r="AL446" i="29"/>
  <c r="AL445" i="29"/>
  <c r="AL444" i="29"/>
  <c r="AL443" i="29"/>
  <c r="AL442" i="29"/>
  <c r="AL441" i="29"/>
  <c r="AL440" i="29"/>
  <c r="AL439" i="29"/>
  <c r="AL438" i="29"/>
  <c r="AL437" i="29"/>
  <c r="AL436" i="29"/>
  <c r="AL435" i="29"/>
  <c r="AL434" i="29"/>
  <c r="AL433" i="29"/>
  <c r="AL432" i="29"/>
  <c r="AL431" i="29"/>
  <c r="AL430" i="29"/>
  <c r="AL429" i="29"/>
  <c r="AL428" i="29"/>
  <c r="AL427" i="29"/>
  <c r="AL426" i="29"/>
  <c r="AL425" i="29"/>
  <c r="AL424" i="29"/>
  <c r="AL423" i="29"/>
  <c r="AL422" i="29"/>
  <c r="AL421" i="29"/>
  <c r="AL420" i="29"/>
  <c r="AL419" i="29"/>
  <c r="AL418" i="29"/>
  <c r="AL417" i="29"/>
  <c r="AL416" i="29"/>
  <c r="AL415" i="29"/>
  <c r="AL414" i="29"/>
  <c r="AL413" i="29"/>
  <c r="AL412" i="29"/>
  <c r="AL411" i="29"/>
  <c r="AL410" i="29"/>
  <c r="AL409" i="29"/>
  <c r="AL408" i="29"/>
  <c r="AL407" i="29"/>
  <c r="AL406" i="29"/>
  <c r="AL405" i="29"/>
  <c r="AL404" i="29"/>
  <c r="AL403" i="29"/>
  <c r="AL402" i="29"/>
  <c r="AL401" i="29"/>
  <c r="AL400" i="29"/>
  <c r="AL399" i="29"/>
  <c r="AL398" i="29"/>
  <c r="AL397" i="29"/>
  <c r="AL396" i="29"/>
  <c r="AL395" i="29"/>
  <c r="AL394" i="29"/>
  <c r="AL393" i="29"/>
  <c r="AL392" i="29"/>
  <c r="AL391" i="29"/>
  <c r="AL390" i="29"/>
  <c r="AL389" i="29"/>
  <c r="AL388" i="29"/>
  <c r="AL387" i="29"/>
  <c r="AL386" i="29"/>
  <c r="AL385" i="29"/>
  <c r="AL384" i="29"/>
  <c r="AL383" i="29"/>
  <c r="AL382" i="29"/>
  <c r="AL381" i="29"/>
  <c r="AL380" i="29"/>
  <c r="AL379" i="29"/>
  <c r="AL378" i="29"/>
  <c r="AL377" i="29"/>
  <c r="AL376" i="29"/>
  <c r="AL375" i="29"/>
  <c r="AL374" i="29"/>
  <c r="AL373" i="29"/>
  <c r="AL372" i="29"/>
  <c r="AL371" i="29"/>
  <c r="AL370" i="29"/>
  <c r="AL369" i="29"/>
  <c r="AL368" i="29"/>
  <c r="AL367" i="29"/>
  <c r="AL366" i="29"/>
  <c r="AL365" i="29"/>
  <c r="AL364" i="29"/>
  <c r="AL363" i="29"/>
  <c r="AL362" i="29"/>
  <c r="AL361" i="29"/>
  <c r="AL360" i="29"/>
  <c r="AL359" i="29"/>
  <c r="AL358" i="29"/>
  <c r="AL357" i="29"/>
  <c r="AL356" i="29"/>
  <c r="AL355" i="29"/>
  <c r="AL354" i="29"/>
  <c r="AL353" i="29"/>
  <c r="AL352" i="29"/>
  <c r="AL351" i="29"/>
  <c r="AL350" i="29"/>
  <c r="AL349" i="29"/>
  <c r="AL348" i="29"/>
  <c r="AL347" i="29"/>
  <c r="AL346" i="29"/>
  <c r="AL345" i="29"/>
  <c r="AL344" i="29"/>
  <c r="AL343" i="29"/>
  <c r="AL342" i="29"/>
  <c r="AL341" i="29"/>
  <c r="AL340" i="29"/>
  <c r="AL339" i="29"/>
  <c r="AL338" i="29"/>
  <c r="AL337" i="29"/>
  <c r="AL336" i="29"/>
  <c r="AL335" i="29"/>
  <c r="AL334" i="29"/>
  <c r="AL333" i="29"/>
  <c r="AL332" i="29"/>
  <c r="AL331" i="29"/>
  <c r="AL330" i="29"/>
  <c r="AL329" i="29"/>
  <c r="AL328" i="29"/>
  <c r="AL327" i="29"/>
  <c r="AL326" i="29"/>
  <c r="AL325" i="29"/>
  <c r="AL324" i="29"/>
  <c r="AL323" i="29"/>
  <c r="AL322" i="29"/>
  <c r="AL321" i="29"/>
  <c r="AL320" i="29"/>
  <c r="AL319" i="29"/>
  <c r="AL318" i="29"/>
  <c r="AL317" i="29"/>
  <c r="AL316" i="29"/>
  <c r="AL315" i="29"/>
  <c r="AL314" i="29"/>
  <c r="AL313" i="29"/>
  <c r="AL312" i="29"/>
  <c r="AL311" i="29"/>
  <c r="AL310" i="29"/>
  <c r="AL309" i="29"/>
  <c r="AL308" i="29"/>
  <c r="AL307" i="29"/>
  <c r="AL306" i="29"/>
  <c r="AL305" i="29"/>
  <c r="AL304" i="29"/>
  <c r="AL303" i="29"/>
  <c r="AL302" i="29"/>
  <c r="AL301" i="29"/>
  <c r="AL300" i="29"/>
  <c r="AL299" i="29"/>
  <c r="AL298" i="29"/>
  <c r="AL297" i="29"/>
  <c r="AL296" i="29"/>
  <c r="AL295" i="29"/>
  <c r="AL294" i="29"/>
  <c r="AL293" i="29"/>
  <c r="AL292" i="29"/>
  <c r="AL291" i="29"/>
  <c r="AL290" i="29"/>
  <c r="AL289" i="29"/>
  <c r="AL288" i="29"/>
  <c r="AL287" i="29"/>
  <c r="AL286" i="29"/>
  <c r="AL285" i="29"/>
  <c r="AL284" i="29"/>
  <c r="AL283" i="29"/>
  <c r="AL282" i="29"/>
  <c r="AL281" i="29"/>
  <c r="AL280" i="29"/>
  <c r="AL279" i="29"/>
  <c r="AL278" i="29"/>
  <c r="AL277" i="29"/>
  <c r="AL276" i="29"/>
  <c r="AL275" i="29"/>
  <c r="AL274" i="29"/>
  <c r="AL273" i="29"/>
  <c r="AL272" i="29"/>
  <c r="AL271" i="29"/>
  <c r="AL270" i="29"/>
  <c r="AL269" i="29"/>
  <c r="AL268" i="29"/>
  <c r="AL267" i="29"/>
  <c r="AL266" i="29"/>
  <c r="AL265" i="29"/>
  <c r="AL264" i="29"/>
  <c r="AL263" i="29"/>
  <c r="AL262" i="29"/>
  <c r="AL261" i="29"/>
  <c r="AL260" i="29"/>
  <c r="AL259" i="29"/>
  <c r="AL258" i="29"/>
  <c r="AL257" i="29"/>
  <c r="AL256" i="29"/>
  <c r="AL249" i="29"/>
  <c r="AL248" i="29"/>
  <c r="AL247" i="29"/>
  <c r="AL246" i="29"/>
  <c r="AL245" i="29"/>
  <c r="AL244" i="29"/>
  <c r="AL243" i="29"/>
  <c r="AL242" i="29"/>
  <c r="AL241" i="29"/>
  <c r="AL240" i="29"/>
  <c r="AL239" i="29"/>
  <c r="AL238" i="29"/>
  <c r="AL237" i="29"/>
  <c r="AL236" i="29"/>
  <c r="AL235" i="29"/>
  <c r="AL234" i="29"/>
  <c r="AL233" i="29"/>
  <c r="AL232" i="29"/>
  <c r="AL231" i="29"/>
  <c r="AL230" i="29"/>
  <c r="AL229" i="29"/>
  <c r="AL228" i="29"/>
  <c r="AL227" i="29"/>
  <c r="AL226" i="29"/>
  <c r="AL225" i="29"/>
  <c r="AL224" i="29"/>
  <c r="AL223" i="29"/>
  <c r="AL222" i="29"/>
  <c r="AL221" i="29"/>
  <c r="AL220" i="29"/>
  <c r="AL219" i="29"/>
  <c r="AL218" i="29"/>
  <c r="AL217" i="29"/>
  <c r="AL216" i="29"/>
  <c r="AL215" i="29"/>
  <c r="AL214" i="29"/>
  <c r="AL213" i="29"/>
  <c r="AL212" i="29"/>
  <c r="AL211" i="29"/>
  <c r="AL210" i="29"/>
  <c r="AL209" i="29"/>
  <c r="AL208" i="29"/>
  <c r="AL207" i="29"/>
  <c r="AL206" i="29"/>
  <c r="AL205" i="29"/>
  <c r="AL204" i="29"/>
  <c r="AL203" i="29"/>
  <c r="AL202" i="29"/>
  <c r="AL201" i="29"/>
  <c r="AL200" i="29"/>
  <c r="AL199" i="29"/>
  <c r="AL198" i="29"/>
  <c r="AL197" i="29"/>
  <c r="AL196" i="29"/>
  <c r="AL195" i="29"/>
  <c r="AL194" i="29"/>
  <c r="AL193" i="29"/>
  <c r="AL192" i="29"/>
  <c r="AL191" i="29"/>
  <c r="AL190" i="29"/>
  <c r="AL189" i="29"/>
  <c r="AL188" i="29"/>
  <c r="AL187" i="29"/>
  <c r="AL186" i="29"/>
  <c r="AL185" i="29"/>
  <c r="AL184" i="29"/>
  <c r="AL183" i="29"/>
  <c r="AL182" i="29"/>
  <c r="AL181" i="29"/>
  <c r="AL180" i="29"/>
  <c r="AL179" i="29"/>
  <c r="AL178" i="29"/>
  <c r="AL177" i="29"/>
  <c r="AL176" i="29"/>
  <c r="AL175" i="29"/>
  <c r="AL174" i="29"/>
  <c r="AL173" i="29"/>
  <c r="AL172" i="29"/>
  <c r="AL171" i="29"/>
  <c r="AL170" i="29"/>
  <c r="AL169" i="29"/>
  <c r="AL168" i="29"/>
  <c r="AL167" i="29"/>
  <c r="AL166" i="29"/>
  <c r="AL165" i="29"/>
  <c r="AL164" i="29"/>
  <c r="AL163" i="29"/>
  <c r="AL162" i="29"/>
  <c r="AL161" i="29"/>
  <c r="AL160" i="29"/>
  <c r="AL159" i="29"/>
  <c r="AL158" i="29"/>
  <c r="AL157" i="29"/>
  <c r="AL156" i="29"/>
  <c r="AL155" i="29"/>
  <c r="AL154" i="29"/>
  <c r="AL153" i="29"/>
  <c r="AL152" i="29"/>
  <c r="AL151" i="29"/>
  <c r="AL150" i="29"/>
  <c r="AL149" i="29"/>
  <c r="AL148" i="29"/>
  <c r="AL147" i="29"/>
  <c r="AL146" i="29"/>
  <c r="AL145" i="29"/>
  <c r="AL144" i="29"/>
  <c r="AL143" i="29"/>
  <c r="AL142" i="29"/>
  <c r="AL141" i="29"/>
  <c r="AL140" i="29"/>
  <c r="AL139" i="29"/>
  <c r="AL138" i="29"/>
  <c r="AL137" i="29"/>
  <c r="AL136" i="29"/>
  <c r="AL135" i="29"/>
  <c r="AL134" i="29"/>
  <c r="AL133" i="29"/>
  <c r="AL132" i="29"/>
  <c r="AL131" i="29"/>
  <c r="AL130" i="29"/>
  <c r="AL129" i="29"/>
  <c r="AL128" i="29"/>
  <c r="AL127" i="29"/>
  <c r="AL126" i="29"/>
  <c r="AL125" i="29"/>
  <c r="AL124" i="29"/>
  <c r="AL123" i="29"/>
  <c r="AL122" i="29"/>
  <c r="AL121" i="29"/>
  <c r="AL120" i="29"/>
  <c r="AL119" i="29"/>
  <c r="AL118" i="29"/>
  <c r="AL117" i="29"/>
  <c r="AL116" i="29"/>
  <c r="AL115" i="29"/>
  <c r="AL114" i="29"/>
  <c r="AL113" i="29"/>
  <c r="AL112" i="29"/>
  <c r="AL111" i="29"/>
  <c r="AL110" i="29"/>
  <c r="AL109" i="29"/>
  <c r="AL108" i="29"/>
  <c r="AL107" i="29"/>
  <c r="AL106" i="29"/>
  <c r="AL105" i="29"/>
  <c r="AL104" i="29"/>
  <c r="AL103" i="29"/>
  <c r="AL102" i="29"/>
  <c r="AL101" i="29"/>
  <c r="AL100" i="29"/>
  <c r="AL99" i="29"/>
  <c r="AL98" i="29"/>
  <c r="AL97" i="29"/>
  <c r="AL96" i="29"/>
  <c r="AL95" i="29"/>
  <c r="AL94" i="29"/>
  <c r="AL93" i="29"/>
  <c r="AL92" i="29"/>
  <c r="AL91" i="29"/>
  <c r="AL90" i="29"/>
  <c r="AL89" i="29"/>
  <c r="AL88" i="29"/>
  <c r="AL87" i="29"/>
  <c r="AL86" i="29"/>
  <c r="AL85" i="29"/>
  <c r="AL84" i="29"/>
  <c r="AL83" i="29"/>
  <c r="AL82" i="29"/>
  <c r="AL81" i="29"/>
  <c r="AL80" i="29"/>
  <c r="AL79" i="29"/>
  <c r="AL78" i="29"/>
  <c r="AL77" i="29"/>
  <c r="AL76" i="29"/>
  <c r="AL75" i="29"/>
  <c r="AL74" i="29"/>
  <c r="AL73" i="29"/>
  <c r="AL72" i="29"/>
  <c r="AL71" i="29"/>
  <c r="AL70" i="29"/>
  <c r="AL69" i="29"/>
  <c r="AL68" i="29"/>
  <c r="AL67" i="29"/>
  <c r="AL66" i="29"/>
  <c r="AL65" i="29"/>
  <c r="AL64" i="29"/>
  <c r="AL63" i="29"/>
  <c r="AL62" i="29"/>
  <c r="AL61" i="29"/>
  <c r="AL60" i="29"/>
  <c r="AL59" i="29"/>
  <c r="AL58" i="29"/>
  <c r="AL57" i="29"/>
  <c r="AL56" i="29"/>
  <c r="AL55" i="29"/>
  <c r="AL54" i="29"/>
  <c r="AL53" i="29"/>
  <c r="AL52" i="29"/>
  <c r="AL51" i="29"/>
  <c r="AL50" i="29"/>
  <c r="AL49" i="29"/>
  <c r="AL48" i="29"/>
  <c r="AL47" i="29"/>
  <c r="AL46" i="29"/>
  <c r="AL45" i="29"/>
  <c r="AL44" i="29"/>
  <c r="AL43" i="29"/>
  <c r="AL42" i="29"/>
  <c r="AL41" i="29"/>
  <c r="AL40" i="29"/>
  <c r="AL39" i="29"/>
  <c r="AL38" i="29"/>
  <c r="AL37" i="29"/>
  <c r="AL36" i="29"/>
  <c r="AL35" i="29"/>
  <c r="AL34" i="29"/>
  <c r="AL33" i="29"/>
  <c r="AL32" i="29"/>
  <c r="AL31" i="29"/>
  <c r="AL30" i="29"/>
  <c r="AL29" i="29"/>
  <c r="AL28" i="29"/>
  <c r="AL27" i="29"/>
  <c r="AL26" i="29"/>
  <c r="AL25" i="29"/>
  <c r="AL24" i="29"/>
  <c r="AL23" i="29"/>
  <c r="AL22" i="29"/>
  <c r="AL21" i="29"/>
  <c r="AL20" i="29"/>
  <c r="AL19" i="29"/>
  <c r="AL18" i="29"/>
  <c r="AL17" i="29"/>
  <c r="AL16" i="29"/>
  <c r="AL15" i="29"/>
  <c r="AL14" i="29"/>
  <c r="AL13" i="29"/>
  <c r="AL12" i="29"/>
  <c r="AL11" i="29"/>
  <c r="AL10" i="29"/>
  <c r="AL9" i="29"/>
  <c r="AL8" i="29"/>
  <c r="AL7" i="29"/>
  <c r="AL6" i="29"/>
  <c r="AL5" i="29"/>
  <c r="AL4" i="29"/>
  <c r="AL3" i="29"/>
  <c r="AH803" i="29"/>
  <c r="AH802" i="29"/>
  <c r="AH801" i="29"/>
  <c r="AH800" i="29"/>
  <c r="AH799" i="29"/>
  <c r="AH798" i="29"/>
  <c r="AH797" i="29"/>
  <c r="AH796" i="29"/>
  <c r="AH795" i="29"/>
  <c r="AH794" i="29"/>
  <c r="AH793" i="29"/>
  <c r="AH792" i="29"/>
  <c r="AH791" i="29"/>
  <c r="AH790" i="29"/>
  <c r="AH789" i="29"/>
  <c r="AH788" i="29"/>
  <c r="AH787" i="29"/>
  <c r="AH786" i="29"/>
  <c r="AH785" i="29"/>
  <c r="AH784" i="29"/>
  <c r="AH783" i="29"/>
  <c r="AH782" i="29"/>
  <c r="AH781" i="29"/>
  <c r="AH780" i="29"/>
  <c r="AH779" i="29"/>
  <c r="AH778" i="29"/>
  <c r="AH777" i="29"/>
  <c r="AH776" i="29"/>
  <c r="AH775" i="29"/>
  <c r="AH774" i="29"/>
  <c r="AH773" i="29"/>
  <c r="AH772" i="29"/>
  <c r="AH771" i="29"/>
  <c r="AH770" i="29"/>
  <c r="AH769" i="29"/>
  <c r="AH768" i="29"/>
  <c r="AH767" i="29"/>
  <c r="AH766" i="29"/>
  <c r="AH765" i="29"/>
  <c r="AH764" i="29"/>
  <c r="AH763" i="29"/>
  <c r="AH762" i="29"/>
  <c r="AH761" i="29"/>
  <c r="AH760" i="29"/>
  <c r="AH759" i="29"/>
  <c r="AH758" i="29"/>
  <c r="AH757" i="29"/>
  <c r="AH756" i="29"/>
  <c r="AH755" i="29"/>
  <c r="AH754" i="29"/>
  <c r="AH753" i="29"/>
  <c r="AH752" i="29"/>
  <c r="AH751" i="29"/>
  <c r="AH750" i="29"/>
  <c r="AH749" i="29"/>
  <c r="AH748" i="29"/>
  <c r="AH747" i="29"/>
  <c r="AH746" i="29"/>
  <c r="AH745" i="29"/>
  <c r="AH744" i="29"/>
  <c r="AH743" i="29"/>
  <c r="AH742" i="29"/>
  <c r="AH741" i="29"/>
  <c r="AH740" i="29"/>
  <c r="AH739" i="29"/>
  <c r="AH738" i="29"/>
  <c r="AH737" i="29"/>
  <c r="AH736" i="29"/>
  <c r="AH735" i="29"/>
  <c r="AH734" i="29"/>
  <c r="AH733" i="29"/>
  <c r="AH732" i="29"/>
  <c r="AH731" i="29"/>
  <c r="AH730" i="29"/>
  <c r="AH729" i="29"/>
  <c r="AH728" i="29"/>
  <c r="AH727" i="29"/>
  <c r="AH726" i="29"/>
  <c r="AH725" i="29"/>
  <c r="AH724" i="29"/>
  <c r="AH723" i="29"/>
  <c r="AH722" i="29"/>
  <c r="AH721" i="29"/>
  <c r="AH720" i="29"/>
  <c r="AH719" i="29"/>
  <c r="AH718" i="29"/>
  <c r="AH717" i="29"/>
  <c r="AH716" i="29"/>
  <c r="AH715" i="29"/>
  <c r="AH714" i="29"/>
  <c r="AH713" i="29"/>
  <c r="AH712" i="29"/>
  <c r="AH711" i="29"/>
  <c r="AH710" i="29"/>
  <c r="AH709" i="29"/>
  <c r="AH708" i="29"/>
  <c r="AH707" i="29"/>
  <c r="AH706" i="29"/>
  <c r="AH705" i="29"/>
  <c r="AH704" i="29"/>
  <c r="AH703" i="29"/>
  <c r="AH702" i="29"/>
  <c r="AH701" i="29"/>
  <c r="AH700" i="29"/>
  <c r="AH699" i="29"/>
  <c r="AH698" i="29"/>
  <c r="AH697" i="29"/>
  <c r="AH696" i="29"/>
  <c r="AH695" i="29"/>
  <c r="AH694" i="29"/>
  <c r="AH693" i="29"/>
  <c r="AH692" i="29"/>
  <c r="AH691" i="29"/>
  <c r="AH690" i="29"/>
  <c r="AH689" i="29"/>
  <c r="AH688" i="29"/>
  <c r="AH687" i="29"/>
  <c r="AH686" i="29"/>
  <c r="AH685" i="29"/>
  <c r="AH684" i="29"/>
  <c r="AH683" i="29"/>
  <c r="AH682" i="29"/>
  <c r="AH681" i="29"/>
  <c r="AH680" i="29"/>
  <c r="AH679" i="29"/>
  <c r="AH678" i="29"/>
  <c r="AH677" i="29"/>
  <c r="AH676" i="29"/>
  <c r="AH675" i="29"/>
  <c r="AH674" i="29"/>
  <c r="AH673" i="29"/>
  <c r="AH672" i="29"/>
  <c r="AH671" i="29"/>
  <c r="AH670" i="29"/>
  <c r="AH669" i="29"/>
  <c r="AH668" i="29"/>
  <c r="AH667" i="29"/>
  <c r="AH666" i="29"/>
  <c r="AH665" i="29"/>
  <c r="AH664" i="29"/>
  <c r="AH663" i="29"/>
  <c r="AH662" i="29"/>
  <c r="AH661" i="29"/>
  <c r="AH660" i="29"/>
  <c r="AH659" i="29"/>
  <c r="AH658" i="29"/>
  <c r="AH657" i="29"/>
  <c r="AH656" i="29"/>
  <c r="AH655" i="29"/>
  <c r="AH654" i="29"/>
  <c r="AH653" i="29"/>
  <c r="AH652" i="29"/>
  <c r="AH651" i="29"/>
  <c r="AH650" i="29"/>
  <c r="AH649" i="29"/>
  <c r="AH648" i="29"/>
  <c r="AH647" i="29"/>
  <c r="AH646" i="29"/>
  <c r="AH645" i="29"/>
  <c r="AH644" i="29"/>
  <c r="AH643" i="29"/>
  <c r="AH642" i="29"/>
  <c r="AH641" i="29"/>
  <c r="AH640" i="29"/>
  <c r="AH639" i="29"/>
  <c r="AH638" i="29"/>
  <c r="AH637" i="29"/>
  <c r="AH636" i="29"/>
  <c r="AH635" i="29"/>
  <c r="AH634" i="29"/>
  <c r="AH633" i="29"/>
  <c r="AH632" i="29"/>
  <c r="AH631" i="29"/>
  <c r="AH630" i="29"/>
  <c r="AH629" i="29"/>
  <c r="AH628" i="29"/>
  <c r="AH627" i="29"/>
  <c r="AH626" i="29"/>
  <c r="AH625" i="29"/>
  <c r="AH624" i="29"/>
  <c r="AH623" i="29"/>
  <c r="AH622" i="29"/>
  <c r="AH621" i="29"/>
  <c r="AH620" i="29"/>
  <c r="AH619" i="29"/>
  <c r="AH618" i="29"/>
  <c r="AH617" i="29"/>
  <c r="AH616" i="29"/>
  <c r="AH615" i="29"/>
  <c r="AH614" i="29"/>
  <c r="AH613" i="29"/>
  <c r="AH612" i="29"/>
  <c r="AH611" i="29"/>
  <c r="AH610" i="29"/>
  <c r="AH609" i="29"/>
  <c r="AH608" i="29"/>
  <c r="AH607" i="29"/>
  <c r="AH606" i="29"/>
  <c r="AH605" i="29"/>
  <c r="AH604" i="29"/>
  <c r="AH603" i="29"/>
  <c r="AH602" i="29"/>
  <c r="AH601" i="29"/>
  <c r="AH600" i="29"/>
  <c r="AH599" i="29"/>
  <c r="AH598" i="29"/>
  <c r="AH597" i="29"/>
  <c r="AH596" i="29"/>
  <c r="AH595" i="29"/>
  <c r="AH594" i="29"/>
  <c r="AH593" i="29"/>
  <c r="AH592" i="29"/>
  <c r="AH591" i="29"/>
  <c r="AH590" i="29"/>
  <c r="AH589" i="29"/>
  <c r="AH588" i="29"/>
  <c r="AH587" i="29"/>
  <c r="AH586" i="29"/>
  <c r="AH585" i="29"/>
  <c r="AH584" i="29"/>
  <c r="AH583" i="29"/>
  <c r="AH582" i="29"/>
  <c r="AH581" i="29"/>
  <c r="AH580" i="29"/>
  <c r="AH579" i="29"/>
  <c r="AH578" i="29"/>
  <c r="AH577" i="29"/>
  <c r="AH576" i="29"/>
  <c r="AH575" i="29"/>
  <c r="AH574" i="29"/>
  <c r="AH573" i="29"/>
  <c r="AH572" i="29"/>
  <c r="AH571" i="29"/>
  <c r="AH570" i="29"/>
  <c r="AH569" i="29"/>
  <c r="AH568" i="29"/>
  <c r="AH567" i="29"/>
  <c r="AH566" i="29"/>
  <c r="AH565" i="29"/>
  <c r="AH564" i="29"/>
  <c r="AH563" i="29"/>
  <c r="AH562" i="29"/>
  <c r="AH561" i="29"/>
  <c r="AH560" i="29"/>
  <c r="AH559" i="29"/>
  <c r="AH558" i="29"/>
  <c r="AH557" i="29"/>
  <c r="AH556" i="29"/>
  <c r="AH555" i="29"/>
  <c r="AH554" i="29"/>
  <c r="AH553" i="29"/>
  <c r="AH552" i="29"/>
  <c r="AH551" i="29"/>
  <c r="AH550" i="29"/>
  <c r="AH549" i="29"/>
  <c r="AH548" i="29"/>
  <c r="AH547" i="29"/>
  <c r="AH546" i="29"/>
  <c r="AH545" i="29"/>
  <c r="AH544" i="29"/>
  <c r="AH543" i="29"/>
  <c r="AH542" i="29"/>
  <c r="AH541" i="29"/>
  <c r="AH540" i="29"/>
  <c r="AH539" i="29"/>
  <c r="AH538" i="29"/>
  <c r="AH537" i="29"/>
  <c r="AH536" i="29"/>
  <c r="AH535" i="29"/>
  <c r="AH534" i="29"/>
  <c r="AH533" i="29"/>
  <c r="AH532" i="29"/>
  <c r="AH531" i="29"/>
  <c r="AH530" i="29"/>
  <c r="AH529" i="29"/>
  <c r="AH528" i="29"/>
  <c r="AH527" i="29"/>
  <c r="AH526" i="29"/>
  <c r="AH525" i="29"/>
  <c r="AH524" i="29"/>
  <c r="AH523" i="29"/>
  <c r="AH522" i="29"/>
  <c r="AH521" i="29"/>
  <c r="AH520" i="29"/>
  <c r="AH519" i="29"/>
  <c r="AH518" i="29"/>
  <c r="AH517" i="29"/>
  <c r="AH516" i="29"/>
  <c r="AH515" i="29"/>
  <c r="AH514" i="29"/>
  <c r="AH513" i="29"/>
  <c r="AH512" i="29"/>
  <c r="AH511" i="29"/>
  <c r="AH510" i="29"/>
  <c r="AH509" i="29"/>
  <c r="AH508" i="29"/>
  <c r="AH507" i="29"/>
  <c r="AH506" i="29"/>
  <c r="AH502" i="29"/>
  <c r="AH501" i="29"/>
  <c r="AH500" i="29"/>
  <c r="AH499" i="29"/>
  <c r="AH498" i="29"/>
  <c r="AH497" i="29"/>
  <c r="AH496" i="29"/>
  <c r="AH495" i="29"/>
  <c r="AH494" i="29"/>
  <c r="AH493" i="29"/>
  <c r="AH492" i="29"/>
  <c r="AH491" i="29"/>
  <c r="AH490" i="29"/>
  <c r="AH489" i="29"/>
  <c r="AH488" i="29"/>
  <c r="AH487" i="29"/>
  <c r="AH486" i="29"/>
  <c r="AH485" i="29"/>
  <c r="AH484" i="29"/>
  <c r="AH483" i="29"/>
  <c r="AH482" i="29"/>
  <c r="AH481" i="29"/>
  <c r="AH480" i="29"/>
  <c r="AH479" i="29"/>
  <c r="AH478" i="29"/>
  <c r="AH477" i="29"/>
  <c r="AH476" i="29"/>
  <c r="AH475" i="29"/>
  <c r="AH474" i="29"/>
  <c r="AH473" i="29"/>
  <c r="AH472" i="29"/>
  <c r="AH471" i="29"/>
  <c r="AH470" i="29"/>
  <c r="AH469" i="29"/>
  <c r="AH468" i="29"/>
  <c r="AH467" i="29"/>
  <c r="AH466" i="29"/>
  <c r="AH465" i="29"/>
  <c r="AH464" i="29"/>
  <c r="AH463" i="29"/>
  <c r="AH462" i="29"/>
  <c r="AH461" i="29"/>
  <c r="AH460" i="29"/>
  <c r="AH459" i="29"/>
  <c r="AH458" i="29"/>
  <c r="AH457" i="29"/>
  <c r="AH456" i="29"/>
  <c r="AH455" i="29"/>
  <c r="AH454" i="29"/>
  <c r="AH453" i="29"/>
  <c r="AH452" i="29"/>
  <c r="AH451" i="29"/>
  <c r="AH450" i="29"/>
  <c r="AH449" i="29"/>
  <c r="AH448" i="29"/>
  <c r="AH447" i="29"/>
  <c r="AH446" i="29"/>
  <c r="AH445" i="29"/>
  <c r="AH444" i="29"/>
  <c r="AH443" i="29"/>
  <c r="AH442" i="29"/>
  <c r="AH441" i="29"/>
  <c r="AH440" i="29"/>
  <c r="AH439" i="29"/>
  <c r="AH438" i="29"/>
  <c r="AH437" i="29"/>
  <c r="AH436" i="29"/>
  <c r="AH435" i="29"/>
  <c r="AH434" i="29"/>
  <c r="AH433" i="29"/>
  <c r="AH432" i="29"/>
  <c r="AH431" i="29"/>
  <c r="AH430" i="29"/>
  <c r="AH429" i="29"/>
  <c r="AH428" i="29"/>
  <c r="AH427" i="29"/>
  <c r="AH426" i="29"/>
  <c r="AH425" i="29"/>
  <c r="AH424" i="29"/>
  <c r="AH423" i="29"/>
  <c r="AH422" i="29"/>
  <c r="AH421" i="29"/>
  <c r="AH420" i="29"/>
  <c r="AH419" i="29"/>
  <c r="AH418" i="29"/>
  <c r="AH417" i="29"/>
  <c r="AH416" i="29"/>
  <c r="AH415" i="29"/>
  <c r="AH414" i="29"/>
  <c r="AH413" i="29"/>
  <c r="AH412" i="29"/>
  <c r="AH411" i="29"/>
  <c r="AH410" i="29"/>
  <c r="AH409" i="29"/>
  <c r="AH408" i="29"/>
  <c r="AH407" i="29"/>
  <c r="AH406" i="29"/>
  <c r="AH405" i="29"/>
  <c r="AH404" i="29"/>
  <c r="AH403" i="29"/>
  <c r="AH402" i="29"/>
  <c r="AH401" i="29"/>
  <c r="AH400" i="29"/>
  <c r="AH399" i="29"/>
  <c r="AH398" i="29"/>
  <c r="AH397" i="29"/>
  <c r="AH396" i="29"/>
  <c r="AH395" i="29"/>
  <c r="AH394" i="29"/>
  <c r="AH393" i="29"/>
  <c r="AH392" i="29"/>
  <c r="AH391" i="29"/>
  <c r="AH390" i="29"/>
  <c r="AH389" i="29"/>
  <c r="AH388" i="29"/>
  <c r="AH387" i="29"/>
  <c r="AH386" i="29"/>
  <c r="AH385" i="29"/>
  <c r="AH384" i="29"/>
  <c r="AH383" i="29"/>
  <c r="AH382" i="29"/>
  <c r="AH381" i="29"/>
  <c r="AH380" i="29"/>
  <c r="AH379" i="29"/>
  <c r="AH378" i="29"/>
  <c r="AH377" i="29"/>
  <c r="AH376" i="29"/>
  <c r="AH375" i="29"/>
  <c r="AH374" i="29"/>
  <c r="AH373" i="29"/>
  <c r="AH372" i="29"/>
  <c r="AH371" i="29"/>
  <c r="AH370" i="29"/>
  <c r="AH369" i="29"/>
  <c r="AH368" i="29"/>
  <c r="AH367" i="29"/>
  <c r="AH366" i="29"/>
  <c r="AH365" i="29"/>
  <c r="AH364" i="29"/>
  <c r="AH363" i="29"/>
  <c r="AH362" i="29"/>
  <c r="AH361" i="29"/>
  <c r="AH360" i="29"/>
  <c r="AH359" i="29"/>
  <c r="AH358" i="29"/>
  <c r="AH357" i="29"/>
  <c r="AH356" i="29"/>
  <c r="AH355" i="29"/>
  <c r="AH354" i="29"/>
  <c r="AH353" i="29"/>
  <c r="AH352" i="29"/>
  <c r="AH351" i="29"/>
  <c r="AH350" i="29"/>
  <c r="AH349" i="29"/>
  <c r="AH348" i="29"/>
  <c r="AH347" i="29"/>
  <c r="AH346" i="29"/>
  <c r="AH345" i="29"/>
  <c r="AH344" i="29"/>
  <c r="AH343" i="29"/>
  <c r="AH342" i="29"/>
  <c r="AH341" i="29"/>
  <c r="AH340" i="29"/>
  <c r="AH339" i="29"/>
  <c r="AH338" i="29"/>
  <c r="AH337" i="29"/>
  <c r="AH336" i="29"/>
  <c r="AH335" i="29"/>
  <c r="AH334" i="29"/>
  <c r="AH333" i="29"/>
  <c r="AH332" i="29"/>
  <c r="AH331" i="29"/>
  <c r="AH330" i="29"/>
  <c r="AH329" i="29"/>
  <c r="AH328" i="29"/>
  <c r="AH327" i="29"/>
  <c r="AH326" i="29"/>
  <c r="AH325" i="29"/>
  <c r="AH324" i="29"/>
  <c r="AH323" i="29"/>
  <c r="AH322" i="29"/>
  <c r="AH321" i="29"/>
  <c r="AH320" i="29"/>
  <c r="AH319" i="29"/>
  <c r="AH318" i="29"/>
  <c r="AH317" i="29"/>
  <c r="AH316" i="29"/>
  <c r="AH315" i="29"/>
  <c r="AH314" i="29"/>
  <c r="AH313" i="29"/>
  <c r="AH312" i="29"/>
  <c r="AH311" i="29"/>
  <c r="AH310" i="29"/>
  <c r="AH309" i="29"/>
  <c r="AH308" i="29"/>
  <c r="AH307" i="29"/>
  <c r="AH306" i="29"/>
  <c r="AH305" i="29"/>
  <c r="AH304" i="29"/>
  <c r="AH303" i="29"/>
  <c r="AH302" i="29"/>
  <c r="AH301" i="29"/>
  <c r="AH300" i="29"/>
  <c r="AH299" i="29"/>
  <c r="AH298" i="29"/>
  <c r="AH297" i="29"/>
  <c r="AH296" i="29"/>
  <c r="AH295" i="29"/>
  <c r="AH294" i="29"/>
  <c r="AH293" i="29"/>
  <c r="AH292" i="29"/>
  <c r="AH291" i="29"/>
  <c r="AH290" i="29"/>
  <c r="AH289" i="29"/>
  <c r="AH288" i="29"/>
  <c r="AH287" i="29"/>
  <c r="AH286" i="29"/>
  <c r="AH285" i="29"/>
  <c r="AH284" i="29"/>
  <c r="AH283" i="29"/>
  <c r="AH282" i="29"/>
  <c r="AH281" i="29"/>
  <c r="AH280" i="29"/>
  <c r="AH279" i="29"/>
  <c r="AH278" i="29"/>
  <c r="AH277" i="29"/>
  <c r="AH276" i="29"/>
  <c r="AH275" i="29"/>
  <c r="AH274" i="29"/>
  <c r="AH273" i="29"/>
  <c r="AH272" i="29"/>
  <c r="AH271" i="29"/>
  <c r="AH270" i="29"/>
  <c r="AH269" i="29"/>
  <c r="AH268" i="29"/>
  <c r="AH267" i="29"/>
  <c r="AH266" i="29"/>
  <c r="AH265" i="29"/>
  <c r="AH264" i="29"/>
  <c r="AH263" i="29"/>
  <c r="AH262" i="29"/>
  <c r="AH261" i="29"/>
  <c r="AH260" i="29"/>
  <c r="AH259" i="29"/>
  <c r="AH258" i="29"/>
  <c r="AH257" i="29"/>
  <c r="AH256" i="29"/>
  <c r="AH249" i="29"/>
  <c r="AH248" i="29"/>
  <c r="AH247" i="29"/>
  <c r="AH246" i="29"/>
  <c r="AH245" i="29"/>
  <c r="AH244" i="29"/>
  <c r="AH243" i="29"/>
  <c r="AH242" i="29"/>
  <c r="AH241" i="29"/>
  <c r="AH240" i="29"/>
  <c r="AH239" i="29"/>
  <c r="AH238" i="29"/>
  <c r="AH237" i="29"/>
  <c r="AH236" i="29"/>
  <c r="AH235" i="29"/>
  <c r="AH234" i="29"/>
  <c r="AH233" i="29"/>
  <c r="AH232" i="29"/>
  <c r="AH231" i="29"/>
  <c r="AH230" i="29"/>
  <c r="AH229" i="29"/>
  <c r="AH228" i="29"/>
  <c r="AH227" i="29"/>
  <c r="AH226" i="29"/>
  <c r="AH225" i="29"/>
  <c r="AH224" i="29"/>
  <c r="AH223" i="29"/>
  <c r="AH222" i="29"/>
  <c r="AH221" i="29"/>
  <c r="AH220" i="29"/>
  <c r="AH219" i="29"/>
  <c r="AH218" i="29"/>
  <c r="AH217" i="29"/>
  <c r="AH216" i="29"/>
  <c r="AH215" i="29"/>
  <c r="AH214" i="29"/>
  <c r="AH213" i="29"/>
  <c r="AH212" i="29"/>
  <c r="AH211" i="29"/>
  <c r="AH210" i="29"/>
  <c r="AH209" i="29"/>
  <c r="AH208" i="29"/>
  <c r="AH207" i="29"/>
  <c r="AH206" i="29"/>
  <c r="AH205" i="29"/>
  <c r="AH204" i="29"/>
  <c r="AH203" i="29"/>
  <c r="AH202" i="29"/>
  <c r="AH201" i="29"/>
  <c r="AH200" i="29"/>
  <c r="AH199" i="29"/>
  <c r="AH198" i="29"/>
  <c r="AH197" i="29"/>
  <c r="AH196" i="29"/>
  <c r="AH195" i="29"/>
  <c r="AH194" i="29"/>
  <c r="AH193" i="29"/>
  <c r="AH192" i="29"/>
  <c r="AH191" i="29"/>
  <c r="AH190" i="29"/>
  <c r="AH189" i="29"/>
  <c r="AH188" i="29"/>
  <c r="AH187" i="29"/>
  <c r="AH186" i="29"/>
  <c r="AH185" i="29"/>
  <c r="AH184" i="29"/>
  <c r="AH183" i="29"/>
  <c r="AH182" i="29"/>
  <c r="AH181" i="29"/>
  <c r="AH180" i="29"/>
  <c r="AH179" i="29"/>
  <c r="AH178" i="29"/>
  <c r="AH177" i="29"/>
  <c r="AH176" i="29"/>
  <c r="AH175" i="29"/>
  <c r="AH174" i="29"/>
  <c r="AH173" i="29"/>
  <c r="AH172" i="29"/>
  <c r="AH171" i="29"/>
  <c r="AH170" i="29"/>
  <c r="AH169" i="29"/>
  <c r="AH168" i="29"/>
  <c r="AH167" i="29"/>
  <c r="AH166" i="29"/>
  <c r="AH165" i="29"/>
  <c r="AH164" i="29"/>
  <c r="AH163" i="29"/>
  <c r="AH162" i="29"/>
  <c r="AH161" i="29"/>
  <c r="AH160" i="29"/>
  <c r="AH159" i="29"/>
  <c r="AH158" i="29"/>
  <c r="AH157" i="29"/>
  <c r="AH156" i="29"/>
  <c r="AH155" i="29"/>
  <c r="AH154" i="29"/>
  <c r="AH153" i="29"/>
  <c r="AH152" i="29"/>
  <c r="AH151" i="29"/>
  <c r="AH150" i="29"/>
  <c r="AH149" i="29"/>
  <c r="AH148" i="29"/>
  <c r="AH147" i="29"/>
  <c r="AH146" i="29"/>
  <c r="AH145" i="29"/>
  <c r="AH144" i="29"/>
  <c r="AH143" i="29"/>
  <c r="AH142" i="29"/>
  <c r="AH141" i="29"/>
  <c r="AH140" i="29"/>
  <c r="AH139" i="29"/>
  <c r="AH138" i="29"/>
  <c r="AH137" i="29"/>
  <c r="AH136" i="29"/>
  <c r="AH135" i="29"/>
  <c r="AH134" i="29"/>
  <c r="AH133" i="29"/>
  <c r="AH132" i="29"/>
  <c r="AH131" i="29"/>
  <c r="AH130" i="29"/>
  <c r="AH129" i="29"/>
  <c r="AH128" i="29"/>
  <c r="AH127" i="29"/>
  <c r="AH126" i="29"/>
  <c r="AH125" i="29"/>
  <c r="AH124" i="29"/>
  <c r="AH123" i="29"/>
  <c r="AH122" i="29"/>
  <c r="AH121" i="29"/>
  <c r="AH120" i="29"/>
  <c r="AH119" i="29"/>
  <c r="AH118" i="29"/>
  <c r="AH117" i="29"/>
  <c r="AH116" i="29"/>
  <c r="AH115" i="29"/>
  <c r="AH114" i="29"/>
  <c r="AH113" i="29"/>
  <c r="AH112" i="29"/>
  <c r="AH111" i="29"/>
  <c r="AH110" i="29"/>
  <c r="AH109" i="29"/>
  <c r="AH108" i="29"/>
  <c r="AH107" i="29"/>
  <c r="AH106" i="29"/>
  <c r="AH105" i="29"/>
  <c r="AH104" i="29"/>
  <c r="AH103" i="29"/>
  <c r="AH102" i="29"/>
  <c r="AH101" i="29"/>
  <c r="AH100" i="29"/>
  <c r="AH99" i="29"/>
  <c r="AH98" i="29"/>
  <c r="AH97" i="29"/>
  <c r="AH96" i="29"/>
  <c r="AH95" i="29"/>
  <c r="AH94" i="29"/>
  <c r="AH93" i="29"/>
  <c r="AH92" i="29"/>
  <c r="AH91" i="29"/>
  <c r="AH90" i="29"/>
  <c r="AH89" i="29"/>
  <c r="AH88" i="29"/>
  <c r="AH87" i="29"/>
  <c r="AH86" i="29"/>
  <c r="AH85" i="29"/>
  <c r="AH84" i="29"/>
  <c r="AH83" i="29"/>
  <c r="AH82" i="29"/>
  <c r="AH81" i="29"/>
  <c r="AH80" i="29"/>
  <c r="AH79" i="29"/>
  <c r="AH78" i="29"/>
  <c r="AH77" i="29"/>
  <c r="AH76" i="29"/>
  <c r="AH75" i="29"/>
  <c r="AH74" i="29"/>
  <c r="AH73" i="29"/>
  <c r="AH72" i="29"/>
  <c r="AH71" i="29"/>
  <c r="AH70" i="29"/>
  <c r="AH69" i="29"/>
  <c r="AH68" i="29"/>
  <c r="AH67" i="29"/>
  <c r="AH66" i="29"/>
  <c r="AH65" i="29"/>
  <c r="AH64" i="29"/>
  <c r="AH63" i="29"/>
  <c r="AH62" i="29"/>
  <c r="AH61" i="29"/>
  <c r="AH60" i="29"/>
  <c r="AH59" i="29"/>
  <c r="AH58" i="29"/>
  <c r="AH57" i="29"/>
  <c r="AH56" i="29"/>
  <c r="AH55" i="29"/>
  <c r="AH54" i="29"/>
  <c r="AH53" i="29"/>
  <c r="AH52" i="29"/>
  <c r="AH51" i="29"/>
  <c r="AH50" i="29"/>
  <c r="AH49" i="29"/>
  <c r="AH48" i="29"/>
  <c r="AH47" i="29"/>
  <c r="AH46" i="29"/>
  <c r="AH45" i="29"/>
  <c r="AH44" i="29"/>
  <c r="AH43" i="29"/>
  <c r="AH42" i="29"/>
  <c r="AH41" i="29"/>
  <c r="AH40" i="29"/>
  <c r="AH39" i="29"/>
  <c r="AH38" i="29"/>
  <c r="AH37" i="29"/>
  <c r="AH36" i="29"/>
  <c r="AH35" i="29"/>
  <c r="AH34" i="29"/>
  <c r="AH33" i="29"/>
  <c r="AH32" i="29"/>
  <c r="AH31" i="29"/>
  <c r="AH30" i="29"/>
  <c r="AH29" i="29"/>
  <c r="AH28" i="29"/>
  <c r="AH27" i="29"/>
  <c r="AH26" i="29"/>
  <c r="AH25" i="29"/>
  <c r="AH24" i="29"/>
  <c r="AH23" i="29"/>
  <c r="AH22" i="29"/>
  <c r="AH21" i="29"/>
  <c r="AH20" i="29"/>
  <c r="AH19" i="29"/>
  <c r="AH18" i="29"/>
  <c r="AH17" i="29"/>
  <c r="AH16" i="29"/>
  <c r="AH15" i="29"/>
  <c r="AH14" i="29"/>
  <c r="AH13" i="29"/>
  <c r="AH12" i="29"/>
  <c r="AH11" i="29"/>
  <c r="AH10" i="29"/>
  <c r="AH9" i="29"/>
  <c r="AH8" i="29"/>
  <c r="AH7" i="29"/>
  <c r="AH6" i="29"/>
  <c r="AH5" i="29"/>
  <c r="AH4" i="29"/>
  <c r="AH3" i="29"/>
  <c r="AD803" i="29"/>
  <c r="AD802" i="29"/>
  <c r="AD801" i="29"/>
  <c r="AD800" i="29"/>
  <c r="AD799" i="29"/>
  <c r="AD798" i="29"/>
  <c r="AD797" i="29"/>
  <c r="AD796" i="29"/>
  <c r="AD795" i="29"/>
  <c r="AD794" i="29"/>
  <c r="AD793" i="29"/>
  <c r="AD792" i="29"/>
  <c r="AD791" i="29"/>
  <c r="AD790" i="29"/>
  <c r="AD789" i="29"/>
  <c r="AD788" i="29"/>
  <c r="AD787" i="29"/>
  <c r="AD786" i="29"/>
  <c r="AD785" i="29"/>
  <c r="AD784" i="29"/>
  <c r="AD783" i="29"/>
  <c r="AD782" i="29"/>
  <c r="AD781" i="29"/>
  <c r="AD780" i="29"/>
  <c r="AD779" i="29"/>
  <c r="AD778" i="29"/>
  <c r="AD777" i="29"/>
  <c r="AD776" i="29"/>
  <c r="AD775" i="29"/>
  <c r="AD774" i="29"/>
  <c r="AD773" i="29"/>
  <c r="AD772" i="29"/>
  <c r="AD771" i="29"/>
  <c r="AD770" i="29"/>
  <c r="AD769" i="29"/>
  <c r="AD768" i="29"/>
  <c r="AD767" i="29"/>
  <c r="AD766" i="29"/>
  <c r="AD765" i="29"/>
  <c r="AD764" i="29"/>
  <c r="AD763" i="29"/>
  <c r="AD762" i="29"/>
  <c r="AD761" i="29"/>
  <c r="AD760" i="29"/>
  <c r="AD759" i="29"/>
  <c r="AD758" i="29"/>
  <c r="AD757" i="29"/>
  <c r="AD756" i="29"/>
  <c r="AD755" i="29"/>
  <c r="AD754" i="29"/>
  <c r="AD753" i="29"/>
  <c r="AD752" i="29"/>
  <c r="AD751" i="29"/>
  <c r="AD750" i="29"/>
  <c r="AD749" i="29"/>
  <c r="AD748" i="29"/>
  <c r="AD747" i="29"/>
  <c r="AD746" i="29"/>
  <c r="AD745" i="29"/>
  <c r="AD744" i="29"/>
  <c r="AD743" i="29"/>
  <c r="AD742" i="29"/>
  <c r="AD741" i="29"/>
  <c r="AD740" i="29"/>
  <c r="AD739" i="29"/>
  <c r="AD738" i="29"/>
  <c r="AD737" i="29"/>
  <c r="AD736" i="29"/>
  <c r="AD735" i="29"/>
  <c r="AD734" i="29"/>
  <c r="AD733" i="29"/>
  <c r="AD732" i="29"/>
  <c r="AD731" i="29"/>
  <c r="AD730" i="29"/>
  <c r="AD729" i="29"/>
  <c r="AD728" i="29"/>
  <c r="AD727" i="29"/>
  <c r="AD726" i="29"/>
  <c r="AD725" i="29"/>
  <c r="AD724" i="29"/>
  <c r="AD723" i="29"/>
  <c r="AD722" i="29"/>
  <c r="AD721" i="29"/>
  <c r="AD720" i="29"/>
  <c r="AD719" i="29"/>
  <c r="AD718" i="29"/>
  <c r="AD717" i="29"/>
  <c r="AD716" i="29"/>
  <c r="AD715" i="29"/>
  <c r="AD714" i="29"/>
  <c r="AD713" i="29"/>
  <c r="AD712" i="29"/>
  <c r="AD711" i="29"/>
  <c r="AD710" i="29"/>
  <c r="AD709" i="29"/>
  <c r="AD708" i="29"/>
  <c r="AD707" i="29"/>
  <c r="AD706" i="29"/>
  <c r="AD705" i="29"/>
  <c r="AD704" i="29"/>
  <c r="AD703" i="29"/>
  <c r="AD702" i="29"/>
  <c r="AD701" i="29"/>
  <c r="AD700" i="29"/>
  <c r="AD699" i="29"/>
  <c r="AD698" i="29"/>
  <c r="AD697" i="29"/>
  <c r="AD696" i="29"/>
  <c r="AD695" i="29"/>
  <c r="AD694" i="29"/>
  <c r="AD693" i="29"/>
  <c r="AD692" i="29"/>
  <c r="AD691" i="29"/>
  <c r="AD690" i="29"/>
  <c r="AD689" i="29"/>
  <c r="AD688" i="29"/>
  <c r="AD687" i="29"/>
  <c r="AD686" i="29"/>
  <c r="AD685" i="29"/>
  <c r="AD684" i="29"/>
  <c r="AD683" i="29"/>
  <c r="AD682" i="29"/>
  <c r="AD681" i="29"/>
  <c r="AD680" i="29"/>
  <c r="AD679" i="29"/>
  <c r="AD678" i="29"/>
  <c r="AD677" i="29"/>
  <c r="AD676" i="29"/>
  <c r="AD675" i="29"/>
  <c r="AD674" i="29"/>
  <c r="AD673" i="29"/>
  <c r="AD672" i="29"/>
  <c r="AD671" i="29"/>
  <c r="AD670" i="29"/>
  <c r="AD669" i="29"/>
  <c r="AD668" i="29"/>
  <c r="AD667" i="29"/>
  <c r="AD666" i="29"/>
  <c r="AD665" i="29"/>
  <c r="AD664" i="29"/>
  <c r="AD663" i="29"/>
  <c r="AD662" i="29"/>
  <c r="AD661" i="29"/>
  <c r="AD660" i="29"/>
  <c r="AD659" i="29"/>
  <c r="AD658" i="29"/>
  <c r="AD657" i="29"/>
  <c r="AD656" i="29"/>
  <c r="AD655" i="29"/>
  <c r="AD654" i="29"/>
  <c r="AD653" i="29"/>
  <c r="AD652" i="29"/>
  <c r="AD651" i="29"/>
  <c r="AD650" i="29"/>
  <c r="AD649" i="29"/>
  <c r="AD648" i="29"/>
  <c r="AD647" i="29"/>
  <c r="AD646" i="29"/>
  <c r="AD645" i="29"/>
  <c r="AD644" i="29"/>
  <c r="AD643" i="29"/>
  <c r="AD642" i="29"/>
  <c r="AD641" i="29"/>
  <c r="AD640" i="29"/>
  <c r="AD639" i="29"/>
  <c r="AD638" i="29"/>
  <c r="AD637" i="29"/>
  <c r="AD636" i="29"/>
  <c r="AD635" i="29"/>
  <c r="AD634" i="29"/>
  <c r="AD633" i="29"/>
  <c r="AD632" i="29"/>
  <c r="AD631" i="29"/>
  <c r="AD630" i="29"/>
  <c r="AD629" i="29"/>
  <c r="AD628" i="29"/>
  <c r="AD627" i="29"/>
  <c r="AD626" i="29"/>
  <c r="AD625" i="29"/>
  <c r="AD624" i="29"/>
  <c r="AD623" i="29"/>
  <c r="AD622" i="29"/>
  <c r="AD621" i="29"/>
  <c r="AD620" i="29"/>
  <c r="AD619" i="29"/>
  <c r="AD618" i="29"/>
  <c r="AD617" i="29"/>
  <c r="AD616" i="29"/>
  <c r="AD615" i="29"/>
  <c r="AD614" i="29"/>
  <c r="AD613" i="29"/>
  <c r="AD612" i="29"/>
  <c r="AD611" i="29"/>
  <c r="AD610" i="29"/>
  <c r="AD609" i="29"/>
  <c r="AD608" i="29"/>
  <c r="AD607" i="29"/>
  <c r="AD606" i="29"/>
  <c r="AD605" i="29"/>
  <c r="AD604" i="29"/>
  <c r="AD603" i="29"/>
  <c r="AD602" i="29"/>
  <c r="AD601" i="29"/>
  <c r="AD600" i="29"/>
  <c r="AD599" i="29"/>
  <c r="AD598" i="29"/>
  <c r="AD597" i="29"/>
  <c r="AD596" i="29"/>
  <c r="AD595" i="29"/>
  <c r="AD594" i="29"/>
  <c r="AD593" i="29"/>
  <c r="AD592" i="29"/>
  <c r="AD591" i="29"/>
  <c r="AD590" i="29"/>
  <c r="AD589" i="29"/>
  <c r="AD588" i="29"/>
  <c r="AD587" i="29"/>
  <c r="AD586" i="29"/>
  <c r="AD585" i="29"/>
  <c r="AD584" i="29"/>
  <c r="AD583" i="29"/>
  <c r="AD582" i="29"/>
  <c r="AD581" i="29"/>
  <c r="AD580" i="29"/>
  <c r="AD579" i="29"/>
  <c r="AD578" i="29"/>
  <c r="AD577" i="29"/>
  <c r="AD576" i="29"/>
  <c r="AD575" i="29"/>
  <c r="AD574" i="29"/>
  <c r="AD573" i="29"/>
  <c r="AD572" i="29"/>
  <c r="AD571" i="29"/>
  <c r="AD570" i="29"/>
  <c r="AD569" i="29"/>
  <c r="AD568" i="29"/>
  <c r="AD567" i="29"/>
  <c r="AD566" i="29"/>
  <c r="AD565" i="29"/>
  <c r="AD564" i="29"/>
  <c r="AD563" i="29"/>
  <c r="AD562" i="29"/>
  <c r="AD561" i="29"/>
  <c r="AD560" i="29"/>
  <c r="AD559" i="29"/>
  <c r="AD558" i="29"/>
  <c r="AD557" i="29"/>
  <c r="AD556" i="29"/>
  <c r="AD555" i="29"/>
  <c r="AD554" i="29"/>
  <c r="AD553" i="29"/>
  <c r="AD552" i="29"/>
  <c r="AD551" i="29"/>
  <c r="AD550" i="29"/>
  <c r="AD549" i="29"/>
  <c r="AD548" i="29"/>
  <c r="AD547" i="29"/>
  <c r="AD546" i="29"/>
  <c r="AD545" i="29"/>
  <c r="AD544" i="29"/>
  <c r="AD543" i="29"/>
  <c r="AD542" i="29"/>
  <c r="AD541" i="29"/>
  <c r="AD540" i="29"/>
  <c r="AD539" i="29"/>
  <c r="AD538" i="29"/>
  <c r="AD537" i="29"/>
  <c r="AD536" i="29"/>
  <c r="AD535" i="29"/>
  <c r="AD534" i="29"/>
  <c r="AD533" i="29"/>
  <c r="AD532" i="29"/>
  <c r="AD531" i="29"/>
  <c r="AD530" i="29"/>
  <c r="AD529" i="29"/>
  <c r="AD528" i="29"/>
  <c r="AD527" i="29"/>
  <c r="AD526" i="29"/>
  <c r="AD525" i="29"/>
  <c r="AD524" i="29"/>
  <c r="AD523" i="29"/>
  <c r="AD522" i="29"/>
  <c r="AD521" i="29"/>
  <c r="AD520" i="29"/>
  <c r="AD519" i="29"/>
  <c r="AD518" i="29"/>
  <c r="AD517" i="29"/>
  <c r="AD516" i="29"/>
  <c r="AD515" i="29"/>
  <c r="AD514" i="29"/>
  <c r="AD513" i="29"/>
  <c r="AD512" i="29"/>
  <c r="AD511" i="29"/>
  <c r="AD510" i="29"/>
  <c r="AD509" i="29"/>
  <c r="AD508" i="29"/>
  <c r="AD507" i="29"/>
  <c r="AD506" i="29"/>
  <c r="AD502" i="29"/>
  <c r="AD501" i="29"/>
  <c r="AD500" i="29"/>
  <c r="AD499" i="29"/>
  <c r="AD498" i="29"/>
  <c r="AD497" i="29"/>
  <c r="AD496" i="29"/>
  <c r="AD495" i="29"/>
  <c r="AD494" i="29"/>
  <c r="AD493" i="29"/>
  <c r="AD492" i="29"/>
  <c r="AD491" i="29"/>
  <c r="AD490" i="29"/>
  <c r="AD489" i="29"/>
  <c r="AD488" i="29"/>
  <c r="AD487" i="29"/>
  <c r="AD486" i="29"/>
  <c r="AD485" i="29"/>
  <c r="AD484" i="29"/>
  <c r="AD483" i="29"/>
  <c r="AD482" i="29"/>
  <c r="AD481" i="29"/>
  <c r="AD480" i="29"/>
  <c r="AD479" i="29"/>
  <c r="AD478" i="29"/>
  <c r="AD477" i="29"/>
  <c r="AD476" i="29"/>
  <c r="AD475" i="29"/>
  <c r="AD474" i="29"/>
  <c r="AD473" i="29"/>
  <c r="AD472" i="29"/>
  <c r="AD471" i="29"/>
  <c r="AD470" i="29"/>
  <c r="AD469" i="29"/>
  <c r="AD468" i="29"/>
  <c r="AD467" i="29"/>
  <c r="AD466" i="29"/>
  <c r="AD465" i="29"/>
  <c r="AD464" i="29"/>
  <c r="AD463" i="29"/>
  <c r="AD462" i="29"/>
  <c r="AD461" i="29"/>
  <c r="AD460" i="29"/>
  <c r="AD459" i="29"/>
  <c r="AD458" i="29"/>
  <c r="AD457" i="29"/>
  <c r="AD456" i="29"/>
  <c r="AD455" i="29"/>
  <c r="AD454" i="29"/>
  <c r="AD453" i="29"/>
  <c r="AD452" i="29"/>
  <c r="AD451" i="29"/>
  <c r="AD450" i="29"/>
  <c r="AD449" i="29"/>
  <c r="AD448" i="29"/>
  <c r="AD447" i="29"/>
  <c r="AD446" i="29"/>
  <c r="AD445" i="29"/>
  <c r="AD444" i="29"/>
  <c r="AD443" i="29"/>
  <c r="AD442" i="29"/>
  <c r="AD441" i="29"/>
  <c r="AD440" i="29"/>
  <c r="AD439" i="29"/>
  <c r="AD438" i="29"/>
  <c r="AD437" i="29"/>
  <c r="AD436" i="29"/>
  <c r="AD435" i="29"/>
  <c r="AD434" i="29"/>
  <c r="AD433" i="29"/>
  <c r="AD432" i="29"/>
  <c r="AD431" i="29"/>
  <c r="AD430" i="29"/>
  <c r="AD429" i="29"/>
  <c r="AD428" i="29"/>
  <c r="AD427" i="29"/>
  <c r="AD426" i="29"/>
  <c r="AD425" i="29"/>
  <c r="AD424" i="29"/>
  <c r="AD423" i="29"/>
  <c r="AD422" i="29"/>
  <c r="AD421" i="29"/>
  <c r="AD420" i="29"/>
  <c r="AD419" i="29"/>
  <c r="AD418" i="29"/>
  <c r="AD417" i="29"/>
  <c r="AD416" i="29"/>
  <c r="AD415" i="29"/>
  <c r="AD414" i="29"/>
  <c r="AD413" i="29"/>
  <c r="AD412" i="29"/>
  <c r="AD411" i="29"/>
  <c r="AD410" i="29"/>
  <c r="AD409" i="29"/>
  <c r="AD408" i="29"/>
  <c r="AD407" i="29"/>
  <c r="AD406" i="29"/>
  <c r="AD405" i="29"/>
  <c r="AD404" i="29"/>
  <c r="AD403" i="29"/>
  <c r="AD402" i="29"/>
  <c r="AD401" i="29"/>
  <c r="AD400" i="29"/>
  <c r="AD399" i="29"/>
  <c r="AD398" i="29"/>
  <c r="AD397" i="29"/>
  <c r="AD396" i="29"/>
  <c r="AD395" i="29"/>
  <c r="AD394" i="29"/>
  <c r="AD393" i="29"/>
  <c r="AD392" i="29"/>
  <c r="AD391" i="29"/>
  <c r="AD390" i="29"/>
  <c r="AD389" i="29"/>
  <c r="AD388" i="29"/>
  <c r="AD387" i="29"/>
  <c r="AD386" i="29"/>
  <c r="AD385" i="29"/>
  <c r="AD384" i="29"/>
  <c r="AD383" i="29"/>
  <c r="AD382" i="29"/>
  <c r="AD381" i="29"/>
  <c r="AD380" i="29"/>
  <c r="AD379" i="29"/>
  <c r="AD378" i="29"/>
  <c r="AD377" i="29"/>
  <c r="AD376" i="29"/>
  <c r="AD375" i="29"/>
  <c r="AD374" i="29"/>
  <c r="AD373" i="29"/>
  <c r="AD372" i="29"/>
  <c r="AD371" i="29"/>
  <c r="AD370" i="29"/>
  <c r="AD369" i="29"/>
  <c r="AD368" i="29"/>
  <c r="AD367" i="29"/>
  <c r="AD366" i="29"/>
  <c r="AD365" i="29"/>
  <c r="AD364" i="29"/>
  <c r="AD363" i="29"/>
  <c r="AD362" i="29"/>
  <c r="AD361" i="29"/>
  <c r="AD360" i="29"/>
  <c r="AD359" i="29"/>
  <c r="AD358" i="29"/>
  <c r="AD357" i="29"/>
  <c r="AD356" i="29"/>
  <c r="AD355" i="29"/>
  <c r="AD354" i="29"/>
  <c r="AD353" i="29"/>
  <c r="AD352" i="29"/>
  <c r="AD351" i="29"/>
  <c r="AD350" i="29"/>
  <c r="AD349" i="29"/>
  <c r="AD348" i="29"/>
  <c r="AD347" i="29"/>
  <c r="AD346" i="29"/>
  <c r="AD345" i="29"/>
  <c r="AD344" i="29"/>
  <c r="AD343" i="29"/>
  <c r="AD342" i="29"/>
  <c r="AD341" i="29"/>
  <c r="AD340" i="29"/>
  <c r="AD339" i="29"/>
  <c r="AD338" i="29"/>
  <c r="AD337" i="29"/>
  <c r="AD336" i="29"/>
  <c r="AD335" i="29"/>
  <c r="AD334" i="29"/>
  <c r="AD333" i="29"/>
  <c r="AD332" i="29"/>
  <c r="AD331" i="29"/>
  <c r="AD330" i="29"/>
  <c r="AD329" i="29"/>
  <c r="AD328" i="29"/>
  <c r="AD327" i="29"/>
  <c r="AD326" i="29"/>
  <c r="AD325" i="29"/>
  <c r="AD324" i="29"/>
  <c r="AD323" i="29"/>
  <c r="AD322" i="29"/>
  <c r="AD321" i="29"/>
  <c r="AD320" i="29"/>
  <c r="AD319" i="29"/>
  <c r="AD318" i="29"/>
  <c r="AD317" i="29"/>
  <c r="AD316" i="29"/>
  <c r="AD315" i="29"/>
  <c r="AD314" i="29"/>
  <c r="AD313" i="29"/>
  <c r="AD312" i="29"/>
  <c r="AD311" i="29"/>
  <c r="AD310" i="29"/>
  <c r="AD309" i="29"/>
  <c r="AD308" i="29"/>
  <c r="AD307" i="29"/>
  <c r="AD306" i="29"/>
  <c r="AD305" i="29"/>
  <c r="AD304" i="29"/>
  <c r="AD303" i="29"/>
  <c r="AD302" i="29"/>
  <c r="AD301" i="29"/>
  <c r="AD300" i="29"/>
  <c r="AD299" i="29"/>
  <c r="AD298" i="29"/>
  <c r="AD297" i="29"/>
  <c r="AD296" i="29"/>
  <c r="AD295" i="29"/>
  <c r="AD294" i="29"/>
  <c r="AD293" i="29"/>
  <c r="AD292" i="29"/>
  <c r="AD291" i="29"/>
  <c r="AD290" i="29"/>
  <c r="AD289" i="29"/>
  <c r="AD288" i="29"/>
  <c r="AD287" i="29"/>
  <c r="AD286" i="29"/>
  <c r="AD285" i="29"/>
  <c r="AD284" i="29"/>
  <c r="AD283" i="29"/>
  <c r="AD282" i="29"/>
  <c r="AD281" i="29"/>
  <c r="AD280" i="29"/>
  <c r="AD279" i="29"/>
  <c r="AD278" i="29"/>
  <c r="AD277" i="29"/>
  <c r="AD276" i="29"/>
  <c r="AD275" i="29"/>
  <c r="AD274" i="29"/>
  <c r="AD273" i="29"/>
  <c r="AD272" i="29"/>
  <c r="AD271" i="29"/>
  <c r="AD270" i="29"/>
  <c r="AD269" i="29"/>
  <c r="AD268" i="29"/>
  <c r="AD267" i="29"/>
  <c r="AD266" i="29"/>
  <c r="AD265" i="29"/>
  <c r="AD264" i="29"/>
  <c r="AD263" i="29"/>
  <c r="AD262" i="29"/>
  <c r="AD261" i="29"/>
  <c r="AD260" i="29"/>
  <c r="AD259" i="29"/>
  <c r="AD258" i="29"/>
  <c r="AD257" i="29"/>
  <c r="AD256" i="29"/>
  <c r="AD249" i="29"/>
  <c r="AD248" i="29"/>
  <c r="AD247" i="29"/>
  <c r="AD246" i="29"/>
  <c r="AD245" i="29"/>
  <c r="AD244" i="29"/>
  <c r="AD243" i="29"/>
  <c r="AD242" i="29"/>
  <c r="AD241" i="29"/>
  <c r="AD240" i="29"/>
  <c r="AD239" i="29"/>
  <c r="AD238" i="29"/>
  <c r="AD237" i="29"/>
  <c r="AD236" i="29"/>
  <c r="AD235" i="29"/>
  <c r="AD234" i="29"/>
  <c r="AD233" i="29"/>
  <c r="AD232" i="29"/>
  <c r="AD231" i="29"/>
  <c r="AD230" i="29"/>
  <c r="AD229" i="29"/>
  <c r="AD228" i="29"/>
  <c r="AD227" i="29"/>
  <c r="AD226" i="29"/>
  <c r="AD225" i="29"/>
  <c r="AD224" i="29"/>
  <c r="AD223" i="29"/>
  <c r="AD222" i="29"/>
  <c r="AD221" i="29"/>
  <c r="AD220" i="29"/>
  <c r="AD219" i="29"/>
  <c r="AD218" i="29"/>
  <c r="AD217" i="29"/>
  <c r="AD216" i="29"/>
  <c r="AD215" i="29"/>
  <c r="AD214" i="29"/>
  <c r="AD213" i="29"/>
  <c r="AD212" i="29"/>
  <c r="AD211" i="29"/>
  <c r="AD210" i="29"/>
  <c r="AD209" i="29"/>
  <c r="AD208" i="29"/>
  <c r="AD207" i="29"/>
  <c r="AD206" i="29"/>
  <c r="AD205" i="29"/>
  <c r="AD204" i="29"/>
  <c r="AD203" i="29"/>
  <c r="AD202" i="29"/>
  <c r="AD201" i="29"/>
  <c r="AD200" i="29"/>
  <c r="AD199" i="29"/>
  <c r="AD198" i="29"/>
  <c r="AD197" i="29"/>
  <c r="AD196" i="29"/>
  <c r="AD195" i="29"/>
  <c r="AD194" i="29"/>
  <c r="AD193" i="29"/>
  <c r="AD192" i="29"/>
  <c r="AD191" i="29"/>
  <c r="AD190" i="29"/>
  <c r="AD189" i="29"/>
  <c r="AD188" i="29"/>
  <c r="AD187" i="29"/>
  <c r="AD186" i="29"/>
  <c r="AD185" i="29"/>
  <c r="AD184" i="29"/>
  <c r="AD183" i="29"/>
  <c r="AD182" i="29"/>
  <c r="AD181" i="29"/>
  <c r="AD180" i="29"/>
  <c r="AD179" i="29"/>
  <c r="AD178" i="29"/>
  <c r="AD177" i="29"/>
  <c r="AD176" i="29"/>
  <c r="AD175" i="29"/>
  <c r="AD174" i="29"/>
  <c r="AD173" i="29"/>
  <c r="AD172" i="29"/>
  <c r="AD171" i="29"/>
  <c r="AD170" i="29"/>
  <c r="AD169" i="29"/>
  <c r="AD168" i="29"/>
  <c r="AD167" i="29"/>
  <c r="AD166" i="29"/>
  <c r="AD165" i="29"/>
  <c r="AD164" i="29"/>
  <c r="AD163" i="29"/>
  <c r="AD162" i="29"/>
  <c r="AD161" i="29"/>
  <c r="AD160" i="29"/>
  <c r="AD159" i="29"/>
  <c r="AD158" i="29"/>
  <c r="AD157" i="29"/>
  <c r="AD156" i="29"/>
  <c r="AD155" i="29"/>
  <c r="AD154" i="29"/>
  <c r="AD153" i="29"/>
  <c r="AD152" i="29"/>
  <c r="AD151" i="29"/>
  <c r="AD150" i="29"/>
  <c r="AD149" i="29"/>
  <c r="AD148" i="29"/>
  <c r="AD147" i="29"/>
  <c r="AD146" i="29"/>
  <c r="AD145" i="29"/>
  <c r="AD144" i="29"/>
  <c r="AD143" i="29"/>
  <c r="AD142" i="29"/>
  <c r="AD141" i="29"/>
  <c r="AD140" i="29"/>
  <c r="AD139" i="29"/>
  <c r="AD138" i="29"/>
  <c r="AD137" i="29"/>
  <c r="AD136" i="29"/>
  <c r="AD135" i="29"/>
  <c r="AD134" i="29"/>
  <c r="AD133" i="29"/>
  <c r="AD132" i="29"/>
  <c r="AD131" i="29"/>
  <c r="AD130" i="29"/>
  <c r="AD129" i="29"/>
  <c r="AD128" i="29"/>
  <c r="AD127" i="29"/>
  <c r="AD126" i="29"/>
  <c r="AD125" i="29"/>
  <c r="AD124" i="29"/>
  <c r="AD123" i="29"/>
  <c r="AD122" i="29"/>
  <c r="AD121" i="29"/>
  <c r="AD120" i="29"/>
  <c r="AD119" i="29"/>
  <c r="AD118" i="29"/>
  <c r="AD117" i="29"/>
  <c r="AD116" i="29"/>
  <c r="AD115" i="29"/>
  <c r="AD114" i="29"/>
  <c r="AD113" i="29"/>
  <c r="AD112" i="29"/>
  <c r="AD111" i="29"/>
  <c r="AD110" i="29"/>
  <c r="AD109" i="29"/>
  <c r="AD108" i="29"/>
  <c r="AD107" i="29"/>
  <c r="AD106" i="29"/>
  <c r="AD105" i="29"/>
  <c r="AD104" i="29"/>
  <c r="AD103" i="29"/>
  <c r="AD102" i="29"/>
  <c r="AD101" i="29"/>
  <c r="AD100" i="29"/>
  <c r="AD99" i="29"/>
  <c r="AD98" i="29"/>
  <c r="AD97" i="29"/>
  <c r="AD96" i="29"/>
  <c r="AD95" i="29"/>
  <c r="AD94" i="29"/>
  <c r="AD93" i="29"/>
  <c r="AD92" i="29"/>
  <c r="AD91" i="29"/>
  <c r="AD90" i="29"/>
  <c r="AD89" i="29"/>
  <c r="AD88" i="29"/>
  <c r="AD87" i="29"/>
  <c r="AD86" i="29"/>
  <c r="AD85" i="29"/>
  <c r="AD84" i="29"/>
  <c r="AD83" i="29"/>
  <c r="AD82" i="29"/>
  <c r="AD81" i="29"/>
  <c r="AD80" i="29"/>
  <c r="AD79" i="29"/>
  <c r="AD78" i="29"/>
  <c r="AD77" i="29"/>
  <c r="AD76" i="29"/>
  <c r="AD75" i="29"/>
  <c r="AD74" i="29"/>
  <c r="AD73" i="29"/>
  <c r="AD72" i="29"/>
  <c r="AD71" i="29"/>
  <c r="AD70" i="29"/>
  <c r="AD69" i="29"/>
  <c r="AD68" i="29"/>
  <c r="AD67" i="29"/>
  <c r="AD66" i="29"/>
  <c r="AD65" i="29"/>
  <c r="AD64" i="29"/>
  <c r="AD63" i="29"/>
  <c r="AD62" i="29"/>
  <c r="AD61" i="29"/>
  <c r="AD60" i="29"/>
  <c r="AD59" i="29"/>
  <c r="AD58" i="29"/>
  <c r="AD57" i="29"/>
  <c r="AD56" i="29"/>
  <c r="AD55" i="29"/>
  <c r="AD54" i="29"/>
  <c r="AD53" i="29"/>
  <c r="AD52" i="29"/>
  <c r="AD51" i="29"/>
  <c r="AD50" i="29"/>
  <c r="AD49" i="29"/>
  <c r="AD48" i="29"/>
  <c r="AD47" i="29"/>
  <c r="AD46" i="29"/>
  <c r="AD45" i="29"/>
  <c r="AD44" i="29"/>
  <c r="AD43" i="29"/>
  <c r="AD42" i="29"/>
  <c r="AD41" i="29"/>
  <c r="AD40" i="29"/>
  <c r="AD39" i="29"/>
  <c r="AD38" i="29"/>
  <c r="AD37" i="29"/>
  <c r="AD36" i="29"/>
  <c r="AD35" i="29"/>
  <c r="AD34" i="29"/>
  <c r="AD33" i="29"/>
  <c r="AD32" i="29"/>
  <c r="AD31" i="29"/>
  <c r="AD30" i="29"/>
  <c r="AD29" i="29"/>
  <c r="AD28" i="29"/>
  <c r="AD27" i="29"/>
  <c r="AD26" i="29"/>
  <c r="AD25" i="29"/>
  <c r="AD24" i="29"/>
  <c r="AD23" i="29"/>
  <c r="AD22" i="29"/>
  <c r="AD21" i="29"/>
  <c r="AD20" i="29"/>
  <c r="AD19" i="29"/>
  <c r="AD18" i="29"/>
  <c r="AD17" i="29"/>
  <c r="AD16" i="29"/>
  <c r="AD15" i="29"/>
  <c r="AD14" i="29"/>
  <c r="AD13" i="29"/>
  <c r="AD12" i="29"/>
  <c r="AD11" i="29"/>
  <c r="AD10" i="29"/>
  <c r="AD9" i="29"/>
  <c r="AD8" i="29"/>
  <c r="AD7" i="29"/>
  <c r="AD6" i="29"/>
  <c r="AD5" i="29"/>
  <c r="AD4" i="29"/>
  <c r="AD3" i="29"/>
  <c r="Z803" i="29"/>
  <c r="Z802" i="29"/>
  <c r="Z801" i="29"/>
  <c r="Z800" i="29"/>
  <c r="Z799" i="29"/>
  <c r="Z798" i="29"/>
  <c r="Z797" i="29"/>
  <c r="Z796" i="29"/>
  <c r="Z795" i="29"/>
  <c r="Z794" i="29"/>
  <c r="Z793" i="29"/>
  <c r="Z792" i="29"/>
  <c r="Z791" i="29"/>
  <c r="Z790" i="29"/>
  <c r="Z789" i="29"/>
  <c r="Z788" i="29"/>
  <c r="Z787" i="29"/>
  <c r="Z786" i="29"/>
  <c r="Z785" i="29"/>
  <c r="Z784" i="29"/>
  <c r="Z783" i="29"/>
  <c r="Z782" i="29"/>
  <c r="Z781" i="29"/>
  <c r="Z780" i="29"/>
  <c r="Z779" i="29"/>
  <c r="Z778" i="29"/>
  <c r="Z777" i="29"/>
  <c r="Z776" i="29"/>
  <c r="Z775" i="29"/>
  <c r="Z774" i="29"/>
  <c r="Z773" i="29"/>
  <c r="Z772" i="29"/>
  <c r="Z771" i="29"/>
  <c r="Z770" i="29"/>
  <c r="Z769" i="29"/>
  <c r="Z768" i="29"/>
  <c r="Z767" i="29"/>
  <c r="Z766" i="29"/>
  <c r="Z765" i="29"/>
  <c r="Z764" i="29"/>
  <c r="Z763" i="29"/>
  <c r="Z762" i="29"/>
  <c r="Z761" i="29"/>
  <c r="Z760" i="29"/>
  <c r="Z759" i="29"/>
  <c r="Z758" i="29"/>
  <c r="Z757" i="29"/>
  <c r="Z756" i="29"/>
  <c r="Z755" i="29"/>
  <c r="Z754" i="29"/>
  <c r="Z753" i="29"/>
  <c r="Z752" i="29"/>
  <c r="Z751" i="29"/>
  <c r="Z750" i="29"/>
  <c r="Z749" i="29"/>
  <c r="Z748" i="29"/>
  <c r="Z747" i="29"/>
  <c r="Z746" i="29"/>
  <c r="Z745" i="29"/>
  <c r="Z744" i="29"/>
  <c r="Z743" i="29"/>
  <c r="Z742" i="29"/>
  <c r="Z741" i="29"/>
  <c r="Z740" i="29"/>
  <c r="Z739" i="29"/>
  <c r="Z738" i="29"/>
  <c r="Z737" i="29"/>
  <c r="Z736" i="29"/>
  <c r="Z735" i="29"/>
  <c r="Z734" i="29"/>
  <c r="Z733" i="29"/>
  <c r="Z732" i="29"/>
  <c r="Z731" i="29"/>
  <c r="Z730" i="29"/>
  <c r="Z729" i="29"/>
  <c r="Z728" i="29"/>
  <c r="Z727" i="29"/>
  <c r="Z726" i="29"/>
  <c r="Z725" i="29"/>
  <c r="Z724" i="29"/>
  <c r="Z723" i="29"/>
  <c r="Z722" i="29"/>
  <c r="Z721" i="29"/>
  <c r="Z720" i="29"/>
  <c r="Z719" i="29"/>
  <c r="Z718" i="29"/>
  <c r="Z717" i="29"/>
  <c r="Z716" i="29"/>
  <c r="Z715" i="29"/>
  <c r="Z714" i="29"/>
  <c r="Z713" i="29"/>
  <c r="Z712" i="29"/>
  <c r="Z711" i="29"/>
  <c r="Z710" i="29"/>
  <c r="Z709" i="29"/>
  <c r="Z708" i="29"/>
  <c r="Z707" i="29"/>
  <c r="Z706" i="29"/>
  <c r="Z705" i="29"/>
  <c r="Z704" i="29"/>
  <c r="Z703" i="29"/>
  <c r="Z702" i="29"/>
  <c r="Z701" i="29"/>
  <c r="Z700" i="29"/>
  <c r="Z699" i="29"/>
  <c r="Z698" i="29"/>
  <c r="Z697" i="29"/>
  <c r="Z696" i="29"/>
  <c r="Z695" i="29"/>
  <c r="Z694" i="29"/>
  <c r="Z693" i="29"/>
  <c r="Z692" i="29"/>
  <c r="Z691" i="29"/>
  <c r="Z690" i="29"/>
  <c r="Z689" i="29"/>
  <c r="Z688" i="29"/>
  <c r="Z687" i="29"/>
  <c r="Z686" i="29"/>
  <c r="Z685" i="29"/>
  <c r="Z684" i="29"/>
  <c r="Z683" i="29"/>
  <c r="Z682" i="29"/>
  <c r="Z681" i="29"/>
  <c r="Z680" i="29"/>
  <c r="Z679" i="29"/>
  <c r="Z678" i="29"/>
  <c r="Z677" i="29"/>
  <c r="Z676" i="29"/>
  <c r="Z675" i="29"/>
  <c r="Z674" i="29"/>
  <c r="Z673" i="29"/>
  <c r="Z672" i="29"/>
  <c r="Z671" i="29"/>
  <c r="Z670" i="29"/>
  <c r="Z669" i="29"/>
  <c r="Z668" i="29"/>
  <c r="Z667" i="29"/>
  <c r="Z666" i="29"/>
  <c r="Z665" i="29"/>
  <c r="Z664" i="29"/>
  <c r="Z663" i="29"/>
  <c r="Z662" i="29"/>
  <c r="Z661" i="29"/>
  <c r="Z660" i="29"/>
  <c r="Z659" i="29"/>
  <c r="Z658" i="29"/>
  <c r="Z657" i="29"/>
  <c r="Z656" i="29"/>
  <c r="Z655" i="29"/>
  <c r="Z654" i="29"/>
  <c r="Z653" i="29"/>
  <c r="Z652" i="29"/>
  <c r="Z651" i="29"/>
  <c r="Z650" i="29"/>
  <c r="Z649" i="29"/>
  <c r="Z648" i="29"/>
  <c r="Z647" i="29"/>
  <c r="Z646" i="29"/>
  <c r="Z645" i="29"/>
  <c r="Z644" i="29"/>
  <c r="Z643" i="29"/>
  <c r="Z642" i="29"/>
  <c r="Z641" i="29"/>
  <c r="Z640" i="29"/>
  <c r="Z639" i="29"/>
  <c r="Z638" i="29"/>
  <c r="Z637" i="29"/>
  <c r="Z636" i="29"/>
  <c r="Z635" i="29"/>
  <c r="Z634" i="29"/>
  <c r="Z633" i="29"/>
  <c r="Z632" i="29"/>
  <c r="Z631" i="29"/>
  <c r="Z630" i="29"/>
  <c r="Z629" i="29"/>
  <c r="Z628" i="29"/>
  <c r="Z627" i="29"/>
  <c r="Z626" i="29"/>
  <c r="Z625" i="29"/>
  <c r="Z624" i="29"/>
  <c r="Z623" i="29"/>
  <c r="Z622" i="29"/>
  <c r="Z621" i="29"/>
  <c r="Z620" i="29"/>
  <c r="Z619" i="29"/>
  <c r="Z618" i="29"/>
  <c r="Z617" i="29"/>
  <c r="Z616" i="29"/>
  <c r="Z615" i="29"/>
  <c r="Z614" i="29"/>
  <c r="Z613" i="29"/>
  <c r="Z612" i="29"/>
  <c r="Z611" i="29"/>
  <c r="Z610" i="29"/>
  <c r="Z609" i="29"/>
  <c r="Z608" i="29"/>
  <c r="Z607" i="29"/>
  <c r="Z606" i="29"/>
  <c r="Z605" i="29"/>
  <c r="Z604" i="29"/>
  <c r="Z603" i="29"/>
  <c r="Z602" i="29"/>
  <c r="Z601" i="29"/>
  <c r="Z600" i="29"/>
  <c r="Z599" i="29"/>
  <c r="Z598" i="29"/>
  <c r="Z597" i="29"/>
  <c r="Z596" i="29"/>
  <c r="Z595" i="29"/>
  <c r="Z594" i="29"/>
  <c r="Z593" i="29"/>
  <c r="Z592" i="29"/>
  <c r="Z591" i="29"/>
  <c r="Z590" i="29"/>
  <c r="Z589" i="29"/>
  <c r="Z588" i="29"/>
  <c r="Z587" i="29"/>
  <c r="Z586" i="29"/>
  <c r="Z585" i="29"/>
  <c r="Z584" i="29"/>
  <c r="Z583" i="29"/>
  <c r="Z582" i="29"/>
  <c r="Z581" i="29"/>
  <c r="Z580" i="29"/>
  <c r="Z579" i="29"/>
  <c r="Z578" i="29"/>
  <c r="Z577" i="29"/>
  <c r="Z576" i="29"/>
  <c r="Z575" i="29"/>
  <c r="Z574" i="29"/>
  <c r="Z573" i="29"/>
  <c r="Z572" i="29"/>
  <c r="Z571" i="29"/>
  <c r="Z570" i="29"/>
  <c r="Z569" i="29"/>
  <c r="Z568" i="29"/>
  <c r="Z567" i="29"/>
  <c r="Z566" i="29"/>
  <c r="Z565" i="29"/>
  <c r="Z564" i="29"/>
  <c r="Z563" i="29"/>
  <c r="Z562" i="29"/>
  <c r="Z561" i="29"/>
  <c r="Z560" i="29"/>
  <c r="Z559" i="29"/>
  <c r="Z558" i="29"/>
  <c r="Z557" i="29"/>
  <c r="Z556" i="29"/>
  <c r="Z555" i="29"/>
  <c r="Z554" i="29"/>
  <c r="Z553" i="29"/>
  <c r="Z552" i="29"/>
  <c r="Z551" i="29"/>
  <c r="Z550" i="29"/>
  <c r="Z549" i="29"/>
  <c r="Z548" i="29"/>
  <c r="Z547" i="29"/>
  <c r="Z546" i="29"/>
  <c r="Z545" i="29"/>
  <c r="Z544" i="29"/>
  <c r="Z543" i="29"/>
  <c r="Z542" i="29"/>
  <c r="Z541" i="29"/>
  <c r="Z540" i="29"/>
  <c r="Z539" i="29"/>
  <c r="Z538" i="29"/>
  <c r="Z537" i="29"/>
  <c r="Z536" i="29"/>
  <c r="Z535" i="29"/>
  <c r="Z534" i="29"/>
  <c r="Z533" i="29"/>
  <c r="Z532" i="29"/>
  <c r="Z531" i="29"/>
  <c r="Z530" i="29"/>
  <c r="Z529" i="29"/>
  <c r="Z528" i="29"/>
  <c r="Z527" i="29"/>
  <c r="Z526" i="29"/>
  <c r="Z525" i="29"/>
  <c r="Z524" i="29"/>
  <c r="Z523" i="29"/>
  <c r="Z522" i="29"/>
  <c r="Z521" i="29"/>
  <c r="Z520" i="29"/>
  <c r="Z519" i="29"/>
  <c r="Z518" i="29"/>
  <c r="Z517" i="29"/>
  <c r="Z516" i="29"/>
  <c r="Z515" i="29"/>
  <c r="Z514" i="29"/>
  <c r="Z513" i="29"/>
  <c r="Z512" i="29"/>
  <c r="Z511" i="29"/>
  <c r="Z510" i="29"/>
  <c r="Z509" i="29"/>
  <c r="Z508" i="29"/>
  <c r="Z507" i="29"/>
  <c r="Z506" i="29"/>
  <c r="Z502" i="29"/>
  <c r="Z501" i="29"/>
  <c r="Z500" i="29"/>
  <c r="Z499" i="29"/>
  <c r="Z498" i="29"/>
  <c r="Z497" i="29"/>
  <c r="Z496" i="29"/>
  <c r="Z495" i="29"/>
  <c r="Z494" i="29"/>
  <c r="Z493" i="29"/>
  <c r="Z492" i="29"/>
  <c r="Z491" i="29"/>
  <c r="Z490" i="29"/>
  <c r="Z489" i="29"/>
  <c r="Z488" i="29"/>
  <c r="Z487" i="29"/>
  <c r="Z486" i="29"/>
  <c r="Z485" i="29"/>
  <c r="Z484" i="29"/>
  <c r="Z483" i="29"/>
  <c r="Z482" i="29"/>
  <c r="Z481" i="29"/>
  <c r="Z480" i="29"/>
  <c r="Z479" i="29"/>
  <c r="Z478" i="29"/>
  <c r="Z477" i="29"/>
  <c r="Z476" i="29"/>
  <c r="Z475" i="29"/>
  <c r="Z474" i="29"/>
  <c r="Z473" i="29"/>
  <c r="Z472" i="29"/>
  <c r="Z471" i="29"/>
  <c r="Z470" i="29"/>
  <c r="Z469" i="29"/>
  <c r="Z468" i="29"/>
  <c r="Z467" i="29"/>
  <c r="Z466" i="29"/>
  <c r="Z465" i="29"/>
  <c r="Z464" i="29"/>
  <c r="Z463" i="29"/>
  <c r="Z462" i="29"/>
  <c r="Z461" i="29"/>
  <c r="Z460" i="29"/>
  <c r="Z459" i="29"/>
  <c r="Z458" i="29"/>
  <c r="Z457" i="29"/>
  <c r="Z456" i="29"/>
  <c r="Z455" i="29"/>
  <c r="Z454" i="29"/>
  <c r="Z453" i="29"/>
  <c r="Z452" i="29"/>
  <c r="Z451" i="29"/>
  <c r="Z450" i="29"/>
  <c r="Z449" i="29"/>
  <c r="Z448" i="29"/>
  <c r="Z447" i="29"/>
  <c r="Z446" i="29"/>
  <c r="Z445" i="29"/>
  <c r="Z444" i="29"/>
  <c r="Z443" i="29"/>
  <c r="Z442" i="29"/>
  <c r="Z441" i="29"/>
  <c r="Z440" i="29"/>
  <c r="Z439" i="29"/>
  <c r="Z438" i="29"/>
  <c r="Z437" i="29"/>
  <c r="Z436" i="29"/>
  <c r="Z435" i="29"/>
  <c r="Z434" i="29"/>
  <c r="Z433" i="29"/>
  <c r="Z432" i="29"/>
  <c r="Z431" i="29"/>
  <c r="Z430" i="29"/>
  <c r="Z429" i="29"/>
  <c r="Z428" i="29"/>
  <c r="Z427" i="29"/>
  <c r="Z426" i="29"/>
  <c r="Z425" i="29"/>
  <c r="Z424" i="29"/>
  <c r="Z423" i="29"/>
  <c r="Z422" i="29"/>
  <c r="Z421" i="29"/>
  <c r="Z420" i="29"/>
  <c r="Z419" i="29"/>
  <c r="Z418" i="29"/>
  <c r="Z417" i="29"/>
  <c r="Z416" i="29"/>
  <c r="Z415" i="29"/>
  <c r="Z414" i="29"/>
  <c r="Z413" i="29"/>
  <c r="Z412" i="29"/>
  <c r="Z411" i="29"/>
  <c r="Z410" i="29"/>
  <c r="Z409" i="29"/>
  <c r="Z408" i="29"/>
  <c r="Z407" i="29"/>
  <c r="Z406" i="29"/>
  <c r="Z405" i="29"/>
  <c r="Z404" i="29"/>
  <c r="Z403" i="29"/>
  <c r="Z402" i="29"/>
  <c r="Z401" i="29"/>
  <c r="Z400" i="29"/>
  <c r="Z399" i="29"/>
  <c r="Z398" i="29"/>
  <c r="Z397" i="29"/>
  <c r="Z396" i="29"/>
  <c r="Z395" i="29"/>
  <c r="Z394" i="29"/>
  <c r="Z393" i="29"/>
  <c r="Z392" i="29"/>
  <c r="Z391" i="29"/>
  <c r="Z390" i="29"/>
  <c r="Z389" i="29"/>
  <c r="Z388" i="29"/>
  <c r="Z387" i="29"/>
  <c r="Z386" i="29"/>
  <c r="Z385" i="29"/>
  <c r="Z384" i="29"/>
  <c r="Z383" i="29"/>
  <c r="Z382" i="29"/>
  <c r="Z381" i="29"/>
  <c r="Z380" i="29"/>
  <c r="Z379" i="29"/>
  <c r="Z378" i="29"/>
  <c r="Z377" i="29"/>
  <c r="Z376" i="29"/>
  <c r="Z375" i="29"/>
  <c r="Z374" i="29"/>
  <c r="Z373" i="29"/>
  <c r="Z372" i="29"/>
  <c r="Z371" i="29"/>
  <c r="Z370" i="29"/>
  <c r="Z369" i="29"/>
  <c r="Z368" i="29"/>
  <c r="Z367" i="29"/>
  <c r="Z366" i="29"/>
  <c r="Z365" i="29"/>
  <c r="Z364" i="29"/>
  <c r="Z363" i="29"/>
  <c r="Z362" i="29"/>
  <c r="Z361" i="29"/>
  <c r="Z360" i="29"/>
  <c r="Z359" i="29"/>
  <c r="Z358" i="29"/>
  <c r="Z357" i="29"/>
  <c r="Z356" i="29"/>
  <c r="Z355" i="29"/>
  <c r="Z354" i="29"/>
  <c r="Z353" i="29"/>
  <c r="Z352" i="29"/>
  <c r="Z351" i="29"/>
  <c r="Z350" i="29"/>
  <c r="Z349" i="29"/>
  <c r="Z348" i="29"/>
  <c r="Z347" i="29"/>
  <c r="Z346" i="29"/>
  <c r="Z345" i="29"/>
  <c r="Z344" i="29"/>
  <c r="Z343" i="29"/>
  <c r="Z342" i="29"/>
  <c r="Z341" i="29"/>
  <c r="Z340" i="29"/>
  <c r="Z339" i="29"/>
  <c r="Z338" i="29"/>
  <c r="Z337" i="29"/>
  <c r="Z336" i="29"/>
  <c r="Z335" i="29"/>
  <c r="Z334" i="29"/>
  <c r="Z333" i="29"/>
  <c r="Z332" i="29"/>
  <c r="Z331" i="29"/>
  <c r="Z330" i="29"/>
  <c r="Z329" i="29"/>
  <c r="Z328" i="29"/>
  <c r="Z327" i="29"/>
  <c r="Z326" i="29"/>
  <c r="Z325" i="29"/>
  <c r="Z324" i="29"/>
  <c r="Z323" i="29"/>
  <c r="Z322" i="29"/>
  <c r="Z321" i="29"/>
  <c r="Z320" i="29"/>
  <c r="Z319" i="29"/>
  <c r="Z318" i="29"/>
  <c r="Z317" i="29"/>
  <c r="Z316" i="29"/>
  <c r="Z315" i="29"/>
  <c r="Z314" i="29"/>
  <c r="Z313" i="29"/>
  <c r="Z312" i="29"/>
  <c r="Z311" i="29"/>
  <c r="Z310" i="29"/>
  <c r="Z309" i="29"/>
  <c r="Z308" i="29"/>
  <c r="Z307" i="29"/>
  <c r="Z306" i="29"/>
  <c r="Z305" i="29"/>
  <c r="Z304" i="29"/>
  <c r="Z303" i="29"/>
  <c r="Z302" i="29"/>
  <c r="Z301" i="29"/>
  <c r="Z300" i="29"/>
  <c r="Z299" i="29"/>
  <c r="Z298" i="29"/>
  <c r="Z297" i="29"/>
  <c r="Z296" i="29"/>
  <c r="Z295" i="29"/>
  <c r="Z294" i="29"/>
  <c r="Z293" i="29"/>
  <c r="Z292" i="29"/>
  <c r="Z291" i="29"/>
  <c r="Z290" i="29"/>
  <c r="Z289" i="29"/>
  <c r="Z288" i="29"/>
  <c r="Z287" i="29"/>
  <c r="Z286" i="29"/>
  <c r="Z285" i="29"/>
  <c r="Z284" i="29"/>
  <c r="Z283" i="29"/>
  <c r="Z282" i="29"/>
  <c r="Z281" i="29"/>
  <c r="Z280" i="29"/>
  <c r="Z279" i="29"/>
  <c r="Z278" i="29"/>
  <c r="Z277" i="29"/>
  <c r="Z276" i="29"/>
  <c r="Z275" i="29"/>
  <c r="Z274" i="29"/>
  <c r="Z273" i="29"/>
  <c r="Z272" i="29"/>
  <c r="Z271" i="29"/>
  <c r="Z270" i="29"/>
  <c r="Z269" i="29"/>
  <c r="Z268" i="29"/>
  <c r="Z267" i="29"/>
  <c r="Z266" i="29"/>
  <c r="Z265" i="29"/>
  <c r="Z264" i="29"/>
  <c r="Z263" i="29"/>
  <c r="Z262" i="29"/>
  <c r="Z261" i="29"/>
  <c r="Z260" i="29"/>
  <c r="Z259" i="29"/>
  <c r="Z258" i="29"/>
  <c r="Z257" i="29"/>
  <c r="Z256" i="29"/>
  <c r="Z249" i="29"/>
  <c r="Z248" i="29"/>
  <c r="Z247" i="29"/>
  <c r="Z246" i="29"/>
  <c r="Z245" i="29"/>
  <c r="Z244" i="29"/>
  <c r="Z243" i="29"/>
  <c r="Z242" i="29"/>
  <c r="Z241" i="29"/>
  <c r="Z240" i="29"/>
  <c r="Z239" i="29"/>
  <c r="Z238" i="29"/>
  <c r="Z237" i="29"/>
  <c r="Z236" i="29"/>
  <c r="Z235" i="29"/>
  <c r="Z234" i="29"/>
  <c r="Z233" i="29"/>
  <c r="Z232" i="29"/>
  <c r="Z231" i="29"/>
  <c r="Z230" i="29"/>
  <c r="Z229" i="29"/>
  <c r="Z228" i="29"/>
  <c r="Z227" i="29"/>
  <c r="Z226" i="29"/>
  <c r="Z225" i="29"/>
  <c r="Z224" i="29"/>
  <c r="Z223" i="29"/>
  <c r="Z222" i="29"/>
  <c r="Z221" i="29"/>
  <c r="Z220" i="29"/>
  <c r="Z219" i="29"/>
  <c r="Z218" i="29"/>
  <c r="Z217" i="29"/>
  <c r="Z216" i="29"/>
  <c r="Z215" i="29"/>
  <c r="Z214" i="29"/>
  <c r="Z213" i="29"/>
  <c r="Z212" i="29"/>
  <c r="Z211" i="29"/>
  <c r="Z210" i="29"/>
  <c r="Z209" i="29"/>
  <c r="Z208" i="29"/>
  <c r="Z207" i="29"/>
  <c r="Z206" i="29"/>
  <c r="Z205" i="29"/>
  <c r="Z204" i="29"/>
  <c r="Z203" i="29"/>
  <c r="Z202" i="29"/>
  <c r="Z201" i="29"/>
  <c r="Z200" i="29"/>
  <c r="Z199" i="29"/>
  <c r="Z198" i="29"/>
  <c r="Z197" i="29"/>
  <c r="Z196" i="29"/>
  <c r="Z195" i="29"/>
  <c r="Z194" i="29"/>
  <c r="Z193" i="29"/>
  <c r="Z192" i="29"/>
  <c r="Z191" i="29"/>
  <c r="Z190" i="29"/>
  <c r="Z189" i="29"/>
  <c r="Z188" i="29"/>
  <c r="Z187" i="29"/>
  <c r="Z186" i="29"/>
  <c r="Z185" i="29"/>
  <c r="Z184" i="29"/>
  <c r="Z183" i="29"/>
  <c r="Z182" i="29"/>
  <c r="Z181" i="29"/>
  <c r="Z180" i="29"/>
  <c r="Z179" i="29"/>
  <c r="Z178" i="29"/>
  <c r="Z177" i="29"/>
  <c r="Z176" i="29"/>
  <c r="Z175" i="29"/>
  <c r="Z174" i="29"/>
  <c r="Z173" i="29"/>
  <c r="Z172" i="29"/>
  <c r="Z171" i="29"/>
  <c r="Z170" i="29"/>
  <c r="Z169" i="29"/>
  <c r="Z168" i="29"/>
  <c r="Z167" i="29"/>
  <c r="Z166" i="29"/>
  <c r="Z165" i="29"/>
  <c r="Z164" i="29"/>
  <c r="Z163" i="29"/>
  <c r="Z162" i="29"/>
  <c r="Z161" i="29"/>
  <c r="Z160" i="29"/>
  <c r="Z159" i="29"/>
  <c r="Z158" i="29"/>
  <c r="Z157" i="29"/>
  <c r="Z156" i="29"/>
  <c r="Z155" i="29"/>
  <c r="Z154" i="29"/>
  <c r="Z153" i="29"/>
  <c r="Z152" i="29"/>
  <c r="Z151" i="29"/>
  <c r="Z150" i="29"/>
  <c r="Z149" i="29"/>
  <c r="Z148" i="29"/>
  <c r="Z147" i="29"/>
  <c r="Z146" i="29"/>
  <c r="Z145" i="29"/>
  <c r="Z144" i="29"/>
  <c r="Z143" i="29"/>
  <c r="Z142" i="29"/>
  <c r="Z141" i="29"/>
  <c r="Z140" i="29"/>
  <c r="Z139" i="29"/>
  <c r="Z138" i="29"/>
  <c r="Z137" i="29"/>
  <c r="Z136" i="29"/>
  <c r="Z135" i="29"/>
  <c r="Z134" i="29"/>
  <c r="Z133" i="29"/>
  <c r="Z132" i="29"/>
  <c r="Z131" i="29"/>
  <c r="Z130" i="29"/>
  <c r="Z129" i="29"/>
  <c r="Z128" i="29"/>
  <c r="Z127" i="29"/>
  <c r="Z126" i="29"/>
  <c r="Z125" i="29"/>
  <c r="Z124" i="29"/>
  <c r="Z123" i="29"/>
  <c r="Z122" i="29"/>
  <c r="Z121" i="29"/>
  <c r="Z120" i="29"/>
  <c r="Z119" i="29"/>
  <c r="Z118" i="29"/>
  <c r="Z117" i="29"/>
  <c r="Z116" i="29"/>
  <c r="Z115" i="29"/>
  <c r="Z114" i="29"/>
  <c r="Z113" i="29"/>
  <c r="Z112" i="29"/>
  <c r="Z111" i="29"/>
  <c r="Z110" i="29"/>
  <c r="Z109" i="29"/>
  <c r="Z108" i="29"/>
  <c r="Z107" i="29"/>
  <c r="Z106" i="29"/>
  <c r="Z105" i="29"/>
  <c r="Z104" i="29"/>
  <c r="Z103" i="29"/>
  <c r="Z102" i="29"/>
  <c r="Z101" i="29"/>
  <c r="Z100" i="29"/>
  <c r="Z99" i="29"/>
  <c r="Z98" i="29"/>
  <c r="Z97" i="29"/>
  <c r="Z96" i="29"/>
  <c r="Z95" i="29"/>
  <c r="Z94" i="29"/>
  <c r="Z93" i="29"/>
  <c r="Z92" i="29"/>
  <c r="Z91" i="29"/>
  <c r="Z90" i="29"/>
  <c r="Z89" i="29"/>
  <c r="Z88" i="29"/>
  <c r="Z87" i="29"/>
  <c r="Z86" i="29"/>
  <c r="Z85" i="29"/>
  <c r="Z84" i="29"/>
  <c r="Z83" i="29"/>
  <c r="Z82" i="29"/>
  <c r="Z81" i="29"/>
  <c r="Z80" i="29"/>
  <c r="Z79" i="29"/>
  <c r="Z78" i="29"/>
  <c r="Z77" i="29"/>
  <c r="Z76" i="29"/>
  <c r="Z75" i="29"/>
  <c r="Z74" i="29"/>
  <c r="Z73" i="29"/>
  <c r="Z72" i="29"/>
  <c r="Z71" i="29"/>
  <c r="Z70" i="29"/>
  <c r="Z69" i="29"/>
  <c r="Z68" i="29"/>
  <c r="Z67" i="29"/>
  <c r="Z66" i="29"/>
  <c r="Z65" i="29"/>
  <c r="Z64" i="29"/>
  <c r="Z63" i="29"/>
  <c r="Z62" i="29"/>
  <c r="Z61" i="29"/>
  <c r="Z60" i="29"/>
  <c r="Z59" i="29"/>
  <c r="Z58" i="29"/>
  <c r="Z57" i="29"/>
  <c r="Z56" i="29"/>
  <c r="Z55" i="29"/>
  <c r="Z54" i="29"/>
  <c r="Z53" i="29"/>
  <c r="Z52" i="29"/>
  <c r="Z51" i="29"/>
  <c r="Z50" i="29"/>
  <c r="Z49" i="29"/>
  <c r="Z48" i="29"/>
  <c r="Z47" i="29"/>
  <c r="Z46" i="29"/>
  <c r="Z45" i="29"/>
  <c r="Z44" i="29"/>
  <c r="Z43" i="29"/>
  <c r="Z42" i="29"/>
  <c r="Z41" i="29"/>
  <c r="Z40" i="29"/>
  <c r="Z39" i="29"/>
  <c r="Z38" i="29"/>
  <c r="Z37" i="29"/>
  <c r="Z36" i="29"/>
  <c r="Z35" i="29"/>
  <c r="Z34" i="29"/>
  <c r="Z33" i="29"/>
  <c r="Z32" i="29"/>
  <c r="Z31" i="29"/>
  <c r="Z30" i="29"/>
  <c r="Z29" i="29"/>
  <c r="Z28" i="29"/>
  <c r="Z27" i="29"/>
  <c r="Z26" i="29"/>
  <c r="Z25" i="29"/>
  <c r="Z24" i="29"/>
  <c r="Z23" i="29"/>
  <c r="Z22" i="29"/>
  <c r="Z21" i="29"/>
  <c r="Z20" i="29"/>
  <c r="Z19" i="29"/>
  <c r="Z18" i="29"/>
  <c r="Z17" i="29"/>
  <c r="Z16" i="29"/>
  <c r="Z15" i="29"/>
  <c r="Z14" i="29"/>
  <c r="Z13" i="29"/>
  <c r="Z12" i="29"/>
  <c r="Z11" i="29"/>
  <c r="Z10" i="29"/>
  <c r="Z9" i="29"/>
  <c r="Z8" i="29"/>
  <c r="Z7" i="29"/>
  <c r="Z6" i="29"/>
  <c r="Z5" i="29"/>
  <c r="Z4" i="29"/>
  <c r="Z3" i="29"/>
  <c r="V803" i="29"/>
  <c r="V802" i="29"/>
  <c r="V801" i="29"/>
  <c r="V800" i="29"/>
  <c r="V799" i="29"/>
  <c r="V798" i="29"/>
  <c r="V797" i="29"/>
  <c r="V796" i="29"/>
  <c r="V795" i="29"/>
  <c r="V794" i="29"/>
  <c r="V793" i="29"/>
  <c r="V792" i="29"/>
  <c r="V791" i="29"/>
  <c r="V790" i="29"/>
  <c r="V789" i="29"/>
  <c r="V788" i="29"/>
  <c r="V787" i="29"/>
  <c r="V786" i="29"/>
  <c r="V785" i="29"/>
  <c r="V784" i="29"/>
  <c r="V783" i="29"/>
  <c r="V782" i="29"/>
  <c r="V781" i="29"/>
  <c r="V780" i="29"/>
  <c r="V779" i="29"/>
  <c r="V778" i="29"/>
  <c r="V777" i="29"/>
  <c r="V776" i="29"/>
  <c r="V775" i="29"/>
  <c r="V774" i="29"/>
  <c r="V773" i="29"/>
  <c r="V772" i="29"/>
  <c r="V771" i="29"/>
  <c r="V770" i="29"/>
  <c r="V769" i="29"/>
  <c r="V768" i="29"/>
  <c r="V767" i="29"/>
  <c r="V766" i="29"/>
  <c r="V765" i="29"/>
  <c r="V764" i="29"/>
  <c r="V763" i="29"/>
  <c r="V762" i="29"/>
  <c r="V761" i="29"/>
  <c r="V760" i="29"/>
  <c r="V759" i="29"/>
  <c r="V758" i="29"/>
  <c r="V757" i="29"/>
  <c r="V756" i="29"/>
  <c r="V755" i="29"/>
  <c r="V754" i="29"/>
  <c r="V753" i="29"/>
  <c r="V752" i="29"/>
  <c r="V751" i="29"/>
  <c r="V750" i="29"/>
  <c r="V749" i="29"/>
  <c r="V748" i="29"/>
  <c r="V747" i="29"/>
  <c r="V746" i="29"/>
  <c r="V745" i="29"/>
  <c r="V744" i="29"/>
  <c r="V743" i="29"/>
  <c r="V742" i="29"/>
  <c r="V741" i="29"/>
  <c r="V740" i="29"/>
  <c r="V739" i="29"/>
  <c r="V738" i="29"/>
  <c r="V737" i="29"/>
  <c r="V736" i="29"/>
  <c r="V735" i="29"/>
  <c r="V734" i="29"/>
  <c r="V733" i="29"/>
  <c r="V732" i="29"/>
  <c r="V731" i="29"/>
  <c r="V730" i="29"/>
  <c r="V729" i="29"/>
  <c r="V728" i="29"/>
  <c r="V727" i="29"/>
  <c r="V726" i="29"/>
  <c r="V725" i="29"/>
  <c r="V724" i="29"/>
  <c r="V723" i="29"/>
  <c r="V722" i="29"/>
  <c r="V721" i="29"/>
  <c r="V720" i="29"/>
  <c r="V719" i="29"/>
  <c r="V718" i="29"/>
  <c r="V717" i="29"/>
  <c r="V716" i="29"/>
  <c r="V715" i="29"/>
  <c r="V714" i="29"/>
  <c r="V713" i="29"/>
  <c r="V712" i="29"/>
  <c r="V711" i="29"/>
  <c r="V710" i="29"/>
  <c r="V709" i="29"/>
  <c r="V708" i="29"/>
  <c r="V707" i="29"/>
  <c r="V706" i="29"/>
  <c r="V705" i="29"/>
  <c r="V704" i="29"/>
  <c r="V703" i="29"/>
  <c r="V702" i="29"/>
  <c r="V701" i="29"/>
  <c r="V700" i="29"/>
  <c r="V699" i="29"/>
  <c r="V698" i="29"/>
  <c r="V697" i="29"/>
  <c r="V696" i="29"/>
  <c r="V695" i="29"/>
  <c r="V694" i="29"/>
  <c r="V693" i="29"/>
  <c r="V692" i="29"/>
  <c r="V691" i="29"/>
  <c r="V690" i="29"/>
  <c r="V689" i="29"/>
  <c r="V688" i="29"/>
  <c r="V687" i="29"/>
  <c r="V686" i="29"/>
  <c r="V685" i="29"/>
  <c r="V684" i="29"/>
  <c r="V683" i="29"/>
  <c r="V682" i="29"/>
  <c r="V681" i="29"/>
  <c r="V680" i="29"/>
  <c r="V679" i="29"/>
  <c r="V678" i="29"/>
  <c r="V677" i="29"/>
  <c r="V676" i="29"/>
  <c r="V675" i="29"/>
  <c r="V674" i="29"/>
  <c r="V673" i="29"/>
  <c r="V672" i="29"/>
  <c r="V671" i="29"/>
  <c r="V670" i="29"/>
  <c r="V669" i="29"/>
  <c r="V668" i="29"/>
  <c r="V667" i="29"/>
  <c r="V666" i="29"/>
  <c r="V665" i="29"/>
  <c r="V664" i="29"/>
  <c r="V663" i="29"/>
  <c r="V662" i="29"/>
  <c r="V661" i="29"/>
  <c r="V660" i="29"/>
  <c r="V659" i="29"/>
  <c r="V658" i="29"/>
  <c r="V657" i="29"/>
  <c r="V656" i="29"/>
  <c r="V655" i="29"/>
  <c r="V654" i="29"/>
  <c r="V653" i="29"/>
  <c r="V652" i="29"/>
  <c r="V651" i="29"/>
  <c r="V650" i="29"/>
  <c r="V649" i="29"/>
  <c r="V648" i="29"/>
  <c r="V647" i="29"/>
  <c r="V646" i="29"/>
  <c r="V645" i="29"/>
  <c r="V644" i="29"/>
  <c r="V643" i="29"/>
  <c r="V642" i="29"/>
  <c r="V641" i="29"/>
  <c r="V640" i="29"/>
  <c r="V639" i="29"/>
  <c r="V638" i="29"/>
  <c r="V637" i="29"/>
  <c r="V636" i="29"/>
  <c r="V635" i="29"/>
  <c r="V634" i="29"/>
  <c r="V633" i="29"/>
  <c r="V632" i="29"/>
  <c r="V631" i="29"/>
  <c r="V630" i="29"/>
  <c r="V629" i="29"/>
  <c r="V628" i="29"/>
  <c r="V627" i="29"/>
  <c r="V626" i="29"/>
  <c r="V625" i="29"/>
  <c r="V624" i="29"/>
  <c r="V623" i="29"/>
  <c r="V622" i="29"/>
  <c r="V621" i="29"/>
  <c r="V620" i="29"/>
  <c r="V619" i="29"/>
  <c r="V618" i="29"/>
  <c r="V617" i="29"/>
  <c r="V616" i="29"/>
  <c r="V615" i="29"/>
  <c r="V614" i="29"/>
  <c r="V613" i="29"/>
  <c r="V612" i="29"/>
  <c r="V611" i="29"/>
  <c r="V610" i="29"/>
  <c r="V609" i="29"/>
  <c r="V608" i="29"/>
  <c r="V607" i="29"/>
  <c r="V606" i="29"/>
  <c r="V605" i="29"/>
  <c r="V604" i="29"/>
  <c r="V603" i="29"/>
  <c r="V602" i="29"/>
  <c r="V601" i="29"/>
  <c r="V600" i="29"/>
  <c r="V599" i="29"/>
  <c r="V598" i="29"/>
  <c r="V597" i="29"/>
  <c r="V596" i="29"/>
  <c r="V595" i="29"/>
  <c r="V594" i="29"/>
  <c r="V593" i="29"/>
  <c r="V592" i="29"/>
  <c r="V591" i="29"/>
  <c r="V590" i="29"/>
  <c r="V589" i="29"/>
  <c r="V588" i="29"/>
  <c r="V587" i="29"/>
  <c r="V586" i="29"/>
  <c r="V585" i="29"/>
  <c r="V584" i="29"/>
  <c r="V583" i="29"/>
  <c r="V582" i="29"/>
  <c r="V581" i="29"/>
  <c r="V580" i="29"/>
  <c r="V579" i="29"/>
  <c r="V578" i="29"/>
  <c r="V577" i="29"/>
  <c r="V576" i="29"/>
  <c r="V575" i="29"/>
  <c r="V574" i="29"/>
  <c r="V573" i="29"/>
  <c r="V572" i="29"/>
  <c r="V571" i="29"/>
  <c r="V570" i="29"/>
  <c r="V569" i="29"/>
  <c r="V568" i="29"/>
  <c r="V567" i="29"/>
  <c r="V566" i="29"/>
  <c r="V565" i="29"/>
  <c r="V564" i="29"/>
  <c r="V563" i="29"/>
  <c r="V562" i="29"/>
  <c r="V561" i="29"/>
  <c r="V560" i="29"/>
  <c r="V559" i="29"/>
  <c r="V558" i="29"/>
  <c r="V557" i="29"/>
  <c r="V556" i="29"/>
  <c r="V555" i="29"/>
  <c r="V554" i="29"/>
  <c r="V553" i="29"/>
  <c r="V552" i="29"/>
  <c r="V551" i="29"/>
  <c r="V550" i="29"/>
  <c r="V549" i="29"/>
  <c r="V548" i="29"/>
  <c r="V547" i="29"/>
  <c r="V546" i="29"/>
  <c r="V545" i="29"/>
  <c r="V544" i="29"/>
  <c r="V543" i="29"/>
  <c r="V542" i="29"/>
  <c r="V541" i="29"/>
  <c r="V540" i="29"/>
  <c r="V539" i="29"/>
  <c r="V538" i="29"/>
  <c r="V537" i="29"/>
  <c r="V536" i="29"/>
  <c r="V535" i="29"/>
  <c r="V534" i="29"/>
  <c r="V533" i="29"/>
  <c r="V532" i="29"/>
  <c r="V531" i="29"/>
  <c r="V530" i="29"/>
  <c r="V529" i="29"/>
  <c r="V528" i="29"/>
  <c r="V527" i="29"/>
  <c r="V526" i="29"/>
  <c r="V525" i="29"/>
  <c r="V524" i="29"/>
  <c r="V523" i="29"/>
  <c r="V522" i="29"/>
  <c r="V521" i="29"/>
  <c r="V520" i="29"/>
  <c r="V519" i="29"/>
  <c r="V518" i="29"/>
  <c r="V517" i="29"/>
  <c r="V516" i="29"/>
  <c r="V515" i="29"/>
  <c r="V514" i="29"/>
  <c r="V513" i="29"/>
  <c r="V512" i="29"/>
  <c r="V511" i="29"/>
  <c r="V510" i="29"/>
  <c r="V509" i="29"/>
  <c r="V508" i="29"/>
  <c r="V507" i="29"/>
  <c r="V506" i="29"/>
  <c r="V502" i="29"/>
  <c r="V501" i="29"/>
  <c r="V500" i="29"/>
  <c r="V499" i="29"/>
  <c r="V498" i="29"/>
  <c r="V497" i="29"/>
  <c r="V496" i="29"/>
  <c r="V495" i="29"/>
  <c r="V494" i="29"/>
  <c r="V493" i="29"/>
  <c r="V492" i="29"/>
  <c r="V491" i="29"/>
  <c r="V490" i="29"/>
  <c r="V489" i="29"/>
  <c r="V488" i="29"/>
  <c r="V487" i="29"/>
  <c r="V486" i="29"/>
  <c r="V485" i="29"/>
  <c r="V484" i="29"/>
  <c r="V483" i="29"/>
  <c r="V482" i="29"/>
  <c r="V481" i="29"/>
  <c r="V480" i="29"/>
  <c r="V479" i="29"/>
  <c r="V478" i="29"/>
  <c r="V477" i="29"/>
  <c r="V476" i="29"/>
  <c r="V475" i="29"/>
  <c r="V474" i="29"/>
  <c r="V473" i="29"/>
  <c r="V472" i="29"/>
  <c r="V471" i="29"/>
  <c r="V470" i="29"/>
  <c r="V469" i="29"/>
  <c r="V468" i="29"/>
  <c r="V467" i="29"/>
  <c r="V466" i="29"/>
  <c r="V465" i="29"/>
  <c r="V464" i="29"/>
  <c r="V463" i="29"/>
  <c r="V462" i="29"/>
  <c r="V461" i="29"/>
  <c r="V460" i="29"/>
  <c r="V459" i="29"/>
  <c r="V458" i="29"/>
  <c r="V457" i="29"/>
  <c r="V456" i="29"/>
  <c r="V455" i="29"/>
  <c r="V454" i="29"/>
  <c r="V453" i="29"/>
  <c r="V452" i="29"/>
  <c r="V451" i="29"/>
  <c r="V450" i="29"/>
  <c r="V449" i="29"/>
  <c r="V448" i="29"/>
  <c r="V447" i="29"/>
  <c r="V446" i="29"/>
  <c r="V445" i="29"/>
  <c r="V444" i="29"/>
  <c r="V443" i="29"/>
  <c r="V442" i="29"/>
  <c r="V441" i="29"/>
  <c r="V440" i="29"/>
  <c r="V439" i="29"/>
  <c r="V438" i="29"/>
  <c r="V437" i="29"/>
  <c r="V436" i="29"/>
  <c r="V435" i="29"/>
  <c r="V434" i="29"/>
  <c r="V433" i="29"/>
  <c r="V432" i="29"/>
  <c r="V431" i="29"/>
  <c r="V430" i="29"/>
  <c r="V429" i="29"/>
  <c r="V428" i="29"/>
  <c r="V427" i="29"/>
  <c r="V426" i="29"/>
  <c r="V425" i="29"/>
  <c r="V424" i="29"/>
  <c r="V423" i="29"/>
  <c r="V422" i="29"/>
  <c r="V421" i="29"/>
  <c r="V420" i="29"/>
  <c r="V419" i="29"/>
  <c r="V418" i="29"/>
  <c r="V417" i="29"/>
  <c r="V416" i="29"/>
  <c r="V415" i="29"/>
  <c r="V414" i="29"/>
  <c r="V413" i="29"/>
  <c r="V412" i="29"/>
  <c r="V411" i="29"/>
  <c r="V410" i="29"/>
  <c r="V409" i="29"/>
  <c r="V408" i="29"/>
  <c r="V407" i="29"/>
  <c r="V406" i="29"/>
  <c r="V405" i="29"/>
  <c r="V404" i="29"/>
  <c r="V403" i="29"/>
  <c r="V402" i="29"/>
  <c r="V401" i="29"/>
  <c r="V400" i="29"/>
  <c r="V399" i="29"/>
  <c r="V398" i="29"/>
  <c r="V397" i="29"/>
  <c r="V396" i="29"/>
  <c r="V395" i="29"/>
  <c r="V394" i="29"/>
  <c r="V393" i="29"/>
  <c r="V392" i="29"/>
  <c r="V391" i="29"/>
  <c r="V390" i="29"/>
  <c r="V389" i="29"/>
  <c r="V388" i="29"/>
  <c r="V387" i="29"/>
  <c r="V386" i="29"/>
  <c r="V385" i="29"/>
  <c r="V384" i="29"/>
  <c r="V383" i="29"/>
  <c r="V382" i="29"/>
  <c r="V381" i="29"/>
  <c r="V380" i="29"/>
  <c r="V379" i="29"/>
  <c r="V378" i="29"/>
  <c r="V377" i="29"/>
  <c r="V376" i="29"/>
  <c r="V375" i="29"/>
  <c r="V374" i="29"/>
  <c r="V373" i="29"/>
  <c r="V372" i="29"/>
  <c r="V371" i="29"/>
  <c r="V370" i="29"/>
  <c r="V369" i="29"/>
  <c r="V368" i="29"/>
  <c r="V367" i="29"/>
  <c r="V366" i="29"/>
  <c r="V365" i="29"/>
  <c r="V364" i="29"/>
  <c r="V363" i="29"/>
  <c r="V362" i="29"/>
  <c r="V361" i="29"/>
  <c r="V360" i="29"/>
  <c r="V359" i="29"/>
  <c r="V358" i="29"/>
  <c r="V357" i="29"/>
  <c r="V356" i="29"/>
  <c r="V355" i="29"/>
  <c r="V354" i="29"/>
  <c r="V353" i="29"/>
  <c r="V352" i="29"/>
  <c r="V351" i="29"/>
  <c r="V350" i="29"/>
  <c r="V349" i="29"/>
  <c r="V348" i="29"/>
  <c r="V347" i="29"/>
  <c r="V346" i="29"/>
  <c r="V345" i="29"/>
  <c r="V344" i="29"/>
  <c r="V343" i="29"/>
  <c r="V342" i="29"/>
  <c r="V341" i="29"/>
  <c r="V340" i="29"/>
  <c r="V339" i="29"/>
  <c r="V338" i="29"/>
  <c r="V337" i="29"/>
  <c r="V336" i="29"/>
  <c r="V335" i="29"/>
  <c r="V334" i="29"/>
  <c r="V333" i="29"/>
  <c r="V332" i="29"/>
  <c r="V331" i="29"/>
  <c r="V330" i="29"/>
  <c r="V329" i="29"/>
  <c r="V328" i="29"/>
  <c r="V327" i="29"/>
  <c r="V326" i="29"/>
  <c r="V325" i="29"/>
  <c r="V324" i="29"/>
  <c r="V323" i="29"/>
  <c r="V322" i="29"/>
  <c r="V321" i="29"/>
  <c r="V320" i="29"/>
  <c r="V319" i="29"/>
  <c r="V318" i="29"/>
  <c r="V317" i="29"/>
  <c r="V316" i="29"/>
  <c r="V315" i="29"/>
  <c r="V314" i="29"/>
  <c r="V313" i="29"/>
  <c r="V312" i="29"/>
  <c r="V311" i="29"/>
  <c r="V310" i="29"/>
  <c r="V309" i="29"/>
  <c r="V308" i="29"/>
  <c r="V307" i="29"/>
  <c r="V306" i="29"/>
  <c r="V305" i="29"/>
  <c r="V304" i="29"/>
  <c r="V303" i="29"/>
  <c r="V302" i="29"/>
  <c r="V301" i="29"/>
  <c r="V300" i="29"/>
  <c r="V299" i="29"/>
  <c r="V298" i="29"/>
  <c r="V297" i="29"/>
  <c r="V296" i="29"/>
  <c r="V295" i="29"/>
  <c r="V294" i="29"/>
  <c r="V293" i="29"/>
  <c r="V292" i="29"/>
  <c r="V291" i="29"/>
  <c r="V290" i="29"/>
  <c r="V289" i="29"/>
  <c r="V288" i="29"/>
  <c r="V287" i="29"/>
  <c r="V286" i="29"/>
  <c r="V285" i="29"/>
  <c r="V284" i="29"/>
  <c r="V283" i="29"/>
  <c r="V282" i="29"/>
  <c r="V281" i="29"/>
  <c r="V280" i="29"/>
  <c r="V279" i="29"/>
  <c r="V278" i="29"/>
  <c r="V277" i="29"/>
  <c r="V276" i="29"/>
  <c r="V275" i="29"/>
  <c r="V274" i="29"/>
  <c r="V273" i="29"/>
  <c r="V272" i="29"/>
  <c r="V271" i="29"/>
  <c r="V270" i="29"/>
  <c r="V269" i="29"/>
  <c r="V268" i="29"/>
  <c r="V267" i="29"/>
  <c r="V266" i="29"/>
  <c r="V265" i="29"/>
  <c r="V264" i="29"/>
  <c r="V263" i="29"/>
  <c r="V262" i="29"/>
  <c r="V261" i="29"/>
  <c r="V260" i="29"/>
  <c r="V259" i="29"/>
  <c r="V258" i="29"/>
  <c r="V257" i="29"/>
  <c r="V256" i="29"/>
  <c r="V249" i="29"/>
  <c r="V248" i="29"/>
  <c r="V247" i="29"/>
  <c r="V246" i="29"/>
  <c r="V245" i="29"/>
  <c r="V244" i="29"/>
  <c r="V243" i="29"/>
  <c r="V242" i="29"/>
  <c r="V241" i="29"/>
  <c r="V240" i="29"/>
  <c r="V239" i="29"/>
  <c r="V238" i="29"/>
  <c r="V237" i="29"/>
  <c r="V236" i="29"/>
  <c r="V235" i="29"/>
  <c r="V234" i="29"/>
  <c r="V233" i="29"/>
  <c r="V232" i="29"/>
  <c r="V231" i="29"/>
  <c r="V230" i="29"/>
  <c r="V229" i="29"/>
  <c r="V228" i="29"/>
  <c r="V227" i="29"/>
  <c r="V226" i="29"/>
  <c r="V225" i="29"/>
  <c r="V224" i="29"/>
  <c r="V223" i="29"/>
  <c r="V222" i="29"/>
  <c r="V221" i="29"/>
  <c r="V220" i="29"/>
  <c r="V219" i="29"/>
  <c r="V218" i="29"/>
  <c r="V217" i="29"/>
  <c r="V216" i="29"/>
  <c r="V215" i="29"/>
  <c r="V214" i="29"/>
  <c r="V213" i="29"/>
  <c r="V212" i="29"/>
  <c r="V211" i="29"/>
  <c r="V210" i="29"/>
  <c r="V209" i="29"/>
  <c r="V208" i="29"/>
  <c r="V207" i="29"/>
  <c r="V206" i="29"/>
  <c r="V205" i="29"/>
  <c r="V204" i="29"/>
  <c r="V203" i="29"/>
  <c r="V202" i="29"/>
  <c r="V201" i="29"/>
  <c r="V200" i="29"/>
  <c r="V199" i="29"/>
  <c r="V198" i="29"/>
  <c r="V197" i="29"/>
  <c r="V196" i="29"/>
  <c r="V195" i="29"/>
  <c r="V194" i="29"/>
  <c r="V193" i="29"/>
  <c r="V192" i="29"/>
  <c r="V191" i="29"/>
  <c r="V190" i="29"/>
  <c r="V189" i="29"/>
  <c r="V188" i="29"/>
  <c r="V187" i="29"/>
  <c r="V186" i="29"/>
  <c r="V185" i="29"/>
  <c r="V184" i="29"/>
  <c r="V183" i="29"/>
  <c r="V182" i="29"/>
  <c r="V181" i="29"/>
  <c r="V180" i="29"/>
  <c r="V179" i="29"/>
  <c r="V178" i="29"/>
  <c r="V177" i="29"/>
  <c r="V176" i="29"/>
  <c r="V175" i="29"/>
  <c r="V174" i="29"/>
  <c r="V173" i="29"/>
  <c r="V172" i="29"/>
  <c r="V171" i="29"/>
  <c r="V170" i="29"/>
  <c r="V169" i="29"/>
  <c r="V168" i="29"/>
  <c r="V167" i="29"/>
  <c r="V166" i="29"/>
  <c r="V165" i="29"/>
  <c r="V164" i="29"/>
  <c r="V163" i="29"/>
  <c r="V162" i="29"/>
  <c r="V161" i="29"/>
  <c r="V160" i="29"/>
  <c r="V159" i="29"/>
  <c r="V158" i="29"/>
  <c r="V157" i="29"/>
  <c r="V156" i="29"/>
  <c r="V155" i="29"/>
  <c r="V154" i="29"/>
  <c r="V153" i="29"/>
  <c r="V152" i="29"/>
  <c r="V151" i="29"/>
  <c r="V150" i="29"/>
  <c r="V149" i="29"/>
  <c r="V148" i="29"/>
  <c r="V147" i="29"/>
  <c r="V146" i="29"/>
  <c r="V145" i="29"/>
  <c r="V144" i="29"/>
  <c r="V143" i="29"/>
  <c r="V142" i="29"/>
  <c r="V141" i="29"/>
  <c r="V140" i="29"/>
  <c r="V139" i="29"/>
  <c r="V138" i="29"/>
  <c r="V137" i="29"/>
  <c r="V136" i="29"/>
  <c r="V135" i="29"/>
  <c r="V134" i="29"/>
  <c r="V133" i="29"/>
  <c r="V132" i="29"/>
  <c r="V131" i="29"/>
  <c r="V130" i="29"/>
  <c r="V129" i="29"/>
  <c r="V128" i="29"/>
  <c r="V127" i="29"/>
  <c r="V126" i="29"/>
  <c r="V125" i="29"/>
  <c r="V124" i="29"/>
  <c r="V123" i="29"/>
  <c r="V122" i="29"/>
  <c r="V121" i="29"/>
  <c r="V120" i="29"/>
  <c r="V119" i="29"/>
  <c r="V118" i="29"/>
  <c r="V117" i="29"/>
  <c r="V116" i="29"/>
  <c r="V115" i="29"/>
  <c r="V114" i="29"/>
  <c r="V113" i="29"/>
  <c r="V112" i="29"/>
  <c r="V111" i="29"/>
  <c r="V110" i="29"/>
  <c r="V109" i="29"/>
  <c r="V108" i="29"/>
  <c r="V107" i="29"/>
  <c r="V106" i="29"/>
  <c r="V105" i="29"/>
  <c r="V104" i="29"/>
  <c r="V103" i="29"/>
  <c r="V102" i="29"/>
  <c r="V101" i="29"/>
  <c r="V100" i="29"/>
  <c r="V99" i="29"/>
  <c r="V98" i="29"/>
  <c r="V97" i="29"/>
  <c r="V96" i="29"/>
  <c r="V95" i="29"/>
  <c r="V94" i="29"/>
  <c r="V93" i="29"/>
  <c r="V92" i="29"/>
  <c r="V91" i="29"/>
  <c r="V90" i="29"/>
  <c r="V89" i="29"/>
  <c r="V88" i="29"/>
  <c r="V87" i="29"/>
  <c r="V86" i="29"/>
  <c r="V85" i="29"/>
  <c r="V84" i="29"/>
  <c r="V83" i="29"/>
  <c r="V82" i="29"/>
  <c r="V81" i="29"/>
  <c r="V80" i="29"/>
  <c r="V79" i="29"/>
  <c r="V78" i="29"/>
  <c r="V77" i="29"/>
  <c r="V76" i="29"/>
  <c r="V75" i="29"/>
  <c r="V74" i="29"/>
  <c r="V73" i="29"/>
  <c r="V72" i="29"/>
  <c r="V71" i="29"/>
  <c r="V70" i="29"/>
  <c r="V69" i="29"/>
  <c r="V68" i="29"/>
  <c r="V67" i="29"/>
  <c r="V66" i="29"/>
  <c r="V65" i="29"/>
  <c r="V64" i="29"/>
  <c r="V63" i="29"/>
  <c r="V62" i="29"/>
  <c r="V61" i="29"/>
  <c r="V60" i="29"/>
  <c r="V59" i="29"/>
  <c r="V58" i="29"/>
  <c r="V57" i="29"/>
  <c r="V56" i="29"/>
  <c r="V55" i="29"/>
  <c r="V54" i="29"/>
  <c r="V53" i="29"/>
  <c r="V52" i="29"/>
  <c r="V51" i="29"/>
  <c r="V50" i="29"/>
  <c r="V49" i="29"/>
  <c r="V48" i="29"/>
  <c r="V47" i="29"/>
  <c r="V46" i="29"/>
  <c r="V45" i="29"/>
  <c r="V44" i="29"/>
  <c r="V43" i="29"/>
  <c r="V42" i="29"/>
  <c r="V41" i="29"/>
  <c r="V40" i="29"/>
  <c r="V39" i="29"/>
  <c r="V38" i="29"/>
  <c r="V37" i="29"/>
  <c r="V36" i="29"/>
  <c r="V35" i="29"/>
  <c r="V34" i="29"/>
  <c r="V33" i="29"/>
  <c r="V32" i="29"/>
  <c r="V31" i="29"/>
  <c r="V30" i="29"/>
  <c r="V29" i="29"/>
  <c r="V28" i="29"/>
  <c r="V27" i="29"/>
  <c r="V26" i="29"/>
  <c r="V25" i="29"/>
  <c r="V24" i="29"/>
  <c r="V23" i="29"/>
  <c r="V22" i="29"/>
  <c r="V21" i="29"/>
  <c r="V20" i="29"/>
  <c r="V19" i="29"/>
  <c r="V18" i="29"/>
  <c r="V17" i="29"/>
  <c r="V16" i="29"/>
  <c r="V15" i="29"/>
  <c r="V14" i="29"/>
  <c r="V13" i="29"/>
  <c r="V12" i="29"/>
  <c r="V11" i="29"/>
  <c r="V10" i="29"/>
  <c r="V9" i="29"/>
  <c r="V8" i="29"/>
  <c r="V7" i="29"/>
  <c r="V6" i="29"/>
  <c r="V5" i="29"/>
  <c r="V4" i="29"/>
  <c r="V3" i="29"/>
  <c r="R803" i="29"/>
  <c r="R802" i="29"/>
  <c r="R801" i="29"/>
  <c r="R800" i="29"/>
  <c r="R799" i="29"/>
  <c r="R798" i="29"/>
  <c r="R797" i="29"/>
  <c r="R796" i="29"/>
  <c r="R795" i="29"/>
  <c r="R794" i="29"/>
  <c r="R793" i="29"/>
  <c r="R792" i="29"/>
  <c r="R791" i="29"/>
  <c r="R790" i="29"/>
  <c r="R789" i="29"/>
  <c r="R788" i="29"/>
  <c r="R787" i="29"/>
  <c r="R786" i="29"/>
  <c r="R785" i="29"/>
  <c r="R784" i="29"/>
  <c r="R783" i="29"/>
  <c r="R782" i="29"/>
  <c r="R781" i="29"/>
  <c r="R780" i="29"/>
  <c r="R779" i="29"/>
  <c r="R778" i="29"/>
  <c r="R777" i="29"/>
  <c r="R776" i="29"/>
  <c r="R775" i="29"/>
  <c r="R774" i="29"/>
  <c r="R773" i="29"/>
  <c r="R772" i="29"/>
  <c r="R771" i="29"/>
  <c r="R770" i="29"/>
  <c r="R769" i="29"/>
  <c r="R768" i="29"/>
  <c r="R767" i="29"/>
  <c r="R766" i="29"/>
  <c r="R765" i="29"/>
  <c r="R764" i="29"/>
  <c r="R763" i="29"/>
  <c r="R762" i="29"/>
  <c r="R761" i="29"/>
  <c r="R760" i="29"/>
  <c r="R759" i="29"/>
  <c r="R758" i="29"/>
  <c r="R757" i="29"/>
  <c r="R756" i="29"/>
  <c r="R755" i="29"/>
  <c r="R754" i="29"/>
  <c r="R753" i="29"/>
  <c r="R752" i="29"/>
  <c r="R751" i="29"/>
  <c r="R750" i="29"/>
  <c r="R749" i="29"/>
  <c r="R748" i="29"/>
  <c r="R747" i="29"/>
  <c r="R746" i="29"/>
  <c r="R745" i="29"/>
  <c r="R744" i="29"/>
  <c r="R743" i="29"/>
  <c r="R742" i="29"/>
  <c r="R741" i="29"/>
  <c r="R740" i="29"/>
  <c r="R739" i="29"/>
  <c r="R738" i="29"/>
  <c r="R737" i="29"/>
  <c r="R736" i="29"/>
  <c r="R735" i="29"/>
  <c r="R734" i="29"/>
  <c r="R733" i="29"/>
  <c r="R732" i="29"/>
  <c r="R731" i="29"/>
  <c r="R730" i="29"/>
  <c r="R729" i="29"/>
  <c r="R728" i="29"/>
  <c r="R727" i="29"/>
  <c r="R726" i="29"/>
  <c r="R725" i="29"/>
  <c r="R724" i="29"/>
  <c r="R723" i="29"/>
  <c r="R722" i="29"/>
  <c r="R721" i="29"/>
  <c r="R720" i="29"/>
  <c r="R719" i="29"/>
  <c r="R718" i="29"/>
  <c r="R717" i="29"/>
  <c r="R716" i="29"/>
  <c r="R715" i="29"/>
  <c r="R714" i="29"/>
  <c r="R713" i="29"/>
  <c r="R712" i="29"/>
  <c r="R711" i="29"/>
  <c r="R710" i="29"/>
  <c r="R709" i="29"/>
  <c r="R708" i="29"/>
  <c r="R707" i="29"/>
  <c r="R706" i="29"/>
  <c r="R705" i="29"/>
  <c r="R704" i="29"/>
  <c r="R703" i="29"/>
  <c r="R702" i="29"/>
  <c r="R701" i="29"/>
  <c r="R700" i="29"/>
  <c r="R699" i="29"/>
  <c r="R698" i="29"/>
  <c r="R697" i="29"/>
  <c r="R696" i="29"/>
  <c r="R695" i="29"/>
  <c r="R694" i="29"/>
  <c r="R693" i="29"/>
  <c r="R692" i="29"/>
  <c r="R691" i="29"/>
  <c r="R690" i="29"/>
  <c r="R689" i="29"/>
  <c r="R688" i="29"/>
  <c r="R687" i="29"/>
  <c r="R686" i="29"/>
  <c r="R685" i="29"/>
  <c r="R684" i="29"/>
  <c r="R683" i="29"/>
  <c r="R682" i="29"/>
  <c r="R681" i="29"/>
  <c r="R680" i="29"/>
  <c r="R679" i="29"/>
  <c r="R678" i="29"/>
  <c r="R677" i="29"/>
  <c r="R676" i="29"/>
  <c r="R675" i="29"/>
  <c r="R674" i="29"/>
  <c r="R673" i="29"/>
  <c r="R672" i="29"/>
  <c r="R671" i="29"/>
  <c r="R670" i="29"/>
  <c r="R669" i="29"/>
  <c r="R668" i="29"/>
  <c r="R667" i="29"/>
  <c r="R666" i="29"/>
  <c r="R665" i="29"/>
  <c r="R664" i="29"/>
  <c r="R663" i="29"/>
  <c r="R662" i="29"/>
  <c r="R661" i="29"/>
  <c r="R660" i="29"/>
  <c r="R659" i="29"/>
  <c r="R658" i="29"/>
  <c r="R657" i="29"/>
  <c r="R656" i="29"/>
  <c r="R655" i="29"/>
  <c r="R654" i="29"/>
  <c r="R653" i="29"/>
  <c r="R652" i="29"/>
  <c r="R651" i="29"/>
  <c r="R650" i="29"/>
  <c r="R649" i="29"/>
  <c r="R648" i="29"/>
  <c r="R647" i="29"/>
  <c r="R646" i="29"/>
  <c r="R645" i="29"/>
  <c r="R644" i="29"/>
  <c r="R643" i="29"/>
  <c r="R642" i="29"/>
  <c r="R641" i="29"/>
  <c r="R640" i="29"/>
  <c r="R639" i="29"/>
  <c r="R638" i="29"/>
  <c r="R637" i="29"/>
  <c r="R636" i="29"/>
  <c r="R635" i="29"/>
  <c r="R634" i="29"/>
  <c r="R633" i="29"/>
  <c r="R632" i="29"/>
  <c r="R631" i="29"/>
  <c r="R630" i="29"/>
  <c r="R629" i="29"/>
  <c r="R628" i="29"/>
  <c r="R627" i="29"/>
  <c r="R626" i="29"/>
  <c r="R625" i="29"/>
  <c r="R624" i="29"/>
  <c r="R623" i="29"/>
  <c r="R622" i="29"/>
  <c r="R621" i="29"/>
  <c r="R620" i="29"/>
  <c r="R619" i="29"/>
  <c r="R618" i="29"/>
  <c r="R617" i="29"/>
  <c r="R616" i="29"/>
  <c r="R615" i="29"/>
  <c r="R614" i="29"/>
  <c r="R613" i="29"/>
  <c r="R612" i="29"/>
  <c r="R611" i="29"/>
  <c r="R610" i="29"/>
  <c r="R609" i="29"/>
  <c r="R608" i="29"/>
  <c r="R607" i="29"/>
  <c r="R606" i="29"/>
  <c r="R605" i="29"/>
  <c r="R604" i="29"/>
  <c r="R603" i="29"/>
  <c r="R602" i="29"/>
  <c r="R601" i="29"/>
  <c r="R600" i="29"/>
  <c r="R599" i="29"/>
  <c r="R598" i="29"/>
  <c r="R597" i="29"/>
  <c r="R596" i="29"/>
  <c r="R595" i="29"/>
  <c r="R594" i="29"/>
  <c r="R593" i="29"/>
  <c r="R592" i="29"/>
  <c r="R591" i="29"/>
  <c r="R590" i="29"/>
  <c r="R589" i="29"/>
  <c r="R588" i="29"/>
  <c r="R587" i="29"/>
  <c r="R586" i="29"/>
  <c r="R585" i="29"/>
  <c r="R584" i="29"/>
  <c r="R583" i="29"/>
  <c r="R582" i="29"/>
  <c r="R581" i="29"/>
  <c r="R580" i="29"/>
  <c r="R579" i="29"/>
  <c r="R578" i="29"/>
  <c r="R577" i="29"/>
  <c r="R576" i="29"/>
  <c r="R575" i="29"/>
  <c r="R574" i="29"/>
  <c r="R573" i="29"/>
  <c r="R572" i="29"/>
  <c r="R571" i="29"/>
  <c r="R570" i="29"/>
  <c r="R569" i="29"/>
  <c r="R568" i="29"/>
  <c r="R567" i="29"/>
  <c r="R566" i="29"/>
  <c r="R565" i="29"/>
  <c r="R564" i="29"/>
  <c r="R563" i="29"/>
  <c r="R562" i="29"/>
  <c r="R561" i="29"/>
  <c r="R560" i="29"/>
  <c r="R559" i="29"/>
  <c r="R558" i="29"/>
  <c r="R557" i="29"/>
  <c r="R556" i="29"/>
  <c r="R555" i="29"/>
  <c r="R554" i="29"/>
  <c r="R553" i="29"/>
  <c r="R552" i="29"/>
  <c r="R551" i="29"/>
  <c r="R550" i="29"/>
  <c r="R549" i="29"/>
  <c r="R548" i="29"/>
  <c r="R547" i="29"/>
  <c r="R546" i="29"/>
  <c r="R545" i="29"/>
  <c r="R544" i="29"/>
  <c r="R543" i="29"/>
  <c r="R542" i="29"/>
  <c r="R541" i="29"/>
  <c r="R540" i="29"/>
  <c r="R539" i="29"/>
  <c r="R538" i="29"/>
  <c r="R537" i="29"/>
  <c r="R536" i="29"/>
  <c r="R535" i="29"/>
  <c r="R534" i="29"/>
  <c r="R533" i="29"/>
  <c r="R532" i="29"/>
  <c r="R531" i="29"/>
  <c r="R530" i="29"/>
  <c r="R529" i="29"/>
  <c r="R528" i="29"/>
  <c r="R527" i="29"/>
  <c r="R526" i="29"/>
  <c r="R525" i="29"/>
  <c r="R524" i="29"/>
  <c r="R523" i="29"/>
  <c r="R522" i="29"/>
  <c r="R521" i="29"/>
  <c r="R520" i="29"/>
  <c r="R519" i="29"/>
  <c r="R518" i="29"/>
  <c r="R517" i="29"/>
  <c r="R516" i="29"/>
  <c r="R515" i="29"/>
  <c r="R514" i="29"/>
  <c r="R513" i="29"/>
  <c r="R512" i="29"/>
  <c r="R511" i="29"/>
  <c r="R510" i="29"/>
  <c r="R509" i="29"/>
  <c r="R508" i="29"/>
  <c r="R507" i="29"/>
  <c r="R506" i="29"/>
  <c r="R502" i="29"/>
  <c r="R501" i="29"/>
  <c r="R500" i="29"/>
  <c r="R499" i="29"/>
  <c r="R498" i="29"/>
  <c r="R497" i="29"/>
  <c r="R496" i="29"/>
  <c r="R495" i="29"/>
  <c r="R494" i="29"/>
  <c r="R493" i="29"/>
  <c r="R492" i="29"/>
  <c r="R491" i="29"/>
  <c r="R490" i="29"/>
  <c r="R489" i="29"/>
  <c r="R488" i="29"/>
  <c r="R487" i="29"/>
  <c r="R486" i="29"/>
  <c r="R485" i="29"/>
  <c r="R484" i="29"/>
  <c r="R483" i="29"/>
  <c r="R482" i="29"/>
  <c r="R481" i="29"/>
  <c r="R480" i="29"/>
  <c r="R479" i="29"/>
  <c r="R478" i="29"/>
  <c r="R477" i="29"/>
  <c r="R476" i="29"/>
  <c r="R475" i="29"/>
  <c r="R474" i="29"/>
  <c r="R473" i="29"/>
  <c r="R472" i="29"/>
  <c r="R471" i="29"/>
  <c r="R470" i="29"/>
  <c r="R469" i="29"/>
  <c r="R468" i="29"/>
  <c r="R467" i="29"/>
  <c r="R466" i="29"/>
  <c r="R465" i="29"/>
  <c r="R464" i="29"/>
  <c r="R463" i="29"/>
  <c r="R462" i="29"/>
  <c r="R461" i="29"/>
  <c r="R460" i="29"/>
  <c r="R459" i="29"/>
  <c r="R458" i="29"/>
  <c r="R457" i="29"/>
  <c r="R456" i="29"/>
  <c r="R455" i="29"/>
  <c r="R454" i="29"/>
  <c r="R453" i="29"/>
  <c r="R452" i="29"/>
  <c r="R451" i="29"/>
  <c r="R450" i="29"/>
  <c r="R449" i="29"/>
  <c r="R448" i="29"/>
  <c r="R447" i="29"/>
  <c r="R446" i="29"/>
  <c r="R445" i="29"/>
  <c r="R444" i="29"/>
  <c r="R443" i="29"/>
  <c r="R442" i="29"/>
  <c r="R441" i="29"/>
  <c r="R440" i="29"/>
  <c r="R439" i="29"/>
  <c r="R438" i="29"/>
  <c r="R437" i="29"/>
  <c r="R436" i="29"/>
  <c r="R435" i="29"/>
  <c r="R434" i="29"/>
  <c r="R433" i="29"/>
  <c r="R432" i="29"/>
  <c r="R431" i="29"/>
  <c r="R430" i="29"/>
  <c r="R429" i="29"/>
  <c r="R428" i="29"/>
  <c r="R427" i="29"/>
  <c r="R426" i="29"/>
  <c r="R425" i="29"/>
  <c r="R424" i="29"/>
  <c r="R423" i="29"/>
  <c r="R422" i="29"/>
  <c r="R421" i="29"/>
  <c r="R420" i="29"/>
  <c r="R419" i="29"/>
  <c r="R418" i="29"/>
  <c r="R417" i="29"/>
  <c r="R416" i="29"/>
  <c r="R415" i="29"/>
  <c r="R414" i="29"/>
  <c r="R413" i="29"/>
  <c r="R412" i="29"/>
  <c r="R411" i="29"/>
  <c r="R410" i="29"/>
  <c r="R409" i="29"/>
  <c r="R408" i="29"/>
  <c r="R407" i="29"/>
  <c r="R406" i="29"/>
  <c r="R405" i="29"/>
  <c r="R404" i="29"/>
  <c r="R403" i="29"/>
  <c r="R402" i="29"/>
  <c r="R401" i="29"/>
  <c r="R400" i="29"/>
  <c r="R399" i="29"/>
  <c r="R398" i="29"/>
  <c r="R397" i="29"/>
  <c r="R396" i="29"/>
  <c r="R395" i="29"/>
  <c r="R394" i="29"/>
  <c r="R393" i="29"/>
  <c r="R392" i="29"/>
  <c r="R391" i="29"/>
  <c r="R390" i="29"/>
  <c r="R389" i="29"/>
  <c r="R388" i="29"/>
  <c r="R387" i="29"/>
  <c r="R386" i="29"/>
  <c r="R385" i="29"/>
  <c r="R384" i="29"/>
  <c r="R383" i="29"/>
  <c r="R382" i="29"/>
  <c r="R381" i="29"/>
  <c r="R380" i="29"/>
  <c r="R379" i="29"/>
  <c r="R378" i="29"/>
  <c r="R377" i="29"/>
  <c r="R376" i="29"/>
  <c r="R375" i="29"/>
  <c r="R374" i="29"/>
  <c r="R373" i="29"/>
  <c r="R372" i="29"/>
  <c r="R371" i="29"/>
  <c r="R370" i="29"/>
  <c r="R369" i="29"/>
  <c r="R368" i="29"/>
  <c r="R367" i="29"/>
  <c r="R366" i="29"/>
  <c r="R365" i="29"/>
  <c r="R364" i="29"/>
  <c r="R363" i="29"/>
  <c r="R362" i="29"/>
  <c r="R361" i="29"/>
  <c r="R360" i="29"/>
  <c r="R359" i="29"/>
  <c r="R358" i="29"/>
  <c r="R357" i="29"/>
  <c r="R356" i="29"/>
  <c r="R355" i="29"/>
  <c r="R354" i="29"/>
  <c r="R353" i="29"/>
  <c r="R352" i="29"/>
  <c r="R351" i="29"/>
  <c r="R350" i="29"/>
  <c r="R349" i="29"/>
  <c r="R348" i="29"/>
  <c r="R347" i="29"/>
  <c r="R346" i="29"/>
  <c r="R345" i="29"/>
  <c r="R344" i="29"/>
  <c r="R343" i="29"/>
  <c r="R342" i="29"/>
  <c r="R341" i="29"/>
  <c r="R340" i="29"/>
  <c r="R339" i="29"/>
  <c r="R338" i="29"/>
  <c r="R337" i="29"/>
  <c r="R336" i="29"/>
  <c r="R335" i="29"/>
  <c r="R334" i="29"/>
  <c r="R333" i="29"/>
  <c r="R332" i="29"/>
  <c r="R331" i="29"/>
  <c r="R330" i="29"/>
  <c r="R329" i="29"/>
  <c r="R328" i="29"/>
  <c r="R327" i="29"/>
  <c r="R326" i="29"/>
  <c r="R325" i="29"/>
  <c r="R324" i="29"/>
  <c r="R323" i="29"/>
  <c r="R322" i="29"/>
  <c r="R321" i="29"/>
  <c r="R320" i="29"/>
  <c r="R319" i="29"/>
  <c r="R318" i="29"/>
  <c r="R317" i="29"/>
  <c r="R316" i="29"/>
  <c r="R315" i="29"/>
  <c r="R314" i="29"/>
  <c r="R313" i="29"/>
  <c r="R312" i="29"/>
  <c r="R311" i="29"/>
  <c r="R310" i="29"/>
  <c r="R309" i="29"/>
  <c r="R308" i="29"/>
  <c r="R307" i="29"/>
  <c r="R306" i="29"/>
  <c r="R305" i="29"/>
  <c r="R304" i="29"/>
  <c r="R303" i="29"/>
  <c r="R302" i="29"/>
  <c r="R301" i="29"/>
  <c r="R300" i="29"/>
  <c r="R299" i="29"/>
  <c r="R298" i="29"/>
  <c r="R297" i="29"/>
  <c r="R296" i="29"/>
  <c r="R295" i="29"/>
  <c r="R294" i="29"/>
  <c r="R293" i="29"/>
  <c r="R292" i="29"/>
  <c r="R291" i="29"/>
  <c r="R290" i="29"/>
  <c r="R289" i="29"/>
  <c r="R288" i="29"/>
  <c r="R287" i="29"/>
  <c r="R286" i="29"/>
  <c r="R285" i="29"/>
  <c r="R284" i="29"/>
  <c r="R283" i="29"/>
  <c r="R282" i="29"/>
  <c r="R281" i="29"/>
  <c r="R280" i="29"/>
  <c r="R279" i="29"/>
  <c r="R278" i="29"/>
  <c r="R277" i="29"/>
  <c r="R276" i="29"/>
  <c r="R275" i="29"/>
  <c r="R274" i="29"/>
  <c r="R273" i="29"/>
  <c r="R272" i="29"/>
  <c r="R271" i="29"/>
  <c r="R270" i="29"/>
  <c r="R269" i="29"/>
  <c r="R268" i="29"/>
  <c r="R267" i="29"/>
  <c r="R266" i="29"/>
  <c r="R265" i="29"/>
  <c r="R264" i="29"/>
  <c r="R263" i="29"/>
  <c r="R262" i="29"/>
  <c r="R261" i="29"/>
  <c r="R260" i="29"/>
  <c r="R259" i="29"/>
  <c r="R258" i="29"/>
  <c r="R257" i="29"/>
  <c r="R256" i="29"/>
  <c r="R249" i="29"/>
  <c r="R248" i="29"/>
  <c r="R247" i="29"/>
  <c r="R246" i="29"/>
  <c r="R245" i="29"/>
  <c r="R244" i="29"/>
  <c r="R243" i="29"/>
  <c r="R242" i="29"/>
  <c r="R241" i="29"/>
  <c r="R240" i="29"/>
  <c r="R239" i="29"/>
  <c r="R238" i="29"/>
  <c r="R237" i="29"/>
  <c r="R236" i="29"/>
  <c r="R235" i="29"/>
  <c r="R234" i="29"/>
  <c r="R233" i="29"/>
  <c r="R232" i="29"/>
  <c r="R231" i="29"/>
  <c r="R230" i="29"/>
  <c r="R229" i="29"/>
  <c r="R228" i="29"/>
  <c r="R227" i="29"/>
  <c r="R226" i="29"/>
  <c r="R225" i="29"/>
  <c r="R224" i="29"/>
  <c r="R223" i="29"/>
  <c r="R222" i="29"/>
  <c r="R221" i="29"/>
  <c r="R220" i="29"/>
  <c r="R219" i="29"/>
  <c r="R218" i="29"/>
  <c r="R217" i="29"/>
  <c r="R216" i="29"/>
  <c r="R215" i="29"/>
  <c r="R214" i="29"/>
  <c r="R213" i="29"/>
  <c r="R212" i="29"/>
  <c r="R211" i="29"/>
  <c r="R210" i="29"/>
  <c r="R209" i="29"/>
  <c r="R208" i="29"/>
  <c r="R207" i="29"/>
  <c r="R206" i="29"/>
  <c r="R205" i="29"/>
  <c r="R204" i="29"/>
  <c r="R203" i="29"/>
  <c r="R202" i="29"/>
  <c r="R201" i="29"/>
  <c r="R200" i="29"/>
  <c r="R199" i="29"/>
  <c r="R198" i="29"/>
  <c r="R197" i="29"/>
  <c r="R196" i="29"/>
  <c r="R195" i="29"/>
  <c r="R194" i="29"/>
  <c r="R193" i="29"/>
  <c r="R192" i="29"/>
  <c r="R191" i="29"/>
  <c r="R190" i="29"/>
  <c r="R189" i="29"/>
  <c r="R188" i="29"/>
  <c r="R187" i="29"/>
  <c r="R186" i="29"/>
  <c r="R185" i="29"/>
  <c r="R184" i="29"/>
  <c r="R183" i="29"/>
  <c r="R182" i="29"/>
  <c r="R181" i="29"/>
  <c r="R180" i="29"/>
  <c r="R179" i="29"/>
  <c r="R178" i="29"/>
  <c r="R177" i="29"/>
  <c r="R176" i="29"/>
  <c r="R175" i="29"/>
  <c r="R174" i="29"/>
  <c r="R173" i="29"/>
  <c r="R172" i="29"/>
  <c r="R171" i="29"/>
  <c r="R170" i="29"/>
  <c r="R169" i="29"/>
  <c r="R168" i="29"/>
  <c r="R167" i="29"/>
  <c r="R166" i="29"/>
  <c r="R165" i="29"/>
  <c r="R164" i="29"/>
  <c r="R163" i="29"/>
  <c r="R162" i="29"/>
  <c r="R161" i="29"/>
  <c r="R160" i="29"/>
  <c r="R159" i="29"/>
  <c r="R158" i="29"/>
  <c r="R157" i="29"/>
  <c r="R156" i="29"/>
  <c r="R155" i="29"/>
  <c r="R154" i="29"/>
  <c r="R153" i="29"/>
  <c r="R152" i="29"/>
  <c r="R151" i="29"/>
  <c r="R150" i="29"/>
  <c r="R149" i="29"/>
  <c r="R148" i="29"/>
  <c r="R147" i="29"/>
  <c r="R146" i="29"/>
  <c r="R145" i="29"/>
  <c r="R144" i="29"/>
  <c r="R143" i="29"/>
  <c r="R142" i="29"/>
  <c r="R141" i="29"/>
  <c r="R140" i="29"/>
  <c r="R139" i="29"/>
  <c r="R138" i="29"/>
  <c r="R137" i="29"/>
  <c r="R136" i="29"/>
  <c r="R135" i="29"/>
  <c r="R134" i="29"/>
  <c r="R133" i="29"/>
  <c r="R132" i="29"/>
  <c r="R131" i="29"/>
  <c r="R130" i="29"/>
  <c r="R129" i="29"/>
  <c r="R128" i="29"/>
  <c r="R127" i="29"/>
  <c r="R126" i="29"/>
  <c r="R125" i="29"/>
  <c r="R124" i="29"/>
  <c r="R123" i="29"/>
  <c r="R122" i="29"/>
  <c r="R121" i="29"/>
  <c r="R120" i="29"/>
  <c r="R119" i="29"/>
  <c r="R118" i="29"/>
  <c r="R117" i="29"/>
  <c r="R116" i="29"/>
  <c r="R115" i="29"/>
  <c r="R114" i="29"/>
  <c r="R113" i="29"/>
  <c r="R112" i="29"/>
  <c r="R111" i="29"/>
  <c r="R110" i="29"/>
  <c r="R109" i="29"/>
  <c r="R108" i="29"/>
  <c r="R107" i="29"/>
  <c r="R106" i="29"/>
  <c r="R105" i="29"/>
  <c r="R104" i="29"/>
  <c r="R103" i="29"/>
  <c r="R102" i="29"/>
  <c r="R101" i="29"/>
  <c r="R100" i="29"/>
  <c r="R99" i="29"/>
  <c r="R98" i="29"/>
  <c r="R97" i="29"/>
  <c r="R96" i="29"/>
  <c r="R95" i="29"/>
  <c r="R94" i="29"/>
  <c r="R93" i="29"/>
  <c r="R92" i="29"/>
  <c r="R91" i="29"/>
  <c r="R90" i="29"/>
  <c r="R89" i="29"/>
  <c r="R88" i="29"/>
  <c r="R87" i="29"/>
  <c r="R86" i="29"/>
  <c r="R85" i="29"/>
  <c r="R84" i="29"/>
  <c r="R83" i="29"/>
  <c r="R82" i="29"/>
  <c r="R81" i="29"/>
  <c r="R80" i="29"/>
  <c r="R79" i="29"/>
  <c r="R78" i="29"/>
  <c r="R77" i="29"/>
  <c r="R76" i="29"/>
  <c r="R75" i="29"/>
  <c r="R74" i="29"/>
  <c r="R73" i="29"/>
  <c r="R72" i="29"/>
  <c r="R71" i="29"/>
  <c r="R70" i="29"/>
  <c r="R69" i="29"/>
  <c r="R68" i="29"/>
  <c r="R67" i="29"/>
  <c r="R66" i="29"/>
  <c r="R65" i="29"/>
  <c r="R64" i="29"/>
  <c r="R63" i="29"/>
  <c r="R62" i="29"/>
  <c r="R61" i="29"/>
  <c r="R60" i="29"/>
  <c r="R59" i="29"/>
  <c r="R58" i="29"/>
  <c r="R57" i="29"/>
  <c r="R56" i="29"/>
  <c r="R55" i="29"/>
  <c r="R54" i="29"/>
  <c r="R53" i="29"/>
  <c r="R52" i="29"/>
  <c r="R51" i="29"/>
  <c r="R50" i="29"/>
  <c r="R49" i="29"/>
  <c r="R48" i="29"/>
  <c r="R47" i="29"/>
  <c r="R46" i="29"/>
  <c r="R45" i="29"/>
  <c r="R44" i="29"/>
  <c r="R43" i="29"/>
  <c r="R42" i="29"/>
  <c r="R41" i="29"/>
  <c r="R40" i="29"/>
  <c r="R39" i="29"/>
  <c r="R38" i="29"/>
  <c r="R37" i="29"/>
  <c r="R36" i="29"/>
  <c r="R35" i="29"/>
  <c r="R34" i="29"/>
  <c r="R33" i="29"/>
  <c r="R32" i="29"/>
  <c r="R31" i="29"/>
  <c r="R30" i="29"/>
  <c r="R29" i="29"/>
  <c r="R28" i="29"/>
  <c r="R27" i="29"/>
  <c r="R26" i="29"/>
  <c r="R25" i="29"/>
  <c r="R24" i="29"/>
  <c r="R23" i="29"/>
  <c r="R22" i="29"/>
  <c r="R21" i="29"/>
  <c r="R20" i="29"/>
  <c r="R19" i="29"/>
  <c r="R18" i="29"/>
  <c r="R17" i="29"/>
  <c r="R16" i="29"/>
  <c r="R15" i="29"/>
  <c r="R14" i="29"/>
  <c r="R13" i="29"/>
  <c r="R12" i="29"/>
  <c r="R11" i="29"/>
  <c r="R10" i="29"/>
  <c r="R9" i="29"/>
  <c r="R8" i="29"/>
  <c r="R7" i="29"/>
  <c r="R6" i="29"/>
  <c r="R5" i="29"/>
  <c r="R4" i="29"/>
  <c r="R3" i="29"/>
  <c r="N803" i="29"/>
  <c r="N802" i="29"/>
  <c r="N801" i="29"/>
  <c r="N800" i="29"/>
  <c r="N799" i="29"/>
  <c r="N798" i="29"/>
  <c r="N797" i="29"/>
  <c r="N796" i="29"/>
  <c r="N795" i="29"/>
  <c r="N794" i="29"/>
  <c r="N793" i="29"/>
  <c r="N792" i="29"/>
  <c r="N791" i="29"/>
  <c r="N790" i="29"/>
  <c r="N789" i="29"/>
  <c r="N788" i="29"/>
  <c r="N787" i="29"/>
  <c r="N786" i="29"/>
  <c r="N785" i="29"/>
  <c r="N784" i="29"/>
  <c r="N783" i="29"/>
  <c r="N782" i="29"/>
  <c r="N781" i="29"/>
  <c r="N780" i="29"/>
  <c r="N779" i="29"/>
  <c r="N778" i="29"/>
  <c r="N777" i="29"/>
  <c r="N776" i="29"/>
  <c r="N775" i="29"/>
  <c r="N774" i="29"/>
  <c r="N773" i="29"/>
  <c r="N772" i="29"/>
  <c r="N771" i="29"/>
  <c r="N770" i="29"/>
  <c r="N769" i="29"/>
  <c r="N768" i="29"/>
  <c r="N767" i="29"/>
  <c r="N766" i="29"/>
  <c r="N765" i="29"/>
  <c r="N764" i="29"/>
  <c r="N763" i="29"/>
  <c r="N762" i="29"/>
  <c r="N761" i="29"/>
  <c r="N760" i="29"/>
  <c r="N759" i="29"/>
  <c r="N758" i="29"/>
  <c r="N757" i="29"/>
  <c r="N756" i="29"/>
  <c r="N755" i="29"/>
  <c r="N754" i="29"/>
  <c r="N753" i="29"/>
  <c r="N752" i="29"/>
  <c r="N751" i="29"/>
  <c r="N750" i="29"/>
  <c r="N749" i="29"/>
  <c r="N748" i="29"/>
  <c r="N747" i="29"/>
  <c r="N746" i="29"/>
  <c r="N745" i="29"/>
  <c r="N744" i="29"/>
  <c r="N743" i="29"/>
  <c r="N742" i="29"/>
  <c r="N741" i="29"/>
  <c r="N740" i="29"/>
  <c r="N739" i="29"/>
  <c r="N738" i="29"/>
  <c r="N737" i="29"/>
  <c r="N736" i="29"/>
  <c r="N735" i="29"/>
  <c r="N734" i="29"/>
  <c r="N733" i="29"/>
  <c r="N732" i="29"/>
  <c r="N731" i="29"/>
  <c r="N730" i="29"/>
  <c r="N729" i="29"/>
  <c r="N728" i="29"/>
  <c r="N727" i="29"/>
  <c r="N726" i="29"/>
  <c r="N725" i="29"/>
  <c r="N724" i="29"/>
  <c r="N723" i="29"/>
  <c r="N722" i="29"/>
  <c r="N721" i="29"/>
  <c r="N720" i="29"/>
  <c r="N719" i="29"/>
  <c r="N718" i="29"/>
  <c r="N717" i="29"/>
  <c r="N716" i="29"/>
  <c r="N715" i="29"/>
  <c r="N714" i="29"/>
  <c r="N713" i="29"/>
  <c r="N712" i="29"/>
  <c r="N711" i="29"/>
  <c r="N710" i="29"/>
  <c r="N709" i="29"/>
  <c r="N708" i="29"/>
  <c r="N707" i="29"/>
  <c r="N706" i="29"/>
  <c r="N705" i="29"/>
  <c r="N704" i="29"/>
  <c r="N703" i="29"/>
  <c r="N702" i="29"/>
  <c r="N701" i="29"/>
  <c r="N700" i="29"/>
  <c r="N699" i="29"/>
  <c r="N698" i="29"/>
  <c r="N697" i="29"/>
  <c r="N696" i="29"/>
  <c r="N695" i="29"/>
  <c r="N694" i="29"/>
  <c r="N693" i="29"/>
  <c r="N692" i="29"/>
  <c r="N691" i="29"/>
  <c r="N690" i="29"/>
  <c r="N689" i="29"/>
  <c r="N688" i="29"/>
  <c r="N687" i="29"/>
  <c r="N686" i="29"/>
  <c r="N685" i="29"/>
  <c r="N684" i="29"/>
  <c r="N683" i="29"/>
  <c r="N682" i="29"/>
  <c r="N681" i="29"/>
  <c r="N680" i="29"/>
  <c r="N679" i="29"/>
  <c r="N678" i="29"/>
  <c r="N677" i="29"/>
  <c r="N676" i="29"/>
  <c r="N675" i="29"/>
  <c r="N674" i="29"/>
  <c r="N673" i="29"/>
  <c r="N672" i="29"/>
  <c r="N671" i="29"/>
  <c r="N670" i="29"/>
  <c r="N669" i="29"/>
  <c r="N668" i="29"/>
  <c r="N667" i="29"/>
  <c r="N666" i="29"/>
  <c r="N665" i="29"/>
  <c r="N664" i="29"/>
  <c r="N663" i="29"/>
  <c r="N662" i="29"/>
  <c r="N661" i="29"/>
  <c r="N660" i="29"/>
  <c r="N659" i="29"/>
  <c r="N658" i="29"/>
  <c r="N657" i="29"/>
  <c r="N656" i="29"/>
  <c r="N655" i="29"/>
  <c r="N654" i="29"/>
  <c r="N653" i="29"/>
  <c r="N652" i="29"/>
  <c r="N651" i="29"/>
  <c r="N650" i="29"/>
  <c r="N649" i="29"/>
  <c r="N648" i="29"/>
  <c r="N647" i="29"/>
  <c r="N646" i="29"/>
  <c r="N645" i="29"/>
  <c r="N644" i="29"/>
  <c r="N643" i="29"/>
  <c r="N642" i="29"/>
  <c r="N641" i="29"/>
  <c r="N640" i="29"/>
  <c r="N639" i="29"/>
  <c r="N638" i="29"/>
  <c r="N637" i="29"/>
  <c r="N636" i="29"/>
  <c r="N635" i="29"/>
  <c r="N634" i="29"/>
  <c r="N633" i="29"/>
  <c r="N632" i="29"/>
  <c r="N631" i="29"/>
  <c r="N630" i="29"/>
  <c r="N629" i="29"/>
  <c r="N628" i="29"/>
  <c r="N627" i="29"/>
  <c r="N626" i="29"/>
  <c r="N625" i="29"/>
  <c r="N624" i="29"/>
  <c r="N623" i="29"/>
  <c r="N622" i="29"/>
  <c r="N621" i="29"/>
  <c r="N620" i="29"/>
  <c r="N619" i="29"/>
  <c r="N618" i="29"/>
  <c r="N617" i="29"/>
  <c r="N616" i="29"/>
  <c r="N615" i="29"/>
  <c r="N614" i="29"/>
  <c r="N613" i="29"/>
  <c r="N612" i="29"/>
  <c r="N611" i="29"/>
  <c r="N610" i="29"/>
  <c r="N609" i="29"/>
  <c r="N608" i="29"/>
  <c r="N607" i="29"/>
  <c r="N606" i="29"/>
  <c r="N605" i="29"/>
  <c r="N604" i="29"/>
  <c r="N603" i="29"/>
  <c r="N602" i="29"/>
  <c r="N601" i="29"/>
  <c r="N600" i="29"/>
  <c r="N599" i="29"/>
  <c r="N598" i="29"/>
  <c r="N597" i="29"/>
  <c r="N596" i="29"/>
  <c r="N595" i="29"/>
  <c r="N594" i="29"/>
  <c r="N593" i="29"/>
  <c r="N592" i="29"/>
  <c r="N591" i="29"/>
  <c r="N590" i="29"/>
  <c r="N589" i="29"/>
  <c r="N588" i="29"/>
  <c r="N587" i="29"/>
  <c r="N586" i="29"/>
  <c r="N585" i="29"/>
  <c r="N584" i="29"/>
  <c r="N583" i="29"/>
  <c r="N582" i="29"/>
  <c r="N581" i="29"/>
  <c r="N580" i="29"/>
  <c r="N579" i="29"/>
  <c r="N578" i="29"/>
  <c r="N577" i="29"/>
  <c r="N576" i="29"/>
  <c r="N575" i="29"/>
  <c r="N574" i="29"/>
  <c r="N573" i="29"/>
  <c r="N572" i="29"/>
  <c r="N571" i="29"/>
  <c r="N570" i="29"/>
  <c r="N569" i="29"/>
  <c r="N568" i="29"/>
  <c r="N567" i="29"/>
  <c r="N566" i="29"/>
  <c r="N565" i="29"/>
  <c r="N564" i="29"/>
  <c r="N563" i="29"/>
  <c r="N562" i="29"/>
  <c r="N561" i="29"/>
  <c r="N560" i="29"/>
  <c r="N559" i="29"/>
  <c r="N558" i="29"/>
  <c r="N557" i="29"/>
  <c r="N556" i="29"/>
  <c r="N555" i="29"/>
  <c r="N554" i="29"/>
  <c r="N553" i="29"/>
  <c r="N552" i="29"/>
  <c r="N551" i="29"/>
  <c r="N550" i="29"/>
  <c r="N549" i="29"/>
  <c r="N548" i="29"/>
  <c r="N547" i="29"/>
  <c r="N546" i="29"/>
  <c r="N545" i="29"/>
  <c r="N544" i="29"/>
  <c r="N543" i="29"/>
  <c r="N542" i="29"/>
  <c r="N541" i="29"/>
  <c r="N540" i="29"/>
  <c r="N539" i="29"/>
  <c r="N538" i="29"/>
  <c r="N537" i="29"/>
  <c r="N536" i="29"/>
  <c r="N535" i="29"/>
  <c r="N534" i="29"/>
  <c r="N533" i="29"/>
  <c r="N532" i="29"/>
  <c r="N531" i="29"/>
  <c r="N530" i="29"/>
  <c r="N529" i="29"/>
  <c r="N528" i="29"/>
  <c r="N527" i="29"/>
  <c r="N526" i="29"/>
  <c r="N525" i="29"/>
  <c r="N524" i="29"/>
  <c r="N523" i="29"/>
  <c r="N522" i="29"/>
  <c r="N521" i="29"/>
  <c r="N520" i="29"/>
  <c r="N519" i="29"/>
  <c r="N518" i="29"/>
  <c r="N517" i="29"/>
  <c r="N516" i="29"/>
  <c r="N515" i="29"/>
  <c r="N514" i="29"/>
  <c r="N513" i="29"/>
  <c r="N512" i="29"/>
  <c r="N511" i="29"/>
  <c r="N510" i="29"/>
  <c r="N509" i="29"/>
  <c r="N508" i="29"/>
  <c r="N507" i="29"/>
  <c r="N506" i="29"/>
  <c r="N502" i="29"/>
  <c r="N501" i="29"/>
  <c r="N500" i="29"/>
  <c r="N499" i="29"/>
  <c r="N498" i="29"/>
  <c r="N497" i="29"/>
  <c r="N496" i="29"/>
  <c r="N495" i="29"/>
  <c r="N494" i="29"/>
  <c r="N493" i="29"/>
  <c r="N492" i="29"/>
  <c r="N491" i="29"/>
  <c r="N490" i="29"/>
  <c r="N489" i="29"/>
  <c r="N488" i="29"/>
  <c r="N487" i="29"/>
  <c r="N486" i="29"/>
  <c r="N485" i="29"/>
  <c r="N484" i="29"/>
  <c r="N483" i="29"/>
  <c r="N482" i="29"/>
  <c r="N481" i="29"/>
  <c r="N480" i="29"/>
  <c r="N479" i="29"/>
  <c r="N478" i="29"/>
  <c r="N477" i="29"/>
  <c r="N476" i="29"/>
  <c r="N475" i="29"/>
  <c r="N474" i="29"/>
  <c r="N473" i="29"/>
  <c r="N472" i="29"/>
  <c r="N471" i="29"/>
  <c r="N470" i="29"/>
  <c r="N469" i="29"/>
  <c r="N468" i="29"/>
  <c r="N467" i="29"/>
  <c r="N466" i="29"/>
  <c r="N465" i="29"/>
  <c r="N464" i="29"/>
  <c r="N463" i="29"/>
  <c r="N462" i="29"/>
  <c r="N461" i="29"/>
  <c r="N460" i="29"/>
  <c r="N459" i="29"/>
  <c r="N458" i="29"/>
  <c r="N457" i="29"/>
  <c r="N456" i="29"/>
  <c r="N455" i="29"/>
  <c r="N454" i="29"/>
  <c r="N453" i="29"/>
  <c r="N452" i="29"/>
  <c r="N451" i="29"/>
  <c r="N450" i="29"/>
  <c r="N449" i="29"/>
  <c r="N448" i="29"/>
  <c r="N447" i="29"/>
  <c r="N446" i="29"/>
  <c r="N445" i="29"/>
  <c r="N444" i="29"/>
  <c r="N443" i="29"/>
  <c r="N442" i="29"/>
  <c r="N441" i="29"/>
  <c r="N440" i="29"/>
  <c r="N439" i="29"/>
  <c r="N438" i="29"/>
  <c r="N437" i="29"/>
  <c r="N436" i="29"/>
  <c r="N435" i="29"/>
  <c r="N434" i="29"/>
  <c r="N433" i="29"/>
  <c r="N432" i="29"/>
  <c r="N431" i="29"/>
  <c r="N430" i="29"/>
  <c r="N429" i="29"/>
  <c r="N428" i="29"/>
  <c r="N427" i="29"/>
  <c r="N426" i="29"/>
  <c r="N425" i="29"/>
  <c r="N424" i="29"/>
  <c r="N423" i="29"/>
  <c r="N422" i="29"/>
  <c r="N421" i="29"/>
  <c r="N420" i="29"/>
  <c r="N419" i="29"/>
  <c r="N418" i="29"/>
  <c r="N417" i="29"/>
  <c r="N416" i="29"/>
  <c r="N415" i="29"/>
  <c r="N414" i="29"/>
  <c r="N413" i="29"/>
  <c r="N412" i="29"/>
  <c r="N411" i="29"/>
  <c r="N410" i="29"/>
  <c r="N409" i="29"/>
  <c r="N408" i="29"/>
  <c r="N407" i="29"/>
  <c r="N406" i="29"/>
  <c r="N405" i="29"/>
  <c r="N404" i="29"/>
  <c r="N403" i="29"/>
  <c r="N402" i="29"/>
  <c r="N401" i="29"/>
  <c r="N400" i="29"/>
  <c r="N399" i="29"/>
  <c r="N398" i="29"/>
  <c r="N397" i="29"/>
  <c r="N396" i="29"/>
  <c r="N395" i="29"/>
  <c r="N394" i="29"/>
  <c r="N393" i="29"/>
  <c r="N392" i="29"/>
  <c r="N391" i="29"/>
  <c r="N390" i="29"/>
  <c r="N389" i="29"/>
  <c r="N388" i="29"/>
  <c r="N387" i="29"/>
  <c r="N386" i="29"/>
  <c r="N385" i="29"/>
  <c r="N384" i="29"/>
  <c r="N383" i="29"/>
  <c r="N382" i="29"/>
  <c r="N381" i="29"/>
  <c r="N380" i="29"/>
  <c r="N379" i="29"/>
  <c r="N378" i="29"/>
  <c r="N377" i="29"/>
  <c r="N376" i="29"/>
  <c r="N375" i="29"/>
  <c r="N374" i="29"/>
  <c r="N373" i="29"/>
  <c r="N372" i="29"/>
  <c r="N371" i="29"/>
  <c r="N370" i="29"/>
  <c r="N369" i="29"/>
  <c r="N368" i="29"/>
  <c r="N367" i="29"/>
  <c r="N366" i="29"/>
  <c r="N365" i="29"/>
  <c r="N364" i="29"/>
  <c r="N363" i="29"/>
  <c r="N362" i="29"/>
  <c r="N361" i="29"/>
  <c r="N360" i="29"/>
  <c r="N359" i="29"/>
  <c r="N358" i="29"/>
  <c r="N357" i="29"/>
  <c r="N356" i="29"/>
  <c r="N355" i="29"/>
  <c r="N354" i="29"/>
  <c r="N353" i="29"/>
  <c r="N352" i="29"/>
  <c r="N351" i="29"/>
  <c r="N350" i="29"/>
  <c r="N349" i="29"/>
  <c r="N348" i="29"/>
  <c r="N347" i="29"/>
  <c r="N346" i="29"/>
  <c r="N345" i="29"/>
  <c r="N344" i="29"/>
  <c r="N343" i="29"/>
  <c r="N342" i="29"/>
  <c r="N341" i="29"/>
  <c r="N340" i="29"/>
  <c r="N339" i="29"/>
  <c r="N338" i="29"/>
  <c r="N337" i="29"/>
  <c r="N336" i="29"/>
  <c r="N335" i="29"/>
  <c r="N334" i="29"/>
  <c r="N333" i="29"/>
  <c r="N332" i="29"/>
  <c r="N331" i="29"/>
  <c r="N330" i="29"/>
  <c r="N329" i="29"/>
  <c r="N328" i="29"/>
  <c r="N327" i="29"/>
  <c r="N326" i="29"/>
  <c r="N325" i="29"/>
  <c r="N324" i="29"/>
  <c r="N323" i="29"/>
  <c r="N322" i="29"/>
  <c r="N321" i="29"/>
  <c r="N320" i="29"/>
  <c r="N319" i="29"/>
  <c r="N318" i="29"/>
  <c r="N317" i="29"/>
  <c r="N316" i="29"/>
  <c r="N315" i="29"/>
  <c r="N314" i="29"/>
  <c r="N313" i="29"/>
  <c r="N312" i="29"/>
  <c r="N311" i="29"/>
  <c r="N310" i="29"/>
  <c r="N309" i="29"/>
  <c r="N308" i="29"/>
  <c r="N307" i="29"/>
  <c r="N306" i="29"/>
  <c r="N305" i="29"/>
  <c r="N304" i="29"/>
  <c r="N303" i="29"/>
  <c r="N302" i="29"/>
  <c r="N301" i="29"/>
  <c r="N300" i="29"/>
  <c r="N299" i="29"/>
  <c r="N298" i="29"/>
  <c r="N297" i="29"/>
  <c r="N296" i="29"/>
  <c r="N295" i="29"/>
  <c r="N294" i="29"/>
  <c r="N293" i="29"/>
  <c r="N292" i="29"/>
  <c r="N291" i="29"/>
  <c r="N290" i="29"/>
  <c r="N289" i="29"/>
  <c r="N288" i="29"/>
  <c r="N287" i="29"/>
  <c r="N286" i="29"/>
  <c r="N285" i="29"/>
  <c r="N284" i="29"/>
  <c r="N283" i="29"/>
  <c r="N282" i="29"/>
  <c r="N281" i="29"/>
  <c r="N280" i="29"/>
  <c r="N279" i="29"/>
  <c r="N278" i="29"/>
  <c r="N277" i="29"/>
  <c r="N276" i="29"/>
  <c r="N275" i="29"/>
  <c r="N274" i="29"/>
  <c r="N273" i="29"/>
  <c r="N272" i="29"/>
  <c r="N271" i="29"/>
  <c r="N270" i="29"/>
  <c r="N269" i="29"/>
  <c r="N268" i="29"/>
  <c r="N267" i="29"/>
  <c r="N266" i="29"/>
  <c r="N265" i="29"/>
  <c r="N264" i="29"/>
  <c r="N263" i="29"/>
  <c r="N262" i="29"/>
  <c r="N261" i="29"/>
  <c r="N260" i="29"/>
  <c r="N259" i="29"/>
  <c r="N258" i="29"/>
  <c r="N257" i="29"/>
  <c r="N256" i="29"/>
  <c r="N249" i="29"/>
  <c r="N248" i="29"/>
  <c r="N247" i="29"/>
  <c r="N246" i="29"/>
  <c r="N245" i="29"/>
  <c r="N244" i="29"/>
  <c r="N243" i="29"/>
  <c r="N242" i="29"/>
  <c r="N241" i="29"/>
  <c r="N240" i="29"/>
  <c r="N239" i="29"/>
  <c r="N238" i="29"/>
  <c r="N237" i="29"/>
  <c r="N236" i="29"/>
  <c r="N235" i="29"/>
  <c r="N234" i="29"/>
  <c r="N233" i="29"/>
  <c r="N232" i="29"/>
  <c r="N231" i="29"/>
  <c r="N230" i="29"/>
  <c r="N229" i="29"/>
  <c r="N228" i="29"/>
  <c r="N227" i="29"/>
  <c r="N226" i="29"/>
  <c r="N225" i="29"/>
  <c r="N224" i="29"/>
  <c r="N223" i="29"/>
  <c r="N222" i="29"/>
  <c r="N221" i="29"/>
  <c r="N220" i="29"/>
  <c r="N219" i="29"/>
  <c r="N218" i="29"/>
  <c r="N217" i="29"/>
  <c r="N216" i="29"/>
  <c r="N215" i="29"/>
  <c r="N214" i="29"/>
  <c r="N213" i="29"/>
  <c r="N212" i="29"/>
  <c r="N211" i="29"/>
  <c r="N210" i="29"/>
  <c r="N209" i="29"/>
  <c r="N208" i="29"/>
  <c r="N207" i="29"/>
  <c r="N206" i="29"/>
  <c r="N205" i="29"/>
  <c r="N204" i="29"/>
  <c r="N203" i="29"/>
  <c r="N202" i="29"/>
  <c r="N201" i="29"/>
  <c r="N200" i="29"/>
  <c r="N199" i="29"/>
  <c r="N198" i="29"/>
  <c r="N197" i="29"/>
  <c r="N196" i="29"/>
  <c r="N195" i="29"/>
  <c r="N194" i="29"/>
  <c r="N193" i="29"/>
  <c r="N192" i="29"/>
  <c r="N191" i="29"/>
  <c r="N190" i="29"/>
  <c r="N189" i="29"/>
  <c r="N188" i="29"/>
  <c r="N187" i="29"/>
  <c r="N186" i="29"/>
  <c r="N185" i="29"/>
  <c r="N184" i="29"/>
  <c r="N183" i="29"/>
  <c r="N182" i="29"/>
  <c r="N181" i="29"/>
  <c r="N180" i="29"/>
  <c r="N179" i="29"/>
  <c r="N178" i="29"/>
  <c r="N177" i="29"/>
  <c r="N176" i="29"/>
  <c r="N175" i="29"/>
  <c r="N174" i="29"/>
  <c r="N173" i="29"/>
  <c r="N172" i="29"/>
  <c r="N171" i="29"/>
  <c r="N170" i="29"/>
  <c r="N169" i="29"/>
  <c r="N168" i="29"/>
  <c r="N167" i="29"/>
  <c r="N166" i="29"/>
  <c r="N165" i="29"/>
  <c r="N164" i="29"/>
  <c r="N163" i="29"/>
  <c r="N162" i="29"/>
  <c r="N161" i="29"/>
  <c r="N160" i="29"/>
  <c r="N159" i="29"/>
  <c r="N158" i="29"/>
  <c r="N157" i="29"/>
  <c r="N156" i="29"/>
  <c r="N155" i="29"/>
  <c r="N154" i="29"/>
  <c r="N153" i="29"/>
  <c r="N152" i="29"/>
  <c r="N151" i="29"/>
  <c r="N150" i="29"/>
  <c r="N149" i="29"/>
  <c r="N148" i="29"/>
  <c r="N147" i="29"/>
  <c r="N146" i="29"/>
  <c r="N145" i="29"/>
  <c r="N144" i="29"/>
  <c r="N143" i="29"/>
  <c r="N142" i="29"/>
  <c r="N141" i="29"/>
  <c r="N140" i="29"/>
  <c r="N139" i="29"/>
  <c r="N138" i="29"/>
  <c r="N137" i="29"/>
  <c r="N136" i="29"/>
  <c r="N135" i="29"/>
  <c r="N134" i="29"/>
  <c r="N133" i="29"/>
  <c r="N132" i="29"/>
  <c r="N131" i="29"/>
  <c r="N130" i="29"/>
  <c r="N129" i="29"/>
  <c r="N128" i="29"/>
  <c r="N127" i="29"/>
  <c r="N126" i="29"/>
  <c r="N125" i="29"/>
  <c r="N124" i="29"/>
  <c r="N123" i="29"/>
  <c r="N122" i="29"/>
  <c r="N121" i="29"/>
  <c r="N120" i="29"/>
  <c r="N119" i="29"/>
  <c r="N118" i="29"/>
  <c r="N117" i="29"/>
  <c r="N116" i="29"/>
  <c r="N115" i="29"/>
  <c r="N114" i="29"/>
  <c r="N113" i="29"/>
  <c r="N112" i="29"/>
  <c r="N111" i="29"/>
  <c r="N110" i="29"/>
  <c r="N109" i="29"/>
  <c r="N108" i="29"/>
  <c r="N107" i="29"/>
  <c r="N106" i="29"/>
  <c r="N105" i="29"/>
  <c r="N104" i="29"/>
  <c r="N103" i="29"/>
  <c r="N102" i="29"/>
  <c r="N101" i="29"/>
  <c r="N100" i="29"/>
  <c r="N99" i="29"/>
  <c r="N98" i="29"/>
  <c r="N97" i="29"/>
  <c r="N96" i="29"/>
  <c r="N95"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N6" i="29"/>
  <c r="N5" i="29"/>
  <c r="N4" i="29"/>
  <c r="N3" i="29"/>
  <c r="J803" i="29"/>
  <c r="J802" i="29"/>
  <c r="J801" i="29"/>
  <c r="J800" i="29"/>
  <c r="J799" i="29"/>
  <c r="J798" i="29"/>
  <c r="J797" i="29"/>
  <c r="J796" i="29"/>
  <c r="J795" i="29"/>
  <c r="J794" i="29"/>
  <c r="J793" i="29"/>
  <c r="J792" i="29"/>
  <c r="J791" i="29"/>
  <c r="J790" i="29"/>
  <c r="J789" i="29"/>
  <c r="J788" i="29"/>
  <c r="J787" i="29"/>
  <c r="J786" i="29"/>
  <c r="J785" i="29"/>
  <c r="J784" i="29"/>
  <c r="J783" i="29"/>
  <c r="J782" i="29"/>
  <c r="J781" i="29"/>
  <c r="J780" i="29"/>
  <c r="J779" i="29"/>
  <c r="J778" i="29"/>
  <c r="J777" i="29"/>
  <c r="J776" i="29"/>
  <c r="J775" i="29"/>
  <c r="J774" i="29"/>
  <c r="J773" i="29"/>
  <c r="J772" i="29"/>
  <c r="J771" i="29"/>
  <c r="J770" i="29"/>
  <c r="J769" i="29"/>
  <c r="J768" i="29"/>
  <c r="J767" i="29"/>
  <c r="J766" i="29"/>
  <c r="J765" i="29"/>
  <c r="J764" i="29"/>
  <c r="J763" i="29"/>
  <c r="J762" i="29"/>
  <c r="J761" i="29"/>
  <c r="J760" i="29"/>
  <c r="J759" i="29"/>
  <c r="J758" i="29"/>
  <c r="J757" i="29"/>
  <c r="J756" i="29"/>
  <c r="J755" i="29"/>
  <c r="J754" i="29"/>
  <c r="J753" i="29"/>
  <c r="J752" i="29"/>
  <c r="J751" i="29"/>
  <c r="J750" i="29"/>
  <c r="J749" i="29"/>
  <c r="J748" i="29"/>
  <c r="J747" i="29"/>
  <c r="J746" i="29"/>
  <c r="J745" i="29"/>
  <c r="J744" i="29"/>
  <c r="J743" i="29"/>
  <c r="J742" i="29"/>
  <c r="J741" i="29"/>
  <c r="J740" i="29"/>
  <c r="J739" i="29"/>
  <c r="J738" i="29"/>
  <c r="J737" i="29"/>
  <c r="J736" i="29"/>
  <c r="J735" i="29"/>
  <c r="J734" i="29"/>
  <c r="J733" i="29"/>
  <c r="J732" i="29"/>
  <c r="J731" i="29"/>
  <c r="J730" i="29"/>
  <c r="J729" i="29"/>
  <c r="J728" i="29"/>
  <c r="J727" i="29"/>
  <c r="J726" i="29"/>
  <c r="J725" i="29"/>
  <c r="J724" i="29"/>
  <c r="J723" i="29"/>
  <c r="J722" i="29"/>
  <c r="J721" i="29"/>
  <c r="J720" i="29"/>
  <c r="J719" i="29"/>
  <c r="J718" i="29"/>
  <c r="J717" i="29"/>
  <c r="J716" i="29"/>
  <c r="J715" i="29"/>
  <c r="J714" i="29"/>
  <c r="J713" i="29"/>
  <c r="J712" i="29"/>
  <c r="J711" i="29"/>
  <c r="J710" i="29"/>
  <c r="J709" i="29"/>
  <c r="J708" i="29"/>
  <c r="J707" i="29"/>
  <c r="J706" i="29"/>
  <c r="J705" i="29"/>
  <c r="J704" i="29"/>
  <c r="J703" i="29"/>
  <c r="J702" i="29"/>
  <c r="J701" i="29"/>
  <c r="J700" i="29"/>
  <c r="J699" i="29"/>
  <c r="J698" i="29"/>
  <c r="J697" i="29"/>
  <c r="J696" i="29"/>
  <c r="J695" i="29"/>
  <c r="J694" i="29"/>
  <c r="J693" i="29"/>
  <c r="J692" i="29"/>
  <c r="J691" i="29"/>
  <c r="J690" i="29"/>
  <c r="J689" i="29"/>
  <c r="J688" i="29"/>
  <c r="J687" i="29"/>
  <c r="J686" i="29"/>
  <c r="J685" i="29"/>
  <c r="J684" i="29"/>
  <c r="J683" i="29"/>
  <c r="J682" i="29"/>
  <c r="J681" i="29"/>
  <c r="J680" i="29"/>
  <c r="J679" i="29"/>
  <c r="J678" i="29"/>
  <c r="J677" i="29"/>
  <c r="J676" i="29"/>
  <c r="J675" i="29"/>
  <c r="J674" i="29"/>
  <c r="J673" i="29"/>
  <c r="J672" i="29"/>
  <c r="J671" i="29"/>
  <c r="J670" i="29"/>
  <c r="J669" i="29"/>
  <c r="J668" i="29"/>
  <c r="J667" i="29"/>
  <c r="J666" i="29"/>
  <c r="J665" i="29"/>
  <c r="J664" i="29"/>
  <c r="J663" i="29"/>
  <c r="J662" i="29"/>
  <c r="J661" i="29"/>
  <c r="J660" i="29"/>
  <c r="J659" i="29"/>
  <c r="J658" i="29"/>
  <c r="J657" i="29"/>
  <c r="J656" i="29"/>
  <c r="J655" i="29"/>
  <c r="J654" i="29"/>
  <c r="J653" i="29"/>
  <c r="J652" i="29"/>
  <c r="J651" i="29"/>
  <c r="J650" i="29"/>
  <c r="J649" i="29"/>
  <c r="J648" i="29"/>
  <c r="J647" i="29"/>
  <c r="J646" i="29"/>
  <c r="J645" i="29"/>
  <c r="J644" i="29"/>
  <c r="J643" i="29"/>
  <c r="J642" i="29"/>
  <c r="J641" i="29"/>
  <c r="J640" i="29"/>
  <c r="J639" i="29"/>
  <c r="J638" i="29"/>
  <c r="J637" i="29"/>
  <c r="J636" i="29"/>
  <c r="J635" i="29"/>
  <c r="J634" i="29"/>
  <c r="J633" i="29"/>
  <c r="J632" i="29"/>
  <c r="J631" i="29"/>
  <c r="J630" i="29"/>
  <c r="J629" i="29"/>
  <c r="J628" i="29"/>
  <c r="J627" i="29"/>
  <c r="J626" i="29"/>
  <c r="J625" i="29"/>
  <c r="J624" i="29"/>
  <c r="J623" i="29"/>
  <c r="J622" i="29"/>
  <c r="J621" i="29"/>
  <c r="J620" i="29"/>
  <c r="J619" i="29"/>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594" i="29"/>
  <c r="J593" i="29"/>
  <c r="J592" i="29"/>
  <c r="J591" i="29"/>
  <c r="J590" i="29"/>
  <c r="J589" i="29"/>
  <c r="J588" i="29"/>
  <c r="J587" i="29"/>
  <c r="J586" i="29"/>
  <c r="J585" i="29"/>
  <c r="J584" i="29"/>
  <c r="J583" i="29"/>
  <c r="J582" i="29"/>
  <c r="J581" i="29"/>
  <c r="J580" i="29"/>
  <c r="J579" i="29"/>
  <c r="J578" i="29"/>
  <c r="J577" i="29"/>
  <c r="J576" i="29"/>
  <c r="J575" i="29"/>
  <c r="J574" i="29"/>
  <c r="J573" i="29"/>
  <c r="J572" i="29"/>
  <c r="J571" i="29"/>
  <c r="J570" i="29"/>
  <c r="J569" i="29"/>
  <c r="J568" i="29"/>
  <c r="J567" i="29"/>
  <c r="J566" i="29"/>
  <c r="J565" i="29"/>
  <c r="J564" i="29"/>
  <c r="J563" i="29"/>
  <c r="J562" i="29"/>
  <c r="J561" i="29"/>
  <c r="J560" i="29"/>
  <c r="J559" i="29"/>
  <c r="J558" i="29"/>
  <c r="J557" i="29"/>
  <c r="J556" i="29"/>
  <c r="J555" i="29"/>
  <c r="J554" i="29"/>
  <c r="J553" i="29"/>
  <c r="J552" i="29"/>
  <c r="J551" i="29"/>
  <c r="J550" i="29"/>
  <c r="J549" i="29"/>
  <c r="J548" i="29"/>
  <c r="J547" i="29"/>
  <c r="J546" i="29"/>
  <c r="J545" i="29"/>
  <c r="J544" i="29"/>
  <c r="J543" i="29"/>
  <c r="J542" i="29"/>
  <c r="J541" i="29"/>
  <c r="J540" i="29"/>
  <c r="J539" i="29"/>
  <c r="J538" i="29"/>
  <c r="J537" i="29"/>
  <c r="J536" i="29"/>
  <c r="J535" i="29"/>
  <c r="J534" i="29"/>
  <c r="J533" i="29"/>
  <c r="J532" i="29"/>
  <c r="J531" i="29"/>
  <c r="J530" i="29"/>
  <c r="J529" i="29"/>
  <c r="J528" i="29"/>
  <c r="J527" i="29"/>
  <c r="J526" i="29"/>
  <c r="J525" i="29"/>
  <c r="J524" i="29"/>
  <c r="J523" i="29"/>
  <c r="J522" i="29"/>
  <c r="J521" i="29"/>
  <c r="J520" i="29"/>
  <c r="J519" i="29"/>
  <c r="J518" i="29"/>
  <c r="J517" i="29"/>
  <c r="J516" i="29"/>
  <c r="J515" i="29"/>
  <c r="J514" i="29"/>
  <c r="J513" i="29"/>
  <c r="J512" i="29"/>
  <c r="J511" i="29"/>
  <c r="J510" i="29"/>
  <c r="J509" i="29"/>
  <c r="J508" i="29"/>
  <c r="J507" i="29"/>
  <c r="J506" i="29"/>
  <c r="J502" i="29"/>
  <c r="J501" i="29"/>
  <c r="J500" i="29"/>
  <c r="J499" i="29"/>
  <c r="J498" i="29"/>
  <c r="J497" i="29"/>
  <c r="J496" i="29"/>
  <c r="J495" i="29"/>
  <c r="J494" i="29"/>
  <c r="J493" i="29"/>
  <c r="J492" i="29"/>
  <c r="J491" i="29"/>
  <c r="J490" i="29"/>
  <c r="J489" i="29"/>
  <c r="J488" i="29"/>
  <c r="J487" i="29"/>
  <c r="J486" i="29"/>
  <c r="J485" i="29"/>
  <c r="J484" i="29"/>
  <c r="J483" i="29"/>
  <c r="J482" i="29"/>
  <c r="J481" i="29"/>
  <c r="J480" i="29"/>
  <c r="J479" i="29"/>
  <c r="J478" i="29"/>
  <c r="J477" i="29"/>
  <c r="J476" i="29"/>
  <c r="J475" i="29"/>
  <c r="J474" i="29"/>
  <c r="J473" i="29"/>
  <c r="J472" i="29"/>
  <c r="J471" i="29"/>
  <c r="J470" i="29"/>
  <c r="J469" i="29"/>
  <c r="J468" i="29"/>
  <c r="J467" i="29"/>
  <c r="J466" i="29"/>
  <c r="J465" i="29"/>
  <c r="J464" i="29"/>
  <c r="J463" i="29"/>
  <c r="J462" i="29"/>
  <c r="J461" i="29"/>
  <c r="J460" i="29"/>
  <c r="J459" i="29"/>
  <c r="J458" i="29"/>
  <c r="J457" i="29"/>
  <c r="J456" i="29"/>
  <c r="J455" i="29"/>
  <c r="J454" i="29"/>
  <c r="J453" i="29"/>
  <c r="J452" i="29"/>
  <c r="J451" i="29"/>
  <c r="J450" i="29"/>
  <c r="J449" i="29"/>
  <c r="J448" i="29"/>
  <c r="J447" i="29"/>
  <c r="J446" i="29"/>
  <c r="J445" i="29"/>
  <c r="J444" i="29"/>
  <c r="J443" i="29"/>
  <c r="J442" i="29"/>
  <c r="J441" i="29"/>
  <c r="J440" i="29"/>
  <c r="J439" i="29"/>
  <c r="J438" i="29"/>
  <c r="J437" i="29"/>
  <c r="J436" i="29"/>
  <c r="J435" i="29"/>
  <c r="J434" i="29"/>
  <c r="J433" i="29"/>
  <c r="J432" i="29"/>
  <c r="J431" i="29"/>
  <c r="J430" i="29"/>
  <c r="J429" i="29"/>
  <c r="J428" i="29"/>
  <c r="J427" i="29"/>
  <c r="J426" i="29"/>
  <c r="J425" i="29"/>
  <c r="J424" i="29"/>
  <c r="J423" i="29"/>
  <c r="J422" i="29"/>
  <c r="J421" i="29"/>
  <c r="J420" i="29"/>
  <c r="J419" i="29"/>
  <c r="J418" i="29"/>
  <c r="J417" i="29"/>
  <c r="J416" i="29"/>
  <c r="J415" i="29"/>
  <c r="J414" i="29"/>
  <c r="J413" i="29"/>
  <c r="J412" i="29"/>
  <c r="J411" i="29"/>
  <c r="J410" i="29"/>
  <c r="J409" i="29"/>
  <c r="J408" i="29"/>
  <c r="J407" i="29"/>
  <c r="J406" i="29"/>
  <c r="J405" i="29"/>
  <c r="J404" i="29"/>
  <c r="J403" i="29"/>
  <c r="J402" i="29"/>
  <c r="J401" i="29"/>
  <c r="J400" i="29"/>
  <c r="J399" i="29"/>
  <c r="J398" i="29"/>
  <c r="J397" i="29"/>
  <c r="J396" i="29"/>
  <c r="J395" i="29"/>
  <c r="J394" i="29"/>
  <c r="J393" i="29"/>
  <c r="J392" i="29"/>
  <c r="J391" i="29"/>
  <c r="J390" i="29"/>
  <c r="J389" i="29"/>
  <c r="J388" i="29"/>
  <c r="J387" i="29"/>
  <c r="J386" i="29"/>
  <c r="J385" i="29"/>
  <c r="J384" i="29"/>
  <c r="J383" i="29"/>
  <c r="J382" i="29"/>
  <c r="J381" i="29"/>
  <c r="J380" i="29"/>
  <c r="J379" i="29"/>
  <c r="J378" i="29"/>
  <c r="J377" i="29"/>
  <c r="J376" i="29"/>
  <c r="J375" i="29"/>
  <c r="J374" i="29"/>
  <c r="J373" i="29"/>
  <c r="J372" i="29"/>
  <c r="J371" i="29"/>
  <c r="J370" i="29"/>
  <c r="J369" i="29"/>
  <c r="J368" i="29"/>
  <c r="J367" i="29"/>
  <c r="J366" i="29"/>
  <c r="J365" i="29"/>
  <c r="J364" i="29"/>
  <c r="J363" i="29"/>
  <c r="J362" i="29"/>
  <c r="J361" i="29"/>
  <c r="J360" i="29"/>
  <c r="J359" i="29"/>
  <c r="J358" i="29"/>
  <c r="J357" i="29"/>
  <c r="J356" i="29"/>
  <c r="J355" i="29"/>
  <c r="J354" i="29"/>
  <c r="J353" i="29"/>
  <c r="J352" i="29"/>
  <c r="J351" i="29"/>
  <c r="J350" i="29"/>
  <c r="J349" i="29"/>
  <c r="J348" i="29"/>
  <c r="J347" i="29"/>
  <c r="J346" i="29"/>
  <c r="J345" i="29"/>
  <c r="J344" i="29"/>
  <c r="J343" i="29"/>
  <c r="J342" i="29"/>
  <c r="J341" i="29"/>
  <c r="J340" i="29"/>
  <c r="J339" i="29"/>
  <c r="J338" i="29"/>
  <c r="J337" i="29"/>
  <c r="J336" i="29"/>
  <c r="J335" i="29"/>
  <c r="J334" i="29"/>
  <c r="J333" i="29"/>
  <c r="J332" i="29"/>
  <c r="J331" i="29"/>
  <c r="J330" i="29"/>
  <c r="J329" i="29"/>
  <c r="J328" i="29"/>
  <c r="J327" i="29"/>
  <c r="J326" i="29"/>
  <c r="J325" i="29"/>
  <c r="J324" i="29"/>
  <c r="J323" i="29"/>
  <c r="J322" i="29"/>
  <c r="J321" i="29"/>
  <c r="J320" i="29"/>
  <c r="J319" i="29"/>
  <c r="J318" i="29"/>
  <c r="J317" i="29"/>
  <c r="J316" i="29"/>
  <c r="J315" i="29"/>
  <c r="J314" i="29"/>
  <c r="J313" i="29"/>
  <c r="J312" i="29"/>
  <c r="J311" i="29"/>
  <c r="J310" i="29"/>
  <c r="J309" i="29"/>
  <c r="J308" i="29"/>
  <c r="J307" i="29"/>
  <c r="J306" i="29"/>
  <c r="J305" i="29"/>
  <c r="J304" i="29"/>
  <c r="J303" i="29"/>
  <c r="J302" i="29"/>
  <c r="J301" i="29"/>
  <c r="J300" i="29"/>
  <c r="J299" i="29"/>
  <c r="J298" i="29"/>
  <c r="J297" i="29"/>
  <c r="J296" i="29"/>
  <c r="J295" i="29"/>
  <c r="J294" i="29"/>
  <c r="J293" i="29"/>
  <c r="J292" i="29"/>
  <c r="J291" i="29"/>
  <c r="J290" i="29"/>
  <c r="J289" i="29"/>
  <c r="J288" i="29"/>
  <c r="J287" i="29"/>
  <c r="J286" i="29"/>
  <c r="J285" i="29"/>
  <c r="J284" i="29"/>
  <c r="J283" i="29"/>
  <c r="J282" i="29"/>
  <c r="J281" i="29"/>
  <c r="J280" i="29"/>
  <c r="J279" i="29"/>
  <c r="J278" i="29"/>
  <c r="J277" i="29"/>
  <c r="J276" i="29"/>
  <c r="J275" i="29"/>
  <c r="J274" i="29"/>
  <c r="J273" i="29"/>
  <c r="J272" i="29"/>
  <c r="J271" i="29"/>
  <c r="J270" i="29"/>
  <c r="J269" i="29"/>
  <c r="J268" i="29"/>
  <c r="J267" i="29"/>
  <c r="J266" i="29"/>
  <c r="J265" i="29"/>
  <c r="J264" i="29"/>
  <c r="J263" i="29"/>
  <c r="J262" i="29"/>
  <c r="J261" i="29"/>
  <c r="J260" i="29"/>
  <c r="J259" i="29"/>
  <c r="J258" i="29"/>
  <c r="J257" i="29"/>
  <c r="J256" i="29"/>
  <c r="J249" i="29"/>
  <c r="J248" i="29"/>
  <c r="J247" i="29"/>
  <c r="J246" i="29"/>
  <c r="J245" i="29"/>
  <c r="J244" i="29"/>
  <c r="J243" i="29"/>
  <c r="J242" i="29"/>
  <c r="J241" i="29"/>
  <c r="J240" i="29"/>
  <c r="J239" i="29"/>
  <c r="J238" i="29"/>
  <c r="J237" i="29"/>
  <c r="J236" i="29"/>
  <c r="J235" i="29"/>
  <c r="J234" i="29"/>
  <c r="J233" i="29"/>
  <c r="J232" i="29"/>
  <c r="J231" i="29"/>
  <c r="J230" i="29"/>
  <c r="J229" i="29"/>
  <c r="J228" i="29"/>
  <c r="J227" i="29"/>
  <c r="J226" i="29"/>
  <c r="J225" i="29"/>
  <c r="J224" i="29"/>
  <c r="J223" i="29"/>
  <c r="J222" i="29"/>
  <c r="J221" i="29"/>
  <c r="J220" i="29"/>
  <c r="J219" i="29"/>
  <c r="J218" i="29"/>
  <c r="J217" i="29"/>
  <c r="J216" i="29"/>
  <c r="J215" i="29"/>
  <c r="J214" i="29"/>
  <c r="J213" i="29"/>
  <c r="J212" i="29"/>
  <c r="J211" i="29"/>
  <c r="J210" i="29"/>
  <c r="J209" i="29"/>
  <c r="J208" i="29"/>
  <c r="J207" i="29"/>
  <c r="J206" i="29"/>
  <c r="J205" i="29"/>
  <c r="J204" i="29"/>
  <c r="J203" i="29"/>
  <c r="J202" i="29"/>
  <c r="J201" i="29"/>
  <c r="J200" i="29"/>
  <c r="J199" i="29"/>
  <c r="J198" i="29"/>
  <c r="J197" i="29"/>
  <c r="J196" i="29"/>
  <c r="J195" i="29"/>
  <c r="J194" i="29"/>
  <c r="J193" i="29"/>
  <c r="J192" i="29"/>
  <c r="J191" i="29"/>
  <c r="J190" i="29"/>
  <c r="J189" i="29"/>
  <c r="J188" i="29"/>
  <c r="J187" i="29"/>
  <c r="J186" i="29"/>
  <c r="J185" i="29"/>
  <c r="J184" i="29"/>
  <c r="J183" i="29"/>
  <c r="J182" i="29"/>
  <c r="J181" i="29"/>
  <c r="J180" i="29"/>
  <c r="J179" i="29"/>
  <c r="J178" i="29"/>
  <c r="J177" i="29"/>
  <c r="J176" i="29"/>
  <c r="J175" i="29"/>
  <c r="J174" i="29"/>
  <c r="J173" i="29"/>
  <c r="J172" i="29"/>
  <c r="J171" i="29"/>
  <c r="J170" i="29"/>
  <c r="J169" i="29"/>
  <c r="J168" i="29"/>
  <c r="J167" i="29"/>
  <c r="J166" i="29"/>
  <c r="J165" i="29"/>
  <c r="J164" i="29"/>
  <c r="J163" i="29"/>
  <c r="J162" i="29"/>
  <c r="J161" i="29"/>
  <c r="J160" i="29"/>
  <c r="J159" i="29"/>
  <c r="J158" i="29"/>
  <c r="J157" i="29"/>
  <c r="J156" i="29"/>
  <c r="J155" i="29"/>
  <c r="J154" i="29"/>
  <c r="J153" i="29"/>
  <c r="J152" i="29"/>
  <c r="J151" i="29"/>
  <c r="J150" i="29"/>
  <c r="J149" i="29"/>
  <c r="J148" i="29"/>
  <c r="J147" i="29"/>
  <c r="J146" i="29"/>
  <c r="J145" i="29"/>
  <c r="J144" i="29"/>
  <c r="J143" i="29"/>
  <c r="J142" i="29"/>
  <c r="J141" i="29"/>
  <c r="J140" i="29"/>
  <c r="J139" i="29"/>
  <c r="J138" i="29"/>
  <c r="J137" i="29"/>
  <c r="J136" i="29"/>
  <c r="J135" i="29"/>
  <c r="J134" i="29"/>
  <c r="J133" i="29"/>
  <c r="J132" i="29"/>
  <c r="J131" i="29"/>
  <c r="J130" i="29"/>
  <c r="J129" i="29"/>
  <c r="J128" i="29"/>
  <c r="J127" i="29"/>
  <c r="J126" i="29"/>
  <c r="J125" i="29"/>
  <c r="J124" i="29"/>
  <c r="J123" i="29"/>
  <c r="J122" i="29"/>
  <c r="J121" i="29"/>
  <c r="J120" i="29"/>
  <c r="J119" i="29"/>
  <c r="J118" i="29"/>
  <c r="J117" i="29"/>
  <c r="J116" i="29"/>
  <c r="J115" i="29"/>
  <c r="J114" i="29"/>
  <c r="J113" i="29"/>
  <c r="J112" i="29"/>
  <c r="J111" i="29"/>
  <c r="J110" i="29"/>
  <c r="J109" i="29"/>
  <c r="J108" i="29"/>
  <c r="J107" i="29"/>
  <c r="J106" i="29"/>
  <c r="J105" i="29"/>
  <c r="J104" i="29"/>
  <c r="J103" i="29"/>
  <c r="J102" i="29"/>
  <c r="J101" i="29"/>
  <c r="J100" i="29"/>
  <c r="J99" i="29"/>
  <c r="J98" i="29"/>
  <c r="J97" i="29"/>
  <c r="J96" i="29"/>
  <c r="J95" i="29"/>
  <c r="J94" i="29"/>
  <c r="J93" i="29"/>
  <c r="J92" i="29"/>
  <c r="J91" i="29"/>
  <c r="J90" i="29"/>
  <c r="J89" i="29"/>
  <c r="J88" i="29"/>
  <c r="J87" i="29"/>
  <c r="J86" i="29"/>
  <c r="J85" i="29"/>
  <c r="J84" i="29"/>
  <c r="J83" i="29"/>
  <c r="J82" i="29"/>
  <c r="J81" i="29"/>
  <c r="J80" i="29"/>
  <c r="J79" i="29"/>
  <c r="J78" i="29"/>
  <c r="J77" i="29"/>
  <c r="J76" i="29"/>
  <c r="J75" i="29"/>
  <c r="J74" i="29"/>
  <c r="J73" i="29"/>
  <c r="J72" i="29"/>
  <c r="J71" i="29"/>
  <c r="J70" i="29"/>
  <c r="J69" i="29"/>
  <c r="J68" i="29"/>
  <c r="J67" i="29"/>
  <c r="J66" i="29"/>
  <c r="J65" i="29"/>
  <c r="J64" i="29"/>
  <c r="J63" i="29"/>
  <c r="J62" i="29"/>
  <c r="J61" i="29"/>
  <c r="J60" i="29"/>
  <c r="J59" i="29"/>
  <c r="J58" i="29"/>
  <c r="J57" i="29"/>
  <c r="J56" i="29"/>
  <c r="J55" i="29"/>
  <c r="J54" i="29"/>
  <c r="J53" i="29"/>
  <c r="J52" i="29"/>
  <c r="J51" i="29"/>
  <c r="J50" i="29"/>
  <c r="J49" i="29"/>
  <c r="J48" i="29"/>
  <c r="J47" i="29"/>
  <c r="J46" i="29"/>
  <c r="J45" i="29"/>
  <c r="J44" i="29"/>
  <c r="J43" i="29"/>
  <c r="J42" i="29"/>
  <c r="J41" i="29"/>
  <c r="J40" i="29"/>
  <c r="J39" i="29"/>
  <c r="J38" i="29"/>
  <c r="J37" i="29"/>
  <c r="J36" i="29"/>
  <c r="J35" i="29"/>
  <c r="J34" i="29"/>
  <c r="J33" i="29"/>
  <c r="J32" i="29"/>
  <c r="J31" i="29"/>
  <c r="J30" i="29"/>
  <c r="J29" i="29"/>
  <c r="J28" i="29"/>
  <c r="J27" i="29"/>
  <c r="J26" i="29"/>
  <c r="J25" i="29"/>
  <c r="J24" i="29"/>
  <c r="J23" i="29"/>
  <c r="J22" i="29"/>
  <c r="J21" i="29"/>
  <c r="J20" i="29"/>
  <c r="J19" i="29"/>
  <c r="J18" i="29"/>
  <c r="J17" i="29"/>
  <c r="J16" i="29"/>
  <c r="J15" i="29"/>
  <c r="J14" i="29"/>
  <c r="J13" i="29"/>
  <c r="J12" i="29"/>
  <c r="J11" i="29"/>
  <c r="J10" i="29"/>
  <c r="J9" i="29"/>
  <c r="J8" i="29"/>
  <c r="J7" i="29"/>
  <c r="J6" i="29"/>
  <c r="J5" i="29"/>
  <c r="J4" i="29"/>
  <c r="J3" i="29"/>
  <c r="F803" i="29"/>
  <c r="F802" i="29"/>
  <c r="F801" i="29"/>
  <c r="F800" i="29"/>
  <c r="F799" i="29"/>
  <c r="F798" i="29"/>
  <c r="F797" i="29"/>
  <c r="F796" i="29"/>
  <c r="F795" i="29"/>
  <c r="F794" i="29"/>
  <c r="F793" i="29"/>
  <c r="F792" i="29"/>
  <c r="F791" i="29"/>
  <c r="F790" i="29"/>
  <c r="F789" i="29"/>
  <c r="F788" i="29"/>
  <c r="F787" i="29"/>
  <c r="F786" i="29"/>
  <c r="F785" i="29"/>
  <c r="F784" i="29"/>
  <c r="F783" i="29"/>
  <c r="F782" i="29"/>
  <c r="F781" i="29"/>
  <c r="F780" i="29"/>
  <c r="F779" i="29"/>
  <c r="F778" i="29"/>
  <c r="F777" i="29"/>
  <c r="F776" i="29"/>
  <c r="F775" i="29"/>
  <c r="F774" i="29"/>
  <c r="F773" i="29"/>
  <c r="F772" i="29"/>
  <c r="F771" i="29"/>
  <c r="F770" i="29"/>
  <c r="F769" i="29"/>
  <c r="F768" i="29"/>
  <c r="F767" i="29"/>
  <c r="F766" i="29"/>
  <c r="F765" i="29"/>
  <c r="F764" i="29"/>
  <c r="F763" i="29"/>
  <c r="F762" i="29"/>
  <c r="F761" i="29"/>
  <c r="F760" i="29"/>
  <c r="F759" i="29"/>
  <c r="F758" i="29"/>
  <c r="F757" i="29"/>
  <c r="F756" i="29"/>
  <c r="F755" i="29"/>
  <c r="F754" i="29"/>
  <c r="F753" i="29"/>
  <c r="F752" i="29"/>
  <c r="F751" i="29"/>
  <c r="F750" i="29"/>
  <c r="F749" i="29"/>
  <c r="F748" i="29"/>
  <c r="F747" i="29"/>
  <c r="F746" i="29"/>
  <c r="F745" i="29"/>
  <c r="F744" i="29"/>
  <c r="F743" i="29"/>
  <c r="F742" i="29"/>
  <c r="F741" i="29"/>
  <c r="F740" i="29"/>
  <c r="F739" i="29"/>
  <c r="F738" i="29"/>
  <c r="F737" i="29"/>
  <c r="F736" i="29"/>
  <c r="F735" i="29"/>
  <c r="F734" i="29"/>
  <c r="F733" i="29"/>
  <c r="F732" i="29"/>
  <c r="F731" i="29"/>
  <c r="F730" i="29"/>
  <c r="F729" i="29"/>
  <c r="F728" i="29"/>
  <c r="F727" i="29"/>
  <c r="F726" i="29"/>
  <c r="F725" i="29"/>
  <c r="F724" i="29"/>
  <c r="F723" i="29"/>
  <c r="F722" i="29"/>
  <c r="F721" i="29"/>
  <c r="F720" i="29"/>
  <c r="F719" i="29"/>
  <c r="F718" i="29"/>
  <c r="F717" i="29"/>
  <c r="F716" i="29"/>
  <c r="F715" i="29"/>
  <c r="F714" i="29"/>
  <c r="F713" i="29"/>
  <c r="F712" i="29"/>
  <c r="F711" i="29"/>
  <c r="F710" i="29"/>
  <c r="F709" i="29"/>
  <c r="F708" i="29"/>
  <c r="F707" i="29"/>
  <c r="F706" i="29"/>
  <c r="F705" i="29"/>
  <c r="F704" i="29"/>
  <c r="F703" i="29"/>
  <c r="F702" i="29"/>
  <c r="F701" i="29"/>
  <c r="F700" i="29"/>
  <c r="F699" i="29"/>
  <c r="F698" i="29"/>
  <c r="F697" i="29"/>
  <c r="F696" i="29"/>
  <c r="F695" i="29"/>
  <c r="F694" i="29"/>
  <c r="F693" i="29"/>
  <c r="F692" i="29"/>
  <c r="F691" i="29"/>
  <c r="F690" i="29"/>
  <c r="F689" i="29"/>
  <c r="F688" i="29"/>
  <c r="F687" i="29"/>
  <c r="F686" i="29"/>
  <c r="F685" i="29"/>
  <c r="F684" i="29"/>
  <c r="F683" i="29"/>
  <c r="F682" i="29"/>
  <c r="F681" i="29"/>
  <c r="F680" i="29"/>
  <c r="F679" i="29"/>
  <c r="F678" i="29"/>
  <c r="F677" i="29"/>
  <c r="F676" i="29"/>
  <c r="F675" i="29"/>
  <c r="F674" i="29"/>
  <c r="F673" i="29"/>
  <c r="F672" i="29"/>
  <c r="F671" i="29"/>
  <c r="F670" i="29"/>
  <c r="F669" i="29"/>
  <c r="F668" i="29"/>
  <c r="F667" i="29"/>
  <c r="F666" i="29"/>
  <c r="F665" i="29"/>
  <c r="F664" i="29"/>
  <c r="F663" i="29"/>
  <c r="F662" i="29"/>
  <c r="F661" i="29"/>
  <c r="F660" i="29"/>
  <c r="F659" i="29"/>
  <c r="F658" i="29"/>
  <c r="F657" i="29"/>
  <c r="F656" i="29"/>
  <c r="F655" i="29"/>
  <c r="F654" i="29"/>
  <c r="F653" i="29"/>
  <c r="F652" i="29"/>
  <c r="F651" i="29"/>
  <c r="F650" i="29"/>
  <c r="F649" i="29"/>
  <c r="F648" i="29"/>
  <c r="F647" i="29"/>
  <c r="F646" i="29"/>
  <c r="F645" i="29"/>
  <c r="F644" i="29"/>
  <c r="F643" i="29"/>
  <c r="F642" i="29"/>
  <c r="F641" i="29"/>
  <c r="F640" i="29"/>
  <c r="F639" i="29"/>
  <c r="F638" i="29"/>
  <c r="F637" i="29"/>
  <c r="F636" i="29"/>
  <c r="F635" i="29"/>
  <c r="F634" i="29"/>
  <c r="F633" i="29"/>
  <c r="F632" i="29"/>
  <c r="F631" i="29"/>
  <c r="F630" i="29"/>
  <c r="F629" i="29"/>
  <c r="F628" i="29"/>
  <c r="F627" i="29"/>
  <c r="F626" i="29"/>
  <c r="F625" i="29"/>
  <c r="F624" i="29"/>
  <c r="F623" i="29"/>
  <c r="F622" i="29"/>
  <c r="F621" i="29"/>
  <c r="F620" i="29"/>
  <c r="F619" i="29"/>
  <c r="F618" i="29"/>
  <c r="F617" i="29"/>
  <c r="F616" i="29"/>
  <c r="F615" i="29"/>
  <c r="F614" i="29"/>
  <c r="F613" i="29"/>
  <c r="F612" i="29"/>
  <c r="F611" i="29"/>
  <c r="F610" i="29"/>
  <c r="F609" i="29"/>
  <c r="F608" i="29"/>
  <c r="F607" i="29"/>
  <c r="F606" i="29"/>
  <c r="F605" i="29"/>
  <c r="F604" i="29"/>
  <c r="F603" i="29"/>
  <c r="F602" i="29"/>
  <c r="F601" i="29"/>
  <c r="F600" i="29"/>
  <c r="F599" i="29"/>
  <c r="F598" i="29"/>
  <c r="F597" i="29"/>
  <c r="F596" i="29"/>
  <c r="F595" i="29"/>
  <c r="F594" i="29"/>
  <c r="F593" i="29"/>
  <c r="F592" i="29"/>
  <c r="F591" i="29"/>
  <c r="F590" i="29"/>
  <c r="F589" i="29"/>
  <c r="F588" i="29"/>
  <c r="F587" i="29"/>
  <c r="F586" i="29"/>
  <c r="F585" i="29"/>
  <c r="F584" i="29"/>
  <c r="F583" i="29"/>
  <c r="F582" i="29"/>
  <c r="F581" i="29"/>
  <c r="F580" i="29"/>
  <c r="F579" i="29"/>
  <c r="F578" i="29"/>
  <c r="F577" i="29"/>
  <c r="F576" i="29"/>
  <c r="F575" i="29"/>
  <c r="F574" i="29"/>
  <c r="F573" i="29"/>
  <c r="F572" i="29"/>
  <c r="F571" i="29"/>
  <c r="F570" i="29"/>
  <c r="F569" i="29"/>
  <c r="F568" i="29"/>
  <c r="F567" i="29"/>
  <c r="F566" i="29"/>
  <c r="F565" i="29"/>
  <c r="F564" i="29"/>
  <c r="F563" i="29"/>
  <c r="F562" i="29"/>
  <c r="F561" i="29"/>
  <c r="F560" i="29"/>
  <c r="F559" i="29"/>
  <c r="F558" i="29"/>
  <c r="F557" i="29"/>
  <c r="F556" i="29"/>
  <c r="F555" i="29"/>
  <c r="F554" i="29"/>
  <c r="F553" i="29"/>
  <c r="F552" i="29"/>
  <c r="F551" i="29"/>
  <c r="F550" i="29"/>
  <c r="F549" i="29"/>
  <c r="F548" i="29"/>
  <c r="F547" i="29"/>
  <c r="F546" i="29"/>
  <c r="F545" i="29"/>
  <c r="F544" i="29"/>
  <c r="F543" i="29"/>
  <c r="F542" i="29"/>
  <c r="F541" i="29"/>
  <c r="F540" i="29"/>
  <c r="F539" i="29"/>
  <c r="F538" i="29"/>
  <c r="F537" i="29"/>
  <c r="F536" i="29"/>
  <c r="F535" i="29"/>
  <c r="F534" i="29"/>
  <c r="F533" i="29"/>
  <c r="F532" i="29"/>
  <c r="F531" i="29"/>
  <c r="F530" i="29"/>
  <c r="F529" i="29"/>
  <c r="F528" i="29"/>
  <c r="F527" i="29"/>
  <c r="F526" i="29"/>
  <c r="F525" i="29"/>
  <c r="F524" i="29"/>
  <c r="F523" i="29"/>
  <c r="F522" i="29"/>
  <c r="F521" i="29"/>
  <c r="F520" i="29"/>
  <c r="F519" i="29"/>
  <c r="F518" i="29"/>
  <c r="F517" i="29"/>
  <c r="F516" i="29"/>
  <c r="F515" i="29"/>
  <c r="F514" i="29"/>
  <c r="F513" i="29"/>
  <c r="F512" i="29"/>
  <c r="F511" i="29"/>
  <c r="F510" i="29"/>
  <c r="F509" i="29"/>
  <c r="F508" i="29"/>
  <c r="F507" i="29"/>
  <c r="F506" i="29"/>
  <c r="F502" i="29"/>
  <c r="F501" i="29"/>
  <c r="F500" i="29"/>
  <c r="F499" i="29"/>
  <c r="F498" i="29"/>
  <c r="F497" i="29"/>
  <c r="F496" i="29"/>
  <c r="F495" i="29"/>
  <c r="F494" i="29"/>
  <c r="F493" i="29"/>
  <c r="F492" i="29"/>
  <c r="F491" i="29"/>
  <c r="F490" i="29"/>
  <c r="F489" i="29"/>
  <c r="F488" i="29"/>
  <c r="F487" i="29"/>
  <c r="F486" i="29"/>
  <c r="F485" i="29"/>
  <c r="F484" i="29"/>
  <c r="F483" i="29"/>
  <c r="F482" i="29"/>
  <c r="F481" i="29"/>
  <c r="F480" i="29"/>
  <c r="F479" i="29"/>
  <c r="F478" i="29"/>
  <c r="F477" i="29"/>
  <c r="F476" i="29"/>
  <c r="F475" i="29"/>
  <c r="F474" i="29"/>
  <c r="F473" i="29"/>
  <c r="F472" i="29"/>
  <c r="F471" i="29"/>
  <c r="F470" i="29"/>
  <c r="F469" i="29"/>
  <c r="F468" i="29"/>
  <c r="F467" i="29"/>
  <c r="F466" i="29"/>
  <c r="F465" i="29"/>
  <c r="F464" i="29"/>
  <c r="F463" i="29"/>
  <c r="F462" i="29"/>
  <c r="F461" i="29"/>
  <c r="F460" i="29"/>
  <c r="F459" i="29"/>
  <c r="F458" i="29"/>
  <c r="F457" i="29"/>
  <c r="F456" i="29"/>
  <c r="F455" i="29"/>
  <c r="F454" i="29"/>
  <c r="F453" i="29"/>
  <c r="F452" i="29"/>
  <c r="F451" i="29"/>
  <c r="F450" i="29"/>
  <c r="F449" i="29"/>
  <c r="F448" i="29"/>
  <c r="F447" i="29"/>
  <c r="F446" i="29"/>
  <c r="F445" i="29"/>
  <c r="F444" i="29"/>
  <c r="F443" i="29"/>
  <c r="F442" i="29"/>
  <c r="F441" i="29"/>
  <c r="F440" i="29"/>
  <c r="F439" i="29"/>
  <c r="F438" i="29"/>
  <c r="F437" i="29"/>
  <c r="F436" i="29"/>
  <c r="F435" i="29"/>
  <c r="F434" i="29"/>
  <c r="F433" i="29"/>
  <c r="F432" i="29"/>
  <c r="F431" i="29"/>
  <c r="F430" i="29"/>
  <c r="F429" i="29"/>
  <c r="F428" i="29"/>
  <c r="F427" i="29"/>
  <c r="F426" i="29"/>
  <c r="F425" i="29"/>
  <c r="F424" i="29"/>
  <c r="F423" i="29"/>
  <c r="F422" i="29"/>
  <c r="F421" i="29"/>
  <c r="F420" i="29"/>
  <c r="F419" i="29"/>
  <c r="F418" i="29"/>
  <c r="F417" i="29"/>
  <c r="F416" i="29"/>
  <c r="F415" i="29"/>
  <c r="F414" i="29"/>
  <c r="F413" i="29"/>
  <c r="F412" i="29"/>
  <c r="F411" i="29"/>
  <c r="F410" i="29"/>
  <c r="F409" i="29"/>
  <c r="F408" i="29"/>
  <c r="F407" i="29"/>
  <c r="F406" i="29"/>
  <c r="F405" i="29"/>
  <c r="F404" i="29"/>
  <c r="F403" i="29"/>
  <c r="F402" i="29"/>
  <c r="F401" i="29"/>
  <c r="F400" i="29"/>
  <c r="F399" i="29"/>
  <c r="F398" i="29"/>
  <c r="F397" i="29"/>
  <c r="F396" i="29"/>
  <c r="F395" i="29"/>
  <c r="F394" i="29"/>
  <c r="F393" i="29"/>
  <c r="F392" i="29"/>
  <c r="F391" i="29"/>
  <c r="F390" i="29"/>
  <c r="F389" i="29"/>
  <c r="F388" i="29"/>
  <c r="F387" i="29"/>
  <c r="F386" i="29"/>
  <c r="F385" i="29"/>
  <c r="F384" i="29"/>
  <c r="F383" i="29"/>
  <c r="F382" i="29"/>
  <c r="F381" i="29"/>
  <c r="F380" i="29"/>
  <c r="F379" i="29"/>
  <c r="F378" i="29"/>
  <c r="F377" i="29"/>
  <c r="F376" i="29"/>
  <c r="F375" i="29"/>
  <c r="F374" i="29"/>
  <c r="F373" i="29"/>
  <c r="F372" i="29"/>
  <c r="F371" i="29"/>
  <c r="F370" i="29"/>
  <c r="F369" i="29"/>
  <c r="F368" i="29"/>
  <c r="F367" i="29"/>
  <c r="F366" i="29"/>
  <c r="F365" i="29"/>
  <c r="F364" i="29"/>
  <c r="F363" i="29"/>
  <c r="F362" i="29"/>
  <c r="F361" i="29"/>
  <c r="F360" i="29"/>
  <c r="F359" i="29"/>
  <c r="F358" i="29"/>
  <c r="F357" i="29"/>
  <c r="F356" i="29"/>
  <c r="F355" i="29"/>
  <c r="F354" i="29"/>
  <c r="F353" i="29"/>
  <c r="F352" i="29"/>
  <c r="F351" i="29"/>
  <c r="F350" i="29"/>
  <c r="F349" i="29"/>
  <c r="F348" i="29"/>
  <c r="F347" i="29"/>
  <c r="F346" i="29"/>
  <c r="F345" i="29"/>
  <c r="F344" i="29"/>
  <c r="F343" i="29"/>
  <c r="F342" i="29"/>
  <c r="F341" i="29"/>
  <c r="F340" i="29"/>
  <c r="F339" i="29"/>
  <c r="F338" i="29"/>
  <c r="F337" i="29"/>
  <c r="F336" i="29"/>
  <c r="F335" i="29"/>
  <c r="F334" i="29"/>
  <c r="F333" i="29"/>
  <c r="F332" i="29"/>
  <c r="F331" i="29"/>
  <c r="F330" i="29"/>
  <c r="F329" i="29"/>
  <c r="F328" i="29"/>
  <c r="F327" i="29"/>
  <c r="F326" i="29"/>
  <c r="F325" i="29"/>
  <c r="F324" i="29"/>
  <c r="F323" i="29"/>
  <c r="F322" i="29"/>
  <c r="F321" i="29"/>
  <c r="F320" i="29"/>
  <c r="F319" i="29"/>
  <c r="F318" i="29"/>
  <c r="F317" i="29"/>
  <c r="F316" i="29"/>
  <c r="F315" i="29"/>
  <c r="F314" i="29"/>
  <c r="F313" i="29"/>
  <c r="F312" i="29"/>
  <c r="F311" i="29"/>
  <c r="F310" i="29"/>
  <c r="F309" i="29"/>
  <c r="F308" i="29"/>
  <c r="F307" i="29"/>
  <c r="F306" i="29"/>
  <c r="F305" i="29"/>
  <c r="F304" i="29"/>
  <c r="F303" i="29"/>
  <c r="F302" i="29"/>
  <c r="F301" i="29"/>
  <c r="F300" i="29"/>
  <c r="F299" i="29"/>
  <c r="F298" i="29"/>
  <c r="F297" i="29"/>
  <c r="F296" i="29"/>
  <c r="F295" i="29"/>
  <c r="F294" i="29"/>
  <c r="F293" i="29"/>
  <c r="F292" i="29"/>
  <c r="F291" i="29"/>
  <c r="F290" i="29"/>
  <c r="F289" i="29"/>
  <c r="F288" i="29"/>
  <c r="F287" i="29"/>
  <c r="F286" i="29"/>
  <c r="F285" i="29"/>
  <c r="F284" i="29"/>
  <c r="F283" i="29"/>
  <c r="F282" i="29"/>
  <c r="F281" i="29"/>
  <c r="F280" i="29"/>
  <c r="F279" i="29"/>
  <c r="F278" i="29"/>
  <c r="F277" i="29"/>
  <c r="F276" i="29"/>
  <c r="F275" i="29"/>
  <c r="F274" i="29"/>
  <c r="F273" i="29"/>
  <c r="F272" i="29"/>
  <c r="F271" i="29"/>
  <c r="F270" i="29"/>
  <c r="F269" i="29"/>
  <c r="F268" i="29"/>
  <c r="F267" i="29"/>
  <c r="F266" i="29"/>
  <c r="F265" i="29"/>
  <c r="F264" i="29"/>
  <c r="F263" i="29"/>
  <c r="F262" i="29"/>
  <c r="F261" i="29"/>
  <c r="F260" i="29"/>
  <c r="F259" i="29"/>
  <c r="F258" i="29"/>
  <c r="F257" i="29"/>
  <c r="F256" i="29"/>
  <c r="F4" i="29"/>
  <c r="F5" i="29"/>
  <c r="F6" i="29"/>
  <c r="F7" i="29"/>
  <c r="F8"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7" i="29"/>
  <c r="F58" i="29"/>
  <c r="F59" i="29"/>
  <c r="F60" i="29"/>
  <c r="F61" i="29"/>
  <c r="F62" i="29"/>
  <c r="F63" i="29"/>
  <c r="F64" i="29"/>
  <c r="F65" i="29"/>
  <c r="F66" i="29"/>
  <c r="F67" i="29"/>
  <c r="F68" i="29"/>
  <c r="F69" i="29"/>
  <c r="F70" i="29"/>
  <c r="F71" i="29"/>
  <c r="F72" i="29"/>
  <c r="F73" i="29"/>
  <c r="F74" i="29"/>
  <c r="F75" i="29"/>
  <c r="F76" i="29"/>
  <c r="F77" i="29"/>
  <c r="F78" i="29"/>
  <c r="F79" i="29"/>
  <c r="F80" i="29"/>
  <c r="F81" i="29"/>
  <c r="F82" i="29"/>
  <c r="F83" i="29"/>
  <c r="F84" i="29"/>
  <c r="F85" i="29"/>
  <c r="F86" i="29"/>
  <c r="F87" i="29"/>
  <c r="F88" i="29"/>
  <c r="F89" i="29"/>
  <c r="F90" i="29"/>
  <c r="F91" i="29"/>
  <c r="F92" i="29"/>
  <c r="F93" i="29"/>
  <c r="F94" i="29"/>
  <c r="F95" i="29"/>
  <c r="F96" i="29"/>
  <c r="F97" i="29"/>
  <c r="F98" i="29"/>
  <c r="F99" i="29"/>
  <c r="F100" i="29"/>
  <c r="F101" i="29"/>
  <c r="F102" i="29"/>
  <c r="F103" i="29"/>
  <c r="F104" i="29"/>
  <c r="F105" i="29"/>
  <c r="F106" i="29"/>
  <c r="F107" i="29"/>
  <c r="F108" i="29"/>
  <c r="F109" i="29"/>
  <c r="F110" i="29"/>
  <c r="F111" i="29"/>
  <c r="F112" i="29"/>
  <c r="F113" i="29"/>
  <c r="F114" i="29"/>
  <c r="F115" i="29"/>
  <c r="F116" i="29"/>
  <c r="F117" i="29"/>
  <c r="F118" i="29"/>
  <c r="F119" i="29"/>
  <c r="F120" i="29"/>
  <c r="F121" i="29"/>
  <c r="F122" i="29"/>
  <c r="F123" i="29"/>
  <c r="F124" i="29"/>
  <c r="F125" i="29"/>
  <c r="F126" i="29"/>
  <c r="F127" i="29"/>
  <c r="F128" i="29"/>
  <c r="F129" i="29"/>
  <c r="F130" i="29"/>
  <c r="F131" i="29"/>
  <c r="F132" i="29"/>
  <c r="F133" i="29"/>
  <c r="F134" i="29"/>
  <c r="F135" i="29"/>
  <c r="F136" i="29"/>
  <c r="F137" i="29"/>
  <c r="F138" i="29"/>
  <c r="F139" i="29"/>
  <c r="F140" i="29"/>
  <c r="F141" i="29"/>
  <c r="F142" i="29"/>
  <c r="F143" i="29"/>
  <c r="F144" i="29"/>
  <c r="F145" i="29"/>
  <c r="F146" i="29"/>
  <c r="F147" i="29"/>
  <c r="F148" i="29"/>
  <c r="F149" i="29"/>
  <c r="F150" i="29"/>
  <c r="F151" i="29"/>
  <c r="F152" i="29"/>
  <c r="F153" i="29"/>
  <c r="F154" i="29"/>
  <c r="F155" i="29"/>
  <c r="F156" i="29"/>
  <c r="F157" i="29"/>
  <c r="F158" i="29"/>
  <c r="F159" i="29"/>
  <c r="F160" i="29"/>
  <c r="F161" i="29"/>
  <c r="F162" i="29"/>
  <c r="F163" i="29"/>
  <c r="F164" i="29"/>
  <c r="F165" i="29"/>
  <c r="F166" i="29"/>
  <c r="F167" i="29"/>
  <c r="F168" i="29"/>
  <c r="F169" i="29"/>
  <c r="F170" i="29"/>
  <c r="F171" i="29"/>
  <c r="F172" i="29"/>
  <c r="F173" i="29"/>
  <c r="F174" i="29"/>
  <c r="F175" i="29"/>
  <c r="F176" i="29"/>
  <c r="F177" i="29"/>
  <c r="F178" i="29"/>
  <c r="F179" i="29"/>
  <c r="F180" i="29"/>
  <c r="F181" i="29"/>
  <c r="F182" i="29"/>
  <c r="F183" i="29"/>
  <c r="F184" i="29"/>
  <c r="F185" i="29"/>
  <c r="F186" i="29"/>
  <c r="F187" i="29"/>
  <c r="F188" i="29"/>
  <c r="F189" i="29"/>
  <c r="F190" i="29"/>
  <c r="F191" i="29"/>
  <c r="F192" i="29"/>
  <c r="F193" i="29"/>
  <c r="F194" i="29"/>
  <c r="F195" i="29"/>
  <c r="F196" i="29"/>
  <c r="F197" i="29"/>
  <c r="F198" i="29"/>
  <c r="F199" i="29"/>
  <c r="F200" i="29"/>
  <c r="F201" i="29"/>
  <c r="F202" i="29"/>
  <c r="F203" i="29"/>
  <c r="F204" i="29"/>
  <c r="F205" i="29"/>
  <c r="F206" i="29"/>
  <c r="F207" i="29"/>
  <c r="F208" i="29"/>
  <c r="F209" i="29"/>
  <c r="F210" i="29"/>
  <c r="F211" i="29"/>
  <c r="F212" i="29"/>
  <c r="F213" i="29"/>
  <c r="F214" i="29"/>
  <c r="F215" i="29"/>
  <c r="F216" i="29"/>
  <c r="F217" i="29"/>
  <c r="F218" i="29"/>
  <c r="F219" i="29"/>
  <c r="F220" i="29"/>
  <c r="F221" i="29"/>
  <c r="F222" i="29"/>
  <c r="F223" i="29"/>
  <c r="F224" i="29"/>
  <c r="F225" i="29"/>
  <c r="F226" i="29"/>
  <c r="F227" i="29"/>
  <c r="F228" i="29"/>
  <c r="F229" i="29"/>
  <c r="F230" i="29"/>
  <c r="F231" i="29"/>
  <c r="F232" i="29"/>
  <c r="F233" i="29"/>
  <c r="F234" i="29"/>
  <c r="F235" i="29"/>
  <c r="F236" i="29"/>
  <c r="F237" i="29"/>
  <c r="F238" i="29"/>
  <c r="F239" i="29"/>
  <c r="F240" i="29"/>
  <c r="F241" i="29"/>
  <c r="F242" i="29"/>
  <c r="F243" i="29"/>
  <c r="F244" i="29"/>
  <c r="F245" i="29"/>
  <c r="F246" i="29"/>
  <c r="F247" i="29"/>
  <c r="F248" i="29"/>
  <c r="F249" i="29"/>
  <c r="F3" i="29"/>
  <c r="B507" i="29"/>
  <c r="B508" i="29"/>
  <c r="B509" i="29"/>
  <c r="B510" i="29"/>
  <c r="B511" i="29"/>
  <c r="B512" i="29"/>
  <c r="B513" i="29"/>
  <c r="B514" i="29"/>
  <c r="B515" i="29"/>
  <c r="B516" i="29"/>
  <c r="B517" i="29"/>
  <c r="B518" i="29"/>
  <c r="B519" i="29"/>
  <c r="B520" i="29"/>
  <c r="B521" i="29"/>
  <c r="B522" i="29"/>
  <c r="B523" i="29"/>
  <c r="B524" i="29"/>
  <c r="B525" i="29"/>
  <c r="B526" i="29"/>
  <c r="B527" i="29"/>
  <c r="B528" i="29"/>
  <c r="B529" i="29"/>
  <c r="B530" i="29"/>
  <c r="B531" i="29"/>
  <c r="B532" i="29"/>
  <c r="B533" i="29"/>
  <c r="B534" i="29"/>
  <c r="B535" i="29"/>
  <c r="B536" i="29"/>
  <c r="B537" i="29"/>
  <c r="B538" i="29"/>
  <c r="B539" i="29"/>
  <c r="B540" i="29"/>
  <c r="B541" i="29"/>
  <c r="B542" i="29"/>
  <c r="B543" i="29"/>
  <c r="B544" i="29"/>
  <c r="B545" i="29"/>
  <c r="B546" i="29"/>
  <c r="B547" i="29"/>
  <c r="B548" i="29"/>
  <c r="B549" i="29"/>
  <c r="B550" i="29"/>
  <c r="B551" i="29"/>
  <c r="B552" i="29"/>
  <c r="B553" i="29"/>
  <c r="B554" i="29"/>
  <c r="B555" i="29"/>
  <c r="B556" i="29"/>
  <c r="B557" i="29"/>
  <c r="B558" i="29"/>
  <c r="B559" i="29"/>
  <c r="B560" i="29"/>
  <c r="B561" i="29"/>
  <c r="B562" i="29"/>
  <c r="B563" i="29"/>
  <c r="B564" i="29"/>
  <c r="B565" i="29"/>
  <c r="B566" i="29"/>
  <c r="B567" i="29"/>
  <c r="B568" i="29"/>
  <c r="B569" i="29"/>
  <c r="B570" i="29"/>
  <c r="B571" i="29"/>
  <c r="B572" i="29"/>
  <c r="B573" i="29"/>
  <c r="B574" i="29"/>
  <c r="B575" i="29"/>
  <c r="B576" i="29"/>
  <c r="B577" i="29"/>
  <c r="B578" i="29"/>
  <c r="B579" i="29"/>
  <c r="B580" i="29"/>
  <c r="B581" i="29"/>
  <c r="B582" i="29"/>
  <c r="B583" i="29"/>
  <c r="B584" i="29"/>
  <c r="B585" i="29"/>
  <c r="B586" i="29"/>
  <c r="B587" i="29"/>
  <c r="B588" i="29"/>
  <c r="B589" i="29"/>
  <c r="B590" i="29"/>
  <c r="B591" i="29"/>
  <c r="B592" i="29"/>
  <c r="B593" i="29"/>
  <c r="B594" i="29"/>
  <c r="B595" i="29"/>
  <c r="B596" i="29"/>
  <c r="B597" i="29"/>
  <c r="B598" i="29"/>
  <c r="B599" i="29"/>
  <c r="B600" i="29"/>
  <c r="B601" i="29"/>
  <c r="B602" i="29"/>
  <c r="B603" i="29"/>
  <c r="B604" i="29"/>
  <c r="B605" i="29"/>
  <c r="B606" i="29"/>
  <c r="B607" i="29"/>
  <c r="B608" i="29"/>
  <c r="B609" i="29"/>
  <c r="B610" i="29"/>
  <c r="B611" i="29"/>
  <c r="B612" i="29"/>
  <c r="B613" i="29"/>
  <c r="B614" i="29"/>
  <c r="B615" i="29"/>
  <c r="B616" i="29"/>
  <c r="B617" i="29"/>
  <c r="B618" i="29"/>
  <c r="B619" i="29"/>
  <c r="B620" i="29"/>
  <c r="B621" i="29"/>
  <c r="B622" i="29"/>
  <c r="B623" i="29"/>
  <c r="B624" i="29"/>
  <c r="B625" i="29"/>
  <c r="B626" i="29"/>
  <c r="B627" i="29"/>
  <c r="B628" i="29"/>
  <c r="B629" i="29"/>
  <c r="B630" i="29"/>
  <c r="B631" i="29"/>
  <c r="B632" i="29"/>
  <c r="B633" i="29"/>
  <c r="B634" i="29"/>
  <c r="B635" i="29"/>
  <c r="B636" i="29"/>
  <c r="B637" i="29"/>
  <c r="B638" i="29"/>
  <c r="B639" i="29"/>
  <c r="B640" i="29"/>
  <c r="B641" i="29"/>
  <c r="B642" i="29"/>
  <c r="B643" i="29"/>
  <c r="B644" i="29"/>
  <c r="B645" i="29"/>
  <c r="B646" i="29"/>
  <c r="B647" i="29"/>
  <c r="B648" i="29"/>
  <c r="B649" i="29"/>
  <c r="B650" i="29"/>
  <c r="B651" i="29"/>
  <c r="B652" i="29"/>
  <c r="B653" i="29"/>
  <c r="B654" i="29"/>
  <c r="B655" i="29"/>
  <c r="B656" i="29"/>
  <c r="B657" i="29"/>
  <c r="B658" i="29"/>
  <c r="B659" i="29"/>
  <c r="B660" i="29"/>
  <c r="B661" i="29"/>
  <c r="B662" i="29"/>
  <c r="B663" i="29"/>
  <c r="B664" i="29"/>
  <c r="B665" i="29"/>
  <c r="B666" i="29"/>
  <c r="B667" i="29"/>
  <c r="B668" i="29"/>
  <c r="B669" i="29"/>
  <c r="B670" i="29"/>
  <c r="B671" i="29"/>
  <c r="B672" i="29"/>
  <c r="B673" i="29"/>
  <c r="B674" i="29"/>
  <c r="B675" i="29"/>
  <c r="B676" i="29"/>
  <c r="B677" i="29"/>
  <c r="B678" i="29"/>
  <c r="B679" i="29"/>
  <c r="B680" i="29"/>
  <c r="B681" i="29"/>
  <c r="B682" i="29"/>
  <c r="B683" i="29"/>
  <c r="B684" i="29"/>
  <c r="B685" i="29"/>
  <c r="B686" i="29"/>
  <c r="B687" i="29"/>
  <c r="B688" i="29"/>
  <c r="B689" i="29"/>
  <c r="B690" i="29"/>
  <c r="B691" i="29"/>
  <c r="B692" i="29"/>
  <c r="B693" i="29"/>
  <c r="B694" i="29"/>
  <c r="B695" i="29"/>
  <c r="B696" i="29"/>
  <c r="B697" i="29"/>
  <c r="B698" i="29"/>
  <c r="B699" i="29"/>
  <c r="B700" i="29"/>
  <c r="B701" i="29"/>
  <c r="B702" i="29"/>
  <c r="B703" i="29"/>
  <c r="B704" i="29"/>
  <c r="B705" i="29"/>
  <c r="B706" i="29"/>
  <c r="B707" i="29"/>
  <c r="B708" i="29"/>
  <c r="B709" i="29"/>
  <c r="B710" i="29"/>
  <c r="B711" i="29"/>
  <c r="B712" i="29"/>
  <c r="B713" i="29"/>
  <c r="B714" i="29"/>
  <c r="B715" i="29"/>
  <c r="B716" i="29"/>
  <c r="B717" i="29"/>
  <c r="B718" i="29"/>
  <c r="B719" i="29"/>
  <c r="B720" i="29"/>
  <c r="B721" i="29"/>
  <c r="B722" i="29"/>
  <c r="B723" i="29"/>
  <c r="B724" i="29"/>
  <c r="B725" i="29"/>
  <c r="B726" i="29"/>
  <c r="B727" i="29"/>
  <c r="B728" i="29"/>
  <c r="B729" i="29"/>
  <c r="B730" i="29"/>
  <c r="B731" i="29"/>
  <c r="B732" i="29"/>
  <c r="B733" i="29"/>
  <c r="B734" i="29"/>
  <c r="B735" i="29"/>
  <c r="B736" i="29"/>
  <c r="B737" i="29"/>
  <c r="B738" i="29"/>
  <c r="B739" i="29"/>
  <c r="B740" i="29"/>
  <c r="B741" i="29"/>
  <c r="B742" i="29"/>
  <c r="B743" i="29"/>
  <c r="B744" i="29"/>
  <c r="B745" i="29"/>
  <c r="B746" i="29"/>
  <c r="B747" i="29"/>
  <c r="B748" i="29"/>
  <c r="B749" i="29"/>
  <c r="B750" i="29"/>
  <c r="B751" i="29"/>
  <c r="B752" i="29"/>
  <c r="B753" i="29"/>
  <c r="B754" i="29"/>
  <c r="B755" i="29"/>
  <c r="B756" i="29"/>
  <c r="B757" i="29"/>
  <c r="B758" i="29"/>
  <c r="B759" i="29"/>
  <c r="B760" i="29"/>
  <c r="B761" i="29"/>
  <c r="B762" i="29"/>
  <c r="B763" i="29"/>
  <c r="B764" i="29"/>
  <c r="B765" i="29"/>
  <c r="B766" i="29"/>
  <c r="B767" i="29"/>
  <c r="B768" i="29"/>
  <c r="B769" i="29"/>
  <c r="B770" i="29"/>
  <c r="B771" i="29"/>
  <c r="B772" i="29"/>
  <c r="B773" i="29"/>
  <c r="B774" i="29"/>
  <c r="B775" i="29"/>
  <c r="B776" i="29"/>
  <c r="B777" i="29"/>
  <c r="B778" i="29"/>
  <c r="B779" i="29"/>
  <c r="B780" i="29"/>
  <c r="B781" i="29"/>
  <c r="B782" i="29"/>
  <c r="B783" i="29"/>
  <c r="B784" i="29"/>
  <c r="B785" i="29"/>
  <c r="B786" i="29"/>
  <c r="B787" i="29"/>
  <c r="B788" i="29"/>
  <c r="B789" i="29"/>
  <c r="B790" i="29"/>
  <c r="B791" i="29"/>
  <c r="B792" i="29"/>
  <c r="B793" i="29"/>
  <c r="B794" i="29"/>
  <c r="B795" i="29"/>
  <c r="B796" i="29"/>
  <c r="B797" i="29"/>
  <c r="B798" i="29"/>
  <c r="B799" i="29"/>
  <c r="B800" i="29"/>
  <c r="B801" i="29"/>
  <c r="B802" i="29"/>
  <c r="B803" i="29"/>
  <c r="B506" i="29"/>
  <c r="B257" i="29"/>
  <c r="B258" i="29"/>
  <c r="B259" i="29"/>
  <c r="B260" i="29"/>
  <c r="B261" i="29"/>
  <c r="B262" i="29"/>
  <c r="B263" i="29"/>
  <c r="B264" i="29"/>
  <c r="B265" i="29"/>
  <c r="B266" i="29"/>
  <c r="B267" i="29"/>
  <c r="B268" i="29"/>
  <c r="B269" i="29"/>
  <c r="B270" i="29"/>
  <c r="B271" i="29"/>
  <c r="B272" i="29"/>
  <c r="B273" i="29"/>
  <c r="B274" i="29"/>
  <c r="B275" i="29"/>
  <c r="B276" i="29"/>
  <c r="B277" i="29"/>
  <c r="B278" i="29"/>
  <c r="B279" i="29"/>
  <c r="B280" i="29"/>
  <c r="B281" i="29"/>
  <c r="B282" i="29"/>
  <c r="B283" i="29"/>
  <c r="B284" i="29"/>
  <c r="B285" i="29"/>
  <c r="B286" i="29"/>
  <c r="B287" i="29"/>
  <c r="B288" i="29"/>
  <c r="B289" i="29"/>
  <c r="B290" i="29"/>
  <c r="B291" i="29"/>
  <c r="B292" i="29"/>
  <c r="B293" i="29"/>
  <c r="B294" i="29"/>
  <c r="B295" i="29"/>
  <c r="B296" i="29"/>
  <c r="B297" i="29"/>
  <c r="B298" i="29"/>
  <c r="B299" i="29"/>
  <c r="B300" i="29"/>
  <c r="B301" i="29"/>
  <c r="B302" i="29"/>
  <c r="B303" i="29"/>
  <c r="B304" i="29"/>
  <c r="B305" i="29"/>
  <c r="B306" i="29"/>
  <c r="B307" i="29"/>
  <c r="B308" i="29"/>
  <c r="B309" i="29"/>
  <c r="B310" i="29"/>
  <c r="B311" i="29"/>
  <c r="B312" i="29"/>
  <c r="B313" i="29"/>
  <c r="B314" i="29"/>
  <c r="B315" i="29"/>
  <c r="B316" i="29"/>
  <c r="B317" i="29"/>
  <c r="B318" i="29"/>
  <c r="B319" i="29"/>
  <c r="B320" i="29"/>
  <c r="B321" i="29"/>
  <c r="B322" i="29"/>
  <c r="B323" i="29"/>
  <c r="B324" i="29"/>
  <c r="B325" i="29"/>
  <c r="B326" i="29"/>
  <c r="B327" i="29"/>
  <c r="B328" i="29"/>
  <c r="B329" i="29"/>
  <c r="B330" i="29"/>
  <c r="B331" i="29"/>
  <c r="B332" i="29"/>
  <c r="B333" i="29"/>
  <c r="B334" i="29"/>
  <c r="B335" i="29"/>
  <c r="B336" i="29"/>
  <c r="B337" i="29"/>
  <c r="B338" i="29"/>
  <c r="B339" i="29"/>
  <c r="B340" i="29"/>
  <c r="B341" i="29"/>
  <c r="B342" i="29"/>
  <c r="B343" i="29"/>
  <c r="B344" i="29"/>
  <c r="B345" i="29"/>
  <c r="B346" i="29"/>
  <c r="B347" i="29"/>
  <c r="B348" i="29"/>
  <c r="B349" i="29"/>
  <c r="B350" i="29"/>
  <c r="B351" i="29"/>
  <c r="B352" i="29"/>
  <c r="B353" i="29"/>
  <c r="B354" i="29"/>
  <c r="B355" i="29"/>
  <c r="B356" i="29"/>
  <c r="B357" i="29"/>
  <c r="B358" i="29"/>
  <c r="B359" i="29"/>
  <c r="B360" i="29"/>
  <c r="B361" i="29"/>
  <c r="B362" i="29"/>
  <c r="B363" i="29"/>
  <c r="B364" i="29"/>
  <c r="B365" i="29"/>
  <c r="B366" i="29"/>
  <c r="B367" i="29"/>
  <c r="B368" i="29"/>
  <c r="B369" i="29"/>
  <c r="B370" i="29"/>
  <c r="B371" i="29"/>
  <c r="B372" i="29"/>
  <c r="B373" i="29"/>
  <c r="B374" i="29"/>
  <c r="B375" i="29"/>
  <c r="B376" i="29"/>
  <c r="B377" i="29"/>
  <c r="B378" i="29"/>
  <c r="B379" i="29"/>
  <c r="B380" i="29"/>
  <c r="B381" i="29"/>
  <c r="B382" i="29"/>
  <c r="B383" i="29"/>
  <c r="B384" i="29"/>
  <c r="B385" i="29"/>
  <c r="B386" i="29"/>
  <c r="B387" i="29"/>
  <c r="B388" i="29"/>
  <c r="B389" i="29"/>
  <c r="B390" i="29"/>
  <c r="B391" i="29"/>
  <c r="B392" i="29"/>
  <c r="B393" i="29"/>
  <c r="B394" i="29"/>
  <c r="B395" i="29"/>
  <c r="B396" i="29"/>
  <c r="B397" i="29"/>
  <c r="B398" i="29"/>
  <c r="B399" i="29"/>
  <c r="B400" i="29"/>
  <c r="B401" i="29"/>
  <c r="B402" i="29"/>
  <c r="B403" i="29"/>
  <c r="B404" i="29"/>
  <c r="B405" i="29"/>
  <c r="B406" i="29"/>
  <c r="B407" i="29"/>
  <c r="B408" i="29"/>
  <c r="B409" i="29"/>
  <c r="B410" i="29"/>
  <c r="B411" i="29"/>
  <c r="B412" i="29"/>
  <c r="B413" i="29"/>
  <c r="B414" i="29"/>
  <c r="B415" i="29"/>
  <c r="B416" i="29"/>
  <c r="B417" i="29"/>
  <c r="B418" i="29"/>
  <c r="B419" i="29"/>
  <c r="B420" i="29"/>
  <c r="B421" i="29"/>
  <c r="B422" i="29"/>
  <c r="B423" i="29"/>
  <c r="B424" i="29"/>
  <c r="B425" i="29"/>
  <c r="B426" i="29"/>
  <c r="B427" i="29"/>
  <c r="B428" i="29"/>
  <c r="B429" i="29"/>
  <c r="B430" i="29"/>
  <c r="B431" i="29"/>
  <c r="B432" i="29"/>
  <c r="B433" i="29"/>
  <c r="B434" i="29"/>
  <c r="B435" i="29"/>
  <c r="B436" i="29"/>
  <c r="B437" i="29"/>
  <c r="B438" i="29"/>
  <c r="B439" i="29"/>
  <c r="B440" i="29"/>
  <c r="B441" i="29"/>
  <c r="B442" i="29"/>
  <c r="B443" i="29"/>
  <c r="B444" i="29"/>
  <c r="B445" i="29"/>
  <c r="B446" i="29"/>
  <c r="B447" i="29"/>
  <c r="B448" i="29"/>
  <c r="B449" i="29"/>
  <c r="B450" i="29"/>
  <c r="B451" i="29"/>
  <c r="B452" i="29"/>
  <c r="B453" i="29"/>
  <c r="B454" i="29"/>
  <c r="B455" i="29"/>
  <c r="B456" i="29"/>
  <c r="B457" i="29"/>
  <c r="B458" i="29"/>
  <c r="B459" i="29"/>
  <c r="B460" i="29"/>
  <c r="B461" i="29"/>
  <c r="B462" i="29"/>
  <c r="B463" i="29"/>
  <c r="B464" i="29"/>
  <c r="B465" i="29"/>
  <c r="B466" i="29"/>
  <c r="B467" i="29"/>
  <c r="B468" i="29"/>
  <c r="B469" i="29"/>
  <c r="B470" i="29"/>
  <c r="B471" i="29"/>
  <c r="B472" i="29"/>
  <c r="B473" i="29"/>
  <c r="B474" i="29"/>
  <c r="B475" i="29"/>
  <c r="B476" i="29"/>
  <c r="B477" i="29"/>
  <c r="B478" i="29"/>
  <c r="B479" i="29"/>
  <c r="B480" i="29"/>
  <c r="B481" i="29"/>
  <c r="B482" i="29"/>
  <c r="B483" i="29"/>
  <c r="B484" i="29"/>
  <c r="B485" i="29"/>
  <c r="B486" i="29"/>
  <c r="B487" i="29"/>
  <c r="B488" i="29"/>
  <c r="B489" i="29"/>
  <c r="B490" i="29"/>
  <c r="B491" i="29"/>
  <c r="B492" i="29"/>
  <c r="B493" i="29"/>
  <c r="B494" i="29"/>
  <c r="B495" i="29"/>
  <c r="B496" i="29"/>
  <c r="B497" i="29"/>
  <c r="B498" i="29"/>
  <c r="B499" i="29"/>
  <c r="B500" i="29"/>
  <c r="B501" i="29"/>
  <c r="B502" i="29"/>
  <c r="Y5" i="28"/>
  <c r="Y6" i="28"/>
  <c r="Y7" i="28"/>
  <c r="Y8" i="28"/>
  <c r="Y9" i="28"/>
  <c r="Y10" i="28"/>
  <c r="Y11" i="28"/>
  <c r="Y12" i="28"/>
  <c r="Y13" i="28"/>
  <c r="Y14" i="28"/>
  <c r="Y15" i="28"/>
  <c r="Y16" i="28"/>
  <c r="Y17" i="28"/>
  <c r="Y18" i="28"/>
  <c r="Y19" i="28"/>
  <c r="Y20" i="28"/>
  <c r="Y21" i="28"/>
  <c r="Y22" i="28"/>
  <c r="Y23" i="28"/>
  <c r="Y24" i="28"/>
  <c r="Y25" i="28"/>
  <c r="Y26" i="28"/>
  <c r="Y27" i="28"/>
  <c r="Y28" i="28"/>
  <c r="Y29" i="28"/>
  <c r="Y30" i="28"/>
  <c r="Y31" i="28"/>
  <c r="Y32" i="28"/>
  <c r="Y33" i="28"/>
  <c r="Y34" i="28"/>
  <c r="Y35" i="28"/>
  <c r="Y36" i="28"/>
  <c r="Y37" i="28"/>
  <c r="Y38" i="28"/>
  <c r="Y39" i="28"/>
  <c r="Y40" i="28"/>
  <c r="Y41" i="28"/>
  <c r="Y42" i="28"/>
  <c r="Y43" i="28"/>
  <c r="Y44" i="28"/>
  <c r="Y45" i="28"/>
  <c r="Y46" i="28"/>
  <c r="Y47" i="28"/>
  <c r="Y48" i="28"/>
  <c r="Y49" i="28"/>
  <c r="Y50" i="28"/>
  <c r="Y51" i="28"/>
  <c r="Y52" i="28"/>
  <c r="Y53" i="28"/>
  <c r="Y54" i="28"/>
  <c r="Y55" i="28"/>
  <c r="Y56" i="28"/>
  <c r="Y57" i="28"/>
  <c r="Y58" i="28"/>
  <c r="Y59" i="28"/>
  <c r="Y60" i="28"/>
  <c r="Y61" i="28"/>
  <c r="Y62" i="28"/>
  <c r="Y63" i="28"/>
  <c r="Y64" i="28"/>
  <c r="Y65" i="28"/>
  <c r="Y66" i="28"/>
  <c r="Y67" i="28"/>
  <c r="Y68" i="28"/>
  <c r="Y69" i="28"/>
  <c r="Y70" i="28"/>
  <c r="Y71" i="28"/>
  <c r="Y72" i="28"/>
  <c r="Y73" i="28"/>
  <c r="Y74" i="28"/>
  <c r="Y75" i="28"/>
  <c r="Y76" i="28"/>
  <c r="Y77" i="28"/>
  <c r="Y78" i="28"/>
  <c r="Y79" i="28"/>
  <c r="Y80" i="28"/>
  <c r="Y81" i="28"/>
  <c r="Y82" i="28"/>
  <c r="Y83" i="28"/>
  <c r="Y84" i="28"/>
  <c r="Y85" i="28"/>
  <c r="Y86" i="28"/>
  <c r="Y87" i="28"/>
  <c r="Y88" i="28"/>
  <c r="Y89" i="28"/>
  <c r="Y90" i="28"/>
  <c r="Y91" i="28"/>
  <c r="Y92" i="28"/>
  <c r="Y93" i="28"/>
  <c r="Y94" i="28"/>
  <c r="Y95" i="28"/>
  <c r="Y96" i="28"/>
  <c r="Y97" i="28"/>
  <c r="Y98" i="28"/>
  <c r="Y99" i="28"/>
  <c r="Y100" i="28"/>
  <c r="Y101" i="28"/>
  <c r="Y102" i="28"/>
  <c r="Y103" i="28"/>
  <c r="Y104" i="28"/>
  <c r="Y105" i="28"/>
  <c r="Y106" i="28"/>
  <c r="Y107" i="28"/>
  <c r="Y108" i="28"/>
  <c r="Y109" i="28"/>
  <c r="Y110" i="28"/>
  <c r="Y111" i="28"/>
  <c r="Y112" i="28"/>
  <c r="Y113" i="28"/>
  <c r="Y114" i="28"/>
  <c r="Y115" i="28"/>
  <c r="Y116" i="28"/>
  <c r="Y117" i="28"/>
  <c r="Y118" i="28"/>
  <c r="Y119" i="28"/>
  <c r="Y120" i="28"/>
  <c r="Y121" i="28"/>
  <c r="Y122" i="28"/>
  <c r="Y123" i="28"/>
  <c r="Y124" i="28"/>
  <c r="Y125" i="28"/>
  <c r="Y126" i="28"/>
  <c r="Y127" i="28"/>
  <c r="Y128" i="28"/>
  <c r="Y129" i="28"/>
  <c r="Y130" i="28"/>
  <c r="Y131" i="28"/>
  <c r="Y132" i="28"/>
  <c r="Y133" i="28"/>
  <c r="Y134" i="28"/>
  <c r="Y135" i="28"/>
  <c r="Y136" i="28"/>
  <c r="Y137" i="28"/>
  <c r="Y138" i="28"/>
  <c r="Y139" i="28"/>
  <c r="Y140" i="28"/>
  <c r="Y141" i="28"/>
  <c r="Y142" i="28"/>
  <c r="Y143" i="28"/>
  <c r="Y144" i="28"/>
  <c r="Y145" i="28"/>
  <c r="Y146" i="28"/>
  <c r="Y147" i="28"/>
  <c r="Y148" i="28"/>
  <c r="Y149" i="28"/>
  <c r="Y150" i="28"/>
  <c r="Y151" i="28"/>
  <c r="Y152" i="28"/>
  <c r="Y153" i="28"/>
  <c r="Y154" i="28"/>
  <c r="Y155" i="28"/>
  <c r="Y156" i="28"/>
  <c r="Y157" i="28"/>
  <c r="Y158" i="28"/>
  <c r="Y159" i="28"/>
  <c r="Y160" i="28"/>
  <c r="Y161" i="28"/>
  <c r="Y162" i="28"/>
  <c r="Y163" i="28"/>
  <c r="Y164" i="28"/>
  <c r="Y165" i="28"/>
  <c r="Y166" i="28"/>
  <c r="Y167" i="28"/>
  <c r="Y168" i="28"/>
  <c r="Y169" i="28"/>
  <c r="Y170" i="28"/>
  <c r="Y171" i="28"/>
  <c r="Y172" i="28"/>
  <c r="Y173" i="28"/>
  <c r="Y174" i="28"/>
  <c r="Y175" i="28"/>
  <c r="Y176" i="28"/>
  <c r="Y177" i="28"/>
  <c r="Y178" i="28"/>
  <c r="Y179" i="28"/>
  <c r="Y180" i="28"/>
  <c r="Y181" i="28"/>
  <c r="Y182" i="28"/>
  <c r="Y183" i="28"/>
  <c r="Y184" i="28"/>
  <c r="Y185" i="28"/>
  <c r="Y186" i="28"/>
  <c r="Y187" i="28"/>
  <c r="Y188" i="28"/>
  <c r="Y189" i="28"/>
  <c r="Y190" i="28"/>
  <c r="Y191" i="28"/>
  <c r="Y192" i="28"/>
  <c r="Y193" i="28"/>
  <c r="Y194" i="28"/>
  <c r="Y195" i="28"/>
  <c r="Y196" i="28"/>
  <c r="Y197" i="28"/>
  <c r="Y198" i="28"/>
  <c r="Y199" i="28"/>
  <c r="Y200" i="28"/>
  <c r="Y201" i="28"/>
  <c r="Y202" i="28"/>
  <c r="Y203" i="28"/>
  <c r="Y204" i="28"/>
  <c r="Y205" i="28"/>
  <c r="Y206" i="28"/>
  <c r="Y207" i="28"/>
  <c r="Y208" i="28"/>
  <c r="Y209" i="28"/>
  <c r="Y210" i="28"/>
  <c r="Y211" i="28"/>
  <c r="Y212" i="28"/>
  <c r="Y213" i="28"/>
  <c r="Y214" i="28"/>
  <c r="Y215" i="28"/>
  <c r="Y216" i="28"/>
  <c r="Y217" i="28"/>
  <c r="Y218" i="28"/>
  <c r="Y219" i="28"/>
  <c r="Y220" i="28"/>
  <c r="Y221" i="28"/>
  <c r="Y222" i="28"/>
  <c r="Y223" i="28"/>
  <c r="Y224" i="28"/>
  <c r="Y225" i="28"/>
  <c r="Y226" i="28"/>
  <c r="Y227" i="28"/>
  <c r="Y228" i="28"/>
  <c r="Y229" i="28"/>
  <c r="Y230" i="28"/>
  <c r="Y231" i="28"/>
  <c r="Y232" i="28"/>
  <c r="Y233" i="28"/>
  <c r="Y234" i="28"/>
  <c r="Y235" i="28"/>
  <c r="Y236" i="28"/>
  <c r="Y237" i="28"/>
  <c r="Y238" i="28"/>
  <c r="Y239" i="28"/>
  <c r="Y240" i="28"/>
  <c r="Y241" i="28"/>
  <c r="Y242" i="28"/>
  <c r="Y243" i="28"/>
  <c r="Y244" i="28"/>
  <c r="Y245" i="28"/>
  <c r="Y246" i="28"/>
  <c r="Y247" i="28"/>
  <c r="Y248" i="28"/>
  <c r="Y249" i="28"/>
  <c r="Y250" i="28"/>
  <c r="Y4" i="28" l="1"/>
  <c r="C70" i="28" s="1"/>
  <c r="D70" i="28" s="1"/>
  <c r="B70" i="28" s="1"/>
  <c r="B256"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100" i="29"/>
  <c r="B101" i="29"/>
  <c r="B102" i="29"/>
  <c r="B103" i="29"/>
  <c r="B104" i="29"/>
  <c r="B105" i="29"/>
  <c r="B106" i="29"/>
  <c r="B107" i="29"/>
  <c r="B108" i="29"/>
  <c r="B109" i="29"/>
  <c r="B110" i="29"/>
  <c r="B111" i="29"/>
  <c r="B112" i="29"/>
  <c r="B113" i="29"/>
  <c r="B114" i="29"/>
  <c r="B115" i="29"/>
  <c r="B116" i="29"/>
  <c r="B117" i="29"/>
  <c r="B118" i="29"/>
  <c r="B119" i="29"/>
  <c r="B120" i="29"/>
  <c r="B121" i="29"/>
  <c r="B122" i="29"/>
  <c r="B123" i="29"/>
  <c r="B124" i="29"/>
  <c r="B125" i="29"/>
  <c r="B126" i="29"/>
  <c r="B127" i="29"/>
  <c r="B128" i="29"/>
  <c r="B129" i="29"/>
  <c r="B130" i="29"/>
  <c r="B131" i="29"/>
  <c r="B132" i="29"/>
  <c r="B133" i="29"/>
  <c r="B134" i="29"/>
  <c r="B135" i="29"/>
  <c r="B136" i="29"/>
  <c r="B137" i="29"/>
  <c r="B138" i="29"/>
  <c r="B139" i="29"/>
  <c r="B140" i="29"/>
  <c r="B141" i="29"/>
  <c r="B142" i="29"/>
  <c r="B143" i="29"/>
  <c r="B144" i="29"/>
  <c r="B145" i="29"/>
  <c r="B146" i="29"/>
  <c r="B147" i="29"/>
  <c r="B148" i="29"/>
  <c r="B149" i="29"/>
  <c r="B150" i="29"/>
  <c r="B151" i="29"/>
  <c r="B152" i="29"/>
  <c r="B153" i="29"/>
  <c r="B154" i="29"/>
  <c r="B155" i="29"/>
  <c r="B156" i="29"/>
  <c r="B157" i="29"/>
  <c r="B158" i="29"/>
  <c r="B159" i="29"/>
  <c r="B160" i="29"/>
  <c r="B161" i="29"/>
  <c r="B162" i="29"/>
  <c r="B163" i="29"/>
  <c r="B164" i="29"/>
  <c r="B165" i="29"/>
  <c r="B166" i="29"/>
  <c r="B167" i="29"/>
  <c r="B168" i="29"/>
  <c r="B169" i="29"/>
  <c r="B170" i="29"/>
  <c r="B171" i="29"/>
  <c r="B172" i="29"/>
  <c r="B173" i="29"/>
  <c r="B174" i="29"/>
  <c r="B175" i="29"/>
  <c r="B176" i="29"/>
  <c r="B177" i="29"/>
  <c r="B178" i="29"/>
  <c r="B179" i="29"/>
  <c r="B180" i="29"/>
  <c r="B181" i="29"/>
  <c r="B182" i="29"/>
  <c r="B183" i="29"/>
  <c r="B184" i="29"/>
  <c r="B185" i="29"/>
  <c r="B186" i="29"/>
  <c r="B187" i="29"/>
  <c r="B188" i="29"/>
  <c r="B189" i="29"/>
  <c r="B190" i="29"/>
  <c r="B191" i="29"/>
  <c r="B192" i="29"/>
  <c r="B193" i="29"/>
  <c r="B194" i="29"/>
  <c r="B195" i="29"/>
  <c r="B196" i="29"/>
  <c r="B197" i="29"/>
  <c r="B198" i="29"/>
  <c r="B199" i="29"/>
  <c r="B200" i="29"/>
  <c r="B201" i="29"/>
  <c r="B202" i="29"/>
  <c r="B203" i="29"/>
  <c r="B204" i="29"/>
  <c r="B205" i="29"/>
  <c r="B206" i="29"/>
  <c r="B207" i="29"/>
  <c r="B208" i="29"/>
  <c r="B209" i="29"/>
  <c r="B210" i="29"/>
  <c r="B211" i="29"/>
  <c r="B212" i="29"/>
  <c r="B213" i="29"/>
  <c r="B214" i="29"/>
  <c r="B215" i="29"/>
  <c r="B216" i="29"/>
  <c r="B217" i="29"/>
  <c r="B218" i="29"/>
  <c r="B219" i="29"/>
  <c r="B220" i="29"/>
  <c r="B221" i="29"/>
  <c r="B222" i="29"/>
  <c r="B223" i="29"/>
  <c r="B224" i="29"/>
  <c r="B225" i="29"/>
  <c r="B226" i="29"/>
  <c r="B227" i="29"/>
  <c r="B228" i="29"/>
  <c r="B229" i="29"/>
  <c r="B230" i="29"/>
  <c r="B231" i="29"/>
  <c r="B232" i="29"/>
  <c r="B233" i="29"/>
  <c r="B234" i="29"/>
  <c r="B235" i="29"/>
  <c r="B236" i="29"/>
  <c r="B237" i="29"/>
  <c r="B238" i="29"/>
  <c r="B239" i="29"/>
  <c r="B240" i="29"/>
  <c r="B241" i="29"/>
  <c r="B242" i="29"/>
  <c r="B243" i="29"/>
  <c r="B244" i="29"/>
  <c r="B245" i="29"/>
  <c r="B246" i="29"/>
  <c r="B247" i="29"/>
  <c r="B248" i="29"/>
  <c r="B249" i="29"/>
  <c r="B4" i="29"/>
  <c r="B5" i="29"/>
  <c r="B6" i="29"/>
  <c r="B7" i="29"/>
  <c r="B8" i="29"/>
  <c r="B9" i="29"/>
  <c r="B10" i="29"/>
  <c r="B11" i="29"/>
  <c r="B12" i="29"/>
  <c r="B13" i="29"/>
  <c r="B14" i="29"/>
  <c r="B15" i="29"/>
  <c r="B16" i="29"/>
  <c r="B17" i="29"/>
  <c r="B18" i="29"/>
  <c r="B19" i="29"/>
  <c r="B20" i="29"/>
  <c r="B21" i="29"/>
  <c r="B22" i="29"/>
  <c r="B23" i="29"/>
  <c r="B3" i="29"/>
  <c r="V98" i="28"/>
  <c r="V99" i="28"/>
  <c r="V100" i="28"/>
  <c r="V101" i="28"/>
  <c r="V102" i="28"/>
  <c r="V103" i="28"/>
  <c r="V104" i="28"/>
  <c r="V105" i="28"/>
  <c r="V106" i="28"/>
  <c r="V107" i="28"/>
  <c r="V108" i="28"/>
  <c r="V109" i="28"/>
  <c r="V110" i="28"/>
  <c r="V111" i="28"/>
  <c r="V112" i="28"/>
  <c r="V113" i="28"/>
  <c r="V114" i="28"/>
  <c r="V115" i="28"/>
  <c r="V116"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V212" i="28"/>
  <c r="V213" i="28"/>
  <c r="V214" i="28"/>
  <c r="V215" i="28"/>
  <c r="V216" i="28"/>
  <c r="V217" i="28"/>
  <c r="V218" i="28"/>
  <c r="V219" i="28"/>
  <c r="V220" i="28"/>
  <c r="V221" i="28"/>
  <c r="V222" i="28"/>
  <c r="V223" i="28"/>
  <c r="V224" i="28"/>
  <c r="V225" i="28"/>
  <c r="V226" i="28"/>
  <c r="V227" i="28"/>
  <c r="V228" i="28"/>
  <c r="V229" i="28"/>
  <c r="V230" i="28"/>
  <c r="V231" i="28"/>
  <c r="V232" i="28"/>
  <c r="V233" i="28"/>
  <c r="V234" i="28"/>
  <c r="V235" i="28"/>
  <c r="V236" i="28"/>
  <c r="V237" i="28"/>
  <c r="V238" i="28"/>
  <c r="V239" i="28"/>
  <c r="V240" i="28"/>
  <c r="V241" i="28"/>
  <c r="V242" i="28"/>
  <c r="V243" i="28"/>
  <c r="V244" i="28"/>
  <c r="V245" i="28"/>
  <c r="V246" i="28"/>
  <c r="V247" i="28"/>
  <c r="V248" i="28"/>
  <c r="V249" i="28"/>
  <c r="V250" i="28"/>
  <c r="R98" i="28"/>
  <c r="R99" i="28"/>
  <c r="R100" i="28"/>
  <c r="R101" i="28"/>
  <c r="R102" i="28"/>
  <c r="R103" i="28"/>
  <c r="R104" i="28"/>
  <c r="R105" i="28"/>
  <c r="R106" i="28"/>
  <c r="R107" i="28"/>
  <c r="R108" i="28"/>
  <c r="R109" i="28"/>
  <c r="R110" i="28"/>
  <c r="R111" i="28"/>
  <c r="R112" i="28"/>
  <c r="R113" i="28"/>
  <c r="R114" i="28"/>
  <c r="R115" i="28"/>
  <c r="R116" i="28"/>
  <c r="R117" i="28"/>
  <c r="R118" i="28"/>
  <c r="R119" i="28"/>
  <c r="R120" i="28"/>
  <c r="R121" i="28"/>
  <c r="R122" i="28"/>
  <c r="R123" i="28"/>
  <c r="R124" i="28"/>
  <c r="R125" i="28"/>
  <c r="R126" i="28"/>
  <c r="R127" i="28"/>
  <c r="R128" i="28"/>
  <c r="R129" i="28"/>
  <c r="R130" i="28"/>
  <c r="R131" i="28"/>
  <c r="R132" i="28"/>
  <c r="R133" i="28"/>
  <c r="R134" i="28"/>
  <c r="R135" i="28"/>
  <c r="R136" i="28"/>
  <c r="R137" i="28"/>
  <c r="R138" i="28"/>
  <c r="R139" i="28"/>
  <c r="R140" i="28"/>
  <c r="R141" i="28"/>
  <c r="R142" i="28"/>
  <c r="R143" i="28"/>
  <c r="R144" i="28"/>
  <c r="R145" i="28"/>
  <c r="R146" i="28"/>
  <c r="R147" i="28"/>
  <c r="R148" i="28"/>
  <c r="R149" i="28"/>
  <c r="R150" i="28"/>
  <c r="R151" i="28"/>
  <c r="R152" i="28"/>
  <c r="R153" i="28"/>
  <c r="R154" i="28"/>
  <c r="R155" i="28"/>
  <c r="R156" i="28"/>
  <c r="R157" i="28"/>
  <c r="R158" i="28"/>
  <c r="R159" i="28"/>
  <c r="R160" i="28"/>
  <c r="R161" i="28"/>
  <c r="R162" i="28"/>
  <c r="R163" i="28"/>
  <c r="R164" i="28"/>
  <c r="R165" i="28"/>
  <c r="R166" i="28"/>
  <c r="R167" i="28"/>
  <c r="R168" i="28"/>
  <c r="R169" i="28"/>
  <c r="R170" i="28"/>
  <c r="R171" i="28"/>
  <c r="R172" i="28"/>
  <c r="R173" i="28"/>
  <c r="R174" i="28"/>
  <c r="R175" i="28"/>
  <c r="R176" i="28"/>
  <c r="R177" i="28"/>
  <c r="R178" i="28"/>
  <c r="R179" i="28"/>
  <c r="R180" i="28"/>
  <c r="R181" i="28"/>
  <c r="R182" i="28"/>
  <c r="R183" i="28"/>
  <c r="R184" i="28"/>
  <c r="R185" i="28"/>
  <c r="R186" i="28"/>
  <c r="R187" i="28"/>
  <c r="R188" i="28"/>
  <c r="R189" i="28"/>
  <c r="R190" i="28"/>
  <c r="R191" i="28"/>
  <c r="R192" i="28"/>
  <c r="R193" i="28"/>
  <c r="R194" i="28"/>
  <c r="R195" i="28"/>
  <c r="R196" i="28"/>
  <c r="R197" i="28"/>
  <c r="R198" i="28"/>
  <c r="R199" i="28"/>
  <c r="R200" i="28"/>
  <c r="R201" i="28"/>
  <c r="R202" i="28"/>
  <c r="R203" i="28"/>
  <c r="R204" i="28"/>
  <c r="R205" i="28"/>
  <c r="R206" i="28"/>
  <c r="R207" i="28"/>
  <c r="R208" i="28"/>
  <c r="R209" i="28"/>
  <c r="R210" i="28"/>
  <c r="R211" i="28"/>
  <c r="R212" i="28"/>
  <c r="R213" i="28"/>
  <c r="R214" i="28"/>
  <c r="R215" i="28"/>
  <c r="R216" i="28"/>
  <c r="R217" i="28"/>
  <c r="R218" i="28"/>
  <c r="R219" i="28"/>
  <c r="R220" i="28"/>
  <c r="R221" i="28"/>
  <c r="R222" i="28"/>
  <c r="R223" i="28"/>
  <c r="R224" i="28"/>
  <c r="R225" i="28"/>
  <c r="R226" i="28"/>
  <c r="R227" i="28"/>
  <c r="R228" i="28"/>
  <c r="R229" i="28"/>
  <c r="R230" i="28"/>
  <c r="R231" i="28"/>
  <c r="R232" i="28"/>
  <c r="R233" i="28"/>
  <c r="R234" i="28"/>
  <c r="R235" i="28"/>
  <c r="R236" i="28"/>
  <c r="R237" i="28"/>
  <c r="R238" i="28"/>
  <c r="R239" i="28"/>
  <c r="R240" i="28"/>
  <c r="R241" i="28"/>
  <c r="R242" i="28"/>
  <c r="R243" i="28"/>
  <c r="R244" i="28"/>
  <c r="R245" i="28"/>
  <c r="R246" i="28"/>
  <c r="R247" i="28"/>
  <c r="R248" i="28"/>
  <c r="R249" i="28"/>
  <c r="R250" i="28"/>
  <c r="O98" i="28"/>
  <c r="O99" i="28"/>
  <c r="O100" i="28"/>
  <c r="O101" i="28"/>
  <c r="O102" i="28"/>
  <c r="O103" i="28"/>
  <c r="O104" i="28"/>
  <c r="O105" i="28"/>
  <c r="O106" i="28"/>
  <c r="O107" i="28"/>
  <c r="O108" i="28"/>
  <c r="O109" i="28"/>
  <c r="O110" i="28"/>
  <c r="O111" i="28"/>
  <c r="O112" i="28"/>
  <c r="O113" i="28"/>
  <c r="O114" i="28"/>
  <c r="O115" i="28"/>
  <c r="O116" i="28"/>
  <c r="O117" i="28"/>
  <c r="O118" i="28"/>
  <c r="O119" i="28"/>
  <c r="O120" i="28"/>
  <c r="O121" i="28"/>
  <c r="O122" i="28"/>
  <c r="O123" i="28"/>
  <c r="O124" i="28"/>
  <c r="O125" i="28"/>
  <c r="O126" i="28"/>
  <c r="O127" i="28"/>
  <c r="O128" i="28"/>
  <c r="O129" i="28"/>
  <c r="O130" i="28"/>
  <c r="O131" i="28"/>
  <c r="O132" i="28"/>
  <c r="O133" i="28"/>
  <c r="O134" i="28"/>
  <c r="O135" i="28"/>
  <c r="O136" i="28"/>
  <c r="O137" i="28"/>
  <c r="O138" i="28"/>
  <c r="O139" i="28"/>
  <c r="O140" i="28"/>
  <c r="O141" i="28"/>
  <c r="O142" i="28"/>
  <c r="O143" i="28"/>
  <c r="O144" i="28"/>
  <c r="O145" i="28"/>
  <c r="O146" i="28"/>
  <c r="O147" i="28"/>
  <c r="O148" i="28"/>
  <c r="O149" i="28"/>
  <c r="O150" i="28"/>
  <c r="O151" i="28"/>
  <c r="O152" i="28"/>
  <c r="O153" i="28"/>
  <c r="O154" i="28"/>
  <c r="O155" i="28"/>
  <c r="O156" i="28"/>
  <c r="O157" i="28"/>
  <c r="O158" i="28"/>
  <c r="O159" i="28"/>
  <c r="O160" i="28"/>
  <c r="O161" i="28"/>
  <c r="O162" i="28"/>
  <c r="O163" i="28"/>
  <c r="O164" i="28"/>
  <c r="O165" i="28"/>
  <c r="O166" i="28"/>
  <c r="O167" i="28"/>
  <c r="O168" i="28"/>
  <c r="O169" i="28"/>
  <c r="O170" i="28"/>
  <c r="O171" i="28"/>
  <c r="O172" i="28"/>
  <c r="O173" i="28"/>
  <c r="O174" i="28"/>
  <c r="O175" i="28"/>
  <c r="O176" i="28"/>
  <c r="O177" i="28"/>
  <c r="O178" i="28"/>
  <c r="O179" i="28"/>
  <c r="O180" i="28"/>
  <c r="O181" i="28"/>
  <c r="O182" i="28"/>
  <c r="O183" i="28"/>
  <c r="O184" i="28"/>
  <c r="O185" i="28"/>
  <c r="O186" i="28"/>
  <c r="O187" i="28"/>
  <c r="O188" i="28"/>
  <c r="O189" i="28"/>
  <c r="O190" i="28"/>
  <c r="O191" i="28"/>
  <c r="O192" i="28"/>
  <c r="O193" i="28"/>
  <c r="O194" i="28"/>
  <c r="O195" i="28"/>
  <c r="O196" i="28"/>
  <c r="O197" i="28"/>
  <c r="O198" i="28"/>
  <c r="O199" i="28"/>
  <c r="O200" i="28"/>
  <c r="O201" i="28"/>
  <c r="O202" i="28"/>
  <c r="O203" i="28"/>
  <c r="O204" i="28"/>
  <c r="O205" i="28"/>
  <c r="O206" i="28"/>
  <c r="O207" i="28"/>
  <c r="O208" i="28"/>
  <c r="O209" i="28"/>
  <c r="O210" i="28"/>
  <c r="O211" i="28"/>
  <c r="O212" i="28"/>
  <c r="O213" i="28"/>
  <c r="O214" i="28"/>
  <c r="O215" i="28"/>
  <c r="O216" i="28"/>
  <c r="O217" i="28"/>
  <c r="O218" i="28"/>
  <c r="O219" i="28"/>
  <c r="O220" i="28"/>
  <c r="O221" i="28"/>
  <c r="O222" i="28"/>
  <c r="O223" i="28"/>
  <c r="O224" i="28"/>
  <c r="O225" i="28"/>
  <c r="O226" i="28"/>
  <c r="O227" i="28"/>
  <c r="O228" i="28"/>
  <c r="O229" i="28"/>
  <c r="O230" i="28"/>
  <c r="O231" i="28"/>
  <c r="O232" i="28"/>
  <c r="O233" i="28"/>
  <c r="O234" i="28"/>
  <c r="O235" i="28"/>
  <c r="O236" i="28"/>
  <c r="O237" i="28"/>
  <c r="O238" i="28"/>
  <c r="O239" i="28"/>
  <c r="O240" i="28"/>
  <c r="O241" i="28"/>
  <c r="O242" i="28"/>
  <c r="O243" i="28"/>
  <c r="O244" i="28"/>
  <c r="O245" i="28"/>
  <c r="O246" i="28"/>
  <c r="O247" i="28"/>
  <c r="O248" i="28"/>
  <c r="O249" i="28"/>
  <c r="O250" i="28"/>
  <c r="L98" i="28"/>
  <c r="Z98" i="28" s="1"/>
  <c r="L99" i="28"/>
  <c r="L100" i="28"/>
  <c r="L101" i="28"/>
  <c r="Z101" i="28" s="1"/>
  <c r="L102" i="28"/>
  <c r="Z102" i="28" s="1"/>
  <c r="L103" i="28"/>
  <c r="Z103" i="28" s="1"/>
  <c r="L104" i="28"/>
  <c r="L105" i="28"/>
  <c r="Z105" i="28" s="1"/>
  <c r="L106" i="28"/>
  <c r="Z106" i="28" s="1"/>
  <c r="L107" i="28"/>
  <c r="Z107" i="28" s="1"/>
  <c r="L108" i="28"/>
  <c r="L109" i="28"/>
  <c r="Z109" i="28" s="1"/>
  <c r="L110" i="28"/>
  <c r="Z110" i="28" s="1"/>
  <c r="L111" i="28"/>
  <c r="Z111" i="28" s="1"/>
  <c r="L112" i="28"/>
  <c r="L113" i="28"/>
  <c r="Z113" i="28" s="1"/>
  <c r="L114" i="28"/>
  <c r="Z114" i="28" s="1"/>
  <c r="L115" i="28"/>
  <c r="Z115" i="28" s="1"/>
  <c r="L116" i="28"/>
  <c r="L117" i="28"/>
  <c r="Z117" i="28" s="1"/>
  <c r="L118" i="28"/>
  <c r="Z118" i="28" s="1"/>
  <c r="L119" i="28"/>
  <c r="Z119" i="28" s="1"/>
  <c r="L120" i="28"/>
  <c r="L121" i="28"/>
  <c r="Z121" i="28" s="1"/>
  <c r="L122" i="28"/>
  <c r="Z122" i="28" s="1"/>
  <c r="L123" i="28"/>
  <c r="Z123" i="28" s="1"/>
  <c r="L124" i="28"/>
  <c r="L125" i="28"/>
  <c r="Z125" i="28" s="1"/>
  <c r="L126" i="28"/>
  <c r="Z126" i="28" s="1"/>
  <c r="L127" i="28"/>
  <c r="Z127" i="28" s="1"/>
  <c r="L128" i="28"/>
  <c r="L129" i="28"/>
  <c r="Z129" i="28" s="1"/>
  <c r="L130" i="28"/>
  <c r="Z130" i="28" s="1"/>
  <c r="L131" i="28"/>
  <c r="Z131" i="28" s="1"/>
  <c r="L132" i="28"/>
  <c r="L133" i="28"/>
  <c r="Z133" i="28" s="1"/>
  <c r="L134" i="28"/>
  <c r="Z134" i="28" s="1"/>
  <c r="L135" i="28"/>
  <c r="Z135" i="28" s="1"/>
  <c r="L136" i="28"/>
  <c r="L137" i="28"/>
  <c r="Z137" i="28" s="1"/>
  <c r="L138" i="28"/>
  <c r="Z138" i="28" s="1"/>
  <c r="L139" i="28"/>
  <c r="Z139" i="28" s="1"/>
  <c r="L140" i="28"/>
  <c r="L141" i="28"/>
  <c r="Z141" i="28" s="1"/>
  <c r="L142" i="28"/>
  <c r="Z142" i="28" s="1"/>
  <c r="L143" i="28"/>
  <c r="Z143" i="28" s="1"/>
  <c r="L144" i="28"/>
  <c r="L145" i="28"/>
  <c r="Z145" i="28" s="1"/>
  <c r="L146" i="28"/>
  <c r="Z146" i="28" s="1"/>
  <c r="L147" i="28"/>
  <c r="Z147" i="28" s="1"/>
  <c r="L148" i="28"/>
  <c r="L149" i="28"/>
  <c r="Z149" i="28" s="1"/>
  <c r="L150" i="28"/>
  <c r="Z150" i="28" s="1"/>
  <c r="L151" i="28"/>
  <c r="Z151" i="28" s="1"/>
  <c r="L152" i="28"/>
  <c r="L153" i="28"/>
  <c r="Z153" i="28" s="1"/>
  <c r="L154" i="28"/>
  <c r="Z154" i="28" s="1"/>
  <c r="L155" i="28"/>
  <c r="Z155" i="28" s="1"/>
  <c r="L156" i="28"/>
  <c r="L157" i="28"/>
  <c r="Z157" i="28" s="1"/>
  <c r="L158" i="28"/>
  <c r="Z158" i="28" s="1"/>
  <c r="L159" i="28"/>
  <c r="Z159" i="28" s="1"/>
  <c r="L160" i="28"/>
  <c r="L161" i="28"/>
  <c r="Z161" i="28" s="1"/>
  <c r="L162" i="28"/>
  <c r="Z162" i="28" s="1"/>
  <c r="L163" i="28"/>
  <c r="Z163" i="28" s="1"/>
  <c r="L164" i="28"/>
  <c r="L165" i="28"/>
  <c r="Z165" i="28" s="1"/>
  <c r="L166" i="28"/>
  <c r="Z166" i="28" s="1"/>
  <c r="L167" i="28"/>
  <c r="Z167" i="28" s="1"/>
  <c r="L168" i="28"/>
  <c r="L169" i="28"/>
  <c r="Z169" i="28" s="1"/>
  <c r="L170" i="28"/>
  <c r="Z170" i="28" s="1"/>
  <c r="L171" i="28"/>
  <c r="Z171" i="28" s="1"/>
  <c r="L172" i="28"/>
  <c r="L173" i="28"/>
  <c r="Z173" i="28" s="1"/>
  <c r="L174" i="28"/>
  <c r="Z174" i="28" s="1"/>
  <c r="L175" i="28"/>
  <c r="Z175" i="28" s="1"/>
  <c r="L176" i="28"/>
  <c r="L177" i="28"/>
  <c r="Z177" i="28" s="1"/>
  <c r="L178" i="28"/>
  <c r="Z178" i="28" s="1"/>
  <c r="L179" i="28"/>
  <c r="Z179" i="28" s="1"/>
  <c r="L180" i="28"/>
  <c r="L181" i="28"/>
  <c r="Z181" i="28" s="1"/>
  <c r="L182" i="28"/>
  <c r="Z182" i="28" s="1"/>
  <c r="L183" i="28"/>
  <c r="Z183" i="28" s="1"/>
  <c r="L184" i="28"/>
  <c r="L185" i="28"/>
  <c r="Z185" i="28" s="1"/>
  <c r="L186" i="28"/>
  <c r="Z186" i="28" s="1"/>
  <c r="L187" i="28"/>
  <c r="Z187" i="28" s="1"/>
  <c r="L188" i="28"/>
  <c r="L189" i="28"/>
  <c r="Z189" i="28" s="1"/>
  <c r="L190" i="28"/>
  <c r="Z190" i="28" s="1"/>
  <c r="L191" i="28"/>
  <c r="Z191" i="28" s="1"/>
  <c r="L192" i="28"/>
  <c r="L193" i="28"/>
  <c r="Z193" i="28" s="1"/>
  <c r="L194" i="28"/>
  <c r="Z194" i="28" s="1"/>
  <c r="L195" i="28"/>
  <c r="Z195" i="28" s="1"/>
  <c r="L196" i="28"/>
  <c r="L197" i="28"/>
  <c r="Z197" i="28" s="1"/>
  <c r="L198" i="28"/>
  <c r="Z198" i="28" s="1"/>
  <c r="L199" i="28"/>
  <c r="Z199" i="28" s="1"/>
  <c r="L200" i="28"/>
  <c r="L201" i="28"/>
  <c r="Z201" i="28" s="1"/>
  <c r="L202" i="28"/>
  <c r="Z202" i="28" s="1"/>
  <c r="L203" i="28"/>
  <c r="Z203" i="28" s="1"/>
  <c r="L204" i="28"/>
  <c r="L205" i="28"/>
  <c r="Z205" i="28" s="1"/>
  <c r="L206" i="28"/>
  <c r="Z206" i="28" s="1"/>
  <c r="L207" i="28"/>
  <c r="Z207" i="28" s="1"/>
  <c r="L208" i="28"/>
  <c r="L209" i="28"/>
  <c r="Z209" i="28" s="1"/>
  <c r="L210" i="28"/>
  <c r="Z210" i="28" s="1"/>
  <c r="L211" i="28"/>
  <c r="Z211" i="28" s="1"/>
  <c r="L212" i="28"/>
  <c r="L213" i="28"/>
  <c r="Z213" i="28" s="1"/>
  <c r="L214" i="28"/>
  <c r="Z214" i="28" s="1"/>
  <c r="L215" i="28"/>
  <c r="Z215" i="28" s="1"/>
  <c r="L216" i="28"/>
  <c r="L217" i="28"/>
  <c r="Z217" i="28" s="1"/>
  <c r="L218" i="28"/>
  <c r="Z218" i="28" s="1"/>
  <c r="L219" i="28"/>
  <c r="Z219" i="28" s="1"/>
  <c r="L220" i="28"/>
  <c r="L221" i="28"/>
  <c r="Z221" i="28" s="1"/>
  <c r="L222" i="28"/>
  <c r="Z222" i="28" s="1"/>
  <c r="L223" i="28"/>
  <c r="Z223" i="28" s="1"/>
  <c r="L224" i="28"/>
  <c r="L225" i="28"/>
  <c r="Z225" i="28" s="1"/>
  <c r="L226" i="28"/>
  <c r="Z226" i="28" s="1"/>
  <c r="L227" i="28"/>
  <c r="Z227" i="28" s="1"/>
  <c r="L228" i="28"/>
  <c r="L229" i="28"/>
  <c r="Z229" i="28" s="1"/>
  <c r="L230" i="28"/>
  <c r="Z230" i="28" s="1"/>
  <c r="L231" i="28"/>
  <c r="Z231" i="28" s="1"/>
  <c r="L232" i="28"/>
  <c r="L233" i="28"/>
  <c r="Z233" i="28" s="1"/>
  <c r="L234" i="28"/>
  <c r="Z234" i="28" s="1"/>
  <c r="L235" i="28"/>
  <c r="Z235" i="28" s="1"/>
  <c r="L236" i="28"/>
  <c r="L237" i="28"/>
  <c r="Z237" i="28" s="1"/>
  <c r="L238" i="28"/>
  <c r="Z238" i="28" s="1"/>
  <c r="L239" i="28"/>
  <c r="Z239" i="28" s="1"/>
  <c r="L240" i="28"/>
  <c r="L241" i="28"/>
  <c r="Z241" i="28" s="1"/>
  <c r="L242" i="28"/>
  <c r="Z242" i="28" s="1"/>
  <c r="L243" i="28"/>
  <c r="Z243" i="28" s="1"/>
  <c r="L244" i="28"/>
  <c r="L245" i="28"/>
  <c r="Z245" i="28" s="1"/>
  <c r="L246" i="28"/>
  <c r="Z246" i="28" s="1"/>
  <c r="L247" i="28"/>
  <c r="Z247" i="28" s="1"/>
  <c r="L248" i="28"/>
  <c r="L249" i="28"/>
  <c r="Z249" i="28" s="1"/>
  <c r="L250" i="28"/>
  <c r="Z250" i="28" s="1"/>
  <c r="Z99" i="28" l="1"/>
  <c r="Z248" i="28"/>
  <c r="Z244" i="28"/>
  <c r="Z240" i="28"/>
  <c r="Z236" i="28"/>
  <c r="Z232" i="28"/>
  <c r="Z228" i="28"/>
  <c r="Z224" i="28"/>
  <c r="Z220" i="28"/>
  <c r="Z216" i="28"/>
  <c r="Z212" i="28"/>
  <c r="Z208" i="28"/>
  <c r="Z204" i="28"/>
  <c r="Z200" i="28"/>
  <c r="Z196" i="28"/>
  <c r="Z192" i="28"/>
  <c r="Z188" i="28"/>
  <c r="Z184" i="28"/>
  <c r="Z180" i="28"/>
  <c r="Z176" i="28"/>
  <c r="Z172" i="28"/>
  <c r="Z168" i="28"/>
  <c r="Z164" i="28"/>
  <c r="Z160" i="28"/>
  <c r="Z156" i="28"/>
  <c r="Z152" i="28"/>
  <c r="Z148" i="28"/>
  <c r="Z144" i="28"/>
  <c r="Z140" i="28"/>
  <c r="Z136" i="28"/>
  <c r="Z132" i="28"/>
  <c r="Z128" i="28"/>
  <c r="Z124" i="28"/>
  <c r="Z120" i="28"/>
  <c r="Z116" i="28"/>
  <c r="Z112" i="28"/>
  <c r="Z108" i="28"/>
  <c r="Z104" i="28"/>
  <c r="Z100" i="28"/>
  <c r="C5" i="28"/>
  <c r="D5" i="28" s="1"/>
  <c r="B5" i="28" s="1"/>
  <c r="C135" i="28"/>
  <c r="D135" i="28" s="1"/>
  <c r="B135" i="28" s="1"/>
  <c r="C73" i="28"/>
  <c r="D73" i="28" s="1"/>
  <c r="B73" i="28" s="1"/>
  <c r="C199" i="28"/>
  <c r="D199" i="28" s="1"/>
  <c r="B199" i="28" s="1"/>
  <c r="C154" i="28"/>
  <c r="D154" i="28" s="1"/>
  <c r="B154" i="28" s="1"/>
  <c r="C87" i="28"/>
  <c r="D87" i="28" s="1"/>
  <c r="B87" i="28" s="1"/>
  <c r="C43" i="28"/>
  <c r="D43" i="28" s="1"/>
  <c r="B43" i="28" s="1"/>
  <c r="C245" i="28"/>
  <c r="D245" i="28" s="1"/>
  <c r="B245" i="28" s="1"/>
  <c r="C239" i="28"/>
  <c r="D239" i="28" s="1"/>
  <c r="B239" i="28" s="1"/>
  <c r="C244" i="28"/>
  <c r="D244" i="28" s="1"/>
  <c r="B244" i="28" s="1"/>
  <c r="C216" i="28"/>
  <c r="D216" i="28" s="1"/>
  <c r="B216" i="28" s="1"/>
  <c r="C188" i="28"/>
  <c r="D188" i="28" s="1"/>
  <c r="B188" i="28" s="1"/>
  <c r="C164" i="28"/>
  <c r="D164" i="28" s="1"/>
  <c r="B164" i="28" s="1"/>
  <c r="C132" i="28"/>
  <c r="D132" i="28" s="1"/>
  <c r="B132" i="28" s="1"/>
  <c r="C92" i="28"/>
  <c r="D92" i="28" s="1"/>
  <c r="B92" i="28" s="1"/>
  <c r="C232" i="28"/>
  <c r="D232" i="28" s="1"/>
  <c r="B232" i="28" s="1"/>
  <c r="C192" i="28"/>
  <c r="D192" i="28" s="1"/>
  <c r="B192" i="28" s="1"/>
  <c r="C152" i="28"/>
  <c r="D152" i="28" s="1"/>
  <c r="B152" i="28" s="1"/>
  <c r="C120" i="28"/>
  <c r="D120" i="28" s="1"/>
  <c r="B120" i="28" s="1"/>
  <c r="C84" i="28"/>
  <c r="D84" i="28" s="1"/>
  <c r="B84" i="28" s="1"/>
  <c r="C76" i="28"/>
  <c r="D76" i="28" s="1"/>
  <c r="B76" i="28" s="1"/>
  <c r="C215" i="28"/>
  <c r="D215" i="28" s="1"/>
  <c r="B215" i="28" s="1"/>
  <c r="C36" i="28"/>
  <c r="D36" i="28" s="1"/>
  <c r="B36" i="28" s="1"/>
  <c r="C29" i="28"/>
  <c r="D29" i="28" s="1"/>
  <c r="B29" i="28" s="1"/>
  <c r="C250" i="28"/>
  <c r="D250" i="28" s="1"/>
  <c r="B250" i="28" s="1"/>
  <c r="C21" i="28"/>
  <c r="D21" i="28" s="1"/>
  <c r="B21" i="28" s="1"/>
  <c r="C233" i="28"/>
  <c r="D233" i="28" s="1"/>
  <c r="B233" i="28" s="1"/>
  <c r="C185" i="28"/>
  <c r="D185" i="28" s="1"/>
  <c r="B185" i="28" s="1"/>
  <c r="C121" i="28"/>
  <c r="D121" i="28" s="1"/>
  <c r="B121" i="28" s="1"/>
  <c r="C40" i="28"/>
  <c r="D40" i="28" s="1"/>
  <c r="B40" i="28" s="1"/>
  <c r="C247" i="28"/>
  <c r="D247" i="28" s="1"/>
  <c r="B247" i="28" s="1"/>
  <c r="C225" i="28"/>
  <c r="D225" i="28" s="1"/>
  <c r="B225" i="28" s="1"/>
  <c r="C165" i="28"/>
  <c r="D165" i="28" s="1"/>
  <c r="B165" i="28" s="1"/>
  <c r="C99" i="28"/>
  <c r="D99" i="28" s="1"/>
  <c r="B99" i="28" s="1"/>
  <c r="C16" i="28"/>
  <c r="D16" i="28" s="1"/>
  <c r="B16" i="28" s="1"/>
  <c r="C230" i="28"/>
  <c r="D230" i="28" s="1"/>
  <c r="B230" i="28" s="1"/>
  <c r="C177" i="28"/>
  <c r="D177" i="28" s="1"/>
  <c r="B177" i="28" s="1"/>
  <c r="C113" i="28"/>
  <c r="D113" i="28" s="1"/>
  <c r="B113" i="28" s="1"/>
  <c r="C8" i="28"/>
  <c r="D8" i="28" s="1"/>
  <c r="B8" i="28" s="1"/>
  <c r="C18" i="28"/>
  <c r="D18" i="28" s="1"/>
  <c r="B18" i="28" s="1"/>
  <c r="C34" i="28"/>
  <c r="D34" i="28" s="1"/>
  <c r="B34" i="28" s="1"/>
  <c r="C50" i="28"/>
  <c r="D50" i="28" s="1"/>
  <c r="B50" i="28" s="1"/>
  <c r="C66" i="28"/>
  <c r="D66" i="28" s="1"/>
  <c r="B66" i="28" s="1"/>
  <c r="C82" i="28"/>
  <c r="D82" i="28" s="1"/>
  <c r="B82" i="28" s="1"/>
  <c r="C98" i="28"/>
  <c r="D98" i="28" s="1"/>
  <c r="B98" i="28" s="1"/>
  <c r="C200" i="28"/>
  <c r="D200" i="28" s="1"/>
  <c r="B200" i="28" s="1"/>
  <c r="C97" i="28"/>
  <c r="D97" i="28" s="1"/>
  <c r="B97" i="28" s="1"/>
  <c r="C65" i="28"/>
  <c r="D65" i="28" s="1"/>
  <c r="B65" i="28" s="1"/>
  <c r="C39" i="28"/>
  <c r="D39" i="28" s="1"/>
  <c r="B39" i="28" s="1"/>
  <c r="C11" i="28"/>
  <c r="D11" i="28" s="1"/>
  <c r="B11" i="28" s="1"/>
  <c r="C203" i="28"/>
  <c r="D203" i="28" s="1"/>
  <c r="B203" i="28" s="1"/>
  <c r="C187" i="28"/>
  <c r="D187" i="28" s="1"/>
  <c r="B187" i="28" s="1"/>
  <c r="C171" i="28"/>
  <c r="D171" i="28" s="1"/>
  <c r="B171" i="28" s="1"/>
  <c r="C155" i="28"/>
  <c r="D155" i="28" s="1"/>
  <c r="B155" i="28" s="1"/>
  <c r="C139" i="28"/>
  <c r="D139" i="28" s="1"/>
  <c r="B139" i="28" s="1"/>
  <c r="C123" i="28"/>
  <c r="D123" i="28" s="1"/>
  <c r="B123" i="28" s="1"/>
  <c r="C107" i="28"/>
  <c r="D107" i="28" s="1"/>
  <c r="B107" i="28" s="1"/>
  <c r="C75" i="28"/>
  <c r="D75" i="28" s="1"/>
  <c r="B75" i="28" s="1"/>
  <c r="C48" i="28"/>
  <c r="D48" i="28" s="1"/>
  <c r="B48" i="28" s="1"/>
  <c r="C25" i="28"/>
  <c r="D25" i="28" s="1"/>
  <c r="B25" i="28" s="1"/>
  <c r="C190" i="28"/>
  <c r="D190" i="28" s="1"/>
  <c r="B190" i="28" s="1"/>
  <c r="C174" i="28"/>
  <c r="D174" i="28" s="1"/>
  <c r="B174" i="28" s="1"/>
  <c r="C158" i="28"/>
  <c r="D158" i="28" s="1"/>
  <c r="B158" i="28" s="1"/>
  <c r="C142" i="28"/>
  <c r="D142" i="28" s="1"/>
  <c r="B142" i="28" s="1"/>
  <c r="C126" i="28"/>
  <c r="D126" i="28" s="1"/>
  <c r="B126" i="28" s="1"/>
  <c r="C110" i="28"/>
  <c r="D110" i="28" s="1"/>
  <c r="B110" i="28" s="1"/>
  <c r="C79" i="28"/>
  <c r="D79" i="28" s="1"/>
  <c r="B79" i="28" s="1"/>
  <c r="C47" i="28"/>
  <c r="D47" i="28" s="1"/>
  <c r="B47" i="28" s="1"/>
  <c r="C15" i="28"/>
  <c r="D15" i="28" s="1"/>
  <c r="B15" i="28" s="1"/>
  <c r="C4" i="28"/>
  <c r="C189" i="28"/>
  <c r="D189" i="28" s="1"/>
  <c r="B189" i="28" s="1"/>
  <c r="C157" i="28"/>
  <c r="D157" i="28" s="1"/>
  <c r="B157" i="28" s="1"/>
  <c r="C236" i="28"/>
  <c r="D236" i="28" s="1"/>
  <c r="B236" i="28" s="1"/>
  <c r="C208" i="28"/>
  <c r="D208" i="28" s="1"/>
  <c r="B208" i="28" s="1"/>
  <c r="C184" i="28"/>
  <c r="D184" i="28" s="1"/>
  <c r="B184" i="28" s="1"/>
  <c r="C156" i="28"/>
  <c r="D156" i="28" s="1"/>
  <c r="B156" i="28" s="1"/>
  <c r="C124" i="28"/>
  <c r="D124" i="28" s="1"/>
  <c r="B124" i="28" s="1"/>
  <c r="C234" i="28"/>
  <c r="D234" i="28" s="1"/>
  <c r="B234" i="28" s="1"/>
  <c r="C227" i="28"/>
  <c r="D227" i="28" s="1"/>
  <c r="B227" i="28" s="1"/>
  <c r="C180" i="28"/>
  <c r="D180" i="28" s="1"/>
  <c r="B180" i="28" s="1"/>
  <c r="C144" i="28"/>
  <c r="D144" i="28" s="1"/>
  <c r="B144" i="28" s="1"/>
  <c r="C112" i="28"/>
  <c r="D112" i="28" s="1"/>
  <c r="B112" i="28" s="1"/>
  <c r="C205" i="28"/>
  <c r="D205" i="28" s="1"/>
  <c r="B205" i="28" s="1"/>
  <c r="C210" i="28"/>
  <c r="D210" i="28" s="1"/>
  <c r="B210" i="28" s="1"/>
  <c r="C52" i="28"/>
  <c r="D52" i="28" s="1"/>
  <c r="B52" i="28" s="1"/>
  <c r="C198" i="28"/>
  <c r="D198" i="28" s="1"/>
  <c r="B198" i="28" s="1"/>
  <c r="C221" i="28"/>
  <c r="D221" i="28" s="1"/>
  <c r="B221" i="28" s="1"/>
  <c r="C229" i="28"/>
  <c r="D229" i="28" s="1"/>
  <c r="B229" i="28" s="1"/>
  <c r="C249" i="28"/>
  <c r="D249" i="28" s="1"/>
  <c r="B249" i="28" s="1"/>
  <c r="C226" i="28"/>
  <c r="D226" i="28" s="1"/>
  <c r="B226" i="28" s="1"/>
  <c r="C169" i="28"/>
  <c r="D169" i="28" s="1"/>
  <c r="B169" i="28" s="1"/>
  <c r="C104" i="28"/>
  <c r="D104" i="28" s="1"/>
  <c r="B104" i="28" s="1"/>
  <c r="C13" i="28"/>
  <c r="D13" i="28" s="1"/>
  <c r="B13" i="28" s="1"/>
  <c r="C242" i="28"/>
  <c r="D242" i="28" s="1"/>
  <c r="B242" i="28" s="1"/>
  <c r="C213" i="28"/>
  <c r="D213" i="28" s="1"/>
  <c r="B213" i="28" s="1"/>
  <c r="C149" i="28"/>
  <c r="D149" i="28" s="1"/>
  <c r="B149" i="28" s="1"/>
  <c r="C77" i="28"/>
  <c r="D77" i="28" s="1"/>
  <c r="B77" i="28" s="1"/>
  <c r="C246" i="28"/>
  <c r="D246" i="28" s="1"/>
  <c r="B246" i="28" s="1"/>
  <c r="C222" i="28"/>
  <c r="D222" i="28" s="1"/>
  <c r="B222" i="28" s="1"/>
  <c r="C161" i="28"/>
  <c r="D161" i="28" s="1"/>
  <c r="B161" i="28" s="1"/>
  <c r="C93" i="28"/>
  <c r="D93" i="28" s="1"/>
  <c r="B93" i="28" s="1"/>
  <c r="C9" i="28"/>
  <c r="D9" i="28" s="1"/>
  <c r="B9" i="28" s="1"/>
  <c r="C125" i="28"/>
  <c r="D125" i="28" s="1"/>
  <c r="B125" i="28" s="1"/>
  <c r="C228" i="28"/>
  <c r="D228" i="28" s="1"/>
  <c r="B228" i="28" s="1"/>
  <c r="C204" i="28"/>
  <c r="D204" i="28" s="1"/>
  <c r="B204" i="28" s="1"/>
  <c r="C176" i="28"/>
  <c r="D176" i="28" s="1"/>
  <c r="B176" i="28" s="1"/>
  <c r="C148" i="28"/>
  <c r="D148" i="28" s="1"/>
  <c r="B148" i="28" s="1"/>
  <c r="C214" i="28"/>
  <c r="D214" i="28" s="1"/>
  <c r="B214" i="28" s="1"/>
  <c r="C248" i="28"/>
  <c r="D248" i="28" s="1"/>
  <c r="B248" i="28" s="1"/>
  <c r="C212" i="28"/>
  <c r="D212" i="28" s="1"/>
  <c r="B212" i="28" s="1"/>
  <c r="C172" i="28"/>
  <c r="D172" i="28" s="1"/>
  <c r="B172" i="28" s="1"/>
  <c r="C223" i="28"/>
  <c r="D223" i="28" s="1"/>
  <c r="B223" i="28" s="1"/>
  <c r="C100" i="28"/>
  <c r="D100" i="28" s="1"/>
  <c r="B100" i="28" s="1"/>
  <c r="C68" i="28"/>
  <c r="D68" i="28" s="1"/>
  <c r="B68" i="28" s="1"/>
  <c r="C206" i="28"/>
  <c r="D206" i="28" s="1"/>
  <c r="B206" i="28" s="1"/>
  <c r="C28" i="28"/>
  <c r="D28" i="28" s="1"/>
  <c r="B28" i="28" s="1"/>
  <c r="C141" i="28"/>
  <c r="D141" i="28" s="1"/>
  <c r="B141" i="28" s="1"/>
  <c r="C173" i="28"/>
  <c r="D173" i="28" s="1"/>
  <c r="B173" i="28" s="1"/>
  <c r="C243" i="28"/>
  <c r="D243" i="28" s="1"/>
  <c r="B243" i="28" s="1"/>
  <c r="C217" i="28"/>
  <c r="D217" i="28" s="1"/>
  <c r="B217" i="28" s="1"/>
  <c r="C153" i="28"/>
  <c r="D153" i="28" s="1"/>
  <c r="B153" i="28" s="1"/>
  <c r="C83" i="28"/>
  <c r="D83" i="28" s="1"/>
  <c r="B83" i="28" s="1"/>
  <c r="C20" i="28"/>
  <c r="D20" i="28" s="1"/>
  <c r="B20" i="28" s="1"/>
  <c r="C237" i="28"/>
  <c r="D237" i="28" s="1"/>
  <c r="B237" i="28" s="1"/>
  <c r="C197" i="28"/>
  <c r="D197" i="28" s="1"/>
  <c r="B197" i="28" s="1"/>
  <c r="C133" i="28"/>
  <c r="D133" i="28" s="1"/>
  <c r="B133" i="28" s="1"/>
  <c r="C56" i="28"/>
  <c r="D56" i="28" s="1"/>
  <c r="B56" i="28" s="1"/>
  <c r="C241" i="28"/>
  <c r="D241" i="28" s="1"/>
  <c r="B241" i="28" s="1"/>
  <c r="C209" i="28"/>
  <c r="D209" i="28" s="1"/>
  <c r="B209" i="28" s="1"/>
  <c r="C145" i="28"/>
  <c r="D145" i="28" s="1"/>
  <c r="B145" i="28" s="1"/>
  <c r="C72" i="28"/>
  <c r="D72" i="28" s="1"/>
  <c r="B72" i="28" s="1"/>
  <c r="C10" i="28"/>
  <c r="D10" i="28" s="1"/>
  <c r="B10" i="28" s="1"/>
  <c r="C26" i="28"/>
  <c r="D26" i="28" s="1"/>
  <c r="B26" i="28" s="1"/>
  <c r="C42" i="28"/>
  <c r="D42" i="28" s="1"/>
  <c r="B42" i="28" s="1"/>
  <c r="C58" i="28"/>
  <c r="D58" i="28" s="1"/>
  <c r="B58" i="28" s="1"/>
  <c r="C74" i="28"/>
  <c r="D74" i="28" s="1"/>
  <c r="B74" i="28" s="1"/>
  <c r="C90" i="28"/>
  <c r="D90" i="28" s="1"/>
  <c r="B90" i="28" s="1"/>
  <c r="C106" i="28"/>
  <c r="D106" i="28" s="1"/>
  <c r="B106" i="28" s="1"/>
  <c r="C116" i="28"/>
  <c r="D116" i="28" s="1"/>
  <c r="B116" i="28" s="1"/>
  <c r="C81" i="28"/>
  <c r="D81" i="28" s="1"/>
  <c r="B81" i="28" s="1"/>
  <c r="C55" i="28"/>
  <c r="D55" i="28" s="1"/>
  <c r="B55" i="28" s="1"/>
  <c r="C27" i="28"/>
  <c r="D27" i="28" s="1"/>
  <c r="B27" i="28" s="1"/>
  <c r="C211" i="28"/>
  <c r="D211" i="28" s="1"/>
  <c r="B211" i="28" s="1"/>
  <c r="C195" i="28"/>
  <c r="D195" i="28" s="1"/>
  <c r="B195" i="28" s="1"/>
  <c r="C179" i="28"/>
  <c r="D179" i="28" s="1"/>
  <c r="B179" i="28" s="1"/>
  <c r="C163" i="28"/>
  <c r="D163" i="28" s="1"/>
  <c r="B163" i="28" s="1"/>
  <c r="C147" i="28"/>
  <c r="D147" i="28" s="1"/>
  <c r="B147" i="28" s="1"/>
  <c r="C131" i="28"/>
  <c r="D131" i="28" s="1"/>
  <c r="B131" i="28" s="1"/>
  <c r="C115" i="28"/>
  <c r="D115" i="28" s="1"/>
  <c r="B115" i="28" s="1"/>
  <c r="C91" i="28"/>
  <c r="D91" i="28" s="1"/>
  <c r="B91" i="28" s="1"/>
  <c r="C59" i="28"/>
  <c r="D59" i="28" s="1"/>
  <c r="B59" i="28" s="1"/>
  <c r="C37" i="28"/>
  <c r="D37" i="28" s="1"/>
  <c r="B37" i="28" s="1"/>
  <c r="C202" i="28"/>
  <c r="D202" i="28" s="1"/>
  <c r="B202" i="28" s="1"/>
  <c r="C182" i="28"/>
  <c r="D182" i="28" s="1"/>
  <c r="B182" i="28" s="1"/>
  <c r="C166" i="28"/>
  <c r="D166" i="28" s="1"/>
  <c r="B166" i="28" s="1"/>
  <c r="C150" i="28"/>
  <c r="D150" i="28" s="1"/>
  <c r="B150" i="28" s="1"/>
  <c r="C134" i="28"/>
  <c r="D134" i="28" s="1"/>
  <c r="B134" i="28" s="1"/>
  <c r="C118" i="28"/>
  <c r="D118" i="28" s="1"/>
  <c r="B118" i="28" s="1"/>
  <c r="C95" i="28"/>
  <c r="D95" i="28" s="1"/>
  <c r="B95" i="28" s="1"/>
  <c r="C63" i="28"/>
  <c r="D63" i="28" s="1"/>
  <c r="B63" i="28" s="1"/>
  <c r="C31" i="28"/>
  <c r="D31" i="28" s="1"/>
  <c r="B31" i="28" s="1"/>
  <c r="C6" i="28"/>
  <c r="D6" i="28" s="1"/>
  <c r="B6" i="28" s="1"/>
  <c r="C67" i="28"/>
  <c r="D67" i="28" s="1"/>
  <c r="B67" i="28" s="1"/>
  <c r="C88" i="28"/>
  <c r="D88" i="28" s="1"/>
  <c r="B88" i="28" s="1"/>
  <c r="C224" i="28"/>
  <c r="D224" i="28" s="1"/>
  <c r="B224" i="28" s="1"/>
  <c r="C196" i="28"/>
  <c r="D196" i="28" s="1"/>
  <c r="B196" i="28" s="1"/>
  <c r="C168" i="28"/>
  <c r="D168" i="28" s="1"/>
  <c r="B168" i="28" s="1"/>
  <c r="C140" i="28"/>
  <c r="D140" i="28" s="1"/>
  <c r="B140" i="28" s="1"/>
  <c r="C108" i="28"/>
  <c r="D108" i="28" s="1"/>
  <c r="B108" i="28" s="1"/>
  <c r="C240" i="28"/>
  <c r="D240" i="28" s="1"/>
  <c r="B240" i="28" s="1"/>
  <c r="C218" i="28"/>
  <c r="D218" i="28" s="1"/>
  <c r="B218" i="28" s="1"/>
  <c r="C160" i="28"/>
  <c r="D160" i="28" s="1"/>
  <c r="B160" i="28" s="1"/>
  <c r="C128" i="28"/>
  <c r="D128" i="28" s="1"/>
  <c r="B128" i="28" s="1"/>
  <c r="C96" i="28"/>
  <c r="D96" i="28" s="1"/>
  <c r="B96" i="28" s="1"/>
  <c r="C80" i="28"/>
  <c r="D80" i="28" s="1"/>
  <c r="B80" i="28" s="1"/>
  <c r="C64" i="28"/>
  <c r="D64" i="28" s="1"/>
  <c r="B64" i="28" s="1"/>
  <c r="C44" i="28"/>
  <c r="D44" i="28" s="1"/>
  <c r="B44" i="28" s="1"/>
  <c r="C24" i="28"/>
  <c r="D24" i="28" s="1"/>
  <c r="B24" i="28" s="1"/>
  <c r="C45" i="28"/>
  <c r="D45" i="28" s="1"/>
  <c r="B45" i="28" s="1"/>
  <c r="C109" i="28"/>
  <c r="D109" i="28" s="1"/>
  <c r="B109" i="28" s="1"/>
  <c r="C238" i="28"/>
  <c r="D238" i="28" s="1"/>
  <c r="B238" i="28" s="1"/>
  <c r="C201" i="28"/>
  <c r="D201" i="28" s="1"/>
  <c r="B201" i="28" s="1"/>
  <c r="C137" i="28"/>
  <c r="D137" i="28" s="1"/>
  <c r="B137" i="28" s="1"/>
  <c r="C61" i="28"/>
  <c r="D61" i="28" s="1"/>
  <c r="B61" i="28" s="1"/>
  <c r="C12" i="28"/>
  <c r="D12" i="28" s="1"/>
  <c r="B12" i="28" s="1"/>
  <c r="C231" i="28"/>
  <c r="D231" i="28" s="1"/>
  <c r="B231" i="28" s="1"/>
  <c r="C181" i="28"/>
  <c r="D181" i="28" s="1"/>
  <c r="B181" i="28" s="1"/>
  <c r="C117" i="28"/>
  <c r="D117" i="28" s="1"/>
  <c r="B117" i="28" s="1"/>
  <c r="C35" i="28"/>
  <c r="D35" i="28" s="1"/>
  <c r="B35" i="28" s="1"/>
  <c r="C235" i="28"/>
  <c r="D235" i="28" s="1"/>
  <c r="B235" i="28" s="1"/>
  <c r="C193" i="28"/>
  <c r="D193" i="28" s="1"/>
  <c r="B193" i="28" s="1"/>
  <c r="C129" i="28"/>
  <c r="D129" i="28" s="1"/>
  <c r="B129" i="28" s="1"/>
  <c r="C51" i="28"/>
  <c r="D51" i="28" s="1"/>
  <c r="B51" i="28" s="1"/>
  <c r="C14" i="28"/>
  <c r="D14" i="28" s="1"/>
  <c r="B14" i="28" s="1"/>
  <c r="C30" i="28"/>
  <c r="D30" i="28" s="1"/>
  <c r="B30" i="28" s="1"/>
  <c r="C46" i="28"/>
  <c r="D46" i="28" s="1"/>
  <c r="B46" i="28" s="1"/>
  <c r="C62" i="28"/>
  <c r="D62" i="28" s="1"/>
  <c r="B62" i="28" s="1"/>
  <c r="C78" i="28"/>
  <c r="D78" i="28" s="1"/>
  <c r="B78" i="28" s="1"/>
  <c r="C94" i="28"/>
  <c r="D94" i="28" s="1"/>
  <c r="B94" i="28" s="1"/>
  <c r="C220" i="28"/>
  <c r="D220" i="28" s="1"/>
  <c r="B220" i="28" s="1"/>
  <c r="C103" i="28"/>
  <c r="D103" i="28" s="1"/>
  <c r="B103" i="28" s="1"/>
  <c r="C71" i="28"/>
  <c r="D71" i="28" s="1"/>
  <c r="B71" i="28" s="1"/>
  <c r="C49" i="28"/>
  <c r="D49" i="28" s="1"/>
  <c r="B49" i="28" s="1"/>
  <c r="C19" i="28"/>
  <c r="D19" i="28" s="1"/>
  <c r="B19" i="28" s="1"/>
  <c r="C207" i="28"/>
  <c r="D207" i="28" s="1"/>
  <c r="B207" i="28" s="1"/>
  <c r="C191" i="28"/>
  <c r="D191" i="28" s="1"/>
  <c r="B191" i="28" s="1"/>
  <c r="C175" i="28"/>
  <c r="D175" i="28" s="1"/>
  <c r="B175" i="28" s="1"/>
  <c r="C159" i="28"/>
  <c r="D159" i="28" s="1"/>
  <c r="B159" i="28" s="1"/>
  <c r="C143" i="28"/>
  <c r="D143" i="28" s="1"/>
  <c r="B143" i="28" s="1"/>
  <c r="C127" i="28"/>
  <c r="D127" i="28" s="1"/>
  <c r="B127" i="28" s="1"/>
  <c r="C111" i="28"/>
  <c r="D111" i="28" s="1"/>
  <c r="B111" i="28" s="1"/>
  <c r="C85" i="28"/>
  <c r="D85" i="28" s="1"/>
  <c r="B85" i="28" s="1"/>
  <c r="C53" i="28"/>
  <c r="D53" i="28" s="1"/>
  <c r="B53" i="28" s="1"/>
  <c r="C32" i="28"/>
  <c r="D32" i="28" s="1"/>
  <c r="B32" i="28" s="1"/>
  <c r="C194" i="28"/>
  <c r="D194" i="28" s="1"/>
  <c r="B194" i="28" s="1"/>
  <c r="C178" i="28"/>
  <c r="D178" i="28" s="1"/>
  <c r="B178" i="28" s="1"/>
  <c r="C162" i="28"/>
  <c r="D162" i="28" s="1"/>
  <c r="B162" i="28" s="1"/>
  <c r="C146" i="28"/>
  <c r="D146" i="28" s="1"/>
  <c r="B146" i="28" s="1"/>
  <c r="C130" i="28"/>
  <c r="D130" i="28" s="1"/>
  <c r="B130" i="28" s="1"/>
  <c r="C114" i="28"/>
  <c r="D114" i="28" s="1"/>
  <c r="B114" i="28" s="1"/>
  <c r="C89" i="28"/>
  <c r="D89" i="28" s="1"/>
  <c r="B89" i="28" s="1"/>
  <c r="C57" i="28"/>
  <c r="D57" i="28" s="1"/>
  <c r="B57" i="28" s="1"/>
  <c r="C23" i="28"/>
  <c r="D23" i="28" s="1"/>
  <c r="B23" i="28" s="1"/>
  <c r="C7" i="28"/>
  <c r="D7" i="28" s="1"/>
  <c r="B7" i="28" s="1"/>
  <c r="C105" i="28"/>
  <c r="D105" i="28" s="1"/>
  <c r="B105" i="28" s="1"/>
  <c r="C170" i="28"/>
  <c r="D170" i="28" s="1"/>
  <c r="B170" i="28" s="1"/>
  <c r="C69" i="28"/>
  <c r="D69" i="28" s="1"/>
  <c r="B69" i="28" s="1"/>
  <c r="C151" i="28"/>
  <c r="D151" i="28" s="1"/>
  <c r="B151" i="28" s="1"/>
  <c r="C219" i="28"/>
  <c r="D219" i="28" s="1"/>
  <c r="B219" i="28" s="1"/>
  <c r="C136" i="28"/>
  <c r="D136" i="28" s="1"/>
  <c r="B136" i="28" s="1"/>
  <c r="C54" i="28"/>
  <c r="D54" i="28" s="1"/>
  <c r="B54" i="28" s="1"/>
  <c r="C122" i="28"/>
  <c r="D122" i="28" s="1"/>
  <c r="B122" i="28" s="1"/>
  <c r="C186" i="28"/>
  <c r="D186" i="28" s="1"/>
  <c r="B186" i="28" s="1"/>
  <c r="C101" i="28"/>
  <c r="D101" i="28" s="1"/>
  <c r="B101" i="28" s="1"/>
  <c r="C167" i="28"/>
  <c r="D167" i="28" s="1"/>
  <c r="B167" i="28" s="1"/>
  <c r="C33" i="28"/>
  <c r="D33" i="28" s="1"/>
  <c r="B33" i="28" s="1"/>
  <c r="C102" i="28"/>
  <c r="D102" i="28" s="1"/>
  <c r="B102" i="28" s="1"/>
  <c r="C38" i="28"/>
  <c r="D38" i="28" s="1"/>
  <c r="B38" i="28" s="1"/>
  <c r="C41" i="28"/>
  <c r="D41" i="28" s="1"/>
  <c r="B41" i="28" s="1"/>
  <c r="C138" i="28"/>
  <c r="D138" i="28" s="1"/>
  <c r="B138" i="28" s="1"/>
  <c r="C17" i="28"/>
  <c r="D17" i="28" s="1"/>
  <c r="B17" i="28" s="1"/>
  <c r="C119" i="28"/>
  <c r="D119" i="28" s="1"/>
  <c r="B119" i="28" s="1"/>
  <c r="C183" i="28"/>
  <c r="D183" i="28" s="1"/>
  <c r="B183" i="28" s="1"/>
  <c r="C60" i="28"/>
  <c r="D60" i="28" s="1"/>
  <c r="B60" i="28" s="1"/>
  <c r="C86" i="28"/>
  <c r="D86" i="28" s="1"/>
  <c r="B86" i="28" s="1"/>
  <c r="C22" i="28"/>
  <c r="D22" i="28" s="1"/>
  <c r="B22" i="28" s="1"/>
  <c r="F2" i="36" l="1"/>
  <c r="F2" i="35"/>
  <c r="AP161" i="33"/>
  <c r="AC161" i="33"/>
  <c r="P161" i="33"/>
  <c r="AP160" i="33"/>
  <c r="AC160" i="33"/>
  <c r="P160" i="33"/>
  <c r="AP159" i="33"/>
  <c r="AC159" i="33"/>
  <c r="P159" i="33"/>
  <c r="AP158" i="33"/>
  <c r="AC158" i="33"/>
  <c r="P158" i="33"/>
  <c r="AP157" i="33"/>
  <c r="AC157" i="33"/>
  <c r="P157" i="33"/>
  <c r="AP156" i="33"/>
  <c r="AC156" i="33"/>
  <c r="P156" i="33"/>
  <c r="AP155" i="33"/>
  <c r="AC155" i="33"/>
  <c r="P155" i="33"/>
  <c r="AP154" i="33"/>
  <c r="AC154" i="33"/>
  <c r="P154" i="33"/>
  <c r="AP153" i="33"/>
  <c r="AC153" i="33"/>
  <c r="P153" i="33"/>
  <c r="AP152" i="33"/>
  <c r="AC152" i="33"/>
  <c r="P152" i="33"/>
  <c r="AP151" i="33"/>
  <c r="AC151" i="33"/>
  <c r="P151" i="33"/>
  <c r="AP150" i="33"/>
  <c r="AC150" i="33"/>
  <c r="P150" i="33"/>
  <c r="AP149" i="33"/>
  <c r="AC149" i="33"/>
  <c r="P149" i="33"/>
  <c r="AP148" i="33"/>
  <c r="AC148" i="33"/>
  <c r="P148" i="33"/>
  <c r="AP147" i="33"/>
  <c r="AC147" i="33"/>
  <c r="P147" i="33"/>
  <c r="AP146" i="33"/>
  <c r="AC146" i="33"/>
  <c r="P146" i="33"/>
  <c r="AP145" i="33"/>
  <c r="AC145" i="33"/>
  <c r="P145" i="33"/>
  <c r="AP144" i="33"/>
  <c r="AC144" i="33"/>
  <c r="P144" i="33"/>
  <c r="AP143" i="33"/>
  <c r="AC143" i="33"/>
  <c r="P143" i="33"/>
  <c r="AP142" i="33"/>
  <c r="AC142" i="33"/>
  <c r="P142" i="33"/>
  <c r="AP141" i="33"/>
  <c r="AC141" i="33"/>
  <c r="P141" i="33"/>
  <c r="AP140" i="33"/>
  <c r="AC140" i="33"/>
  <c r="P140" i="33"/>
  <c r="AP139" i="33"/>
  <c r="AC139" i="33"/>
  <c r="P139" i="33"/>
  <c r="AP138" i="33"/>
  <c r="AC138" i="33"/>
  <c r="P138" i="33"/>
  <c r="AP137" i="33"/>
  <c r="AC137" i="33"/>
  <c r="P137" i="33"/>
  <c r="AP136" i="33"/>
  <c r="AC136" i="33"/>
  <c r="P136" i="33"/>
  <c r="AP135" i="33"/>
  <c r="AC135" i="33"/>
  <c r="P135" i="33"/>
  <c r="AP134" i="33"/>
  <c r="AC134" i="33"/>
  <c r="P134" i="33"/>
  <c r="AP133" i="33"/>
  <c r="AC133" i="33"/>
  <c r="P133" i="33"/>
  <c r="AP132" i="33"/>
  <c r="AC132" i="33"/>
  <c r="P132" i="33"/>
  <c r="AP131" i="33"/>
  <c r="AC131" i="33"/>
  <c r="P131" i="33"/>
  <c r="AP130" i="33"/>
  <c r="AC130" i="33"/>
  <c r="P130" i="33"/>
  <c r="AP129" i="33"/>
  <c r="AC129" i="33"/>
  <c r="P129" i="33"/>
  <c r="AP128" i="33"/>
  <c r="AC128" i="33"/>
  <c r="P128" i="33"/>
  <c r="AP127" i="33"/>
  <c r="AC127" i="33"/>
  <c r="P127" i="33"/>
  <c r="AP126" i="33"/>
  <c r="AC126" i="33"/>
  <c r="P126" i="33"/>
  <c r="AP125" i="33"/>
  <c r="AC125" i="33"/>
  <c r="P125" i="33"/>
  <c r="AP124" i="33"/>
  <c r="AC124" i="33"/>
  <c r="P124" i="33"/>
  <c r="AP123" i="33"/>
  <c r="AC123" i="33"/>
  <c r="P123" i="33"/>
  <c r="AP122" i="33"/>
  <c r="AC122" i="33"/>
  <c r="P122" i="33"/>
  <c r="AP121" i="33"/>
  <c r="AC121" i="33"/>
  <c r="P121" i="33"/>
  <c r="AP120" i="33"/>
  <c r="AC120" i="33"/>
  <c r="P120" i="33"/>
  <c r="AP119" i="33"/>
  <c r="AC119" i="33"/>
  <c r="P119" i="33"/>
  <c r="AP118" i="33"/>
  <c r="AC118" i="33"/>
  <c r="P118" i="33"/>
  <c r="AP117" i="33"/>
  <c r="AC117" i="33"/>
  <c r="P117" i="33"/>
  <c r="AP116" i="33"/>
  <c r="AC116" i="33"/>
  <c r="P116" i="33"/>
  <c r="AP115" i="33"/>
  <c r="AC115" i="33"/>
  <c r="P115" i="33"/>
  <c r="AP114" i="33"/>
  <c r="AC114" i="33"/>
  <c r="P114" i="33"/>
  <c r="AP113" i="33"/>
  <c r="AC113" i="33"/>
  <c r="P113" i="33"/>
  <c r="AP112" i="33"/>
  <c r="AC112" i="33"/>
  <c r="P112" i="33"/>
  <c r="AP111" i="33"/>
  <c r="AC111" i="33"/>
  <c r="P111" i="33"/>
  <c r="AP110" i="33"/>
  <c r="AC110" i="33"/>
  <c r="P110" i="33"/>
  <c r="AP109" i="33"/>
  <c r="AC109" i="33"/>
  <c r="P109" i="33"/>
  <c r="AP108" i="33"/>
  <c r="AC108" i="33"/>
  <c r="P108" i="33"/>
  <c r="AP107" i="33"/>
  <c r="AC107" i="33"/>
  <c r="P107" i="33"/>
  <c r="AP106" i="33"/>
  <c r="AC106" i="33"/>
  <c r="P106" i="33"/>
  <c r="AP105" i="33"/>
  <c r="AC105" i="33"/>
  <c r="P105" i="33"/>
  <c r="AP104" i="33"/>
  <c r="AC104" i="33"/>
  <c r="P104" i="33"/>
  <c r="AP103" i="33"/>
  <c r="AC103" i="33"/>
  <c r="P103" i="33"/>
  <c r="AP102" i="33"/>
  <c r="AC102" i="33"/>
  <c r="P102" i="33"/>
  <c r="AP101" i="33"/>
  <c r="AC101" i="33"/>
  <c r="P101" i="33"/>
  <c r="AP100" i="33"/>
  <c r="AC100" i="33"/>
  <c r="P100" i="33"/>
  <c r="AP99" i="33"/>
  <c r="AC99" i="33"/>
  <c r="P99" i="33"/>
  <c r="AP98" i="33"/>
  <c r="AC98" i="33"/>
  <c r="P98" i="33"/>
  <c r="AP97" i="33"/>
  <c r="AC97" i="33"/>
  <c r="P97" i="33"/>
  <c r="AP96" i="33"/>
  <c r="AC96" i="33"/>
  <c r="P96" i="33"/>
  <c r="AP95" i="33"/>
  <c r="AC95" i="33"/>
  <c r="P95" i="33"/>
  <c r="AP94" i="33"/>
  <c r="AC94" i="33"/>
  <c r="P94" i="33"/>
  <c r="AP93" i="33"/>
  <c r="AC93" i="33"/>
  <c r="P93" i="33"/>
  <c r="AP92" i="33"/>
  <c r="AC92" i="33"/>
  <c r="P92" i="33"/>
  <c r="AP91" i="33"/>
  <c r="AC91" i="33"/>
  <c r="P91" i="33"/>
  <c r="AP90" i="33"/>
  <c r="AC90" i="33"/>
  <c r="P90" i="33"/>
  <c r="AP89" i="33"/>
  <c r="AC89" i="33"/>
  <c r="P89" i="33"/>
  <c r="AP88" i="33"/>
  <c r="AC88" i="33"/>
  <c r="P88" i="33"/>
  <c r="AP87" i="33"/>
  <c r="AC87" i="33"/>
  <c r="P87" i="33"/>
  <c r="AP86" i="33"/>
  <c r="AC86" i="33"/>
  <c r="P86" i="33"/>
  <c r="AP85" i="33"/>
  <c r="AC85" i="33"/>
  <c r="P85" i="33"/>
  <c r="AP84" i="33"/>
  <c r="AC84" i="33"/>
  <c r="P84" i="33"/>
  <c r="AP83" i="33"/>
  <c r="AC83" i="33"/>
  <c r="P83" i="33"/>
  <c r="AP82" i="33"/>
  <c r="AC82" i="33"/>
  <c r="P82" i="33"/>
  <c r="AP81" i="33"/>
  <c r="AC81" i="33"/>
  <c r="P81" i="33"/>
  <c r="AP80" i="33"/>
  <c r="AC80" i="33"/>
  <c r="P80" i="33"/>
  <c r="AP79" i="33"/>
  <c r="AC79" i="33"/>
  <c r="P79" i="33"/>
  <c r="AP78" i="33"/>
  <c r="AC78" i="33"/>
  <c r="P78" i="33"/>
  <c r="AP77" i="33"/>
  <c r="AC77" i="33"/>
  <c r="P77" i="33"/>
  <c r="AP76" i="33"/>
  <c r="AC76" i="33"/>
  <c r="P76" i="33"/>
  <c r="AP75" i="33"/>
  <c r="AC75" i="33"/>
  <c r="P75" i="33"/>
  <c r="AP74" i="33"/>
  <c r="AC74" i="33"/>
  <c r="P74" i="33"/>
  <c r="AP73" i="33"/>
  <c r="AC73" i="33"/>
  <c r="P73" i="33"/>
  <c r="AP72" i="33"/>
  <c r="AC72" i="33"/>
  <c r="P72" i="33"/>
  <c r="AP71" i="33"/>
  <c r="AC71" i="33"/>
  <c r="P71" i="33"/>
  <c r="AP70" i="33"/>
  <c r="AC70" i="33"/>
  <c r="P70" i="33"/>
  <c r="AP69" i="33"/>
  <c r="AC69" i="33"/>
  <c r="P69" i="33"/>
  <c r="AP68" i="33"/>
  <c r="AC68" i="33"/>
  <c r="P68" i="33"/>
  <c r="AP67" i="33"/>
  <c r="AC67" i="33"/>
  <c r="P67" i="33"/>
  <c r="AP66" i="33"/>
  <c r="AC66" i="33"/>
  <c r="P66" i="33"/>
  <c r="AP65" i="33"/>
  <c r="AC65" i="33"/>
  <c r="P65" i="33"/>
  <c r="AP64" i="33"/>
  <c r="AC64" i="33"/>
  <c r="P64" i="33"/>
  <c r="AP63" i="33"/>
  <c r="AC63" i="33"/>
  <c r="P63" i="33"/>
  <c r="AP62" i="33"/>
  <c r="AC62" i="33"/>
  <c r="P62" i="33"/>
  <c r="AP61" i="33"/>
  <c r="AC61" i="33"/>
  <c r="P61" i="33"/>
  <c r="AP60" i="33"/>
  <c r="AC60" i="33"/>
  <c r="P60" i="33"/>
  <c r="AP59" i="33"/>
  <c r="AC59" i="33"/>
  <c r="P59" i="33"/>
  <c r="AP58" i="33"/>
  <c r="AC58" i="33"/>
  <c r="P58" i="33"/>
  <c r="AP57" i="33"/>
  <c r="AC57" i="33"/>
  <c r="P57" i="33"/>
  <c r="AP56" i="33"/>
  <c r="AC56" i="33"/>
  <c r="P56" i="33"/>
  <c r="AP55" i="33"/>
  <c r="AC55" i="33"/>
  <c r="P55" i="33"/>
  <c r="AP54" i="33"/>
  <c r="AC54" i="33"/>
  <c r="P54" i="33"/>
  <c r="AP53" i="33"/>
  <c r="AC53" i="33"/>
  <c r="P53" i="33"/>
  <c r="AP52" i="33"/>
  <c r="AC52" i="33"/>
  <c r="P52" i="33"/>
  <c r="AP51" i="33"/>
  <c r="AC51" i="33"/>
  <c r="P51" i="33"/>
  <c r="AP50" i="33"/>
  <c r="AC50" i="33"/>
  <c r="P50" i="33"/>
  <c r="AP49" i="33"/>
  <c r="AC49" i="33"/>
  <c r="P49" i="33"/>
  <c r="AP48" i="33"/>
  <c r="AC48" i="33"/>
  <c r="P48" i="33"/>
  <c r="AP47" i="33"/>
  <c r="AC47" i="33"/>
  <c r="P47" i="33"/>
  <c r="AP46" i="33"/>
  <c r="AC46" i="33"/>
  <c r="P46" i="33"/>
  <c r="AP45" i="33"/>
  <c r="AC45" i="33"/>
  <c r="P45" i="33"/>
  <c r="AP44" i="33"/>
  <c r="AC44" i="33"/>
  <c r="P44" i="33"/>
  <c r="AP43" i="33"/>
  <c r="AC43" i="33"/>
  <c r="P43" i="33"/>
  <c r="AP42" i="33"/>
  <c r="AC42" i="33"/>
  <c r="P42" i="33"/>
  <c r="AP41" i="33"/>
  <c r="AC41" i="33"/>
  <c r="P41" i="33"/>
  <c r="AP40" i="33"/>
  <c r="AC40" i="33"/>
  <c r="P40" i="33"/>
  <c r="AP39" i="33"/>
  <c r="AC39" i="33"/>
  <c r="P39" i="33"/>
  <c r="AP38" i="33"/>
  <c r="AC38" i="33"/>
  <c r="P38" i="33"/>
  <c r="AP37" i="33"/>
  <c r="AC37" i="33"/>
  <c r="P37" i="33"/>
  <c r="AP36" i="33"/>
  <c r="AC36" i="33"/>
  <c r="P36" i="33"/>
  <c r="AP35" i="33"/>
  <c r="AC35" i="33"/>
  <c r="P35" i="33"/>
  <c r="AP34" i="33"/>
  <c r="AC34" i="33"/>
  <c r="P34" i="33"/>
  <c r="AP33" i="33"/>
  <c r="AC33" i="33"/>
  <c r="P33" i="33"/>
  <c r="AP32" i="33"/>
  <c r="AC32" i="33"/>
  <c r="P32" i="33"/>
  <c r="AP31" i="33"/>
  <c r="AC31" i="33"/>
  <c r="P31" i="33"/>
  <c r="AP30" i="33"/>
  <c r="AC30" i="33"/>
  <c r="P30" i="33"/>
  <c r="AP29" i="33"/>
  <c r="AC29" i="33"/>
  <c r="P29" i="33"/>
  <c r="AP28" i="33"/>
  <c r="AC28" i="33"/>
  <c r="P28" i="33"/>
  <c r="AP27" i="33"/>
  <c r="AC27" i="33"/>
  <c r="P27" i="33"/>
  <c r="AP26" i="33"/>
  <c r="AC26" i="33"/>
  <c r="P26" i="33"/>
  <c r="AP25" i="33"/>
  <c r="AC25" i="33"/>
  <c r="P25" i="33"/>
  <c r="AP24" i="33"/>
  <c r="AC24" i="33"/>
  <c r="P24" i="33"/>
  <c r="AP23" i="33"/>
  <c r="AC23" i="33"/>
  <c r="P23" i="33"/>
  <c r="AP22" i="33"/>
  <c r="AC22" i="33"/>
  <c r="P22" i="33"/>
  <c r="AP21" i="33"/>
  <c r="AC21" i="33"/>
  <c r="P21" i="33"/>
  <c r="AP20" i="33"/>
  <c r="AC20" i="33"/>
  <c r="P20" i="33"/>
  <c r="AP19" i="33"/>
  <c r="AC19" i="33"/>
  <c r="P19" i="33"/>
  <c r="AP18" i="33"/>
  <c r="AC18" i="33"/>
  <c r="P18" i="33"/>
  <c r="AP17" i="33"/>
  <c r="AC17" i="33"/>
  <c r="P17" i="33"/>
  <c r="AP16" i="33"/>
  <c r="AC16" i="33"/>
  <c r="P16" i="33"/>
  <c r="AP15" i="33"/>
  <c r="AC15" i="33"/>
  <c r="P15" i="33"/>
  <c r="AP14" i="33"/>
  <c r="AC14" i="33"/>
  <c r="P14" i="33"/>
  <c r="AP13" i="33"/>
  <c r="AC13" i="33"/>
  <c r="P13" i="33"/>
  <c r="AP12" i="33"/>
  <c r="AC12" i="33"/>
  <c r="P12" i="33"/>
  <c r="AW237" i="19"/>
  <c r="AW238" i="19" s="1"/>
  <c r="AW235" i="19"/>
  <c r="AW236" i="19" s="1"/>
  <c r="AW233" i="19"/>
  <c r="AW234" i="19" s="1"/>
  <c r="AW231" i="19"/>
  <c r="AW232" i="19" s="1"/>
  <c r="AW147" i="19"/>
  <c r="AW148" i="19" s="1"/>
  <c r="AW127" i="19"/>
  <c r="AW128" i="19" s="1"/>
  <c r="AW124" i="19"/>
  <c r="AW125" i="19" s="1"/>
  <c r="AW117" i="19"/>
  <c r="AW118" i="19" s="1"/>
  <c r="AW114" i="19"/>
  <c r="AW115" i="19" s="1"/>
  <c r="AW185" i="19" l="1"/>
  <c r="AW179" i="19"/>
  <c r="AW88" i="19"/>
  <c r="BB243" i="19"/>
  <c r="AW86" i="19"/>
  <c r="AW162" i="19" l="1"/>
  <c r="AW263" i="19"/>
  <c r="AW264" i="19"/>
  <c r="AW265" i="19"/>
  <c r="AW266" i="19"/>
  <c r="AW267" i="19"/>
  <c r="AW268" i="19"/>
  <c r="AW269" i="19"/>
  <c r="AW270" i="19"/>
  <c r="AW271" i="19"/>
  <c r="AW272" i="19"/>
  <c r="AW273" i="19"/>
  <c r="AW262" i="19"/>
  <c r="AW257" i="19"/>
  <c r="BC243" i="19"/>
  <c r="AO243" i="19" s="1"/>
  <c r="AX84" i="19"/>
  <c r="AW84" i="19"/>
  <c r="AW134" i="19" l="1"/>
  <c r="AX134" i="19" s="1"/>
  <c r="AW133" i="19"/>
  <c r="AX133" i="19" s="1"/>
  <c r="AW169" i="19" l="1"/>
  <c r="AW170" i="19" s="1"/>
  <c r="AW159" i="19"/>
  <c r="AW160" i="19" s="1"/>
  <c r="AW138" i="19"/>
  <c r="AW139" i="19" s="1"/>
  <c r="V5" i="28" l="1"/>
  <c r="V6" i="28"/>
  <c r="V7" i="28"/>
  <c r="V8" i="28"/>
  <c r="V9" i="28"/>
  <c r="V10" i="28"/>
  <c r="V11" i="28"/>
  <c r="V12" i="28"/>
  <c r="V13" i="28"/>
  <c r="V14" i="28"/>
  <c r="V15" i="28"/>
  <c r="V16" i="28"/>
  <c r="V17"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L5" i="28" l="1"/>
  <c r="L6" i="28"/>
  <c r="L7" i="28"/>
  <c r="L8" i="28"/>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L52" i="28"/>
  <c r="L53" i="28"/>
  <c r="L54" i="28"/>
  <c r="L55" i="28"/>
  <c r="L56" i="28"/>
  <c r="L57" i="28"/>
  <c r="L58" i="28"/>
  <c r="L59" i="28"/>
  <c r="L60" i="28"/>
  <c r="L61" i="28"/>
  <c r="L62" i="28"/>
  <c r="L63" i="28"/>
  <c r="L64" i="28"/>
  <c r="L65" i="28"/>
  <c r="L66" i="28"/>
  <c r="L67" i="28"/>
  <c r="L68" i="28"/>
  <c r="L69" i="28"/>
  <c r="L70" i="28"/>
  <c r="L71" i="28"/>
  <c r="L72" i="28"/>
  <c r="L73" i="28"/>
  <c r="L74" i="28"/>
  <c r="L75" i="28"/>
  <c r="L76" i="28"/>
  <c r="L77" i="28"/>
  <c r="L78" i="28"/>
  <c r="L79" i="28"/>
  <c r="L80" i="28"/>
  <c r="L81" i="28"/>
  <c r="L82" i="28"/>
  <c r="L83" i="28"/>
  <c r="L84" i="28"/>
  <c r="L85" i="28"/>
  <c r="L86" i="28"/>
  <c r="L87" i="28"/>
  <c r="L88" i="28"/>
  <c r="L89" i="28"/>
  <c r="L90" i="28"/>
  <c r="L91" i="28"/>
  <c r="L92" i="28"/>
  <c r="L93" i="28"/>
  <c r="L94" i="28"/>
  <c r="L95" i="28"/>
  <c r="L96" i="28"/>
  <c r="L97" i="28"/>
  <c r="L4" i="28"/>
  <c r="V4" i="28"/>
  <c r="R5" i="28"/>
  <c r="R6" i="28"/>
  <c r="R7" i="28"/>
  <c r="R8" i="28"/>
  <c r="R9" i="28"/>
  <c r="R10" i="28"/>
  <c r="R11" i="28"/>
  <c r="R12" i="28"/>
  <c r="R13" i="28"/>
  <c r="R14" i="28"/>
  <c r="R15" i="28"/>
  <c r="R16" i="28"/>
  <c r="R17" i="28"/>
  <c r="R18" i="28"/>
  <c r="R19" i="28"/>
  <c r="R20" i="28"/>
  <c r="R21" i="28"/>
  <c r="R22" i="28"/>
  <c r="R23" i="28"/>
  <c r="R24" i="28"/>
  <c r="R25" i="28"/>
  <c r="R26" i="28"/>
  <c r="R27" i="28"/>
  <c r="R28" i="28"/>
  <c r="R29" i="28"/>
  <c r="R30" i="28"/>
  <c r="R31" i="28"/>
  <c r="R32" i="28"/>
  <c r="R33" i="28"/>
  <c r="R34" i="28"/>
  <c r="R35" i="28"/>
  <c r="R36" i="28"/>
  <c r="R37" i="28"/>
  <c r="R38" i="28"/>
  <c r="R39" i="28"/>
  <c r="R40" i="28"/>
  <c r="R41" i="28"/>
  <c r="R42" i="28"/>
  <c r="R43" i="28"/>
  <c r="R44" i="28"/>
  <c r="R45" i="28"/>
  <c r="R46" i="28"/>
  <c r="R47" i="28"/>
  <c r="R48" i="28"/>
  <c r="R49" i="28"/>
  <c r="R50" i="28"/>
  <c r="R51" i="28"/>
  <c r="R52" i="28"/>
  <c r="R53" i="28"/>
  <c r="R54" i="28"/>
  <c r="R55" i="28"/>
  <c r="R56" i="28"/>
  <c r="R57" i="28"/>
  <c r="R58" i="28"/>
  <c r="R59" i="28"/>
  <c r="R60" i="28"/>
  <c r="R61" i="28"/>
  <c r="R62" i="28"/>
  <c r="R63" i="28"/>
  <c r="R64" i="28"/>
  <c r="R65" i="28"/>
  <c r="R66" i="28"/>
  <c r="R67" i="28"/>
  <c r="R68" i="28"/>
  <c r="R69" i="28"/>
  <c r="R70" i="28"/>
  <c r="R71" i="28"/>
  <c r="R72" i="28"/>
  <c r="R73" i="28"/>
  <c r="R74" i="28"/>
  <c r="R75" i="28"/>
  <c r="R76" i="28"/>
  <c r="R77" i="28"/>
  <c r="R78" i="28"/>
  <c r="R79" i="28"/>
  <c r="R80" i="28"/>
  <c r="R81" i="28"/>
  <c r="R82" i="28"/>
  <c r="R83" i="28"/>
  <c r="R84" i="28"/>
  <c r="R85" i="28"/>
  <c r="R86" i="28"/>
  <c r="R87" i="28"/>
  <c r="R88" i="28"/>
  <c r="R89" i="28"/>
  <c r="R90" i="28"/>
  <c r="R91" i="28"/>
  <c r="R92" i="28"/>
  <c r="R93" i="28"/>
  <c r="R94" i="28"/>
  <c r="R95" i="28"/>
  <c r="R96" i="28"/>
  <c r="R97" i="28"/>
  <c r="O5" i="28"/>
  <c r="O6" i="28"/>
  <c r="O7" i="28"/>
  <c r="O8" i="28"/>
  <c r="O9" i="28"/>
  <c r="O10" i="28"/>
  <c r="O11" i="28"/>
  <c r="O12" i="28"/>
  <c r="O13" i="28"/>
  <c r="O14" i="28"/>
  <c r="O15" i="28"/>
  <c r="O16" i="28"/>
  <c r="O17" i="28"/>
  <c r="O18" i="28"/>
  <c r="O19" i="28"/>
  <c r="O20" i="28"/>
  <c r="O21" i="28"/>
  <c r="O22" i="28"/>
  <c r="O23" i="28"/>
  <c r="O24" i="28"/>
  <c r="O25" i="28"/>
  <c r="O26" i="28"/>
  <c r="O27" i="28"/>
  <c r="O28" i="28"/>
  <c r="O29" i="28"/>
  <c r="O30" i="28"/>
  <c r="O31" i="28"/>
  <c r="O32" i="28"/>
  <c r="O33" i="28"/>
  <c r="O34" i="28"/>
  <c r="O35" i="28"/>
  <c r="O36" i="28"/>
  <c r="O37" i="28"/>
  <c r="O38" i="28"/>
  <c r="O39" i="28"/>
  <c r="O40" i="28"/>
  <c r="O41" i="28"/>
  <c r="O42" i="28"/>
  <c r="O43" i="28"/>
  <c r="O44" i="28"/>
  <c r="O45" i="28"/>
  <c r="O46" i="28"/>
  <c r="O47" i="28"/>
  <c r="O48" i="28"/>
  <c r="O49" i="28"/>
  <c r="O50" i="28"/>
  <c r="O51" i="28"/>
  <c r="O52" i="28"/>
  <c r="O53" i="28"/>
  <c r="O54" i="28"/>
  <c r="O55" i="28"/>
  <c r="O56" i="28"/>
  <c r="O57" i="28"/>
  <c r="O58" i="28"/>
  <c r="O59" i="28"/>
  <c r="O60" i="28"/>
  <c r="O61" i="28"/>
  <c r="O62" i="28"/>
  <c r="O63" i="28"/>
  <c r="O64" i="28"/>
  <c r="O65" i="28"/>
  <c r="O66" i="28"/>
  <c r="O67" i="28"/>
  <c r="O68" i="28"/>
  <c r="O69" i="28"/>
  <c r="O70" i="28"/>
  <c r="O71" i="28"/>
  <c r="O72" i="28"/>
  <c r="O73" i="28"/>
  <c r="O74" i="28"/>
  <c r="O75" i="28"/>
  <c r="O76" i="28"/>
  <c r="O77" i="28"/>
  <c r="O78" i="28"/>
  <c r="O79" i="28"/>
  <c r="O80" i="28"/>
  <c r="O81" i="28"/>
  <c r="O82" i="28"/>
  <c r="O83" i="28"/>
  <c r="O84" i="28"/>
  <c r="O85" i="28"/>
  <c r="O86" i="28"/>
  <c r="O87" i="28"/>
  <c r="O88" i="28"/>
  <c r="O89" i="28"/>
  <c r="O90" i="28"/>
  <c r="O91" i="28"/>
  <c r="O92" i="28"/>
  <c r="O93" i="28"/>
  <c r="O94" i="28"/>
  <c r="O95" i="28"/>
  <c r="O96" i="28"/>
  <c r="O97" i="28"/>
  <c r="R4" i="28"/>
  <c r="O4" i="28"/>
  <c r="Z92" i="28" l="1"/>
  <c r="Z88" i="28"/>
  <c r="Z84" i="28"/>
  <c r="Z80" i="28"/>
  <c r="Z76" i="28"/>
  <c r="Z72" i="28"/>
  <c r="Z68" i="28"/>
  <c r="Z64" i="28"/>
  <c r="Z60" i="28"/>
  <c r="Z56" i="28"/>
  <c r="Z52" i="28"/>
  <c r="Z48" i="28"/>
  <c r="Z44" i="28"/>
  <c r="Z40" i="28"/>
  <c r="Z36" i="28"/>
  <c r="Z32" i="28"/>
  <c r="Z28" i="28"/>
  <c r="Z24" i="28"/>
  <c r="Z16" i="28"/>
  <c r="Z96" i="28"/>
  <c r="Z95" i="28"/>
  <c r="Z91" i="28"/>
  <c r="Z87" i="28"/>
  <c r="Z83" i="28"/>
  <c r="Z79" i="28"/>
  <c r="Z75" i="28"/>
  <c r="Z71" i="28"/>
  <c r="Z67" i="28"/>
  <c r="Z63" i="28"/>
  <c r="Z59" i="28"/>
  <c r="Z55" i="28"/>
  <c r="Z51" i="28"/>
  <c r="Z47" i="28"/>
  <c r="Z43" i="28"/>
  <c r="Z39" i="28"/>
  <c r="Z35" i="28"/>
  <c r="Z31" i="28"/>
  <c r="Z94" i="28"/>
  <c r="Z90" i="28"/>
  <c r="Z86" i="28"/>
  <c r="Z82" i="28"/>
  <c r="Z78" i="28"/>
  <c r="Z74" i="28"/>
  <c r="Z70" i="28"/>
  <c r="Z66" i="28"/>
  <c r="Z62" i="28"/>
  <c r="Z58" i="28"/>
  <c r="Z54" i="28"/>
  <c r="Z50" i="28"/>
  <c r="Z46" i="28"/>
  <c r="Z42" i="28"/>
  <c r="Z38" i="28"/>
  <c r="Z34" i="28"/>
  <c r="Z26" i="28"/>
  <c r="Z97" i="28"/>
  <c r="Z93" i="28"/>
  <c r="Z89" i="28"/>
  <c r="Z85" i="28"/>
  <c r="Z81" i="28"/>
  <c r="Z77" i="28"/>
  <c r="Z73" i="28"/>
  <c r="Z69" i="28"/>
  <c r="Z65" i="28"/>
  <c r="Z61" i="28"/>
  <c r="Z57" i="28"/>
  <c r="Z53" i="28"/>
  <c r="Z49" i="28"/>
  <c r="Z45" i="28"/>
  <c r="Z41" i="28"/>
  <c r="Z37" i="28"/>
  <c r="Z33" i="28"/>
  <c r="Z29" i="28"/>
  <c r="Z25" i="28"/>
  <c r="Z21" i="28"/>
  <c r="Z8" i="28"/>
  <c r="Z27" i="28"/>
  <c r="Z23" i="28"/>
  <c r="Z19" i="28"/>
  <c r="Z15" i="28"/>
  <c r="Z11" i="28"/>
  <c r="Z7" i="28"/>
  <c r="Z20" i="28"/>
  <c r="Z30" i="28"/>
  <c r="Z22" i="28"/>
  <c r="Z18" i="28"/>
  <c r="Z14" i="28"/>
  <c r="Z10" i="28"/>
  <c r="Z6" i="28"/>
  <c r="Z12" i="28"/>
  <c r="Z4" i="28"/>
  <c r="Z17" i="28"/>
  <c r="Z13" i="28"/>
  <c r="Z9" i="28"/>
  <c r="Z5" i="28"/>
  <c r="AW30" i="19"/>
  <c r="AW31" i="19" s="1"/>
  <c r="AX8" i="19"/>
  <c r="AW8" i="19" s="1"/>
  <c r="AX6" i="19"/>
  <c r="AW6" i="19" s="1"/>
  <c r="AW71" i="19"/>
  <c r="AX76" i="19"/>
  <c r="AW76" i="19" s="1"/>
  <c r="AW33" i="19"/>
  <c r="AW197" i="19"/>
  <c r="AW199" i="19" s="1"/>
  <c r="AW13" i="19"/>
  <c r="AW14" i="19" s="1"/>
  <c r="AW166" i="19"/>
  <c r="AW167" i="19" s="1"/>
  <c r="AW107" i="19"/>
  <c r="AW108" i="19" s="1"/>
  <c r="AW104" i="19"/>
  <c r="AW105" i="19" s="1"/>
  <c r="AW98" i="19"/>
  <c r="AW99" i="19" s="1"/>
  <c r="AW95" i="19"/>
  <c r="AW96" i="19" s="1"/>
  <c r="AW154" i="19"/>
  <c r="AW155" i="19" s="1"/>
  <c r="AW143" i="19"/>
  <c r="AW62" i="19"/>
  <c r="AW63" i="19" s="1"/>
  <c r="AW58" i="19"/>
  <c r="AW59" i="19" s="1"/>
  <c r="AW73" i="19"/>
  <c r="AW74" i="19" s="1"/>
  <c r="AW47" i="19"/>
  <c r="AW48" i="19" s="1"/>
  <c r="AW39" i="19"/>
  <c r="AW40" i="19" s="1"/>
  <c r="F2" i="22"/>
  <c r="D4" i="28"/>
  <c r="B4" i="28" s="1"/>
  <c r="C8" i="23" l="1"/>
  <c r="C2" i="34"/>
  <c r="BT793" i="29"/>
  <c r="BT729" i="29"/>
  <c r="BT665" i="29"/>
  <c r="BS608" i="29"/>
  <c r="BS576" i="29"/>
  <c r="BS544" i="29"/>
  <c r="BS512" i="29"/>
  <c r="BT461" i="29"/>
  <c r="BT413" i="29"/>
  <c r="BT364" i="29"/>
  <c r="BT790" i="29"/>
  <c r="BT758" i="29"/>
  <c r="BT726" i="29"/>
  <c r="BT694" i="29"/>
  <c r="BT662" i="29"/>
  <c r="BT489" i="29"/>
  <c r="BS423" i="29"/>
  <c r="BT384" i="29"/>
  <c r="BS340" i="29"/>
  <c r="BT580" i="29"/>
  <c r="BT516" i="29"/>
  <c r="BT453" i="29"/>
  <c r="BT765" i="29"/>
  <c r="BT528" i="29"/>
  <c r="BT346" i="29"/>
  <c r="BT317" i="29"/>
  <c r="BS293" i="29"/>
  <c r="BS263" i="29"/>
  <c r="BT219" i="29"/>
  <c r="BS188" i="29"/>
  <c r="BT170" i="29"/>
  <c r="BT512" i="29"/>
  <c r="BT380" i="29"/>
  <c r="BT340" i="29"/>
  <c r="BT309" i="29"/>
  <c r="BS285" i="29"/>
  <c r="BT246" i="29"/>
  <c r="BT233" i="29"/>
  <c r="BS221" i="29"/>
  <c r="BT207" i="29"/>
  <c r="BT182" i="29"/>
  <c r="BT624" i="29"/>
  <c r="BS419" i="29"/>
  <c r="BT333" i="29"/>
  <c r="BS309" i="29"/>
  <c r="BS279" i="29"/>
  <c r="BT260" i="29"/>
  <c r="BT234" i="29"/>
  <c r="BS204" i="29"/>
  <c r="BS177" i="29"/>
  <c r="BS395" i="29"/>
  <c r="BS324" i="29"/>
  <c r="BT210" i="29"/>
  <c r="BT158" i="29"/>
  <c r="BS132" i="29"/>
  <c r="BS111" i="29"/>
  <c r="BS80" i="29"/>
  <c r="BT48" i="29"/>
  <c r="BT28" i="29"/>
  <c r="BT293" i="29"/>
  <c r="BT130" i="29"/>
  <c r="BT316" i="29"/>
  <c r="BS206" i="29"/>
  <c r="BT142" i="29"/>
  <c r="BT112" i="29"/>
  <c r="BT92" i="29"/>
  <c r="BS56" i="29"/>
  <c r="BS28" i="29"/>
  <c r="BS303" i="29"/>
  <c r="BT116" i="29"/>
  <c r="BT781" i="29"/>
  <c r="BS301" i="29"/>
  <c r="BT162" i="29"/>
  <c r="BS112" i="29"/>
  <c r="BS84" i="29"/>
  <c r="BT60" i="29"/>
  <c r="BT24" i="29"/>
  <c r="BS269" i="29"/>
  <c r="BS146" i="29"/>
  <c r="BS68" i="29"/>
  <c r="BT44" i="29"/>
  <c r="BT86" i="29"/>
  <c r="BT30" i="29"/>
  <c r="BS126" i="29"/>
  <c r="BT257" i="29"/>
  <c r="BT777" i="29"/>
  <c r="BT713" i="29"/>
  <c r="BT649" i="29"/>
  <c r="BT605" i="29"/>
  <c r="BT573" i="29"/>
  <c r="BT541" i="29"/>
  <c r="BT509" i="29"/>
  <c r="BT445" i="29"/>
  <c r="BT405" i="29"/>
  <c r="BT353" i="29"/>
  <c r="BS777" i="29"/>
  <c r="BS745" i="29"/>
  <c r="BS713" i="29"/>
  <c r="BS681" i="29"/>
  <c r="BS649" i="29"/>
  <c r="BT473" i="29"/>
  <c r="BS415" i="29"/>
  <c r="BT369" i="29"/>
  <c r="BT628" i="29"/>
  <c r="BT564" i="29"/>
  <c r="BT501" i="29"/>
  <c r="BT437" i="29"/>
  <c r="BT701" i="29"/>
  <c r="BT465" i="29"/>
  <c r="BS343" i="29"/>
  <c r="BS316" i="29"/>
  <c r="BT285" i="29"/>
  <c r="BS261" i="29"/>
  <c r="BT214" i="29"/>
  <c r="BS186" i="29"/>
  <c r="BT749" i="29"/>
  <c r="BT449" i="29"/>
  <c r="BS373" i="29"/>
  <c r="BT332" i="29"/>
  <c r="BS308" i="29"/>
  <c r="BT277" i="29"/>
  <c r="BS244" i="29"/>
  <c r="BT231" i="29"/>
  <c r="BS216" i="29"/>
  <c r="BT202" i="29"/>
  <c r="BT797" i="29"/>
  <c r="BT560" i="29"/>
  <c r="BT409" i="29"/>
  <c r="BS332" i="29"/>
  <c r="BT301" i="29"/>
  <c r="BS277" i="29"/>
  <c r="BS248" i="29"/>
  <c r="BS233" i="29"/>
  <c r="BS202" i="29"/>
  <c r="BT174" i="29"/>
  <c r="BS369" i="29"/>
  <c r="BS271" i="29"/>
  <c r="BT186" i="29"/>
  <c r="BT150" i="29"/>
  <c r="BS130" i="29"/>
  <c r="BT108" i="29"/>
  <c r="BT72" i="29"/>
  <c r="BS44" i="29"/>
  <c r="BT20" i="29"/>
  <c r="BS162" i="29"/>
  <c r="BT80" i="29"/>
  <c r="BS292" i="29"/>
  <c r="BT199" i="29"/>
  <c r="BT134" i="29"/>
  <c r="BS108" i="29"/>
  <c r="BT84" i="29"/>
  <c r="BS48" i="29"/>
  <c r="BS20" i="29"/>
  <c r="BT238" i="29"/>
  <c r="BT88" i="29"/>
  <c r="BT608" i="29"/>
  <c r="BT284" i="29"/>
  <c r="BT154" i="29"/>
  <c r="BT104" i="29"/>
  <c r="BS79" i="29"/>
  <c r="BT52" i="29"/>
  <c r="BT16" i="29"/>
  <c r="BS194" i="29"/>
  <c r="BS104" i="29"/>
  <c r="BS24" i="29"/>
  <c r="BT36" i="29"/>
  <c r="BT307" i="29"/>
  <c r="BT58" i="29"/>
  <c r="BT137" i="29"/>
  <c r="BS612" i="29"/>
  <c r="BT761" i="29"/>
  <c r="BT697" i="29"/>
  <c r="BS624" i="29"/>
  <c r="BS592" i="29"/>
  <c r="BS560" i="29"/>
  <c r="BS528" i="29"/>
  <c r="BT493" i="29"/>
  <c r="BT429" i="29"/>
  <c r="BS399" i="29"/>
  <c r="BT802" i="29"/>
  <c r="BT774" i="29"/>
  <c r="BT742" i="29"/>
  <c r="BT710" i="29"/>
  <c r="BT678" i="29"/>
  <c r="BT646" i="29"/>
  <c r="BT457" i="29"/>
  <c r="BS407" i="29"/>
  <c r="BS353" i="29"/>
  <c r="BT612" i="29"/>
  <c r="BT548" i="29"/>
  <c r="BT485" i="29"/>
  <c r="BT425" i="29"/>
  <c r="BT637" i="29"/>
  <c r="BT397" i="29"/>
  <c r="BS327" i="29"/>
  <c r="BT308" i="29"/>
  <c r="BS284" i="29"/>
  <c r="BS238" i="29"/>
  <c r="BS212" i="29"/>
  <c r="BS180" i="29"/>
  <c r="BT685" i="29"/>
  <c r="BS427" i="29"/>
  <c r="BT370" i="29"/>
  <c r="BS319" i="29"/>
  <c r="BT300" i="29"/>
  <c r="BS276" i="29"/>
  <c r="BT241" i="29"/>
  <c r="BT226" i="29"/>
  <c r="BS214" i="29"/>
  <c r="BT195" i="29"/>
  <c r="BT733" i="29"/>
  <c r="BT497" i="29"/>
  <c r="BS357" i="29"/>
  <c r="BT324" i="29"/>
  <c r="BS300" i="29"/>
  <c r="BT269" i="29"/>
  <c r="BS246" i="29"/>
  <c r="BS226" i="29"/>
  <c r="BS197" i="29"/>
  <c r="BT653" i="29"/>
  <c r="BT362" i="29"/>
  <c r="BT261" i="29"/>
  <c r="BS172" i="29"/>
  <c r="BS140" i="29"/>
  <c r="BS124" i="29"/>
  <c r="BT100" i="29"/>
  <c r="BT64" i="29"/>
  <c r="BS36" i="29"/>
  <c r="BT389" i="29"/>
  <c r="BS154" i="29"/>
  <c r="BS47" i="29"/>
  <c r="BS234" i="29"/>
  <c r="BT178" i="29"/>
  <c r="BT126" i="29"/>
  <c r="BS100" i="29"/>
  <c r="BS72" i="29"/>
  <c r="BT40" i="29"/>
  <c r="BT12" i="29"/>
  <c r="BS164" i="29"/>
  <c r="BS60" i="29"/>
  <c r="BS335" i="29"/>
  <c r="BS260" i="29"/>
  <c r="BT146" i="29"/>
  <c r="BT96" i="29"/>
  <c r="BT76" i="29"/>
  <c r="BS40" i="29"/>
  <c r="BT717" i="29"/>
  <c r="BS170" i="29"/>
  <c r="BS96" i="29"/>
  <c r="BS16" i="29"/>
  <c r="BT19" i="29"/>
  <c r="BT631" i="29"/>
  <c r="BT87" i="29"/>
  <c r="BT745" i="29"/>
  <c r="BT681" i="29"/>
  <c r="BT621" i="29"/>
  <c r="BT589" i="29"/>
  <c r="BT557" i="29"/>
  <c r="BT525" i="29"/>
  <c r="BT477" i="29"/>
  <c r="BT421" i="29"/>
  <c r="BS375" i="29"/>
  <c r="BS793" i="29"/>
  <c r="BS761" i="29"/>
  <c r="BS729" i="29"/>
  <c r="BS697" i="29"/>
  <c r="BS665" i="29"/>
  <c r="BT632" i="29"/>
  <c r="BT441" i="29"/>
  <c r="BS387" i="29"/>
  <c r="BT341" i="29"/>
  <c r="BT596" i="29"/>
  <c r="BT532" i="29"/>
  <c r="BT469" i="29"/>
  <c r="BT417" i="29"/>
  <c r="BT592" i="29"/>
  <c r="BS391" i="29"/>
  <c r="BS325" i="29"/>
  <c r="BS295" i="29"/>
  <c r="BT276" i="29"/>
  <c r="BS229" i="29"/>
  <c r="BS201" i="29"/>
  <c r="BS178" i="29"/>
  <c r="BT576" i="29"/>
  <c r="BS403" i="29"/>
  <c r="BT348" i="29"/>
  <c r="BS317" i="29"/>
  <c r="BS287" i="29"/>
  <c r="BT268" i="29"/>
  <c r="BT239" i="29"/>
  <c r="BS224" i="29"/>
  <c r="BT209" i="29"/>
  <c r="BT190" i="29"/>
  <c r="BT669" i="29"/>
  <c r="BT433" i="29"/>
  <c r="BT354" i="29"/>
  <c r="BS311" i="29"/>
  <c r="BT292" i="29"/>
  <c r="BS268" i="29"/>
  <c r="BS241" i="29"/>
  <c r="BS209" i="29"/>
  <c r="BS192" i="29"/>
  <c r="BT481" i="29"/>
  <c r="BS359" i="29"/>
  <c r="BT217" i="29"/>
  <c r="BT166" i="29"/>
  <c r="BS138" i="29"/>
  <c r="BS116" i="29"/>
  <c r="BS88" i="29"/>
  <c r="BT56" i="29"/>
  <c r="BS31" i="29"/>
  <c r="BS341" i="29"/>
  <c r="BT138" i="29"/>
  <c r="BS333" i="29"/>
  <c r="BT227" i="29"/>
  <c r="BS145" i="29"/>
  <c r="BT120" i="29"/>
  <c r="BS95" i="29"/>
  <c r="BS64" i="29"/>
  <c r="BT32" i="29"/>
  <c r="BS411" i="29"/>
  <c r="BS148" i="29"/>
  <c r="BS52" i="29"/>
  <c r="BT325" i="29"/>
  <c r="BS236" i="29"/>
  <c r="BS120" i="29"/>
  <c r="BS92" i="29"/>
  <c r="BT68" i="29"/>
  <c r="BS32" i="29"/>
  <c r="BT544" i="29"/>
  <c r="BS156" i="29"/>
  <c r="BS76" i="29"/>
  <c r="BT13" i="29"/>
  <c r="BS3" i="29"/>
  <c r="BT8" i="29"/>
  <c r="BT110" i="29"/>
  <c r="BT149" i="29"/>
  <c r="BS318" i="29"/>
  <c r="BT90" i="29"/>
  <c r="BS166" i="29"/>
  <c r="BS215" i="29"/>
  <c r="BT93" i="29"/>
  <c r="BS366" i="29"/>
  <c r="BT216" i="29"/>
  <c r="BT319" i="29"/>
  <c r="BT583" i="29"/>
  <c r="BS219" i="29"/>
  <c r="BT343" i="29"/>
  <c r="BS689" i="29"/>
  <c r="BS227" i="29"/>
  <c r="BT331" i="29"/>
  <c r="BT619" i="29"/>
  <c r="BS473" i="29"/>
  <c r="BT575" i="29"/>
  <c r="BS642" i="29"/>
  <c r="BS726" i="29"/>
  <c r="BT337" i="29"/>
  <c r="BT435" i="29"/>
  <c r="BS565" i="29"/>
  <c r="BT368" i="29"/>
  <c r="BS481" i="29"/>
  <c r="BS701" i="29"/>
  <c r="BT243" i="29"/>
  <c r="BS143" i="29"/>
  <c r="BT383" i="29"/>
  <c r="BS87" i="29"/>
  <c r="BT298" i="29"/>
  <c r="BS211" i="29"/>
  <c r="BT37" i="29"/>
  <c r="BS169" i="29"/>
  <c r="BT306" i="29"/>
  <c r="BS420" i="29"/>
  <c r="BS540" i="29"/>
  <c r="BS237" i="29"/>
  <c r="BS349" i="29"/>
  <c r="BT34" i="29"/>
  <c r="BS721" i="29"/>
  <c r="BT89" i="29"/>
  <c r="BT152" i="29"/>
  <c r="BT79" i="29"/>
  <c r="BT46" i="29"/>
  <c r="BS147" i="29"/>
  <c r="BT73" i="29"/>
  <c r="BT54" i="29"/>
  <c r="BT197" i="29"/>
  <c r="BS182" i="29"/>
  <c r="BT272" i="29"/>
  <c r="BT387" i="29"/>
  <c r="BS794" i="29"/>
  <c r="BS171" i="29"/>
  <c r="BS9" i="29"/>
  <c r="BT111" i="29"/>
  <c r="BT248" i="29"/>
  <c r="BS13" i="29"/>
  <c r="BT119" i="29"/>
  <c r="BS650" i="29"/>
  <c r="BT237" i="29"/>
  <c r="BS342" i="29"/>
  <c r="BS673" i="29"/>
  <c r="BT259" i="29"/>
  <c r="BS384" i="29"/>
  <c r="BT757" i="29"/>
  <c r="BS247" i="29"/>
  <c r="BT371" i="29"/>
  <c r="BS705" i="29"/>
  <c r="BT511" i="29"/>
  <c r="BT591" i="29"/>
  <c r="BS662" i="29"/>
  <c r="BS750" i="29"/>
  <c r="BT355" i="29"/>
  <c r="BT467" i="29"/>
  <c r="BS597" i="29"/>
  <c r="BT391" i="29"/>
  <c r="BT531" i="29"/>
  <c r="BS765" i="29"/>
  <c r="BT314" i="29"/>
  <c r="BS290" i="29"/>
  <c r="BS29" i="29"/>
  <c r="BS151" i="29"/>
  <c r="BS367" i="29"/>
  <c r="BT228" i="29"/>
  <c r="BT59" i="29"/>
  <c r="BS196" i="29"/>
  <c r="BS351" i="29"/>
  <c r="BS444" i="29"/>
  <c r="BS572" i="29"/>
  <c r="BS257" i="29"/>
  <c r="BT372" i="29"/>
  <c r="BS7" i="29"/>
  <c r="BS12" i="29"/>
  <c r="BT115" i="29"/>
  <c r="BS174" i="29"/>
  <c r="BT133" i="29"/>
  <c r="BT75" i="29"/>
  <c r="BS158" i="29"/>
  <c r="BT122" i="29"/>
  <c r="BT83" i="29"/>
  <c r="BS286" i="29"/>
  <c r="BS195" i="29"/>
  <c r="BT297" i="29"/>
  <c r="BT519" i="29"/>
  <c r="BT201" i="29"/>
  <c r="BT312" i="29"/>
  <c r="BT599" i="29"/>
  <c r="BS210" i="29"/>
  <c r="BS310" i="29"/>
  <c r="BT555" i="29"/>
  <c r="BT447" i="29"/>
  <c r="BT559" i="29"/>
  <c r="BS625" i="29"/>
  <c r="BS710" i="29"/>
  <c r="BS798" i="29"/>
  <c r="BS413" i="29"/>
  <c r="BS541" i="29"/>
  <c r="BS356" i="29"/>
  <c r="BT455" i="29"/>
  <c r="BS653" i="29"/>
  <c r="BT230" i="29"/>
  <c r="BS91" i="29"/>
  <c r="BT135" i="29"/>
  <c r="BS41" i="29"/>
  <c r="BS266" i="29"/>
  <c r="BT472" i="29"/>
  <c r="BT21" i="29"/>
  <c r="BS137" i="29"/>
  <c r="BS274" i="29"/>
  <c r="BT412" i="29"/>
  <c r="BT524" i="29"/>
  <c r="BS222" i="29"/>
  <c r="BS329" i="29"/>
  <c r="BS464" i="29"/>
  <c r="BT459" i="29"/>
  <c r="BT74" i="29"/>
  <c r="BS142" i="29"/>
  <c r="BT71" i="29"/>
  <c r="BT38" i="29"/>
  <c r="BT140" i="29"/>
  <c r="BS65" i="29"/>
  <c r="BT47" i="29"/>
  <c r="BT164" i="29"/>
  <c r="BS179" i="29"/>
  <c r="BT265" i="29"/>
  <c r="BS380" i="29"/>
  <c r="BT741" i="29"/>
  <c r="BT280" i="29"/>
  <c r="BT491" i="29"/>
  <c r="BT176" i="29"/>
  <c r="BS278" i="29"/>
  <c r="BS425" i="29"/>
  <c r="BT773" i="29"/>
  <c r="BS529" i="29"/>
  <c r="BT607" i="29"/>
  <c r="BS686" i="29"/>
  <c r="BS770" i="29"/>
  <c r="BS372" i="29"/>
  <c r="BT499" i="29"/>
  <c r="BS617" i="29"/>
  <c r="BT419" i="29"/>
  <c r="BT595" i="29"/>
  <c r="BS440" i="29"/>
  <c r="BS45" i="29"/>
  <c r="BS401" i="29"/>
  <c r="BS153" i="29"/>
  <c r="BT183" i="29"/>
  <c r="BT17" i="29"/>
  <c r="BT25" i="29"/>
  <c r="BS83" i="29"/>
  <c r="BS225" i="29"/>
  <c r="BS388" i="29"/>
  <c r="BS476" i="29"/>
  <c r="BS200" i="29"/>
  <c r="BS289" i="29"/>
  <c r="BT432" i="29"/>
  <c r="BT114" i="29"/>
  <c r="BT35" i="29"/>
  <c r="BT129" i="29"/>
  <c r="BT339" i="29"/>
  <c r="BT328" i="29"/>
  <c r="BT97" i="29"/>
  <c r="BT169" i="29"/>
  <c r="BT311" i="29"/>
  <c r="BT98" i="29"/>
  <c r="BS485" i="29"/>
  <c r="BT221" i="29"/>
  <c r="BS326" i="29"/>
  <c r="BT587" i="29"/>
  <c r="BT125" i="29"/>
  <c r="BT69" i="29"/>
  <c r="BS155" i="29"/>
  <c r="BT109" i="29"/>
  <c r="BT78" i="29"/>
  <c r="BT279" i="29"/>
  <c r="BS190" i="29"/>
  <c r="BS294" i="29"/>
  <c r="BS501" i="29"/>
  <c r="BT188" i="29"/>
  <c r="BT305" i="29"/>
  <c r="BS580" i="29"/>
  <c r="BT206" i="29"/>
  <c r="BT303" i="29"/>
  <c r="BT551" i="29"/>
  <c r="BS441" i="29"/>
  <c r="BS552" i="29"/>
  <c r="BT623" i="29"/>
  <c r="BS706" i="29"/>
  <c r="BS790" i="29"/>
  <c r="BS405" i="29"/>
  <c r="BS533" i="29"/>
  <c r="BS348" i="29"/>
  <c r="BS449" i="29"/>
  <c r="BS637" i="29"/>
  <c r="BT223" i="29"/>
  <c r="BS75" i="29"/>
  <c r="BS135" i="29"/>
  <c r="BS39" i="29"/>
  <c r="BS198" i="29"/>
  <c r="BS456" i="29"/>
  <c r="BS21" i="29"/>
  <c r="BT127" i="29"/>
  <c r="BS245" i="29"/>
  <c r="BS404" i="29"/>
  <c r="BS508" i="29"/>
  <c r="BS220" i="29"/>
  <c r="BS321" i="29"/>
  <c r="BT464" i="29"/>
  <c r="BT357" i="29"/>
  <c r="BT66" i="29"/>
  <c r="BS139" i="29"/>
  <c r="BS778" i="29"/>
  <c r="BS15" i="29"/>
  <c r="BT118" i="29"/>
  <c r="BT264" i="29"/>
  <c r="BT18" i="29"/>
  <c r="BT121" i="29"/>
  <c r="BS657" i="29"/>
  <c r="BS239" i="29"/>
  <c r="BT360" i="29"/>
  <c r="BT677" i="29"/>
  <c r="BT263" i="29"/>
  <c r="BT407" i="29"/>
  <c r="BT165" i="29"/>
  <c r="BT256" i="29"/>
  <c r="BS374" i="29"/>
  <c r="BT709" i="29"/>
  <c r="BS513" i="29"/>
  <c r="BS593" i="29"/>
  <c r="BS670" i="29"/>
  <c r="BS754" i="29"/>
  <c r="BS358" i="29"/>
  <c r="BS477" i="29"/>
  <c r="BS601" i="29"/>
  <c r="BS397" i="29"/>
  <c r="BT547" i="29"/>
  <c r="BS781" i="29"/>
  <c r="BT488" i="29"/>
  <c r="BT290" i="29"/>
  <c r="BT29" i="29"/>
  <c r="BT151" i="29"/>
  <c r="BS393" i="29"/>
  <c r="BS228" i="29"/>
  <c r="BS59" i="29"/>
  <c r="BT208" i="29"/>
  <c r="BS385" i="29"/>
  <c r="BT460" i="29"/>
  <c r="BT57" i="29"/>
  <c r="BS265" i="29"/>
  <c r="BS377" i="29"/>
  <c r="BT11" i="29"/>
  <c r="BT14" i="29"/>
  <c r="BT117" i="29"/>
  <c r="BT181" i="29"/>
  <c r="BT229" i="29"/>
  <c r="BT693" i="29"/>
  <c r="BT335" i="29"/>
  <c r="BT479" i="29"/>
  <c r="BS646" i="29"/>
  <c r="BT344" i="29"/>
  <c r="BS573" i="29"/>
  <c r="BT487" i="29"/>
  <c r="BS282" i="29"/>
  <c r="BS383" i="29"/>
  <c r="BS330" i="29"/>
  <c r="BS51" i="29"/>
  <c r="BS338" i="29"/>
  <c r="BT556" i="29"/>
  <c r="BT356" i="29"/>
  <c r="BT725" i="29"/>
  <c r="BT157" i="29"/>
  <c r="BT141" i="29"/>
  <c r="BT77" i="29"/>
  <c r="BT161" i="29"/>
  <c r="BT144" i="29"/>
  <c r="BT85" i="29"/>
  <c r="BT296" i="29"/>
  <c r="BT200" i="29"/>
  <c r="BT304" i="29"/>
  <c r="BT523" i="29"/>
  <c r="BT205" i="29"/>
  <c r="BT323" i="29"/>
  <c r="BT603" i="29"/>
  <c r="BS217" i="29"/>
  <c r="BT313" i="29"/>
  <c r="BS596" i="29"/>
  <c r="BS457" i="29"/>
  <c r="BS561" i="29"/>
  <c r="BS632" i="29"/>
  <c r="BS718" i="29"/>
  <c r="BS802" i="29"/>
  <c r="BT291" i="29"/>
  <c r="BT194" i="29"/>
  <c r="BT443" i="29"/>
  <c r="BS536" i="29"/>
  <c r="BS690" i="29"/>
  <c r="BT375" i="29"/>
  <c r="BS621" i="29"/>
  <c r="BT611" i="29"/>
  <c r="BT45" i="29"/>
  <c r="BS185" i="29"/>
  <c r="BT213" i="29"/>
  <c r="BS99" i="29"/>
  <c r="BT396" i="29"/>
  <c r="BT203" i="29"/>
  <c r="BS432" i="29"/>
  <c r="BT43" i="29"/>
  <c r="BS354" i="29"/>
  <c r="BS714" i="29"/>
  <c r="BT103" i="29"/>
  <c r="BT189" i="29"/>
  <c r="BT6" i="29"/>
  <c r="BT106" i="29"/>
  <c r="BT567" i="29"/>
  <c r="BT224" i="29"/>
  <c r="BT329" i="29"/>
  <c r="BS628" i="29"/>
  <c r="BS235" i="29"/>
  <c r="BT352" i="29"/>
  <c r="BS746" i="29"/>
  <c r="BT236" i="29"/>
  <c r="BT349" i="29"/>
  <c r="BT645" i="29"/>
  <c r="BS489" i="29"/>
  <c r="BS584" i="29"/>
  <c r="BS654" i="29"/>
  <c r="BS738" i="29"/>
  <c r="BT347" i="29"/>
  <c r="BT451" i="29"/>
  <c r="BS581" i="29"/>
  <c r="BT373" i="29"/>
  <c r="BS497" i="29"/>
  <c r="BS733" i="29"/>
  <c r="BT282" i="29"/>
  <c r="BS175" i="29"/>
  <c r="BT5" i="29"/>
  <c r="BS119" i="29"/>
  <c r="BT330" i="29"/>
  <c r="BT218" i="29"/>
  <c r="BS53" i="29"/>
  <c r="BT191" i="29"/>
  <c r="BT338" i="29"/>
  <c r="BS428" i="29"/>
  <c r="BS556" i="29"/>
  <c r="BT247" i="29"/>
  <c r="BT42" i="29"/>
  <c r="BS4" i="29"/>
  <c r="BT102" i="29"/>
  <c r="BT160" i="29"/>
  <c r="BT107" i="29"/>
  <c r="BS61" i="29"/>
  <c r="BT153" i="29"/>
  <c r="BT101" i="29"/>
  <c r="BT70" i="29"/>
  <c r="BT275" i="29"/>
  <c r="BS187" i="29"/>
  <c r="BT287" i="29"/>
  <c r="BT475" i="29"/>
  <c r="BT180" i="29"/>
  <c r="BS302" i="29"/>
  <c r="BT539" i="29"/>
  <c r="BS203" i="29"/>
  <c r="BT299" i="29"/>
  <c r="BS532" i="29"/>
  <c r="BS702" i="29"/>
  <c r="BT345" i="29"/>
  <c r="BS63" i="29"/>
  <c r="BT456" i="29"/>
  <c r="BT404" i="29"/>
  <c r="BS379" i="29"/>
  <c r="BS585" i="29"/>
  <c r="BT468" i="29"/>
  <c r="BS471" i="29"/>
  <c r="BT577" i="29"/>
  <c r="BT714" i="29"/>
  <c r="BS620" i="29"/>
  <c r="BT754" i="29"/>
  <c r="BS346" i="29"/>
  <c r="BT232" i="29"/>
  <c r="BS641" i="29"/>
  <c r="BS577" i="29"/>
  <c r="BS734" i="29"/>
  <c r="BS445" i="29"/>
  <c r="BS370" i="29"/>
  <c r="BS717" i="29"/>
  <c r="BT143" i="29"/>
  <c r="BS103" i="29"/>
  <c r="BT211" i="29"/>
  <c r="BS191" i="29"/>
  <c r="BT428" i="29"/>
  <c r="BS242" i="29"/>
  <c r="BT27" i="29"/>
  <c r="BT95" i="29"/>
  <c r="BS785" i="29"/>
  <c r="BT23" i="29"/>
  <c r="BT124" i="29"/>
  <c r="BT289" i="29"/>
  <c r="BT26" i="29"/>
  <c r="BT148" i="29"/>
  <c r="BT661" i="29"/>
  <c r="BT244" i="29"/>
  <c r="BT363" i="29"/>
  <c r="BS730" i="29"/>
  <c r="BS270" i="29"/>
  <c r="BS417" i="29"/>
  <c r="BT168" i="29"/>
  <c r="BT267" i="29"/>
  <c r="BS389" i="29"/>
  <c r="BS762" i="29"/>
  <c r="BS520" i="29"/>
  <c r="BS600" i="29"/>
  <c r="BS674" i="29"/>
  <c r="BS758" i="29"/>
  <c r="BS516" i="29"/>
  <c r="BT281" i="29"/>
  <c r="BT415" i="29"/>
  <c r="BS609" i="29"/>
  <c r="BS774" i="29"/>
  <c r="BS509" i="29"/>
  <c r="BT427" i="29"/>
  <c r="BS49" i="29"/>
  <c r="BT401" i="29"/>
  <c r="BT193" i="29"/>
  <c r="BT4" i="29"/>
  <c r="BT240" i="29"/>
  <c r="BT492" i="29"/>
  <c r="BS297" i="29"/>
  <c r="BT128" i="29"/>
  <c r="BS131" i="29"/>
  <c r="BT99" i="29"/>
  <c r="BT51" i="29"/>
  <c r="BS150" i="29"/>
  <c r="BT94" i="29"/>
  <c r="BT62" i="29"/>
  <c r="BT204" i="29"/>
  <c r="BT185" i="29"/>
  <c r="BT283" i="29"/>
  <c r="BS437" i="29"/>
  <c r="BS801" i="29"/>
  <c r="BT295" i="29"/>
  <c r="BT535" i="29"/>
  <c r="BS199" i="29"/>
  <c r="BT288" i="29"/>
  <c r="BS469" i="29"/>
  <c r="BT423" i="29"/>
  <c r="BT543" i="29"/>
  <c r="BS616" i="29"/>
  <c r="BS694" i="29"/>
  <c r="BS782" i="29"/>
  <c r="BS381" i="29"/>
  <c r="BS517" i="29"/>
  <c r="BS629" i="29"/>
  <c r="BS433" i="29"/>
  <c r="BT627" i="29"/>
  <c r="BT49" i="29"/>
  <c r="BT63" i="29"/>
  <c r="BS33" i="29"/>
  <c r="BS258" i="29"/>
  <c r="BS193" i="29"/>
  <c r="BS213" i="29"/>
  <c r="BT9" i="29"/>
  <c r="BS115" i="29"/>
  <c r="BS240" i="29"/>
  <c r="BS396" i="29"/>
  <c r="BS492" i="29"/>
  <c r="BS205" i="29"/>
  <c r="BS305" i="29"/>
  <c r="BT136" i="29"/>
  <c r="BT50" i="29"/>
  <c r="BS134" i="29"/>
  <c r="BS409" i="29"/>
  <c r="BS5" i="29"/>
  <c r="BT105" i="29"/>
  <c r="BT220" i="29"/>
  <c r="BT10" i="29"/>
  <c r="BT113" i="29"/>
  <c r="BT571" i="29"/>
  <c r="BS231" i="29"/>
  <c r="BT336" i="29"/>
  <c r="BS666" i="29"/>
  <c r="BT249" i="29"/>
  <c r="BT377" i="29"/>
  <c r="BS753" i="29"/>
  <c r="BT242" i="29"/>
  <c r="BT365" i="29"/>
  <c r="BS545" i="29"/>
  <c r="BT399" i="29"/>
  <c r="BS633" i="29"/>
  <c r="BT258" i="29"/>
  <c r="BS127" i="29"/>
  <c r="BT215" i="29"/>
  <c r="BS521" i="29"/>
  <c r="BT416" i="29"/>
  <c r="BS439" i="29"/>
  <c r="BT513" i="29"/>
  <c r="BT650" i="29"/>
  <c r="BT778" i="29"/>
  <c r="BT690" i="29"/>
  <c r="BT361" i="29"/>
  <c r="BS605" i="29"/>
  <c r="BT563" i="29"/>
  <c r="BS488" i="29"/>
  <c r="BT55" i="29"/>
  <c r="BT393" i="29"/>
  <c r="BT67" i="29"/>
  <c r="BT385" i="29"/>
  <c r="BT61" i="29"/>
  <c r="BS57" i="29"/>
  <c r="BT123" i="29"/>
  <c r="BT184" i="29"/>
  <c r="BS163" i="29"/>
  <c r="BT91" i="29"/>
  <c r="BS207" i="29"/>
  <c r="BS564" i="29"/>
  <c r="BT327" i="29"/>
  <c r="BT222" i="29"/>
  <c r="BT431" i="29"/>
  <c r="BT439" i="29"/>
  <c r="BS19" i="29"/>
  <c r="BT480" i="29"/>
  <c r="BT500" i="29"/>
  <c r="BT609" i="29"/>
  <c r="BT658" i="29"/>
  <c r="BT613" i="29"/>
  <c r="BS10" i="29"/>
  <c r="BS568" i="29"/>
  <c r="BS429" i="29"/>
  <c r="BS685" i="29"/>
  <c r="BS71" i="29"/>
  <c r="BT159" i="29"/>
  <c r="BT235" i="29"/>
  <c r="BT521" i="29"/>
  <c r="BS416" i="29"/>
  <c r="BS443" i="29"/>
  <c r="BT520" i="29"/>
  <c r="BT657" i="29"/>
  <c r="BT785" i="29"/>
  <c r="BS693" i="29"/>
  <c r="BT565" i="29"/>
  <c r="BT798" i="29"/>
  <c r="BT495" i="29"/>
  <c r="BS350" i="29"/>
  <c r="BT515" i="29"/>
  <c r="BS8" i="29"/>
  <c r="BT53" i="29"/>
  <c r="BT572" i="29"/>
  <c r="BT496" i="29"/>
  <c r="BT408" i="29"/>
  <c r="BS431" i="29"/>
  <c r="BS495" i="29"/>
  <c r="BT625" i="29"/>
  <c r="BT762" i="29"/>
  <c r="BT674" i="29"/>
  <c r="BT517" i="29"/>
  <c r="BT750" i="29"/>
  <c r="BT131" i="29"/>
  <c r="BS26" i="29"/>
  <c r="BS110" i="29"/>
  <c r="BS73" i="29"/>
  <c r="BS264" i="29"/>
  <c r="BS307" i="29"/>
  <c r="BT350" i="29"/>
  <c r="BT604" i="29"/>
  <c r="BS493" i="29"/>
  <c r="BT440" i="29"/>
  <c r="BS183" i="29"/>
  <c r="BT225" i="29"/>
  <c r="BS281" i="29"/>
  <c r="BT537" i="29"/>
  <c r="BS424" i="29"/>
  <c r="BS451" i="29"/>
  <c r="BT536" i="29"/>
  <c r="BT673" i="29"/>
  <c r="BT801" i="29"/>
  <c r="BS709" i="29"/>
  <c r="BT597" i="29"/>
  <c r="BT3" i="29"/>
  <c r="BS160" i="29"/>
  <c r="BS46" i="29"/>
  <c r="BS141" i="29"/>
  <c r="BS93" i="29"/>
  <c r="BT278" i="29"/>
  <c r="BS320" i="29"/>
  <c r="BT163" i="29"/>
  <c r="BS421" i="29"/>
  <c r="BT359" i="29"/>
  <c r="BS669" i="29"/>
  <c r="BS107" i="29"/>
  <c r="BT41" i="29"/>
  <c r="BS472" i="29"/>
  <c r="BS159" i="29"/>
  <c r="BS412" i="29"/>
  <c r="BS232" i="29"/>
  <c r="BS548" i="29"/>
  <c r="BT145" i="29"/>
  <c r="BT31" i="29"/>
  <c r="BT507" i="29"/>
  <c r="BT156" i="29"/>
  <c r="BS262" i="29"/>
  <c r="BS737" i="29"/>
  <c r="BS453" i="29"/>
  <c r="BT271" i="29"/>
  <c r="BT620" i="29"/>
  <c r="BS223" i="29"/>
  <c r="BT245" i="29"/>
  <c r="BS553" i="29"/>
  <c r="BS455" i="29"/>
  <c r="BT682" i="29"/>
  <c r="BT722" i="29"/>
  <c r="BT654" i="29"/>
  <c r="BS90" i="29"/>
  <c r="BS638" i="29"/>
  <c r="BS557" i="29"/>
  <c r="BS243" i="29"/>
  <c r="BS298" i="29"/>
  <c r="BS306" i="29"/>
  <c r="BS345" i="29"/>
  <c r="BT553" i="29"/>
  <c r="BS436" i="29"/>
  <c r="BS459" i="29"/>
  <c r="BT552" i="29"/>
  <c r="BT689" i="29"/>
  <c r="BT601" i="29"/>
  <c r="BS725" i="29"/>
  <c r="BT629" i="29"/>
  <c r="BT15" i="29"/>
  <c r="BT588" i="29"/>
  <c r="BS461" i="29"/>
  <c r="BS749" i="29"/>
  <c r="BS129" i="29"/>
  <c r="BT196" i="29"/>
  <c r="BS249" i="29"/>
  <c r="BS537" i="29"/>
  <c r="BT424" i="29"/>
  <c r="BS447" i="29"/>
  <c r="BT529" i="29"/>
  <c r="BT666" i="29"/>
  <c r="BT794" i="29"/>
  <c r="BT706" i="29"/>
  <c r="BT581" i="29"/>
  <c r="BS11" i="29"/>
  <c r="BS149" i="29"/>
  <c r="BS42" i="29"/>
  <c r="BT139" i="29"/>
  <c r="BS89" i="29"/>
  <c r="BS275" i="29"/>
  <c r="BT318" i="29"/>
  <c r="BS360" i="29"/>
  <c r="BS678" i="29"/>
  <c r="BS613" i="29"/>
  <c r="BS43" i="29"/>
  <c r="BS17" i="29"/>
  <c r="BT388" i="29"/>
  <c r="BS365" i="29"/>
  <c r="BT569" i="29"/>
  <c r="BS452" i="29"/>
  <c r="BS467" i="29"/>
  <c r="BT568" i="29"/>
  <c r="BT705" i="29"/>
  <c r="BT617" i="29"/>
  <c r="BS741" i="29"/>
  <c r="BT638" i="29"/>
  <c r="BS82" i="29"/>
  <c r="BT179" i="29"/>
  <c r="BS62" i="29"/>
  <c r="BS168" i="29"/>
  <c r="BS109" i="29"/>
  <c r="BS288" i="29"/>
  <c r="BS331" i="29"/>
  <c r="BS18" i="29"/>
  <c r="BS189" i="29"/>
  <c r="BT302" i="29"/>
  <c r="BS371" i="29"/>
  <c r="BS526" i="29"/>
  <c r="BS558" i="29"/>
  <c r="BS590" i="29"/>
  <c r="BS622" i="29"/>
  <c r="BS708" i="29"/>
  <c r="BS672" i="29"/>
  <c r="BS800" i="29"/>
  <c r="BS410" i="29"/>
  <c r="BS442" i="29"/>
  <c r="BS474" i="29"/>
  <c r="BS511" i="29"/>
  <c r="BS575" i="29"/>
  <c r="BT652" i="29"/>
  <c r="BT780" i="29"/>
  <c r="BT744" i="29"/>
  <c r="BT651" i="29"/>
  <c r="BT691" i="29"/>
  <c r="BT747" i="29"/>
  <c r="BS128" i="29"/>
  <c r="BS102" i="29"/>
  <c r="BT262" i="29"/>
  <c r="BS347" i="29"/>
  <c r="BT514" i="29"/>
  <c r="BT546" i="29"/>
  <c r="BT578" i="29"/>
  <c r="BT610" i="29"/>
  <c r="BT660" i="29"/>
  <c r="BT788" i="29"/>
  <c r="BT752" i="29"/>
  <c r="BT398" i="29"/>
  <c r="BT430" i="29"/>
  <c r="BT462" i="29"/>
  <c r="BT494" i="29"/>
  <c r="BS547" i="29"/>
  <c r="BS611" i="29"/>
  <c r="BS716" i="29"/>
  <c r="BS680" i="29"/>
  <c r="BS635" i="29"/>
  <c r="BS667" i="29"/>
  <c r="BS699" i="29"/>
  <c r="BS731" i="29"/>
  <c r="BS763" i="29"/>
  <c r="BS795" i="29"/>
  <c r="BT727" i="29"/>
  <c r="BT791" i="29"/>
  <c r="BT483" i="29"/>
  <c r="BT403" i="29"/>
  <c r="BS797" i="29"/>
  <c r="BS322" i="29"/>
  <c r="BS161" i="29"/>
  <c r="BS23" i="29"/>
  <c r="BS208" i="29"/>
  <c r="BS460" i="29"/>
  <c r="BS273" i="29"/>
  <c r="BT22" i="29"/>
  <c r="BT192" i="29"/>
  <c r="BT82" i="29"/>
  <c r="BT177" i="29"/>
  <c r="BT321" i="29"/>
  <c r="BT315" i="29"/>
  <c r="BT212" i="29"/>
  <c r="BS682" i="29"/>
  <c r="BT320" i="29"/>
  <c r="BS786" i="29"/>
  <c r="BT33" i="29"/>
  <c r="BT508" i="29"/>
  <c r="BT400" i="29"/>
  <c r="BS487" i="29"/>
  <c r="BT746" i="29"/>
  <c r="BT786" i="29"/>
  <c r="BT718" i="29"/>
  <c r="BT615" i="29"/>
  <c r="BS722" i="29"/>
  <c r="BS362" i="29"/>
  <c r="BS123" i="29"/>
  <c r="BS27" i="29"/>
  <c r="BT420" i="29"/>
  <c r="BT381" i="29"/>
  <c r="BT585" i="29"/>
  <c r="BS468" i="29"/>
  <c r="BS475" i="29"/>
  <c r="BT584" i="29"/>
  <c r="BT721" i="29"/>
  <c r="BS631" i="29"/>
  <c r="BS757" i="29"/>
  <c r="BT670" i="29"/>
  <c r="BS98" i="29"/>
  <c r="BS658" i="29"/>
  <c r="BS589" i="29"/>
  <c r="BS314" i="29"/>
  <c r="BT367" i="29"/>
  <c r="BT351" i="29"/>
  <c r="BS361" i="29"/>
  <c r="BS569" i="29"/>
  <c r="BT452" i="29"/>
  <c r="BS463" i="29"/>
  <c r="BT561" i="29"/>
  <c r="BT698" i="29"/>
  <c r="BS604" i="29"/>
  <c r="BT738" i="29"/>
  <c r="BT633" i="29"/>
  <c r="BS74" i="29"/>
  <c r="BS176" i="29"/>
  <c r="BS58" i="29"/>
  <c r="BS157" i="29"/>
  <c r="BS105" i="29"/>
  <c r="BT286" i="29"/>
  <c r="BS328" i="29"/>
  <c r="BS769" i="29"/>
  <c r="BS766" i="29"/>
  <c r="BT411" i="29"/>
  <c r="BT322" i="29"/>
  <c r="BS25" i="29"/>
  <c r="BT476" i="29"/>
  <c r="BS448" i="29"/>
  <c r="BS392" i="29"/>
  <c r="BS484" i="29"/>
  <c r="BS483" i="29"/>
  <c r="BT600" i="29"/>
  <c r="BT737" i="29"/>
  <c r="BS645" i="29"/>
  <c r="BS773" i="29"/>
  <c r="BT702" i="29"/>
  <c r="BS114" i="29"/>
  <c r="BS14" i="29"/>
  <c r="BS86" i="29"/>
  <c r="BT187" i="29"/>
  <c r="BS256" i="29"/>
  <c r="BS299" i="29"/>
  <c r="BT342" i="29"/>
  <c r="BS549" i="29"/>
  <c r="BS465" i="29"/>
  <c r="BS230" i="29"/>
  <c r="BS167" i="29"/>
  <c r="BT266" i="29"/>
  <c r="BS35" i="29"/>
  <c r="BT274" i="29"/>
  <c r="BS524" i="29"/>
  <c r="BS337" i="29"/>
  <c r="BT81" i="29"/>
  <c r="BT789" i="29"/>
  <c r="BT132" i="29"/>
  <c r="BT39" i="29"/>
  <c r="BT172" i="29"/>
  <c r="BT376" i="29"/>
  <c r="BT273" i="29"/>
  <c r="BT173" i="29"/>
  <c r="BT395" i="29"/>
  <c r="BS525" i="29"/>
  <c r="BT198" i="29"/>
  <c r="BS313" i="29"/>
  <c r="BT436" i="29"/>
  <c r="BT545" i="29"/>
  <c r="BS588" i="29"/>
  <c r="BT549" i="29"/>
  <c r="BT782" i="29"/>
  <c r="BT463" i="29"/>
  <c r="BS334" i="29"/>
  <c r="BT471" i="29"/>
  <c r="BT167" i="29"/>
  <c r="BS37" i="29"/>
  <c r="BT540" i="29"/>
  <c r="BS480" i="29"/>
  <c r="BS400" i="29"/>
  <c r="BS500" i="29"/>
  <c r="BS491" i="29"/>
  <c r="BT616" i="29"/>
  <c r="BT753" i="29"/>
  <c r="BS661" i="29"/>
  <c r="BS789" i="29"/>
  <c r="BT734" i="29"/>
  <c r="BS698" i="29"/>
  <c r="BS742" i="29"/>
  <c r="BT379" i="29"/>
  <c r="BT175" i="29"/>
  <c r="BS218" i="29"/>
  <c r="BT444" i="29"/>
  <c r="BT448" i="29"/>
  <c r="BT392" i="29"/>
  <c r="BT484" i="29"/>
  <c r="BS479" i="29"/>
  <c r="BT593" i="29"/>
  <c r="BT730" i="29"/>
  <c r="BT642" i="29"/>
  <c r="BT770" i="29"/>
  <c r="BT686" i="29"/>
  <c r="BS106" i="29"/>
  <c r="BT7" i="29"/>
  <c r="BS78" i="29"/>
  <c r="BS184" i="29"/>
  <c r="BS121" i="29"/>
  <c r="BS296" i="29"/>
  <c r="BS339" i="29"/>
  <c r="BT527" i="29"/>
  <c r="BS364" i="29"/>
  <c r="BT579" i="29"/>
  <c r="BS55" i="29"/>
  <c r="BS67" i="29"/>
  <c r="BT65" i="29"/>
  <c r="BS496" i="29"/>
  <c r="BS408" i="29"/>
  <c r="BS435" i="29"/>
  <c r="BS499" i="29"/>
  <c r="BT641" i="29"/>
  <c r="BT769" i="29"/>
  <c r="BS677" i="29"/>
  <c r="BT533" i="29"/>
  <c r="BT766" i="29"/>
  <c r="BS133" i="29"/>
  <c r="BS30" i="29"/>
  <c r="BS118" i="29"/>
  <c r="BS77" i="29"/>
  <c r="BS267" i="29"/>
  <c r="BT310" i="29"/>
  <c r="BS122" i="29"/>
  <c r="BS94" i="29"/>
  <c r="BS259" i="29"/>
  <c r="BS344" i="29"/>
  <c r="BS510" i="29"/>
  <c r="BS542" i="29"/>
  <c r="BS574" i="29"/>
  <c r="BS606" i="29"/>
  <c r="BS644" i="29"/>
  <c r="BS772" i="29"/>
  <c r="BS736" i="29"/>
  <c r="BS394" i="29"/>
  <c r="BS426" i="29"/>
  <c r="BS458" i="29"/>
  <c r="BS490" i="29"/>
  <c r="BS543" i="29"/>
  <c r="BS607" i="29"/>
  <c r="BT716" i="29"/>
  <c r="BT680" i="29"/>
  <c r="BT635" i="29"/>
  <c r="BT667" i="29"/>
  <c r="BT715" i="29"/>
  <c r="BT779" i="29"/>
  <c r="BS22" i="29"/>
  <c r="BS69" i="29"/>
  <c r="BS304" i="29"/>
  <c r="BT374" i="29"/>
  <c r="BT530" i="29"/>
  <c r="BT562" i="29"/>
  <c r="BT594" i="29"/>
  <c r="BT626" i="29"/>
  <c r="BT724" i="29"/>
  <c r="BT688" i="29"/>
  <c r="BT382" i="29"/>
  <c r="BT414" i="29"/>
  <c r="BT446" i="29"/>
  <c r="BT478" i="29"/>
  <c r="BS515" i="29"/>
  <c r="BS579" i="29"/>
  <c r="BS652" i="29"/>
  <c r="BS780" i="29"/>
  <c r="BS744" i="29"/>
  <c r="BS651" i="29"/>
  <c r="BS683" i="29"/>
  <c r="BS715" i="29"/>
  <c r="BS747" i="29"/>
  <c r="BS779" i="29"/>
  <c r="BT679" i="29"/>
  <c r="BT759" i="29"/>
  <c r="BS50" i="29"/>
  <c r="BS323" i="29"/>
  <c r="BS534" i="29"/>
  <c r="BS598" i="29"/>
  <c r="BS740" i="29"/>
  <c r="BS386" i="29"/>
  <c r="BS450" i="29"/>
  <c r="BS527" i="29"/>
  <c r="BT684" i="29"/>
  <c r="BT776" i="29"/>
  <c r="BT699" i="29"/>
  <c r="BS165" i="29"/>
  <c r="BS283" i="29"/>
  <c r="BT522" i="29"/>
  <c r="BT586" i="29"/>
  <c r="BT692" i="29"/>
  <c r="BT784" i="29"/>
  <c r="BT438" i="29"/>
  <c r="BT502" i="29"/>
  <c r="BS627" i="29"/>
  <c r="BS712" i="29"/>
  <c r="BS675" i="29"/>
  <c r="BS739" i="29"/>
  <c r="BS803" i="29"/>
  <c r="BS144" i="29"/>
  <c r="BS125" i="29"/>
  <c r="BT270" i="29"/>
  <c r="BS352" i="29"/>
  <c r="BS514" i="29"/>
  <c r="BS546" i="29"/>
  <c r="BS578" i="29"/>
  <c r="BS610" i="29"/>
  <c r="BS660" i="29"/>
  <c r="BS788" i="29"/>
  <c r="BS752" i="29"/>
  <c r="BS398" i="29"/>
  <c r="BS430" i="29"/>
  <c r="BS494" i="29"/>
  <c r="BS551" i="29"/>
  <c r="BS615" i="29"/>
  <c r="BT732" i="29"/>
  <c r="BT639" i="29"/>
  <c r="BT719" i="29"/>
  <c r="BS38" i="29"/>
  <c r="BS315" i="29"/>
  <c r="BT534" i="29"/>
  <c r="BT598" i="29"/>
  <c r="BT740" i="29"/>
  <c r="BT386" i="29"/>
  <c r="BT450" i="29"/>
  <c r="BS523" i="29"/>
  <c r="BS668" i="29"/>
  <c r="BS760" i="29"/>
  <c r="BS687" i="29"/>
  <c r="BS751" i="29"/>
  <c r="BT707" i="29"/>
  <c r="BS152" i="29"/>
  <c r="BT358" i="29"/>
  <c r="BS550" i="29"/>
  <c r="BS614" i="29"/>
  <c r="BS640" i="29"/>
  <c r="BS402" i="29"/>
  <c r="BS466" i="29"/>
  <c r="BS559" i="29"/>
  <c r="BT748" i="29"/>
  <c r="BT643" i="29"/>
  <c r="BT731" i="29"/>
  <c r="BS54" i="29"/>
  <c r="BT326" i="29"/>
  <c r="BT538" i="29"/>
  <c r="BT602" i="29"/>
  <c r="BT756" i="29"/>
  <c r="BT390" i="29"/>
  <c r="BT454" i="29"/>
  <c r="BS531" i="29"/>
  <c r="BS684" i="29"/>
  <c r="BS776" i="29"/>
  <c r="BS691" i="29"/>
  <c r="BS755" i="29"/>
  <c r="BT703" i="29"/>
  <c r="BS181" i="29"/>
  <c r="BT171" i="29"/>
  <c r="BS291" i="29"/>
  <c r="BT366" i="29"/>
  <c r="BS522" i="29"/>
  <c r="BS554" i="29"/>
  <c r="BS586" i="29"/>
  <c r="BS618" i="29"/>
  <c r="BS692" i="29"/>
  <c r="BS656" i="29"/>
  <c r="BS784" i="29"/>
  <c r="BS406" i="29"/>
  <c r="BS438" i="29"/>
  <c r="BS470" i="29"/>
  <c r="BS502" i="29"/>
  <c r="BS567" i="29"/>
  <c r="BT636" i="29"/>
  <c r="BT764" i="29"/>
  <c r="BT728" i="29"/>
  <c r="BT647" i="29"/>
  <c r="BT687" i="29"/>
  <c r="BT735" i="29"/>
  <c r="BT799" i="29"/>
  <c r="BS70" i="29"/>
  <c r="BS117" i="29"/>
  <c r="BS336" i="29"/>
  <c r="BT510" i="29"/>
  <c r="BT542" i="29"/>
  <c r="BT574" i="29"/>
  <c r="BT606" i="29"/>
  <c r="BT644" i="29"/>
  <c r="BT772" i="29"/>
  <c r="BT736" i="29"/>
  <c r="BT394" i="29"/>
  <c r="BT426" i="29"/>
  <c r="BT458" i="29"/>
  <c r="BT490" i="29"/>
  <c r="BS539" i="29"/>
  <c r="BS603" i="29"/>
  <c r="BS700" i="29"/>
  <c r="BS664" i="29"/>
  <c r="BS792" i="29"/>
  <c r="BS663" i="29"/>
  <c r="BS695" i="29"/>
  <c r="BS727" i="29"/>
  <c r="BS759" i="29"/>
  <c r="BS791" i="29"/>
  <c r="BT723" i="29"/>
  <c r="BT787" i="29"/>
  <c r="BS478" i="29"/>
  <c r="BT760" i="29"/>
  <c r="BT695" i="29"/>
  <c r="BT147" i="29"/>
  <c r="BS136" i="29"/>
  <c r="BS355" i="29"/>
  <c r="BT550" i="29"/>
  <c r="BT614" i="29"/>
  <c r="BT640" i="29"/>
  <c r="BT402" i="29"/>
  <c r="BT466" i="29"/>
  <c r="BS555" i="29"/>
  <c r="BS732" i="29"/>
  <c r="BS639" i="29"/>
  <c r="BS703" i="29"/>
  <c r="BS767" i="29"/>
  <c r="BT739" i="29"/>
  <c r="BS97" i="29"/>
  <c r="BT378" i="29"/>
  <c r="BS566" i="29"/>
  <c r="BS630" i="29"/>
  <c r="BS704" i="29"/>
  <c r="BS418" i="29"/>
  <c r="BS482" i="29"/>
  <c r="BS591" i="29"/>
  <c r="BT648" i="29"/>
  <c r="BT659" i="29"/>
  <c r="BT763" i="29"/>
  <c r="BT155" i="29"/>
  <c r="BS363" i="29"/>
  <c r="BT554" i="29"/>
  <c r="BT618" i="29"/>
  <c r="BT656" i="29"/>
  <c r="BT406" i="29"/>
  <c r="BT470" i="29"/>
  <c r="BS563" i="29"/>
  <c r="BS748" i="29"/>
  <c r="BS643" i="29"/>
  <c r="BS707" i="29"/>
  <c r="BS771" i="29"/>
  <c r="BT743" i="29"/>
  <c r="BS34" i="29"/>
  <c r="BS81" i="29"/>
  <c r="BS312" i="29"/>
  <c r="BS376" i="29"/>
  <c r="BS530" i="29"/>
  <c r="BS562" i="29"/>
  <c r="BS594" i="29"/>
  <c r="BS626" i="29"/>
  <c r="BS724" i="29"/>
  <c r="BS688" i="29"/>
  <c r="BS382" i="29"/>
  <c r="BS414" i="29"/>
  <c r="BS446" i="29"/>
  <c r="BS519" i="29"/>
  <c r="BS583" i="29"/>
  <c r="BT668" i="29"/>
  <c r="BT796" i="29"/>
  <c r="BT655" i="29"/>
  <c r="BT751" i="29"/>
  <c r="BS272" i="29"/>
  <c r="BT518" i="29"/>
  <c r="BT582" i="29"/>
  <c r="BT676" i="29"/>
  <c r="BT768" i="29"/>
  <c r="BT434" i="29"/>
  <c r="BT498" i="29"/>
  <c r="BS619" i="29"/>
  <c r="BS696" i="29"/>
  <c r="BS671" i="29"/>
  <c r="BS735" i="29"/>
  <c r="BS799" i="29"/>
  <c r="BT803" i="29"/>
  <c r="BS280" i="29"/>
  <c r="BS518" i="29"/>
  <c r="BS582" i="29"/>
  <c r="BS676" i="29"/>
  <c r="BS768" i="29"/>
  <c r="BS434" i="29"/>
  <c r="BS498" i="29"/>
  <c r="BS623" i="29"/>
  <c r="BT712" i="29"/>
  <c r="BT683" i="29"/>
  <c r="BT795" i="29"/>
  <c r="BS101" i="29"/>
  <c r="BT506" i="29"/>
  <c r="BT570" i="29"/>
  <c r="BT634" i="29"/>
  <c r="BT720" i="29"/>
  <c r="BT422" i="29"/>
  <c r="BT486" i="29"/>
  <c r="BS595" i="29"/>
  <c r="BS648" i="29"/>
  <c r="BS659" i="29"/>
  <c r="BS723" i="29"/>
  <c r="BS787" i="29"/>
  <c r="BT775" i="29"/>
  <c r="BS66" i="29"/>
  <c r="BS113" i="29"/>
  <c r="BT334" i="29"/>
  <c r="BS506" i="29"/>
  <c r="BS538" i="29"/>
  <c r="BS570" i="29"/>
  <c r="BS602" i="29"/>
  <c r="BS634" i="29"/>
  <c r="BS756" i="29"/>
  <c r="BS720" i="29"/>
  <c r="BS390" i="29"/>
  <c r="BS422" i="29"/>
  <c r="BS454" i="29"/>
  <c r="BS486" i="29"/>
  <c r="BS535" i="29"/>
  <c r="BS599" i="29"/>
  <c r="BT700" i="29"/>
  <c r="BT664" i="29"/>
  <c r="BT792" i="29"/>
  <c r="BT663" i="29"/>
  <c r="BT711" i="29"/>
  <c r="BT767" i="29"/>
  <c r="BS6" i="29"/>
  <c r="BS173" i="29"/>
  <c r="BT294" i="29"/>
  <c r="BS368" i="29"/>
  <c r="BT526" i="29"/>
  <c r="BT558" i="29"/>
  <c r="BT590" i="29"/>
  <c r="BT622" i="29"/>
  <c r="BT708" i="29"/>
  <c r="BT672" i="29"/>
  <c r="BT800" i="29"/>
  <c r="BT410" i="29"/>
  <c r="BT442" i="29"/>
  <c r="BT474" i="29"/>
  <c r="BS507" i="29"/>
  <c r="BS571" i="29"/>
  <c r="BS636" i="29"/>
  <c r="BS764" i="29"/>
  <c r="BS728" i="29"/>
  <c r="BS647" i="29"/>
  <c r="BS679" i="29"/>
  <c r="BS711" i="29"/>
  <c r="BS743" i="29"/>
  <c r="BS775" i="29"/>
  <c r="BT675" i="29"/>
  <c r="BT755" i="29"/>
  <c r="BS462" i="29"/>
  <c r="BT696" i="29"/>
  <c r="BT671" i="29"/>
  <c r="BT783" i="29"/>
  <c r="BS85" i="29"/>
  <c r="BS378" i="29"/>
  <c r="BT566" i="29"/>
  <c r="BT630" i="29"/>
  <c r="BT704" i="29"/>
  <c r="BT418" i="29"/>
  <c r="BT482" i="29"/>
  <c r="BS587" i="29"/>
  <c r="BS796" i="29"/>
  <c r="BS655" i="29"/>
  <c r="BS719" i="29"/>
  <c r="BS783" i="29"/>
  <c r="BT771" i="29"/>
  <c r="C3" i="29"/>
  <c r="H256" i="29"/>
  <c r="G506" i="29"/>
  <c r="G257" i="29"/>
  <c r="H257" i="29"/>
  <c r="G256" i="29"/>
  <c r="H506" i="29"/>
  <c r="C256" i="29"/>
  <c r="BP800" i="29"/>
  <c r="BP780" i="29"/>
  <c r="BP764" i="29"/>
  <c r="D256" i="29"/>
  <c r="BO796" i="29"/>
  <c r="BP776" i="29"/>
  <c r="BP760" i="29"/>
  <c r="BP744" i="29"/>
  <c r="BP728" i="29"/>
  <c r="BP712" i="29"/>
  <c r="BP696" i="29"/>
  <c r="BO676" i="29"/>
  <c r="BP657" i="29"/>
  <c r="BP635" i="29"/>
  <c r="BO620" i="29"/>
  <c r="BP608" i="29"/>
  <c r="BO598" i="29"/>
  <c r="BP797" i="29"/>
  <c r="BO776" i="29"/>
  <c r="BO760" i="29"/>
  <c r="BO744" i="29"/>
  <c r="BO728" i="29"/>
  <c r="BO712" i="29"/>
  <c r="BO696" i="29"/>
  <c r="BP677" i="29"/>
  <c r="BP652" i="29"/>
  <c r="BO635" i="29"/>
  <c r="BO627" i="29"/>
  <c r="BP792" i="29"/>
  <c r="BP777" i="29"/>
  <c r="BP761" i="29"/>
  <c r="BP745" i="29"/>
  <c r="BP729" i="29"/>
  <c r="BP713" i="29"/>
  <c r="BP697" i="29"/>
  <c r="BO792" i="29"/>
  <c r="BO743" i="29"/>
  <c r="BP685" i="29"/>
  <c r="BO652" i="29"/>
  <c r="BO628" i="29"/>
  <c r="BP601" i="29"/>
  <c r="BP577" i="29"/>
  <c r="BP561" i="29"/>
  <c r="BP545" i="29"/>
  <c r="BP527" i="29"/>
  <c r="BP516" i="29"/>
  <c r="BO771" i="29"/>
  <c r="BO707" i="29"/>
  <c r="BP612" i="29"/>
  <c r="BP593" i="29"/>
  <c r="BO579" i="29"/>
  <c r="BO563" i="29"/>
  <c r="BO547" i="29"/>
  <c r="BO531" i="29"/>
  <c r="BO516" i="29"/>
  <c r="BO767" i="29"/>
  <c r="BO703" i="29"/>
  <c r="BO656" i="29"/>
  <c r="BP624" i="29"/>
  <c r="BO590" i="29"/>
  <c r="BO580" i="29"/>
  <c r="BP568" i="29"/>
  <c r="BO558" i="29"/>
  <c r="BO548" i="29"/>
  <c r="BP536" i="29"/>
  <c r="BO520" i="29"/>
  <c r="BO632" i="29"/>
  <c r="BP521" i="29"/>
  <c r="BP488" i="29"/>
  <c r="BP468" i="29"/>
  <c r="BO444" i="29"/>
  <c r="BP432" i="29"/>
  <c r="BO420" i="29"/>
  <c r="BP395" i="29"/>
  <c r="BO378" i="29"/>
  <c r="BO364" i="29"/>
  <c r="BP351" i="29"/>
  <c r="BP327" i="29"/>
  <c r="BP609" i="29"/>
  <c r="BO500" i="29"/>
  <c r="BO490" i="29"/>
  <c r="BP472" i="29"/>
  <c r="BP456" i="29"/>
  <c r="BP416" i="29"/>
  <c r="BO404" i="29"/>
  <c r="BP388" i="29"/>
  <c r="BO351" i="29"/>
  <c r="BO335" i="29"/>
  <c r="D4" i="29"/>
  <c r="BP772" i="29"/>
  <c r="BP748" i="29"/>
  <c r="BP724" i="29"/>
  <c r="BP704" i="29"/>
  <c r="BP680" i="29"/>
  <c r="BP648" i="29"/>
  <c r="BP627" i="29"/>
  <c r="BO612" i="29"/>
  <c r="BO596" i="29"/>
  <c r="BO784" i="29"/>
  <c r="BO764" i="29"/>
  <c r="BO740" i="29"/>
  <c r="BO720" i="29"/>
  <c r="BO700" i="29"/>
  <c r="BP668" i="29"/>
  <c r="BP645" i="29"/>
  <c r="BP628" i="29"/>
  <c r="BO788" i="29"/>
  <c r="BP769" i="29"/>
  <c r="BP749" i="29"/>
  <c r="BP725" i="29"/>
  <c r="BP705" i="29"/>
  <c r="BP681" i="29"/>
  <c r="BO727" i="29"/>
  <c r="BP669" i="29"/>
  <c r="BP637" i="29"/>
  <c r="BP587" i="29"/>
  <c r="BP569" i="29"/>
  <c r="BP547" i="29"/>
  <c r="BP524" i="29"/>
  <c r="BO510" i="29"/>
  <c r="BO723" i="29"/>
  <c r="BO608" i="29"/>
  <c r="BO587" i="29"/>
  <c r="BP564" i="29"/>
  <c r="BP540" i="29"/>
  <c r="BO524" i="29"/>
  <c r="BO783" i="29"/>
  <c r="BP676" i="29"/>
  <c r="BP644" i="29"/>
  <c r="BO595" i="29"/>
  <c r="BP576" i="29"/>
  <c r="BO564" i="29"/>
  <c r="BO550" i="29"/>
  <c r="BO534" i="29"/>
  <c r="BO779" i="29"/>
  <c r="BO560" i="29"/>
  <c r="BP484" i="29"/>
  <c r="BP455" i="29"/>
  <c r="BP437" i="29"/>
  <c r="BP415" i="29"/>
  <c r="BO384" i="29"/>
  <c r="BP368" i="29"/>
  <c r="BP347" i="29"/>
  <c r="BO699" i="29"/>
  <c r="BP523" i="29"/>
  <c r="BO488" i="29"/>
  <c r="BO463" i="29"/>
  <c r="BP421" i="29"/>
  <c r="BO399" i="29"/>
  <c r="BP357" i="29"/>
  <c r="BO340" i="29"/>
  <c r="BO747" i="29"/>
  <c r="BO576" i="29"/>
  <c r="BP485" i="29"/>
  <c r="BP464" i="29"/>
  <c r="BO452" i="29"/>
  <c r="BP427" i="29"/>
  <c r="BO410" i="29"/>
  <c r="BO396" i="29"/>
  <c r="BP383" i="29"/>
  <c r="BP359" i="29"/>
  <c r="BO344" i="29"/>
  <c r="BO330" i="29"/>
  <c r="BP640" i="29"/>
  <c r="BO568" i="29"/>
  <c r="BP499" i="29"/>
  <c r="BP483" i="29"/>
  <c r="BP453" i="29"/>
  <c r="BP440" i="29"/>
  <c r="BP424" i="29"/>
  <c r="BP384" i="29"/>
  <c r="BO372" i="29"/>
  <c r="BP356" i="29"/>
  <c r="C4" i="29"/>
  <c r="BP768" i="29"/>
  <c r="BP740" i="29"/>
  <c r="BP720" i="29"/>
  <c r="BP700" i="29"/>
  <c r="BP673" i="29"/>
  <c r="BO644" i="29"/>
  <c r="BO622" i="29"/>
  <c r="BO606" i="29"/>
  <c r="BP592" i="29"/>
  <c r="BO780" i="29"/>
  <c r="BO756" i="29"/>
  <c r="BO736" i="29"/>
  <c r="BO716" i="29"/>
  <c r="BP693" i="29"/>
  <c r="BO664" i="29"/>
  <c r="BP636" i="29"/>
  <c r="BP623" i="29"/>
  <c r="BP785" i="29"/>
  <c r="BP765" i="29"/>
  <c r="BP741" i="29"/>
  <c r="BP721" i="29"/>
  <c r="BP701" i="29"/>
  <c r="BP789" i="29"/>
  <c r="BO711" i="29"/>
  <c r="BP660" i="29"/>
  <c r="BO619" i="29"/>
  <c r="BP585" i="29"/>
  <c r="BP563" i="29"/>
  <c r="BP539" i="29"/>
  <c r="BO523" i="29"/>
  <c r="BO508" i="29"/>
  <c r="BP656" i="29"/>
  <c r="BO603" i="29"/>
  <c r="BP580" i="29"/>
  <c r="BP556" i="29"/>
  <c r="BO539" i="29"/>
  <c r="BP520" i="29"/>
  <c r="BO751" i="29"/>
  <c r="BO668" i="29"/>
  <c r="BO636" i="29"/>
  <c r="BO588" i="29"/>
  <c r="BO574" i="29"/>
  <c r="BP560" i="29"/>
  <c r="BP544" i="29"/>
  <c r="BO532" i="29"/>
  <c r="BO715" i="29"/>
  <c r="BP500" i="29"/>
  <c r="BO480" i="29"/>
  <c r="BO448" i="29"/>
  <c r="BO428" i="29"/>
  <c r="BP411" i="29"/>
  <c r="BO380" i="29"/>
  <c r="BO362" i="29"/>
  <c r="BP340" i="29"/>
  <c r="BP692" i="29"/>
  <c r="BO498" i="29"/>
  <c r="BO484" i="29"/>
  <c r="BP460" i="29"/>
  <c r="BO415" i="29"/>
  <c r="BP396" i="29"/>
  <c r="BP352" i="29"/>
  <c r="BP332" i="29"/>
  <c r="BP672" i="29"/>
  <c r="BO544" i="29"/>
  <c r="BP476" i="29"/>
  <c r="BO460" i="29"/>
  <c r="BP447" i="29"/>
  <c r="BP423" i="29"/>
  <c r="BO408" i="29"/>
  <c r="BO394" i="29"/>
  <c r="BP379" i="29"/>
  <c r="BO352" i="29"/>
  <c r="BP341" i="29"/>
  <c r="BO328" i="29"/>
  <c r="BO626" i="29"/>
  <c r="BO536" i="29"/>
  <c r="BO495" i="29"/>
  <c r="BP480" i="29"/>
  <c r="BP448" i="29"/>
  <c r="BO436" i="29"/>
  <c r="BP420" i="29"/>
  <c r="BO383" i="29"/>
  <c r="BO367" i="29"/>
  <c r="BO336" i="29"/>
  <c r="BO308" i="29"/>
  <c r="BP280" i="29"/>
  <c r="BP263" i="29"/>
  <c r="BP304" i="29"/>
  <c r="BO280" i="29"/>
  <c r="BP260" i="29"/>
  <c r="BO304" i="29"/>
  <c r="BP284" i="29"/>
  <c r="BO266" i="29"/>
  <c r="BO258" i="29"/>
  <c r="BP311" i="29"/>
  <c r="BO284" i="29"/>
  <c r="BP243" i="29"/>
  <c r="BP227" i="29"/>
  <c r="BP211" i="29"/>
  <c r="BP195" i="29"/>
  <c r="BP179" i="29"/>
  <c r="BP163" i="29"/>
  <c r="BP147" i="29"/>
  <c r="BP131" i="29"/>
  <c r="BP115" i="29"/>
  <c r="BP240" i="29"/>
  <c r="BO222" i="29"/>
  <c r="BO204" i="29"/>
  <c r="BP176" i="29"/>
  <c r="BO158" i="29"/>
  <c r="BO140" i="29"/>
  <c r="BP112" i="29"/>
  <c r="BP95" i="29"/>
  <c r="BP79" i="29"/>
  <c r="BP63" i="29"/>
  <c r="BP47" i="29"/>
  <c r="BP31" i="29"/>
  <c r="BP15" i="29"/>
  <c r="BL801" i="29"/>
  <c r="BP793" i="29"/>
  <c r="BP756" i="29"/>
  <c r="BP736" i="29"/>
  <c r="BP716" i="29"/>
  <c r="BO692" i="29"/>
  <c r="BP664" i="29"/>
  <c r="BP641" i="29"/>
  <c r="BP616" i="29"/>
  <c r="BO604" i="29"/>
  <c r="BO800" i="29"/>
  <c r="BO772" i="29"/>
  <c r="BO752" i="29"/>
  <c r="BO732" i="29"/>
  <c r="BO708" i="29"/>
  <c r="BP684" i="29"/>
  <c r="BP661" i="29"/>
  <c r="BP632" i="29"/>
  <c r="BO616" i="29"/>
  <c r="BP781" i="29"/>
  <c r="BP757" i="29"/>
  <c r="BP737" i="29"/>
  <c r="BP717" i="29"/>
  <c r="BP688" i="29"/>
  <c r="BO775" i="29"/>
  <c r="BO688" i="29"/>
  <c r="BP649" i="29"/>
  <c r="BO611" i="29"/>
  <c r="BP579" i="29"/>
  <c r="BP555" i="29"/>
  <c r="BP537" i="29"/>
  <c r="BP519" i="29"/>
  <c r="BO755" i="29"/>
  <c r="BO623" i="29"/>
  <c r="BP595" i="29"/>
  <c r="BP572" i="29"/>
  <c r="BO555" i="29"/>
  <c r="BP532" i="29"/>
  <c r="BO512" i="29"/>
  <c r="BO735" i="29"/>
  <c r="BP665" i="29"/>
  <c r="BP604" i="29"/>
  <c r="BP584" i="29"/>
  <c r="BO572" i="29"/>
  <c r="BO556" i="29"/>
  <c r="BO542" i="29"/>
  <c r="BO528" i="29"/>
  <c r="BP619" i="29"/>
  <c r="BP496" i="29"/>
  <c r="BP477" i="29"/>
  <c r="BO442" i="29"/>
  <c r="BO426" i="29"/>
  <c r="BP404" i="29"/>
  <c r="BO376" i="29"/>
  <c r="BO360" i="29"/>
  <c r="BP331" i="29"/>
  <c r="BO584" i="29"/>
  <c r="BO496" i="29"/>
  <c r="BP784" i="29"/>
  <c r="BP689" i="29"/>
  <c r="BP600" i="29"/>
  <c r="BO724" i="29"/>
  <c r="BO631" i="29"/>
  <c r="BP733" i="29"/>
  <c r="BO672" i="29"/>
  <c r="BP553" i="29"/>
  <c r="BP620" i="29"/>
  <c r="BP528" i="29"/>
  <c r="BO600" i="29"/>
  <c r="BO540" i="29"/>
  <c r="BP459" i="29"/>
  <c r="BP373" i="29"/>
  <c r="BO492" i="29"/>
  <c r="BO432" i="29"/>
  <c r="BO368" i="29"/>
  <c r="BP324" i="29"/>
  <c r="BP493" i="29"/>
  <c r="BO456" i="29"/>
  <c r="BO412" i="29"/>
  <c r="BO388" i="29"/>
  <c r="BO346" i="29"/>
  <c r="BO731" i="29"/>
  <c r="BP508" i="29"/>
  <c r="BO464" i="29"/>
  <c r="BP428" i="29"/>
  <c r="BP376" i="29"/>
  <c r="BP320" i="29"/>
  <c r="BO288" i="29"/>
  <c r="BP259" i="29"/>
  <c r="BP295" i="29"/>
  <c r="BP264" i="29"/>
  <c r="BP296" i="29"/>
  <c r="BO270" i="29"/>
  <c r="BO260" i="29"/>
  <c r="BP308" i="29"/>
  <c r="BP276" i="29"/>
  <c r="BP231" i="29"/>
  <c r="BP207" i="29"/>
  <c r="BP187" i="29"/>
  <c r="BP167" i="29"/>
  <c r="BP143" i="29"/>
  <c r="BP123" i="29"/>
  <c r="BP103" i="29"/>
  <c r="BO220" i="29"/>
  <c r="BO190" i="29"/>
  <c r="BP160" i="29"/>
  <c r="BP128" i="29"/>
  <c r="BO108" i="29"/>
  <c r="BP83" i="29"/>
  <c r="BP59" i="29"/>
  <c r="BP39" i="29"/>
  <c r="BP19" i="29"/>
  <c r="BK796" i="29"/>
  <c r="BK780" i="29"/>
  <c r="BK764" i="29"/>
  <c r="BL746" i="29"/>
  <c r="BL721" i="29"/>
  <c r="BK701" i="29"/>
  <c r="BL682" i="29"/>
  <c r="BL657" i="29"/>
  <c r="BK637" i="29"/>
  <c r="BL621" i="29"/>
  <c r="BL608" i="29"/>
  <c r="BL572" i="29"/>
  <c r="BK545" i="29"/>
  <c r="BO242" i="29"/>
  <c r="BO224" i="29"/>
  <c r="BP196" i="29"/>
  <c r="BO178" i="29"/>
  <c r="BO160" i="29"/>
  <c r="BP132" i="29"/>
  <c r="BO114" i="29"/>
  <c r="BP92" i="29"/>
  <c r="BP76" i="29"/>
  <c r="BP60" i="29"/>
  <c r="BP44" i="29"/>
  <c r="BP28" i="29"/>
  <c r="BP12" i="29"/>
  <c r="BL757" i="29"/>
  <c r="BK737" i="29"/>
  <c r="BL718" i="29"/>
  <c r="BL693" i="29"/>
  <c r="BK673" i="29"/>
  <c r="BL654" i="29"/>
  <c r="BL633" i="29"/>
  <c r="BK621" i="29"/>
  <c r="BK612" i="29"/>
  <c r="BL600" i="29"/>
  <c r="BL573" i="29"/>
  <c r="BK549" i="29"/>
  <c r="BP248" i="29"/>
  <c r="BO230" i="29"/>
  <c r="BO212" i="29"/>
  <c r="BP184" i="29"/>
  <c r="BO166" i="29"/>
  <c r="BO148" i="29"/>
  <c r="BP120" i="29"/>
  <c r="BO102" i="29"/>
  <c r="BO94" i="29"/>
  <c r="BO86" i="29"/>
  <c r="BO78" i="29"/>
  <c r="BO70" i="29"/>
  <c r="BO62" i="29"/>
  <c r="BO54" i="29"/>
  <c r="BO46" i="29"/>
  <c r="BO38" i="29"/>
  <c r="BO30" i="29"/>
  <c r="BO22" i="29"/>
  <c r="BO14" i="29"/>
  <c r="BO6" i="29"/>
  <c r="BK792" i="29"/>
  <c r="BK776" i="29"/>
  <c r="BK761" i="29"/>
  <c r="BK741" i="29"/>
  <c r="BL722" i="29"/>
  <c r="BL697" i="29"/>
  <c r="BK677" i="29"/>
  <c r="BL658" i="29"/>
  <c r="BK633" i="29"/>
  <c r="BK619" i="29"/>
  <c r="BL605" i="29"/>
  <c r="BL597" i="29"/>
  <c r="BK573" i="29"/>
  <c r="BL553" i="29"/>
  <c r="BP236" i="29"/>
  <c r="BO218" i="29"/>
  <c r="BO200" i="29"/>
  <c r="BP172" i="29"/>
  <c r="BO154" i="29"/>
  <c r="BO136" i="29"/>
  <c r="BP108" i="29"/>
  <c r="BL758" i="29"/>
  <c r="BL733" i="29"/>
  <c r="BK713" i="29"/>
  <c r="BL694" i="29"/>
  <c r="BL669" i="29"/>
  <c r="BK649" i="29"/>
  <c r="BK629" i="29"/>
  <c r="BK607" i="29"/>
  <c r="BL589" i="29"/>
  <c r="BK529" i="29"/>
  <c r="BK500" i="29"/>
  <c r="BL488" i="29"/>
  <c r="BL476" i="29"/>
  <c r="BK463" i="29"/>
  <c r="BL451" i="29"/>
  <c r="BK443" i="29"/>
  <c r="BK428" i="29"/>
  <c r="BL416" i="29"/>
  <c r="BP752" i="29"/>
  <c r="BO660" i="29"/>
  <c r="BP788" i="29"/>
  <c r="BO704" i="29"/>
  <c r="BP801" i="29"/>
  <c r="BP709" i="29"/>
  <c r="BO640" i="29"/>
  <c r="BP531" i="29"/>
  <c r="BP588" i="29"/>
  <c r="BP796" i="29"/>
  <c r="BO582" i="29"/>
  <c r="BP513" i="29"/>
  <c r="BO440" i="29"/>
  <c r="BO356" i="29"/>
  <c r="BP475" i="29"/>
  <c r="BP412" i="29"/>
  <c r="BP348" i="29"/>
  <c r="BO624" i="29"/>
  <c r="BO472" i="29"/>
  <c r="BP443" i="29"/>
  <c r="BP405" i="29"/>
  <c r="BP372" i="29"/>
  <c r="BP336" i="29"/>
  <c r="BP617" i="29"/>
  <c r="BP491" i="29"/>
  <c r="BO447" i="29"/>
  <c r="BO400" i="29"/>
  <c r="BP364" i="29"/>
  <c r="BP312" i="29"/>
  <c r="BO276" i="29"/>
  <c r="BP319" i="29"/>
  <c r="BP292" i="29"/>
  <c r="BP256" i="29"/>
  <c r="BO292" i="29"/>
  <c r="BO268" i="29"/>
  <c r="BO256" i="29"/>
  <c r="BO296" i="29"/>
  <c r="BP247" i="29"/>
  <c r="BP223" i="29"/>
  <c r="BP203" i="29"/>
  <c r="BP183" i="29"/>
  <c r="BP159" i="29"/>
  <c r="BP139" i="29"/>
  <c r="BP119" i="29"/>
  <c r="BO238" i="29"/>
  <c r="BP208" i="29"/>
  <c r="BO188" i="29"/>
  <c r="BO156" i="29"/>
  <c r="BO126" i="29"/>
  <c r="BP99" i="29"/>
  <c r="BP75" i="29"/>
  <c r="BP55" i="29"/>
  <c r="BP35" i="29"/>
  <c r="BP11" i="29"/>
  <c r="BL793" i="29"/>
  <c r="BL777" i="29"/>
  <c r="BK760" i="29"/>
  <c r="BL737" i="29"/>
  <c r="BK717" i="29"/>
  <c r="BL698" i="29"/>
  <c r="BL673" i="29"/>
  <c r="BK653" i="29"/>
  <c r="BL632" i="29"/>
  <c r="BK620" i="29"/>
  <c r="BK589" i="29"/>
  <c r="BL569" i="29"/>
  <c r="BL540" i="29"/>
  <c r="BO240" i="29"/>
  <c r="BP212" i="29"/>
  <c r="BO194" i="29"/>
  <c r="BO176" i="29"/>
  <c r="BP148" i="29"/>
  <c r="BO130" i="29"/>
  <c r="BO112" i="29"/>
  <c r="BP88" i="29"/>
  <c r="BP72" i="29"/>
  <c r="BP56" i="29"/>
  <c r="BP40" i="29"/>
  <c r="BP24" i="29"/>
  <c r="BP8" i="29"/>
  <c r="BK753" i="29"/>
  <c r="BL734" i="29"/>
  <c r="BL709" i="29"/>
  <c r="BK689" i="29"/>
  <c r="BL670" i="29"/>
  <c r="BL645" i="29"/>
  <c r="BK632" i="29"/>
  <c r="BL617" i="29"/>
  <c r="BL609" i="29"/>
  <c r="BL596" i="29"/>
  <c r="BK569" i="29"/>
  <c r="BL541" i="29"/>
  <c r="BO246" i="29"/>
  <c r="BO228" i="29"/>
  <c r="BP200" i="29"/>
  <c r="BO182" i="29"/>
  <c r="BO164" i="29"/>
  <c r="BP136" i="29"/>
  <c r="BO118" i="29"/>
  <c r="BO100" i="29"/>
  <c r="BO92" i="29"/>
  <c r="BO84" i="29"/>
  <c r="BO76" i="29"/>
  <c r="BO68" i="29"/>
  <c r="BO60" i="29"/>
  <c r="BO52" i="29"/>
  <c r="BO44" i="29"/>
  <c r="BO36" i="29"/>
  <c r="BO28" i="29"/>
  <c r="BO20" i="29"/>
  <c r="BO12" i="29"/>
  <c r="BO4" i="29"/>
  <c r="BL789" i="29"/>
  <c r="BL773" i="29"/>
  <c r="BK757" i="29"/>
  <c r="BL738" i="29"/>
  <c r="BL713" i="29"/>
  <c r="BK693" i="29"/>
  <c r="BL674" i="29"/>
  <c r="BL649" i="29"/>
  <c r="BL629" i="29"/>
  <c r="BK617" i="29"/>
  <c r="BK604" i="29"/>
  <c r="BK593" i="29"/>
  <c r="BL565" i="29"/>
  <c r="BK541" i="29"/>
  <c r="BO234" i="29"/>
  <c r="BO216" i="29"/>
  <c r="BP188" i="29"/>
  <c r="BO170" i="29"/>
  <c r="BO152" i="29"/>
  <c r="BP124" i="29"/>
  <c r="BO106" i="29"/>
  <c r="BL749" i="29"/>
  <c r="BK729" i="29"/>
  <c r="BL710" i="29"/>
  <c r="BL685" i="29"/>
  <c r="BK665" i="29"/>
  <c r="BL646" i="29"/>
  <c r="BL625" i="29"/>
  <c r="BK605" i="29"/>
  <c r="BK585" i="29"/>
  <c r="BL524" i="29"/>
  <c r="BK495" i="29"/>
  <c r="BL483" i="29"/>
  <c r="BK475" i="29"/>
  <c r="BL461" i="29"/>
  <c r="BK448" i="29"/>
  <c r="BL441" i="29"/>
  <c r="BK423" i="29"/>
  <c r="BK414" i="29"/>
  <c r="BP732" i="29"/>
  <c r="BP631" i="29"/>
  <c r="BO768" i="29"/>
  <c r="BO680" i="29"/>
  <c r="BP773" i="29"/>
  <c r="BO684" i="29"/>
  <c r="BP603" i="29"/>
  <c r="BP512" i="29"/>
  <c r="BO571" i="29"/>
  <c r="BO719" i="29"/>
  <c r="BO566" i="29"/>
  <c r="BO592" i="29"/>
  <c r="BO424" i="29"/>
  <c r="BO763" i="29"/>
  <c r="BO468" i="29"/>
  <c r="BP408" i="29"/>
  <c r="BP344" i="29"/>
  <c r="BP611" i="29"/>
  <c r="BP469" i="29"/>
  <c r="BP436" i="29"/>
  <c r="BP400" i="29"/>
  <c r="BP363" i="29"/>
  <c r="BO332" i="29"/>
  <c r="BP596" i="29"/>
  <c r="BO487" i="29"/>
  <c r="BP444" i="29"/>
  <c r="BP389" i="29"/>
  <c r="BP360" i="29"/>
  <c r="BP303" i="29"/>
  <c r="BP271" i="29"/>
  <c r="BO312" i="29"/>
  <c r="BP272" i="29"/>
  <c r="BO319" i="29"/>
  <c r="BP287" i="29"/>
  <c r="BO264" i="29"/>
  <c r="BO320" i="29"/>
  <c r="BP288" i="29"/>
  <c r="BP239" i="29"/>
  <c r="BP219" i="29"/>
  <c r="BP199" i="29"/>
  <c r="BP175" i="29"/>
  <c r="BP155" i="29"/>
  <c r="BP135" i="29"/>
  <c r="BP111" i="29"/>
  <c r="BO236" i="29"/>
  <c r="BO206" i="29"/>
  <c r="BO174" i="29"/>
  <c r="BP144" i="29"/>
  <c r="BO124" i="29"/>
  <c r="BP91" i="29"/>
  <c r="BP71" i="29"/>
  <c r="BP51" i="29"/>
  <c r="BP27" i="29"/>
  <c r="BP7" i="29"/>
  <c r="BK788" i="29"/>
  <c r="BK772" i="29"/>
  <c r="BL753" i="29"/>
  <c r="BK733" i="29"/>
  <c r="BL714" i="29"/>
  <c r="BL689" i="29"/>
  <c r="BK669" i="29"/>
  <c r="BL650" i="29"/>
  <c r="BK627" i="29"/>
  <c r="BL616" i="29"/>
  <c r="BL581" i="29"/>
  <c r="BK557" i="29"/>
  <c r="BL537" i="29"/>
  <c r="BP228" i="29"/>
  <c r="BO210" i="29"/>
  <c r="BO192" i="29"/>
  <c r="BP164" i="29"/>
  <c r="BO146" i="29"/>
  <c r="BO128" i="29"/>
  <c r="BP100" i="29"/>
  <c r="BP84" i="29"/>
  <c r="BP68" i="29"/>
  <c r="BP52" i="29"/>
  <c r="BP36" i="29"/>
  <c r="BP20" i="29"/>
  <c r="BP4" i="29"/>
  <c r="BL750" i="29"/>
  <c r="BL725" i="29"/>
  <c r="BK705" i="29"/>
  <c r="BL686" i="29"/>
  <c r="BL661" i="29"/>
  <c r="BP708" i="29"/>
  <c r="BP753" i="29"/>
  <c r="BP548" i="29"/>
  <c r="BP391" i="29"/>
  <c r="BP328" i="29"/>
  <c r="BO392" i="29"/>
  <c r="BO476" i="29"/>
  <c r="BP300" i="29"/>
  <c r="BP316" i="29"/>
  <c r="BP279" i="29"/>
  <c r="BP171" i="29"/>
  <c r="BP224" i="29"/>
  <c r="BO110" i="29"/>
  <c r="BP23" i="29"/>
  <c r="BK749" i="29"/>
  <c r="BL666" i="29"/>
  <c r="BK577" i="29"/>
  <c r="BO208" i="29"/>
  <c r="BP116" i="29"/>
  <c r="BP48" i="29"/>
  <c r="BL741" i="29"/>
  <c r="BK657" i="29"/>
  <c r="BK623" i="29"/>
  <c r="BL604" i="29"/>
  <c r="BL561" i="29"/>
  <c r="BP232" i="29"/>
  <c r="BO196" i="29"/>
  <c r="BO150" i="29"/>
  <c r="BP104" i="29"/>
  <c r="BO88" i="29"/>
  <c r="BO72" i="29"/>
  <c r="BO56" i="29"/>
  <c r="BO40" i="29"/>
  <c r="BO24" i="29"/>
  <c r="BO8" i="29"/>
  <c r="BL781" i="29"/>
  <c r="BL745" i="29"/>
  <c r="BL706" i="29"/>
  <c r="BK661" i="29"/>
  <c r="BL624" i="29"/>
  <c r="BK600" i="29"/>
  <c r="BL556" i="29"/>
  <c r="BP220" i="29"/>
  <c r="BO184" i="29"/>
  <c r="BO138" i="29"/>
  <c r="BL762" i="29"/>
  <c r="BL717" i="29"/>
  <c r="BL678" i="29"/>
  <c r="BK631" i="29"/>
  <c r="BK597" i="29"/>
  <c r="BK509" i="29"/>
  <c r="BK478" i="29"/>
  <c r="BL456" i="29"/>
  <c r="BL433" i="29"/>
  <c r="BK408" i="29"/>
  <c r="BL396" i="29"/>
  <c r="BK388" i="29"/>
  <c r="BL525" i="29"/>
  <c r="BL501" i="29"/>
  <c r="BK488" i="29"/>
  <c r="BL481" i="29"/>
  <c r="BK466" i="29"/>
  <c r="BK454" i="29"/>
  <c r="BK444" i="29"/>
  <c r="BL429" i="29"/>
  <c r="BK416" i="29"/>
  <c r="BL397" i="29"/>
  <c r="BK384" i="29"/>
  <c r="BL372" i="29"/>
  <c r="BK364" i="29"/>
  <c r="BK350" i="29"/>
  <c r="BK336" i="29"/>
  <c r="BL325" i="29"/>
  <c r="BK313" i="29"/>
  <c r="BL298" i="29"/>
  <c r="BK286" i="29"/>
  <c r="BK272" i="29"/>
  <c r="BL261" i="29"/>
  <c r="BK234" i="29"/>
  <c r="BK533" i="29"/>
  <c r="BL508" i="29"/>
  <c r="BL492" i="29"/>
  <c r="BK479" i="29"/>
  <c r="BL467" i="29"/>
  <c r="BK459" i="29"/>
  <c r="BL445" i="29"/>
  <c r="BK436" i="29"/>
  <c r="BK422" i="29"/>
  <c r="BL411" i="29"/>
  <c r="BK404" i="29"/>
  <c r="BL390" i="29"/>
  <c r="BK377" i="29"/>
  <c r="BL370" i="29"/>
  <c r="BK355" i="29"/>
  <c r="BL342" i="29"/>
  <c r="BK330" i="29"/>
  <c r="BK316" i="29"/>
  <c r="BL305" i="29"/>
  <c r="BK293" i="29"/>
  <c r="BL278" i="29"/>
  <c r="BK266" i="29"/>
  <c r="BK553" i="29"/>
  <c r="BK502" i="29"/>
  <c r="BK492" i="29"/>
  <c r="BL480" i="29"/>
  <c r="BL468" i="29"/>
  <c r="BK455" i="29"/>
  <c r="BL443" i="29"/>
  <c r="BL428" i="29"/>
  <c r="BL412" i="29"/>
  <c r="BL398" i="29"/>
  <c r="BK385" i="29"/>
  <c r="BL378" i="29"/>
  <c r="BK363" i="29"/>
  <c r="BL349" i="29"/>
  <c r="BK337" i="29"/>
  <c r="BL322" i="29"/>
  <c r="BK310" i="29"/>
  <c r="BK296" i="29"/>
  <c r="BL285" i="29"/>
  <c r="BK273" i="29"/>
  <c r="BL258" i="29"/>
  <c r="BL242" i="29"/>
  <c r="BL233" i="29"/>
  <c r="BL313" i="29"/>
  <c r="BK258" i="29"/>
  <c r="BK233" i="29"/>
  <c r="BK217" i="29"/>
  <c r="BK200" i="29"/>
  <c r="BL186" i="29"/>
  <c r="BL173" i="29"/>
  <c r="BK158" i="29"/>
  <c r="BL145" i="29"/>
  <c r="BK130" i="29"/>
  <c r="BL117" i="29"/>
  <c r="BK102" i="29"/>
  <c r="BK89" i="29"/>
  <c r="BL75" i="29"/>
  <c r="BL59" i="29"/>
  <c r="BL43" i="29"/>
  <c r="BL27" i="29"/>
  <c r="BL11" i="29"/>
  <c r="BG800" i="29"/>
  <c r="BG792" i="29"/>
  <c r="BG778" i="29"/>
  <c r="BG766" i="29"/>
  <c r="BH759" i="29"/>
  <c r="BG744" i="29"/>
  <c r="BG732" i="29"/>
  <c r="BG722" i="29"/>
  <c r="BH710" i="29"/>
  <c r="BH698" i="29"/>
  <c r="BG685" i="29"/>
  <c r="BH673" i="29"/>
  <c r="BK381" i="29"/>
  <c r="BK324" i="29"/>
  <c r="BK285" i="29"/>
  <c r="BK220" i="29"/>
  <c r="BL210" i="29"/>
  <c r="BL201" i="29"/>
  <c r="BK181" i="29"/>
  <c r="BK173" i="29"/>
  <c r="BL150" i="29"/>
  <c r="BL142" i="29"/>
  <c r="BK122" i="29"/>
  <c r="BK113" i="29"/>
  <c r="BK92" i="29"/>
  <c r="BL78" i="29"/>
  <c r="BL62" i="29"/>
  <c r="BL46" i="29"/>
  <c r="BO614" i="29"/>
  <c r="BO759" i="29"/>
  <c r="BP653" i="29"/>
  <c r="BO552" i="29"/>
  <c r="BP501" i="29"/>
  <c r="BO348" i="29"/>
  <c r="BO431" i="29"/>
  <c r="BP267" i="29"/>
  <c r="BO272" i="29"/>
  <c r="BP235" i="29"/>
  <c r="BP151" i="29"/>
  <c r="BP192" i="29"/>
  <c r="BP87" i="29"/>
  <c r="BP3" i="29"/>
  <c r="BL730" i="29"/>
  <c r="BL641" i="29"/>
  <c r="BL549" i="29"/>
  <c r="BP180" i="29"/>
  <c r="BP96" i="29"/>
  <c r="BP32" i="29"/>
  <c r="BK721" i="29"/>
  <c r="BK641" i="29"/>
  <c r="BK616" i="29"/>
  <c r="BL593" i="29"/>
  <c r="BK537" i="29"/>
  <c r="BP216" i="29"/>
  <c r="BO180" i="29"/>
  <c r="BO134" i="29"/>
  <c r="BO98" i="29"/>
  <c r="BO82" i="29"/>
  <c r="BO66" i="29"/>
  <c r="BO50" i="29"/>
  <c r="BO34" i="29"/>
  <c r="BO18" i="29"/>
  <c r="BK800" i="29"/>
  <c r="BK768" i="29"/>
  <c r="BL729" i="29"/>
  <c r="BL690" i="29"/>
  <c r="BK645" i="29"/>
  <c r="BK613" i="29"/>
  <c r="BL588" i="29"/>
  <c r="BL533" i="29"/>
  <c r="BP204" i="29"/>
  <c r="BO168" i="29"/>
  <c r="BO122" i="29"/>
  <c r="BK745" i="29"/>
  <c r="BL701" i="29"/>
  <c r="BL662" i="29"/>
  <c r="BK624" i="29"/>
  <c r="BL580" i="29"/>
  <c r="BL493" i="29"/>
  <c r="BL473" i="29"/>
  <c r="BK446" i="29"/>
  <c r="BL421" i="29"/>
  <c r="BL406" i="29"/>
  <c r="BK393" i="29"/>
  <c r="BK565" i="29"/>
  <c r="BK521" i="29"/>
  <c r="BK498" i="29"/>
  <c r="BK486" i="29"/>
  <c r="BK476" i="29"/>
  <c r="BL464" i="29"/>
  <c r="BL452" i="29"/>
  <c r="BL436" i="29"/>
  <c r="BK426" i="29"/>
  <c r="BL404" i="29"/>
  <c r="BK396" i="29"/>
  <c r="BL382" i="29"/>
  <c r="BK369" i="29"/>
  <c r="BL362" i="29"/>
  <c r="BL346" i="29"/>
  <c r="BK334" i="29"/>
  <c r="BK320" i="29"/>
  <c r="BL309" i="29"/>
  <c r="BK297" i="29"/>
  <c r="BL282" i="29"/>
  <c r="BK270" i="29"/>
  <c r="BK256" i="29"/>
  <c r="BL230" i="29"/>
  <c r="BK525" i="29"/>
  <c r="BL499" i="29"/>
  <c r="BK491" i="29"/>
  <c r="BL477" i="29"/>
  <c r="BK464" i="29"/>
  <c r="BL457" i="29"/>
  <c r="BK442" i="29"/>
  <c r="BL432" i="29"/>
  <c r="BL420" i="29"/>
  <c r="BL409" i="29"/>
  <c r="BL402" i="29"/>
  <c r="BK387" i="29"/>
  <c r="BK375" i="29"/>
  <c r="BK365" i="29"/>
  <c r="BL353" i="29"/>
  <c r="BK341" i="29"/>
  <c r="BL326" i="29"/>
  <c r="BK314" i="29"/>
  <c r="BK300" i="29"/>
  <c r="BL289" i="29"/>
  <c r="BK277" i="29"/>
  <c r="BL262" i="29"/>
  <c r="BL529" i="29"/>
  <c r="BL500" i="29"/>
  <c r="BK487" i="29"/>
  <c r="BL475" i="29"/>
  <c r="BK467" i="29"/>
  <c r="BL453" i="29"/>
  <c r="BK440" i="29"/>
  <c r="BK427" i="29"/>
  <c r="BK411" i="29"/>
  <c r="BK395" i="29"/>
  <c r="BK383" i="29"/>
  <c r="BK373" i="29"/>
  <c r="BL361" i="29"/>
  <c r="BK344" i="29"/>
  <c r="BL333" i="29"/>
  <c r="BK321" i="29"/>
  <c r="BL306" i="29"/>
  <c r="BK294" i="29"/>
  <c r="BK280" i="29"/>
  <c r="BL269" i="29"/>
  <c r="BK257" i="29"/>
  <c r="BK241" i="29"/>
  <c r="BK340" i="29"/>
  <c r="BK301" i="29"/>
  <c r="BK246" i="29"/>
  <c r="BK226" i="29"/>
  <c r="BL213" i="29"/>
  <c r="BK198" i="29"/>
  <c r="BK185" i="29"/>
  <c r="BK168" i="29"/>
  <c r="BL154" i="29"/>
  <c r="BL141" i="29"/>
  <c r="BK126" i="29"/>
  <c r="BL113" i="29"/>
  <c r="BK98" i="29"/>
  <c r="BL85" i="29"/>
  <c r="BL69" i="29"/>
  <c r="BL53" i="29"/>
  <c r="BL37" i="29"/>
  <c r="BL21" i="29"/>
  <c r="BL5" i="29"/>
  <c r="BG798" i="29"/>
  <c r="BH790" i="29"/>
  <c r="BG776" i="29"/>
  <c r="BG764" i="29"/>
  <c r="BG754" i="29"/>
  <c r="BH742" i="29"/>
  <c r="BH730" i="29"/>
  <c r="BG717" i="29"/>
  <c r="BH705" i="29"/>
  <c r="BG697" i="29"/>
  <c r="BH683" i="29"/>
  <c r="BH671" i="29"/>
  <c r="BL369" i="29"/>
  <c r="BL318" i="29"/>
  <c r="BK260" i="29"/>
  <c r="BK218" i="29"/>
  <c r="BK209" i="29"/>
  <c r="BK188" i="29"/>
  <c r="BL178" i="29"/>
  <c r="BL169" i="29"/>
  <c r="BK149" i="29"/>
  <c r="BK141" i="29"/>
  <c r="BL118" i="29"/>
  <c r="BL110" i="29"/>
  <c r="BK90" i="29"/>
  <c r="BK77" i="29"/>
  <c r="BK61" i="29"/>
  <c r="BK45" i="29"/>
  <c r="BO748" i="29"/>
  <c r="BP571" i="29"/>
  <c r="BP552" i="29"/>
  <c r="BP452" i="29"/>
  <c r="BO458" i="29"/>
  <c r="BO324" i="29"/>
  <c r="BP380" i="29"/>
  <c r="BO300" i="29"/>
  <c r="BO262" i="29"/>
  <c r="BP215" i="29"/>
  <c r="BP127" i="29"/>
  <c r="BO172" i="29"/>
  <c r="BP67" i="29"/>
  <c r="BL785" i="29"/>
  <c r="BL705" i="29"/>
  <c r="BK625" i="29"/>
  <c r="BP244" i="29"/>
  <c r="BO162" i="29"/>
  <c r="BP80" i="29"/>
  <c r="BP16" i="29"/>
  <c r="BL702" i="29"/>
  <c r="BL638" i="29"/>
  <c r="BL613" i="29"/>
  <c r="BK581" i="29"/>
  <c r="BL532" i="29"/>
  <c r="BO214" i="29"/>
  <c r="BP168" i="29"/>
  <c r="BO132" i="29"/>
  <c r="BO96" i="29"/>
  <c r="BO80" i="29"/>
  <c r="BO64" i="29"/>
  <c r="BO48" i="29"/>
  <c r="BO32" i="29"/>
  <c r="BO16" i="29"/>
  <c r="BL797" i="29"/>
  <c r="BL765" i="29"/>
  <c r="BK725" i="29"/>
  <c r="BL681" i="29"/>
  <c r="BL642" i="29"/>
  <c r="BK609" i="29"/>
  <c r="BL585" i="29"/>
  <c r="BO248" i="29"/>
  <c r="BO202" i="29"/>
  <c r="BP156" i="29"/>
  <c r="BO120" i="29"/>
  <c r="BL742" i="29"/>
  <c r="BK697" i="29"/>
  <c r="BL653" i="29"/>
  <c r="BL620" i="29"/>
  <c r="BL577" i="29"/>
  <c r="BK490" i="29"/>
  <c r="BK468" i="29"/>
  <c r="BL444" i="29"/>
  <c r="BK418" i="29"/>
  <c r="BK403" i="29"/>
  <c r="BK391" i="29"/>
  <c r="BL548" i="29"/>
  <c r="BL516" i="29"/>
  <c r="BL496" i="29"/>
  <c r="BL484" i="29"/>
  <c r="BK471" i="29"/>
  <c r="BL459" i="29"/>
  <c r="BK451" i="29"/>
  <c r="BK435" i="29"/>
  <c r="BL424" i="29"/>
  <c r="BK401" i="29"/>
  <c r="BL394" i="29"/>
  <c r="BK379" i="29"/>
  <c r="BK367" i="29"/>
  <c r="BK357" i="29"/>
  <c r="BK345" i="29"/>
  <c r="BL330" i="29"/>
  <c r="BK318" i="29"/>
  <c r="BK304" i="29"/>
  <c r="BL293" i="29"/>
  <c r="BK281" i="29"/>
  <c r="BL266" i="29"/>
  <c r="BL249" i="29"/>
  <c r="BK229" i="29"/>
  <c r="BL517" i="29"/>
  <c r="BK496" i="29"/>
  <c r="BL489" i="29"/>
  <c r="BK474" i="29"/>
  <c r="BK462" i="29"/>
  <c r="BK452" i="29"/>
  <c r="BL440" i="29"/>
  <c r="BL427" i="29"/>
  <c r="BK419" i="29"/>
  <c r="BK407" i="29"/>
  <c r="BK397" i="29"/>
  <c r="BL385" i="29"/>
  <c r="BL373" i="29"/>
  <c r="BK360" i="29"/>
  <c r="BK348" i="29"/>
  <c r="BL337" i="29"/>
  <c r="BK325" i="29"/>
  <c r="BL310" i="29"/>
  <c r="BK298" i="29"/>
  <c r="BK284" i="29"/>
  <c r="BL273" i="29"/>
  <c r="BK261" i="29"/>
  <c r="BK517" i="29"/>
  <c r="BK499" i="29"/>
  <c r="BL485" i="29"/>
  <c r="BK472" i="29"/>
  <c r="BL465" i="29"/>
  <c r="BK450" i="29"/>
  <c r="BK432" i="29"/>
  <c r="BL425" i="29"/>
  <c r="BK405" i="29"/>
  <c r="BL393" i="29"/>
  <c r="BL381" i="29"/>
  <c r="BK368" i="29"/>
  <c r="BL356" i="29"/>
  <c r="BK342" i="29"/>
  <c r="BK328" i="29"/>
  <c r="BL317" i="29"/>
  <c r="BK305" i="29"/>
  <c r="BL290" i="29"/>
  <c r="BK278" i="29"/>
  <c r="BK264" i="29"/>
  <c r="BL246" i="29"/>
  <c r="BL238" i="29"/>
  <c r="BL334" i="29"/>
  <c r="BK276" i="29"/>
  <c r="BL241" i="29"/>
  <c r="BK222" i="29"/>
  <c r="BL209" i="29"/>
  <c r="BK194" i="29"/>
  <c r="BL181" i="29"/>
  <c r="BK166" i="29"/>
  <c r="BK153" i="29"/>
  <c r="BK136" i="29"/>
  <c r="BL122" i="29"/>
  <c r="BL109" i="29"/>
  <c r="BK94" i="29"/>
  <c r="BL83" i="29"/>
  <c r="BL67" i="29"/>
  <c r="BL51" i="29"/>
  <c r="BL35" i="29"/>
  <c r="BL19" i="29"/>
  <c r="BL3" i="29"/>
  <c r="BG796" i="29"/>
  <c r="BG785" i="29"/>
  <c r="BH774" i="29"/>
  <c r="BH762" i="29"/>
  <c r="BG749" i="29"/>
  <c r="BH737" i="29"/>
  <c r="BG729" i="29"/>
  <c r="BH715" i="29"/>
  <c r="BG702" i="29"/>
  <c r="BH695" i="29"/>
  <c r="BG680" i="29"/>
  <c r="BH665" i="29"/>
  <c r="BL357" i="29"/>
  <c r="BK306" i="29"/>
  <c r="BK248" i="29"/>
  <c r="BL214" i="29"/>
  <c r="BL206" i="29"/>
  <c r="BK186" i="29"/>
  <c r="BK177" i="29"/>
  <c r="BO648" i="29"/>
  <c r="BO416" i="29"/>
  <c r="BO316" i="29"/>
  <c r="BP43" i="29"/>
  <c r="BO226" i="29"/>
  <c r="BL677" i="29"/>
  <c r="BO244" i="29"/>
  <c r="BO90" i="29"/>
  <c r="BO26" i="29"/>
  <c r="BK709" i="29"/>
  <c r="BK561" i="29"/>
  <c r="BO104" i="29"/>
  <c r="BK601" i="29"/>
  <c r="BL435" i="29"/>
  <c r="BL545" i="29"/>
  <c r="BL469" i="29"/>
  <c r="BL419" i="29"/>
  <c r="BL365" i="29"/>
  <c r="BL314" i="29"/>
  <c r="BK265" i="29"/>
  <c r="BK494" i="29"/>
  <c r="BK447" i="29"/>
  <c r="BL405" i="29"/>
  <c r="BL358" i="29"/>
  <c r="BK309" i="29"/>
  <c r="BL257" i="29"/>
  <c r="BK470" i="29"/>
  <c r="BK420" i="29"/>
  <c r="BL366" i="29"/>
  <c r="BK312" i="29"/>
  <c r="BK262" i="29"/>
  <c r="BL270" i="29"/>
  <c r="BK190" i="29"/>
  <c r="BK134" i="29"/>
  <c r="BL77" i="29"/>
  <c r="BL13" i="29"/>
  <c r="BH769" i="29"/>
  <c r="BH727" i="29"/>
  <c r="BH678" i="29"/>
  <c r="BK230" i="29"/>
  <c r="BL174" i="29"/>
  <c r="BK145" i="29"/>
  <c r="BL114" i="29"/>
  <c r="BK85" i="29"/>
  <c r="BK53" i="29"/>
  <c r="BK29" i="29"/>
  <c r="BK13" i="29"/>
  <c r="BG788" i="29"/>
  <c r="BG774" i="29"/>
  <c r="BH767" i="29"/>
  <c r="BG752" i="29"/>
  <c r="BG740" i="29"/>
  <c r="BG730" i="29"/>
  <c r="BH718" i="29"/>
  <c r="BH706" i="29"/>
  <c r="BG693" i="29"/>
  <c r="BH681" i="29"/>
  <c r="BG673" i="29"/>
  <c r="BK371" i="29"/>
  <c r="BK333" i="29"/>
  <c r="BL281" i="29"/>
  <c r="BL237" i="29"/>
  <c r="BL221" i="29"/>
  <c r="BK206" i="29"/>
  <c r="BL193" i="29"/>
  <c r="BK178" i="29"/>
  <c r="BL165" i="29"/>
  <c r="BK150" i="29"/>
  <c r="BK137" i="29"/>
  <c r="BK120" i="29"/>
  <c r="BL106" i="29"/>
  <c r="BL93" i="29"/>
  <c r="BK80" i="29"/>
  <c r="BK70" i="29"/>
  <c r="BL58" i="29"/>
  <c r="BK48" i="29"/>
  <c r="BK38" i="29"/>
  <c r="BL26" i="29"/>
  <c r="BK16" i="29"/>
  <c r="BK6" i="29"/>
  <c r="BH791" i="29"/>
  <c r="BG777" i="29"/>
  <c r="BH763" i="29"/>
  <c r="BG750" i="29"/>
  <c r="BH743" i="29"/>
  <c r="BG728" i="29"/>
  <c r="BG716" i="29"/>
  <c r="BG706" i="29"/>
  <c r="BH694" i="29"/>
  <c r="BH682" i="29"/>
  <c r="BH670" i="29"/>
  <c r="BL386" i="29"/>
  <c r="BK356" i="29"/>
  <c r="BK317" i="29"/>
  <c r="BL265" i="29"/>
  <c r="BK225" i="29"/>
  <c r="BK204" i="29"/>
  <c r="BL194" i="29"/>
  <c r="BL185" i="29"/>
  <c r="BK165" i="29"/>
  <c r="BK157" i="29"/>
  <c r="BL134" i="29"/>
  <c r="BL126" i="29"/>
  <c r="BK106" i="29"/>
  <c r="BK97" i="29"/>
  <c r="BK82" i="29"/>
  <c r="BK50" i="29"/>
  <c r="BK18" i="29"/>
  <c r="BH794" i="29"/>
  <c r="BG780" i="29"/>
  <c r="BG768" i="29"/>
  <c r="BG756" i="29"/>
  <c r="BG746" i="29"/>
  <c r="BH734" i="29"/>
  <c r="BH722" i="29"/>
  <c r="BG709" i="29"/>
  <c r="BH697" i="29"/>
  <c r="BG689" i="29"/>
  <c r="BH675" i="29"/>
  <c r="BH658" i="29"/>
  <c r="BH647" i="29"/>
  <c r="BH617" i="29"/>
  <c r="BG593" i="29"/>
  <c r="BH573" i="29"/>
  <c r="BH544" i="29"/>
  <c r="BO739" i="29"/>
  <c r="BP515" i="29"/>
  <c r="BP191" i="29"/>
  <c r="BL769" i="29"/>
  <c r="BO144" i="29"/>
  <c r="BL628" i="29"/>
  <c r="BO198" i="29"/>
  <c r="BO74" i="29"/>
  <c r="BO10" i="29"/>
  <c r="BL665" i="29"/>
  <c r="BO232" i="29"/>
  <c r="BL726" i="29"/>
  <c r="BL521" i="29"/>
  <c r="BK412" i="29"/>
  <c r="BL513" i="29"/>
  <c r="BK456" i="29"/>
  <c r="BK399" i="29"/>
  <c r="BK352" i="29"/>
  <c r="BK302" i="29"/>
  <c r="BK236" i="29"/>
  <c r="BK484" i="29"/>
  <c r="BK438" i="29"/>
  <c r="BK392" i="29"/>
  <c r="BK346" i="29"/>
  <c r="BL294" i="29"/>
  <c r="BL509" i="29"/>
  <c r="BK460" i="29"/>
  <c r="BK400" i="29"/>
  <c r="BK353" i="29"/>
  <c r="BL301" i="29"/>
  <c r="BK245" i="29"/>
  <c r="BK238" i="29"/>
  <c r="BL177" i="29"/>
  <c r="BK121" i="29"/>
  <c r="BL61" i="29"/>
  <c r="BG802" i="29"/>
  <c r="BG761" i="29"/>
  <c r="BG712" i="29"/>
  <c r="BH663" i="29"/>
  <c r="BK213" i="29"/>
  <c r="BK156" i="29"/>
  <c r="BL137" i="29"/>
  <c r="BK109" i="29"/>
  <c r="BL70" i="29"/>
  <c r="BL38" i="29"/>
  <c r="BL22" i="29"/>
  <c r="BL6" i="29"/>
  <c r="BH786" i="29"/>
  <c r="BG772" i="29"/>
  <c r="BG762" i="29"/>
  <c r="BH750" i="29"/>
  <c r="BH738" i="29"/>
  <c r="BG725" i="29"/>
  <c r="BH713" i="29"/>
  <c r="BG705" i="29"/>
  <c r="BH691" i="29"/>
  <c r="BG678" i="29"/>
  <c r="BH666" i="29"/>
  <c r="BK359" i="29"/>
  <c r="BK308" i="29"/>
  <c r="BK269" i="29"/>
  <c r="BL234" i="29"/>
  <c r="BK216" i="29"/>
  <c r="BL202" i="29"/>
  <c r="BL189" i="29"/>
  <c r="BK174" i="29"/>
  <c r="BL161" i="29"/>
  <c r="BK146" i="29"/>
  <c r="BL133" i="29"/>
  <c r="BK118" i="29"/>
  <c r="BK105" i="29"/>
  <c r="BK88" i="29"/>
  <c r="BK78" i="29"/>
  <c r="BL66" i="29"/>
  <c r="BK56" i="29"/>
  <c r="BK46" i="29"/>
  <c r="BL34" i="29"/>
  <c r="BK24" i="29"/>
  <c r="BK14" i="29"/>
  <c r="BH801" i="29"/>
  <c r="BG786" i="29"/>
  <c r="BH775" i="29"/>
  <c r="BG760" i="29"/>
  <c r="BG748" i="29"/>
  <c r="BG738" i="29"/>
  <c r="BH726" i="29"/>
  <c r="BH714" i="29"/>
  <c r="BG701" i="29"/>
  <c r="BH689" i="29"/>
  <c r="BG681" i="29"/>
  <c r="BG668" i="29"/>
  <c r="BK376" i="29"/>
  <c r="BL350" i="29"/>
  <c r="BK292" i="29"/>
  <c r="BK249" i="29"/>
  <c r="BL222" i="29"/>
  <c r="BK202" i="29"/>
  <c r="BK193" i="29"/>
  <c r="BK172" i="29"/>
  <c r="BL162" i="29"/>
  <c r="BL153" i="29"/>
  <c r="BK133" i="29"/>
  <c r="BK125" i="29"/>
  <c r="BL102" i="29"/>
  <c r="BL94" i="29"/>
  <c r="BK74" i="29"/>
  <c r="BK42" i="29"/>
  <c r="BK10" i="29"/>
  <c r="BG789" i="29"/>
  <c r="BH778" i="29"/>
  <c r="BH766" i="29"/>
  <c r="BH754" i="29"/>
  <c r="BG741" i="29"/>
  <c r="BH729" i="29"/>
  <c r="BG721" i="29"/>
  <c r="BH707" i="29"/>
  <c r="BG694" i="29"/>
  <c r="BH687" i="29"/>
  <c r="BG670" i="29"/>
  <c r="BG657" i="29"/>
  <c r="BH641" i="29"/>
  <c r="BG613" i="29"/>
  <c r="BH585" i="29"/>
  <c r="BG561" i="29"/>
  <c r="BH541" i="29"/>
  <c r="BG649" i="29"/>
  <c r="BG605" i="29"/>
  <c r="BH589" i="29"/>
  <c r="BG565" i="29"/>
  <c r="BH529" i="29"/>
  <c r="BG496" i="29"/>
  <c r="BH484" i="29"/>
  <c r="BH472" i="29"/>
  <c r="BG459" i="29"/>
  <c r="BH447" i="29"/>
  <c r="BG439" i="29"/>
  <c r="BH425" i="29"/>
  <c r="BG416" i="29"/>
  <c r="BG396" i="29"/>
  <c r="BH389" i="29"/>
  <c r="BH367" i="29"/>
  <c r="BG354" i="29"/>
  <c r="BG346" i="29"/>
  <c r="BH331" i="29"/>
  <c r="BG308" i="29"/>
  <c r="BG276" i="29"/>
  <c r="BH243" i="29"/>
  <c r="BH227" i="29"/>
  <c r="BH211" i="29"/>
  <c r="BH195" i="29"/>
  <c r="BH179" i="29"/>
  <c r="BG156" i="29"/>
  <c r="BH128" i="29"/>
  <c r="BG102" i="29"/>
  <c r="BG86" i="29"/>
  <c r="BG70" i="29"/>
  <c r="BG54" i="29"/>
  <c r="BG38" i="29"/>
  <c r="BG22" i="29"/>
  <c r="BG6" i="29"/>
  <c r="BC784" i="29"/>
  <c r="BH657" i="29"/>
  <c r="BH629" i="29"/>
  <c r="BH613" i="29"/>
  <c r="BH577" i="29"/>
  <c r="BG545" i="29"/>
  <c r="BH492" i="29"/>
  <c r="BH480" i="29"/>
  <c r="BG467" i="29"/>
  <c r="BH455" i="29"/>
  <c r="BP492" i="29"/>
  <c r="BP325" i="29"/>
  <c r="BP107" i="29"/>
  <c r="BK685" i="29"/>
  <c r="BP64" i="29"/>
  <c r="BK608" i="29"/>
  <c r="BP152" i="29"/>
  <c r="BO58" i="29"/>
  <c r="BK784" i="29"/>
  <c r="BK628" i="29"/>
  <c r="BO186" i="29"/>
  <c r="BK681" i="29"/>
  <c r="BK480" i="29"/>
  <c r="BL401" i="29"/>
  <c r="BL491" i="29"/>
  <c r="BL449" i="29"/>
  <c r="BK389" i="29"/>
  <c r="BL341" i="29"/>
  <c r="BK288" i="29"/>
  <c r="BL557" i="29"/>
  <c r="BL472" i="29"/>
  <c r="BK424" i="29"/>
  <c r="BL380" i="29"/>
  <c r="BK332" i="29"/>
  <c r="BK282" i="29"/>
  <c r="BL497" i="29"/>
  <c r="BL448" i="29"/>
  <c r="BL388" i="29"/>
  <c r="BL338" i="29"/>
  <c r="BK289" i="29"/>
  <c r="BK237" i="29"/>
  <c r="BL218" i="29"/>
  <c r="BK162" i="29"/>
  <c r="BK104" i="29"/>
  <c r="BL45" i="29"/>
  <c r="BG794" i="29"/>
  <c r="BH747" i="29"/>
  <c r="BG700" i="29"/>
  <c r="BK349" i="29"/>
  <c r="BK205" i="29"/>
  <c r="BK154" i="29"/>
  <c r="BK124" i="29"/>
  <c r="BL105" i="29"/>
  <c r="BK69" i="29"/>
  <c r="BK37" i="29"/>
  <c r="BK21" i="29"/>
  <c r="BK5" i="29"/>
  <c r="BG781" i="29"/>
  <c r="BH770" i="29"/>
  <c r="BG757" i="29"/>
  <c r="BH745" i="29"/>
  <c r="BG737" i="29"/>
  <c r="BH723" i="29"/>
  <c r="BG710" i="29"/>
  <c r="BH703" i="29"/>
  <c r="BG688" i="29"/>
  <c r="BG676" i="29"/>
  <c r="BG665" i="29"/>
  <c r="BL354" i="29"/>
  <c r="BL302" i="29"/>
  <c r="BL245" i="29"/>
  <c r="BK232" i="29"/>
  <c r="BK214" i="29"/>
  <c r="BK201" i="29"/>
  <c r="BK184" i="29"/>
  <c r="BL170" i="29"/>
  <c r="BL157" i="29"/>
  <c r="BK142" i="29"/>
  <c r="BL129" i="29"/>
  <c r="BK114" i="29"/>
  <c r="BL101" i="29"/>
  <c r="BK86" i="29"/>
  <c r="BL74" i="29"/>
  <c r="BK64" i="29"/>
  <c r="BK54" i="29"/>
  <c r="BL42" i="29"/>
  <c r="BK32" i="29"/>
  <c r="BK22" i="29"/>
  <c r="BL10" i="29"/>
  <c r="BH797" i="29"/>
  <c r="BG784" i="29"/>
  <c r="BG770" i="29"/>
  <c r="BH758" i="29"/>
  <c r="BH746" i="29"/>
  <c r="BG733" i="29"/>
  <c r="BH721" i="29"/>
  <c r="BG713" i="29"/>
  <c r="BH699" i="29"/>
  <c r="BG686" i="29"/>
  <c r="BH679" i="29"/>
  <c r="BG666" i="29"/>
  <c r="BL364" i="29"/>
  <c r="BK338" i="29"/>
  <c r="BL286" i="29"/>
  <c r="BL229" i="29"/>
  <c r="BK221" i="29"/>
  <c r="BL198" i="29"/>
  <c r="BL190" i="29"/>
  <c r="BK170" i="29"/>
  <c r="BK161" i="29"/>
  <c r="BK140" i="29"/>
  <c r="BL130" i="29"/>
  <c r="BL121" i="29"/>
  <c r="BK101" i="29"/>
  <c r="BK93" i="29"/>
  <c r="BK66" i="29"/>
  <c r="BK34" i="29"/>
  <c r="BH802" i="29"/>
  <c r="BH787" i="29"/>
  <c r="BG773" i="29"/>
  <c r="BH761" i="29"/>
  <c r="BG753" i="29"/>
  <c r="BH739" i="29"/>
  <c r="BG726" i="29"/>
  <c r="BH719" i="29"/>
  <c r="BG704" i="29"/>
  <c r="BG692" i="29"/>
  <c r="BG682" i="29"/>
  <c r="BG662" i="29"/>
  <c r="BH655" i="29"/>
  <c r="BH639" i="29"/>
  <c r="BH608" i="29"/>
  <c r="BG581" i="29"/>
  <c r="BH553" i="29"/>
  <c r="BG529" i="29"/>
  <c r="BH646" i="29"/>
  <c r="BH600" i="29"/>
  <c r="BH584" i="29"/>
  <c r="BG557" i="29"/>
  <c r="BG521" i="29"/>
  <c r="BG491" i="29"/>
  <c r="BH479" i="29"/>
  <c r="BG471" i="29"/>
  <c r="BH457" i="29"/>
  <c r="BG444" i="29"/>
  <c r="BH432" i="29"/>
  <c r="BG422" i="29"/>
  <c r="BH412" i="29"/>
  <c r="BG394" i="29"/>
  <c r="BH379" i="29"/>
  <c r="BH363" i="29"/>
  <c r="BH352" i="29"/>
  <c r="BH344" i="29"/>
  <c r="BH329" i="29"/>
  <c r="BG300" i="29"/>
  <c r="BG268" i="29"/>
  <c r="BH241" i="29"/>
  <c r="BH225" i="29"/>
  <c r="BH209" i="29"/>
  <c r="BH193" i="29"/>
  <c r="BH177" i="29"/>
  <c r="BH151" i="29"/>
  <c r="BG124" i="29"/>
  <c r="BG98" i="29"/>
  <c r="BG82" i="29"/>
  <c r="BG66" i="29"/>
  <c r="BG50" i="29"/>
  <c r="BG34" i="29"/>
  <c r="BG18" i="29"/>
  <c r="BC800" i="29"/>
  <c r="BD781" i="29"/>
  <c r="BH650" i="29"/>
  <c r="BH624" i="29"/>
  <c r="BH601" i="29"/>
  <c r="BG569" i="29"/>
  <c r="BG499" i="29"/>
  <c r="BH487" i="29"/>
  <c r="BG479" i="29"/>
  <c r="BH465" i="29"/>
  <c r="BG452" i="29"/>
  <c r="BP392" i="29"/>
  <c r="BL761" i="29"/>
  <c r="BL754" i="29"/>
  <c r="BK458" i="29"/>
  <c r="BL377" i="29"/>
  <c r="BL460" i="29"/>
  <c r="BK268" i="29"/>
  <c r="BK326" i="29"/>
  <c r="BL149" i="29"/>
  <c r="BG734" i="29"/>
  <c r="BL146" i="29"/>
  <c r="BL30" i="29"/>
  <c r="BG769" i="29"/>
  <c r="BG720" i="29"/>
  <c r="BH674" i="29"/>
  <c r="BK242" i="29"/>
  <c r="BK182" i="29"/>
  <c r="BL125" i="29"/>
  <c r="BK72" i="29"/>
  <c r="BK30" i="29"/>
  <c r="BH782" i="29"/>
  <c r="BH731" i="29"/>
  <c r="BG684" i="29"/>
  <c r="BL329" i="29"/>
  <c r="BK197" i="29"/>
  <c r="BK138" i="29"/>
  <c r="BL89" i="29"/>
  <c r="BG782" i="29"/>
  <c r="BG736" i="29"/>
  <c r="BH690" i="29"/>
  <c r="BG625" i="29"/>
  <c r="BH521" i="29"/>
  <c r="BH597" i="29"/>
  <c r="BH545" i="29"/>
  <c r="BH489" i="29"/>
  <c r="BH469" i="29"/>
  <c r="BG442" i="29"/>
  <c r="BH420" i="29"/>
  <c r="BH392" i="29"/>
  <c r="BH361" i="29"/>
  <c r="BH339" i="29"/>
  <c r="BG292" i="29"/>
  <c r="BH235" i="29"/>
  <c r="BH203" i="29"/>
  <c r="BG168" i="29"/>
  <c r="BH119" i="29"/>
  <c r="BG78" i="29"/>
  <c r="BG46" i="29"/>
  <c r="BG14" i="29"/>
  <c r="BD772" i="29"/>
  <c r="BH621" i="29"/>
  <c r="BH561" i="29"/>
  <c r="BG484" i="29"/>
  <c r="BG462" i="29"/>
  <c r="BG447" i="29"/>
  <c r="BG434" i="29"/>
  <c r="BG420" i="29"/>
  <c r="BG407" i="29"/>
  <c r="BG392" i="29"/>
  <c r="BH364" i="29"/>
  <c r="BG344" i="29"/>
  <c r="BH327" i="29"/>
  <c r="BH311" i="29"/>
  <c r="BH295" i="29"/>
  <c r="BH279" i="29"/>
  <c r="BH263" i="29"/>
  <c r="BH236" i="29"/>
  <c r="BH220" i="29"/>
  <c r="BH204" i="29"/>
  <c r="BH188" i="29"/>
  <c r="BH172" i="29"/>
  <c r="BH143" i="29"/>
  <c r="BG116" i="29"/>
  <c r="BH99" i="29"/>
  <c r="BH83" i="29"/>
  <c r="BH67" i="29"/>
  <c r="BH51" i="29"/>
  <c r="BH35" i="29"/>
  <c r="BH19" i="29"/>
  <c r="BH3" i="29"/>
  <c r="BD785" i="29"/>
  <c r="BD760" i="29"/>
  <c r="BC740" i="29"/>
  <c r="BG650" i="29"/>
  <c r="BH633" i="29"/>
  <c r="BG601" i="29"/>
  <c r="BG541" i="29"/>
  <c r="BH525" i="29"/>
  <c r="BH509" i="29"/>
  <c r="BG492" i="29"/>
  <c r="BH485" i="29"/>
  <c r="BG470" i="29"/>
  <c r="BG458" i="29"/>
  <c r="BG448" i="29"/>
  <c r="BG428" i="29"/>
  <c r="BH421" i="29"/>
  <c r="BH400" i="29"/>
  <c r="BG390" i="29"/>
  <c r="BG371" i="29"/>
  <c r="BH355" i="29"/>
  <c r="BG340" i="29"/>
  <c r="BG332" i="29"/>
  <c r="BG319" i="29"/>
  <c r="BG303" i="29"/>
  <c r="BG287" i="29"/>
  <c r="BG271" i="29"/>
  <c r="BG656" i="29"/>
  <c r="BG633" i="29"/>
  <c r="BG573" i="29"/>
  <c r="BH557" i="29"/>
  <c r="BG533" i="29"/>
  <c r="BG500" i="29"/>
  <c r="BH493" i="29"/>
  <c r="BG478" i="29"/>
  <c r="BG466" i="29"/>
  <c r="BG456" i="29"/>
  <c r="BH444" i="29"/>
  <c r="BH429" i="29"/>
  <c r="BG411" i="29"/>
  <c r="BG402" i="29"/>
  <c r="BG388" i="29"/>
  <c r="BG360" i="29"/>
  <c r="BH343" i="29"/>
  <c r="BG326" i="29"/>
  <c r="BH316" i="29"/>
  <c r="BG306" i="29"/>
  <c r="BG296" i="29"/>
  <c r="BH284" i="29"/>
  <c r="BG274" i="29"/>
  <c r="BG264" i="29"/>
  <c r="BG248" i="29"/>
  <c r="BG216" i="29"/>
  <c r="BG184" i="29"/>
  <c r="BH159" i="29"/>
  <c r="BG132" i="29"/>
  <c r="BG104" i="29"/>
  <c r="BG96" i="29"/>
  <c r="BG88" i="29"/>
  <c r="BG80" i="29"/>
  <c r="BG72" i="29"/>
  <c r="BG64" i="29"/>
  <c r="BG56" i="29"/>
  <c r="BG48" i="29"/>
  <c r="BG40" i="29"/>
  <c r="BG32" i="29"/>
  <c r="BG24" i="29"/>
  <c r="BG16" i="29"/>
  <c r="BG8" i="29"/>
  <c r="BC796" i="29"/>
  <c r="BD777" i="29"/>
  <c r="BD752" i="29"/>
  <c r="BC732" i="29"/>
  <c r="BG222" i="29"/>
  <c r="BH184" i="29"/>
  <c r="BD780" i="29"/>
  <c r="BC736" i="29"/>
  <c r="BD716" i="29"/>
  <c r="BC696" i="29"/>
  <c r="BD677" i="29"/>
  <c r="BD652" i="29"/>
  <c r="BD634" i="29"/>
  <c r="BC601" i="29"/>
  <c r="BD589" i="29"/>
  <c r="BD577" i="29"/>
  <c r="BC564" i="29"/>
  <c r="BD552" i="29"/>
  <c r="BC544" i="29"/>
  <c r="BD530" i="29"/>
  <c r="BC517" i="29"/>
  <c r="BD510" i="29"/>
  <c r="BD480" i="29"/>
  <c r="BD460" i="29"/>
  <c r="BC442" i="29"/>
  <c r="BD423" i="29"/>
  <c r="BC413" i="29"/>
  <c r="BD401" i="29"/>
  <c r="BC391" i="29"/>
  <c r="BD379" i="29"/>
  <c r="BD367" i="29"/>
  <c r="BD351" i="29"/>
  <c r="BD335" i="29"/>
  <c r="BD319" i="29"/>
  <c r="BD303" i="29"/>
  <c r="BD287" i="29"/>
  <c r="BD271" i="29"/>
  <c r="BD246" i="29"/>
  <c r="BC238" i="29"/>
  <c r="BD224" i="29"/>
  <c r="BC211" i="29"/>
  <c r="BD204" i="29"/>
  <c r="BC189" i="29"/>
  <c r="BC177" i="29"/>
  <c r="BC167" i="29"/>
  <c r="BD154" i="29"/>
  <c r="BC142" i="29"/>
  <c r="BC128" i="29"/>
  <c r="BD117" i="29"/>
  <c r="BG236" i="29"/>
  <c r="BG198" i="29"/>
  <c r="BG120" i="29"/>
  <c r="BD764" i="29"/>
  <c r="BC716" i="29"/>
  <c r="BD697" i="29"/>
  <c r="BD672" i="29"/>
  <c r="BC652" i="29"/>
  <c r="BD628" i="29"/>
  <c r="BD612" i="29"/>
  <c r="BC599" i="29"/>
  <c r="BC587" i="29"/>
  <c r="BC577" i="29"/>
  <c r="BD565" i="29"/>
  <c r="BD553" i="29"/>
  <c r="BC540" i="29"/>
  <c r="BD528" i="29"/>
  <c r="BC520" i="29"/>
  <c r="BD506" i="29"/>
  <c r="BD491" i="29"/>
  <c r="BC480" i="29"/>
  <c r="BD453" i="29"/>
  <c r="BC431" i="29"/>
  <c r="BC409" i="29"/>
  <c r="BC379" i="29"/>
  <c r="BC367" i="29"/>
  <c r="BD355" i="29"/>
  <c r="BC345" i="29"/>
  <c r="BC335" i="29"/>
  <c r="BD323" i="29"/>
  <c r="BC313" i="29"/>
  <c r="BP268" i="29"/>
  <c r="BL564" i="29"/>
  <c r="BL601" i="29"/>
  <c r="BL389" i="29"/>
  <c r="BK329" i="29"/>
  <c r="BL417" i="29"/>
  <c r="BK482" i="29"/>
  <c r="BL274" i="29"/>
  <c r="BL90" i="29"/>
  <c r="BG690" i="29"/>
  <c r="BK117" i="29"/>
  <c r="BL14" i="29"/>
  <c r="BH755" i="29"/>
  <c r="BG708" i="29"/>
  <c r="BL374" i="29"/>
  <c r="BL225" i="29"/>
  <c r="BK169" i="29"/>
  <c r="BK110" i="29"/>
  <c r="BK62" i="29"/>
  <c r="BL18" i="29"/>
  <c r="BG765" i="29"/>
  <c r="BG718" i="29"/>
  <c r="BG674" i="29"/>
  <c r="BK274" i="29"/>
  <c r="BK189" i="29"/>
  <c r="BK129" i="29"/>
  <c r="BK58" i="29"/>
  <c r="BH771" i="29"/>
  <c r="BG724" i="29"/>
  <c r="BG677" i="29"/>
  <c r="BH605" i="29"/>
  <c r="BG517" i="29"/>
  <c r="BH592" i="29"/>
  <c r="BG537" i="29"/>
  <c r="BG486" i="29"/>
  <c r="BG464" i="29"/>
  <c r="BH440" i="29"/>
  <c r="BG418" i="29"/>
  <c r="BG391" i="29"/>
  <c r="BG356" i="29"/>
  <c r="BH337" i="29"/>
  <c r="BG284" i="29"/>
  <c r="BH233" i="29"/>
  <c r="BH201" i="29"/>
  <c r="BH160" i="29"/>
  <c r="BH116" i="29"/>
  <c r="BG74" i="29"/>
  <c r="BG42" i="29"/>
  <c r="BG10" i="29"/>
  <c r="BH659" i="29"/>
  <c r="BH616" i="29"/>
  <c r="BG553" i="29"/>
  <c r="BG482" i="29"/>
  <c r="BH460" i="29"/>
  <c r="BH445" i="29"/>
  <c r="BG432" i="29"/>
  <c r="BG412" i="29"/>
  <c r="BH405" i="29"/>
  <c r="BG379" i="29"/>
  <c r="BH359" i="29"/>
  <c r="BG342" i="29"/>
  <c r="BH325" i="29"/>
  <c r="BH309" i="29"/>
  <c r="BH293" i="29"/>
  <c r="BH277" i="29"/>
  <c r="BH261" i="29"/>
  <c r="BG235" i="29"/>
  <c r="BG219" i="29"/>
  <c r="BG203" i="29"/>
  <c r="BG187" i="29"/>
  <c r="BG160" i="29"/>
  <c r="BH140" i="29"/>
  <c r="BH111" i="29"/>
  <c r="BH95" i="29"/>
  <c r="BH79" i="29"/>
  <c r="BH63" i="29"/>
  <c r="BH47" i="29"/>
  <c r="BH31" i="29"/>
  <c r="BH15" i="29"/>
  <c r="BD801" i="29"/>
  <c r="BD776" i="29"/>
  <c r="BC756" i="29"/>
  <c r="BG661" i="29"/>
  <c r="BG641" i="29"/>
  <c r="BG629" i="29"/>
  <c r="BH593" i="29"/>
  <c r="BH536" i="29"/>
  <c r="BH520" i="29"/>
  <c r="BG502" i="29"/>
  <c r="BG490" i="29"/>
  <c r="BG480" i="29"/>
  <c r="BH468" i="29"/>
  <c r="BH456" i="29"/>
  <c r="BG443" i="29"/>
  <c r="BG426" i="29"/>
  <c r="BH415" i="29"/>
  <c r="BG399" i="29"/>
  <c r="BH388" i="29"/>
  <c r="BG364" i="29"/>
  <c r="BH353" i="29"/>
  <c r="BG338" i="29"/>
  <c r="BG330" i="29"/>
  <c r="BH312" i="29"/>
  <c r="BH296" i="29"/>
  <c r="BH280" i="29"/>
  <c r="BH264" i="29"/>
  <c r="BG654" i="29"/>
  <c r="BH625" i="29"/>
  <c r="BH568" i="29"/>
  <c r="BH552" i="29"/>
  <c r="BG525" i="29"/>
  <c r="BG498" i="29"/>
  <c r="BG488" i="29"/>
  <c r="BH476" i="29"/>
  <c r="BH464" i="29"/>
  <c r="BG451" i="29"/>
  <c r="BH439" i="29"/>
  <c r="BG424" i="29"/>
  <c r="BH409" i="29"/>
  <c r="BG400" i="29"/>
  <c r="BG383" i="29"/>
  <c r="BG358" i="29"/>
  <c r="BH341" i="29"/>
  <c r="BH324" i="29"/>
  <c r="BG314" i="29"/>
  <c r="BG304" i="29"/>
  <c r="BH292" i="29"/>
  <c r="BG282" i="29"/>
  <c r="BG272" i="29"/>
  <c r="BH260" i="29"/>
  <c r="BG240" i="29"/>
  <c r="BG208" i="29"/>
  <c r="BG176" i="29"/>
  <c r="BH156" i="29"/>
  <c r="BH127" i="29"/>
  <c r="BH102" i="29"/>
  <c r="BH94" i="29"/>
  <c r="BH86" i="29"/>
  <c r="BH78" i="29"/>
  <c r="BH70" i="29"/>
  <c r="BH62" i="29"/>
  <c r="BH54" i="29"/>
  <c r="BH46" i="29"/>
  <c r="BH38" i="29"/>
  <c r="BH30" i="29"/>
  <c r="BH22" i="29"/>
  <c r="BH14" i="29"/>
  <c r="BH6" i="29"/>
  <c r="BD793" i="29"/>
  <c r="BD768" i="29"/>
  <c r="BC748" i="29"/>
  <c r="BD729" i="29"/>
  <c r="BH216" i="29"/>
  <c r="BG152" i="29"/>
  <c r="BD756" i="29"/>
  <c r="BD733" i="29"/>
  <c r="BC712" i="29"/>
  <c r="BD693" i="29"/>
  <c r="BD668" i="29"/>
  <c r="BC648" i="29"/>
  <c r="BC625" i="29"/>
  <c r="BC596" i="29"/>
  <c r="BD584" i="29"/>
  <c r="BC576" i="29"/>
  <c r="BD562" i="29"/>
  <c r="BC549" i="29"/>
  <c r="BD542" i="29"/>
  <c r="BC527" i="29"/>
  <c r="BC515" i="29"/>
  <c r="BD495" i="29"/>
  <c r="BC471" i="29"/>
  <c r="BC456" i="29"/>
  <c r="BC440" i="29"/>
  <c r="BC421" i="29"/>
  <c r="BD409" i="29"/>
  <c r="BC399" i="29"/>
  <c r="BC389" i="29"/>
  <c r="BC378" i="29"/>
  <c r="BC366" i="29"/>
  <c r="BC350" i="29"/>
  <c r="BC334" i="29"/>
  <c r="BC318" i="29"/>
  <c r="BC302" i="29"/>
  <c r="BC286" i="29"/>
  <c r="BC270" i="29"/>
  <c r="BC243" i="29"/>
  <c r="BD236" i="29"/>
  <c r="BC221" i="29"/>
  <c r="BC209" i="29"/>
  <c r="BC199" i="29"/>
  <c r="BD187" i="29"/>
  <c r="BD175" i="29"/>
  <c r="BC162" i="29"/>
  <c r="BC153" i="29"/>
  <c r="BD138" i="29"/>
  <c r="BC126" i="29"/>
  <c r="BC112" i="29"/>
  <c r="BG230" i="29"/>
  <c r="BH192" i="29"/>
  <c r="BD796" i="29"/>
  <c r="BC752" i="29"/>
  <c r="BD713" i="29"/>
  <c r="BD688" i="29"/>
  <c r="BC668" i="29"/>
  <c r="BD649" i="29"/>
  <c r="BD626" i="29"/>
  <c r="BD610" i="29"/>
  <c r="BD597" i="29"/>
  <c r="BD585" i="29"/>
  <c r="BC572" i="29"/>
  <c r="BD560" i="29"/>
  <c r="BC552" i="29"/>
  <c r="BD538" i="29"/>
  <c r="BC525" i="29"/>
  <c r="BD518" i="29"/>
  <c r="BD499" i="29"/>
  <c r="BD488" i="29"/>
  <c r="BD472" i="29"/>
  <c r="BC444" i="29"/>
  <c r="BD427" i="29"/>
  <c r="BC401" i="29"/>
  <c r="BC375" i="29"/>
  <c r="BD363" i="29"/>
  <c r="BC353" i="29"/>
  <c r="BC343" i="29"/>
  <c r="BD331" i="29"/>
  <c r="BC321" i="29"/>
  <c r="BC311" i="29"/>
  <c r="BO142" i="29"/>
  <c r="BO116" i="29"/>
  <c r="BP140" i="29"/>
  <c r="BK483" i="29"/>
  <c r="BL277" i="29"/>
  <c r="BK372" i="29"/>
  <c r="BK430" i="29"/>
  <c r="BK322" i="29"/>
  <c r="BL29" i="29"/>
  <c r="BL297" i="29"/>
  <c r="BL86" i="29"/>
  <c r="BG790" i="29"/>
  <c r="BG742" i="29"/>
  <c r="BG698" i="29"/>
  <c r="BL345" i="29"/>
  <c r="BK210" i="29"/>
  <c r="BK152" i="29"/>
  <c r="BL97" i="29"/>
  <c r="BL50" i="29"/>
  <c r="BK8" i="29"/>
  <c r="BH753" i="29"/>
  <c r="BH711" i="29"/>
  <c r="BH662" i="29"/>
  <c r="BL226" i="29"/>
  <c r="BL166" i="29"/>
  <c r="BK108" i="29"/>
  <c r="BK26" i="29"/>
  <c r="BG758" i="29"/>
  <c r="BG714" i="29"/>
  <c r="BG660" i="29"/>
  <c r="BH576" i="29"/>
  <c r="BG644" i="29"/>
  <c r="BH581" i="29"/>
  <c r="BG513" i="29"/>
  <c r="BG476" i="29"/>
  <c r="BG454" i="29"/>
  <c r="BG431" i="29"/>
  <c r="BH407" i="29"/>
  <c r="BG375" i="29"/>
  <c r="BG350" i="29"/>
  <c r="BG324" i="29"/>
  <c r="BG260" i="29"/>
  <c r="BH219" i="29"/>
  <c r="BH187" i="29"/>
  <c r="BH148" i="29"/>
  <c r="BG94" i="29"/>
  <c r="BG62" i="29"/>
  <c r="BG30" i="29"/>
  <c r="BD797" i="29"/>
  <c r="BG646" i="29"/>
  <c r="BG597" i="29"/>
  <c r="BH497" i="29"/>
  <c r="BH477" i="29"/>
  <c r="BG450" i="29"/>
  <c r="BG440" i="29"/>
  <c r="BH428" i="29"/>
  <c r="BG410" i="29"/>
  <c r="BH399" i="29"/>
  <c r="BH371" i="29"/>
  <c r="BH357" i="29"/>
  <c r="BH340" i="29"/>
  <c r="BH319" i="29"/>
  <c r="BH303" i="29"/>
  <c r="BH287" i="29"/>
  <c r="BH271" i="29"/>
  <c r="BH244" i="29"/>
  <c r="BH228" i="29"/>
  <c r="BH212" i="29"/>
  <c r="BH196" i="29"/>
  <c r="BH180" i="29"/>
  <c r="BH152" i="29"/>
  <c r="BG128" i="29"/>
  <c r="BH108" i="29"/>
  <c r="BH91" i="29"/>
  <c r="BH75" i="29"/>
  <c r="BH59" i="29"/>
  <c r="BH43" i="29"/>
  <c r="BH27" i="29"/>
  <c r="BH11" i="29"/>
  <c r="BD792" i="29"/>
  <c r="BC772" i="29"/>
  <c r="BD753" i="29"/>
  <c r="BH654" i="29"/>
  <c r="BH638" i="29"/>
  <c r="BG621" i="29"/>
  <c r="BG585" i="29"/>
  <c r="BH533" i="29"/>
  <c r="BH517" i="29"/>
  <c r="BH500" i="29"/>
  <c r="BH488" i="29"/>
  <c r="BG475" i="29"/>
  <c r="BH463" i="29"/>
  <c r="BG455" i="29"/>
  <c r="BH441" i="29"/>
  <c r="BH424" i="29"/>
  <c r="BH413" i="29"/>
  <c r="BG395" i="29"/>
  <c r="BG386" i="29"/>
  <c r="BG362" i="29"/>
  <c r="BH347" i="29"/>
  <c r="BH336" i="29"/>
  <c r="BH328" i="29"/>
  <c r="BG311" i="29"/>
  <c r="BG295" i="29"/>
  <c r="BG279" i="29"/>
  <c r="BG263" i="29"/>
  <c r="BH642" i="29"/>
  <c r="BG617" i="29"/>
  <c r="BH565" i="29"/>
  <c r="BH549" i="29"/>
  <c r="BH513" i="29"/>
  <c r="BH496" i="29"/>
  <c r="BG483" i="29"/>
  <c r="BH471" i="29"/>
  <c r="BG463" i="29"/>
  <c r="BH449" i="29"/>
  <c r="BH437" i="29"/>
  <c r="BH416" i="29"/>
  <c r="BG406" i="29"/>
  <c r="BH396" i="29"/>
  <c r="BH378" i="29"/>
  <c r="BH356" i="29"/>
  <c r="BG336" i="29"/>
  <c r="BG322" i="29"/>
  <c r="BG312" i="29"/>
  <c r="BH300" i="29"/>
  <c r="BG290" i="29"/>
  <c r="BG280" i="29"/>
  <c r="BH268" i="29"/>
  <c r="BG258" i="29"/>
  <c r="BG232" i="29"/>
  <c r="BG200" i="29"/>
  <c r="BH168" i="29"/>
  <c r="BG144" i="29"/>
  <c r="BH124" i="29"/>
  <c r="BG100" i="29"/>
  <c r="BG92" i="29"/>
  <c r="BG84" i="29"/>
  <c r="BG76" i="29"/>
  <c r="BG68" i="29"/>
  <c r="BG60" i="29"/>
  <c r="BG52" i="29"/>
  <c r="BG44" i="29"/>
  <c r="BG36" i="29"/>
  <c r="BG28" i="29"/>
  <c r="BG20" i="29"/>
  <c r="BG12" i="29"/>
  <c r="BG4" i="29"/>
  <c r="BD784" i="29"/>
  <c r="BC764" i="29"/>
  <c r="BD745" i="29"/>
  <c r="BH248" i="29"/>
  <c r="BG196" i="29"/>
  <c r="BH135" i="29"/>
  <c r="BC744" i="29"/>
  <c r="BC728" i="29"/>
  <c r="BD709" i="29"/>
  <c r="BD684" i="29"/>
  <c r="BC664" i="29"/>
  <c r="BD645" i="29"/>
  <c r="BC617" i="29"/>
  <c r="BD594" i="29"/>
  <c r="BC581" i="29"/>
  <c r="BD574" i="29"/>
  <c r="BC559" i="29"/>
  <c r="BC547" i="29"/>
  <c r="BC537" i="29"/>
  <c r="BD525" i="29"/>
  <c r="BD513" i="29"/>
  <c r="BD493" i="29"/>
  <c r="BL612" i="29"/>
  <c r="BK513" i="29"/>
  <c r="BH783" i="29"/>
  <c r="BH735" i="29"/>
  <c r="BL138" i="29"/>
  <c r="BG745" i="29"/>
  <c r="BL158" i="29"/>
  <c r="BH702" i="29"/>
  <c r="BH569" i="29"/>
  <c r="BG427" i="29"/>
  <c r="BG316" i="29"/>
  <c r="BG136" i="29"/>
  <c r="BD788" i="29"/>
  <c r="BG472" i="29"/>
  <c r="BH408" i="29"/>
  <c r="BH332" i="29"/>
  <c r="BH269" i="29"/>
  <c r="BG195" i="29"/>
  <c r="BH103" i="29"/>
  <c r="BH39" i="29"/>
  <c r="BD769" i="29"/>
  <c r="BH609" i="29"/>
  <c r="BH495" i="29"/>
  <c r="BH453" i="29"/>
  <c r="BH393" i="29"/>
  <c r="BG334" i="29"/>
  <c r="BH272" i="29"/>
  <c r="BH560" i="29"/>
  <c r="BH481" i="29"/>
  <c r="BH431" i="29"/>
  <c r="BH375" i="29"/>
  <c r="BH308" i="29"/>
  <c r="BG266" i="29"/>
  <c r="BG164" i="29"/>
  <c r="BH90" i="29"/>
  <c r="BH58" i="29"/>
  <c r="BH26" i="29"/>
  <c r="BC780" i="29"/>
  <c r="BG190" i="29"/>
  <c r="BD700" i="29"/>
  <c r="BC609" i="29"/>
  <c r="BD557" i="29"/>
  <c r="BC512" i="29"/>
  <c r="BC452" i="29"/>
  <c r="BD417" i="29"/>
  <c r="BC397" i="29"/>
  <c r="BD375" i="29"/>
  <c r="BD343" i="29"/>
  <c r="BD311" i="29"/>
  <c r="BD279" i="29"/>
  <c r="BC241" i="29"/>
  <c r="BD219" i="29"/>
  <c r="BC194" i="29"/>
  <c r="BC174" i="29"/>
  <c r="BD149" i="29"/>
  <c r="BD122" i="29"/>
  <c r="BH224" i="29"/>
  <c r="BC776" i="29"/>
  <c r="BD704" i="29"/>
  <c r="BD665" i="29"/>
  <c r="BD620" i="29"/>
  <c r="BD592" i="29"/>
  <c r="BD570" i="29"/>
  <c r="BD550" i="29"/>
  <c r="BC523" i="29"/>
  <c r="BD496" i="29"/>
  <c r="BC468" i="29"/>
  <c r="BD424" i="29"/>
  <c r="BD371" i="29"/>
  <c r="BC351" i="29"/>
  <c r="BC329" i="29"/>
  <c r="BD307" i="29"/>
  <c r="BC297" i="29"/>
  <c r="BC287" i="29"/>
  <c r="BD275" i="29"/>
  <c r="BC265" i="29"/>
  <c r="BC249" i="29"/>
  <c r="BC239" i="29"/>
  <c r="BD227" i="29"/>
  <c r="BD215" i="29"/>
  <c r="BC202" i="29"/>
  <c r="BD190" i="29"/>
  <c r="BC182" i="29"/>
  <c r="BD168" i="29"/>
  <c r="BC154" i="29"/>
  <c r="BC140" i="29"/>
  <c r="BH232" i="29"/>
  <c r="BG180" i="29"/>
  <c r="BC792" i="29"/>
  <c r="BD740" i="29"/>
  <c r="BC720" i="29"/>
  <c r="BD701" i="29"/>
  <c r="BD676" i="29"/>
  <c r="BC656" i="29"/>
  <c r="BD637" i="29"/>
  <c r="BD621" i="29"/>
  <c r="BC597" i="29"/>
  <c r="BD590" i="29"/>
  <c r="BC575" i="29"/>
  <c r="BC563" i="29"/>
  <c r="BC553" i="29"/>
  <c r="BD541" i="29"/>
  <c r="BD529" i="29"/>
  <c r="BC516" i="29"/>
  <c r="BD500" i="29"/>
  <c r="BC484" i="29"/>
  <c r="BD463" i="29"/>
  <c r="BC439" i="29"/>
  <c r="BC424" i="29"/>
  <c r="BD410" i="29"/>
  <c r="BD394" i="29"/>
  <c r="BC371" i="29"/>
  <c r="BC339" i="29"/>
  <c r="BC307" i="29"/>
  <c r="BC275" i="29"/>
  <c r="BC242" i="29"/>
  <c r="BD230" i="29"/>
  <c r="BH256" i="29"/>
  <c r="BG214" i="29"/>
  <c r="BH176" i="29"/>
  <c r="BC768" i="29"/>
  <c r="BC724" i="29"/>
  <c r="BD705" i="29"/>
  <c r="BD680" i="29"/>
  <c r="BC660" i="29"/>
  <c r="BD641" i="29"/>
  <c r="BC627" i="29"/>
  <c r="BC619" i="29"/>
  <c r="BC611" i="29"/>
  <c r="BC603" i="29"/>
  <c r="BC593" i="29"/>
  <c r="BD581" i="29"/>
  <c r="BD569" i="29"/>
  <c r="BC556" i="29"/>
  <c r="BD544" i="29"/>
  <c r="BC536" i="29"/>
  <c r="BD522" i="29"/>
  <c r="BC509" i="29"/>
  <c r="BD485" i="29"/>
  <c r="BC463" i="29"/>
  <c r="BC450" i="29"/>
  <c r="BC428" i="29"/>
  <c r="BC412" i="29"/>
  <c r="BC396" i="29"/>
  <c r="BC382" i="29"/>
  <c r="BD366" i="29"/>
  <c r="BD350" i="29"/>
  <c r="BD334" i="29"/>
  <c r="BD318" i="29"/>
  <c r="BD302" i="29"/>
  <c r="BD286" i="29"/>
  <c r="BD270" i="29"/>
  <c r="BD248" i="29"/>
  <c r="BC235" i="29"/>
  <c r="BD228" i="29"/>
  <c r="BC213" i="29"/>
  <c r="BC201" i="29"/>
  <c r="BC191" i="29"/>
  <c r="BD179" i="29"/>
  <c r="BD167" i="29"/>
  <c r="BC157" i="29"/>
  <c r="BD142" i="29"/>
  <c r="BC130" i="29"/>
  <c r="BC116" i="29"/>
  <c r="BC222" i="29"/>
  <c r="BD146" i="29"/>
  <c r="BD105" i="29"/>
  <c r="BC93" i="29"/>
  <c r="BD78" i="29"/>
  <c r="BC66" i="29"/>
  <c r="BC52" i="29"/>
  <c r="BD41" i="29"/>
  <c r="BC29" i="29"/>
  <c r="BD14" i="29"/>
  <c r="AZ661" i="29"/>
  <c r="AZ645" i="29"/>
  <c r="AY629" i="29"/>
  <c r="AY619" i="29"/>
  <c r="AZ607" i="29"/>
  <c r="AY597" i="29"/>
  <c r="AY587" i="29"/>
  <c r="AZ575" i="29"/>
  <c r="AY565" i="29"/>
  <c r="AY555" i="29"/>
  <c r="AZ543" i="29"/>
  <c r="AY533" i="29"/>
  <c r="AY523" i="29"/>
  <c r="AZ511" i="29"/>
  <c r="AY498" i="29"/>
  <c r="AZ491" i="29"/>
  <c r="AY476" i="29"/>
  <c r="AY464" i="29"/>
  <c r="AY454" i="29"/>
  <c r="AZ442" i="29"/>
  <c r="AZ430" i="29"/>
  <c r="AY417" i="29"/>
  <c r="AZ405" i="29"/>
  <c r="AY397" i="29"/>
  <c r="AZ383" i="29"/>
  <c r="AY370" i="29"/>
  <c r="AZ363" i="29"/>
  <c r="AY351" i="29"/>
  <c r="AZ336" i="29"/>
  <c r="AY324" i="29"/>
  <c r="AY310" i="29"/>
  <c r="AZ299" i="29"/>
  <c r="AY287" i="29"/>
  <c r="AZ272" i="29"/>
  <c r="AY260" i="29"/>
  <c r="BD191" i="29"/>
  <c r="BC136" i="29"/>
  <c r="BC117" i="29"/>
  <c r="BD101" i="29"/>
  <c r="BC89" i="29"/>
  <c r="BD74" i="29"/>
  <c r="BC62" i="29"/>
  <c r="BC48" i="29"/>
  <c r="BD37" i="29"/>
  <c r="BC25" i="29"/>
  <c r="BD10" i="29"/>
  <c r="AY796" i="29"/>
  <c r="AY780" i="29"/>
  <c r="AY764" i="29"/>
  <c r="AY748" i="29"/>
  <c r="AY732" i="29"/>
  <c r="AY716" i="29"/>
  <c r="AY700" i="29"/>
  <c r="AY684" i="29"/>
  <c r="AY668" i="29"/>
  <c r="AY653" i="29"/>
  <c r="AY637" i="29"/>
  <c r="AY607" i="29"/>
  <c r="AY575" i="29"/>
  <c r="AY543" i="29"/>
  <c r="AY511" i="29"/>
  <c r="AY494" i="29"/>
  <c r="AZ482" i="29"/>
  <c r="AZ470" i="29"/>
  <c r="AY457" i="29"/>
  <c r="AZ445" i="29"/>
  <c r="AY437" i="29"/>
  <c r="AZ423" i="29"/>
  <c r="AY410" i="29"/>
  <c r="AZ403" i="29"/>
  <c r="AY388" i="29"/>
  <c r="AY376" i="29"/>
  <c r="AY366" i="29"/>
  <c r="AY352" i="29"/>
  <c r="AY338" i="29"/>
  <c r="AZ327" i="29"/>
  <c r="AY315" i="29"/>
  <c r="AZ300" i="29"/>
  <c r="AY288" i="29"/>
  <c r="AY274" i="29"/>
  <c r="AZ263" i="29"/>
  <c r="AZ244" i="29"/>
  <c r="BC205" i="29"/>
  <c r="BD166" i="29"/>
  <c r="BC129" i="29"/>
  <c r="BC101" i="29"/>
  <c r="BO42" i="29"/>
  <c r="BL321" i="29"/>
  <c r="BL182" i="29"/>
  <c r="BH686" i="29"/>
  <c r="BL82" i="29"/>
  <c r="BG696" i="29"/>
  <c r="BL98" i="29"/>
  <c r="BH649" i="29"/>
  <c r="BH501" i="29"/>
  <c r="BG404" i="29"/>
  <c r="BH249" i="29"/>
  <c r="BG90" i="29"/>
  <c r="BH632" i="29"/>
  <c r="BH448" i="29"/>
  <c r="BH397" i="29"/>
  <c r="BH317" i="29"/>
  <c r="BG243" i="29"/>
  <c r="BG179" i="29"/>
  <c r="BH87" i="29"/>
  <c r="BH23" i="29"/>
  <c r="BD744" i="29"/>
  <c r="BG577" i="29"/>
  <c r="BG487" i="29"/>
  <c r="BG436" i="29"/>
  <c r="BH383" i="29"/>
  <c r="BH320" i="29"/>
  <c r="BG658" i="29"/>
  <c r="BH537" i="29"/>
  <c r="BG468" i="29"/>
  <c r="BG415" i="29"/>
  <c r="BH348" i="29"/>
  <c r="BG298" i="29"/>
  <c r="BG256" i="29"/>
  <c r="BH136" i="29"/>
  <c r="BH82" i="29"/>
  <c r="BH50" i="29"/>
  <c r="BH18" i="29"/>
  <c r="BD761" i="29"/>
  <c r="BH132" i="29"/>
  <c r="BC680" i="29"/>
  <c r="BC591" i="29"/>
  <c r="BD545" i="29"/>
  <c r="BD487" i="29"/>
  <c r="BD444" i="29"/>
  <c r="BC415" i="29"/>
  <c r="BD393" i="29"/>
  <c r="BC374" i="29"/>
  <c r="BC342" i="29"/>
  <c r="BC310" i="29"/>
  <c r="BC278" i="29"/>
  <c r="BD239" i="29"/>
  <c r="BD214" i="29"/>
  <c r="BD192" i="29"/>
  <c r="BD172" i="29"/>
  <c r="BC144" i="29"/>
  <c r="BC121" i="29"/>
  <c r="BG204" i="29"/>
  <c r="BD773" i="29"/>
  <c r="BC700" i="29"/>
  <c r="BD656" i="29"/>
  <c r="BD618" i="29"/>
  <c r="BC589" i="29"/>
  <c r="BC567" i="29"/>
  <c r="BC545" i="29"/>
  <c r="BD521" i="29"/>
  <c r="BC495" i="29"/>
  <c r="BC460" i="29"/>
  <c r="BC417" i="29"/>
  <c r="BC369" i="29"/>
  <c r="BD347" i="29"/>
  <c r="BC327" i="29"/>
  <c r="BC305" i="29"/>
  <c r="BC295" i="29"/>
  <c r="BD283" i="29"/>
  <c r="BC273" i="29"/>
  <c r="BC263" i="29"/>
  <c r="BD247" i="29"/>
  <c r="BC234" i="29"/>
  <c r="BD222" i="29"/>
  <c r="BC214" i="29"/>
  <c r="BD200" i="29"/>
  <c r="BC187" i="29"/>
  <c r="BD180" i="29"/>
  <c r="BC165" i="29"/>
  <c r="BD150" i="29"/>
  <c r="BC138" i="29"/>
  <c r="BG212" i="29"/>
  <c r="BG174" i="29"/>
  <c r="BD789" i="29"/>
  <c r="BD737" i="29"/>
  <c r="BD717" i="29"/>
  <c r="BD692" i="29"/>
  <c r="BC672" i="29"/>
  <c r="BD653" i="29"/>
  <c r="BC635" i="29"/>
  <c r="BD613" i="29"/>
  <c r="BC595" i="29"/>
  <c r="BC585" i="29"/>
  <c r="BD573" i="29"/>
  <c r="BD561" i="29"/>
  <c r="BC548" i="29"/>
  <c r="BD536" i="29"/>
  <c r="BC528" i="29"/>
  <c r="BD514" i="29"/>
  <c r="BC496" i="29"/>
  <c r="BD476" i="29"/>
  <c r="BD461" i="29"/>
  <c r="BD436" i="29"/>
  <c r="BD420" i="29"/>
  <c r="BD404" i="29"/>
  <c r="BD388" i="29"/>
  <c r="BC363" i="29"/>
  <c r="BC331" i="29"/>
  <c r="BC299" i="29"/>
  <c r="BC267" i="29"/>
  <c r="BD240" i="29"/>
  <c r="BC227" i="29"/>
  <c r="BG246" i="29"/>
  <c r="BH208" i="29"/>
  <c r="BH167" i="29"/>
  <c r="BD765" i="29"/>
  <c r="BD721" i="29"/>
  <c r="BD696" i="29"/>
  <c r="BC676" i="29"/>
  <c r="BD657" i="29"/>
  <c r="BC633" i="29"/>
  <c r="BD625" i="29"/>
  <c r="BD617" i="29"/>
  <c r="BD609" i="29"/>
  <c r="BD601" i="29"/>
  <c r="BC588" i="29"/>
  <c r="BD576" i="29"/>
  <c r="BC568" i="29"/>
  <c r="BD554" i="29"/>
  <c r="BC541" i="29"/>
  <c r="BD534" i="29"/>
  <c r="BC519" i="29"/>
  <c r="BC507" i="29"/>
  <c r="BC476" i="29"/>
  <c r="BD459" i="29"/>
  <c r="BC448" i="29"/>
  <c r="BD421" i="29"/>
  <c r="BD405" i="29"/>
  <c r="BD389" i="29"/>
  <c r="BD378" i="29"/>
  <c r="BD364" i="29"/>
  <c r="BD348" i="29"/>
  <c r="BD332" i="29"/>
  <c r="BD316" i="29"/>
  <c r="BD300" i="29"/>
  <c r="BD284" i="29"/>
  <c r="BD268" i="29"/>
  <c r="BC245" i="29"/>
  <c r="BC233" i="29"/>
  <c r="BC223" i="29"/>
  <c r="BD211" i="29"/>
  <c r="BD199" i="29"/>
  <c r="BC186" i="29"/>
  <c r="BD174" i="29"/>
  <c r="BC166" i="29"/>
  <c r="BD153" i="29"/>
  <c r="BC141" i="29"/>
  <c r="BD126" i="29"/>
  <c r="BC114" i="29"/>
  <c r="BC183" i="29"/>
  <c r="BD134" i="29"/>
  <c r="BC100" i="29"/>
  <c r="BD89" i="29"/>
  <c r="BC77" i="29"/>
  <c r="BD62" i="29"/>
  <c r="BC50" i="29"/>
  <c r="BC36" i="29"/>
  <c r="BD25" i="29"/>
  <c r="BC13" i="29"/>
  <c r="AZ657" i="29"/>
  <c r="AZ641" i="29"/>
  <c r="AY627" i="29"/>
  <c r="AZ615" i="29"/>
  <c r="AY605" i="29"/>
  <c r="AY595" i="29"/>
  <c r="AZ583" i="29"/>
  <c r="AY573" i="29"/>
  <c r="AY563" i="29"/>
  <c r="AZ551" i="29"/>
  <c r="AY541" i="29"/>
  <c r="AY531" i="29"/>
  <c r="AZ519" i="29"/>
  <c r="AY509" i="29"/>
  <c r="AY496" i="29"/>
  <c r="AY486" i="29"/>
  <c r="AZ474" i="29"/>
  <c r="AZ462" i="29"/>
  <c r="AY449" i="29"/>
  <c r="AZ437" i="29"/>
  <c r="AY429" i="29"/>
  <c r="AZ415" i="29"/>
  <c r="AY402" i="29"/>
  <c r="AZ395" i="29"/>
  <c r="AY380" i="29"/>
  <c r="AY368" i="29"/>
  <c r="AY358" i="29"/>
  <c r="AZ347" i="29"/>
  <c r="AY335" i="29"/>
  <c r="AZ320" i="29"/>
  <c r="AY308" i="29"/>
  <c r="AY294" i="29"/>
  <c r="AZ283" i="29"/>
  <c r="AY271" i="29"/>
  <c r="AZ256" i="29"/>
  <c r="BD176" i="29"/>
  <c r="BC134" i="29"/>
  <c r="BD114" i="29"/>
  <c r="BC96" i="29"/>
  <c r="BD85" i="29"/>
  <c r="BC73" i="29"/>
  <c r="BD58" i="29"/>
  <c r="BC46" i="29"/>
  <c r="BC32" i="29"/>
  <c r="BD21" i="29"/>
  <c r="BC9" i="29"/>
  <c r="AZ793" i="29"/>
  <c r="AZ777" i="29"/>
  <c r="AZ761" i="29"/>
  <c r="AZ745" i="29"/>
  <c r="AZ729" i="29"/>
  <c r="AZ713" i="29"/>
  <c r="AZ697" i="29"/>
  <c r="AZ681" i="29"/>
  <c r="AZ665" i="29"/>
  <c r="AY649" i="29"/>
  <c r="AY631" i="29"/>
  <c r="AY599" i="29"/>
  <c r="AY567" i="29"/>
  <c r="AY535" i="29"/>
  <c r="AZ502" i="29"/>
  <c r="AY489" i="29"/>
  <c r="AZ477" i="29"/>
  <c r="AY469" i="29"/>
  <c r="AZ455" i="29"/>
  <c r="AY442" i="29"/>
  <c r="AZ435" i="29"/>
  <c r="AY420" i="29"/>
  <c r="AY408" i="29"/>
  <c r="AY398" i="29"/>
  <c r="AZ386" i="29"/>
  <c r="AZ374" i="29"/>
  <c r="AY361" i="29"/>
  <c r="AZ348" i="29"/>
  <c r="AY336" i="29"/>
  <c r="AY322" i="29"/>
  <c r="AZ311" i="29"/>
  <c r="AY299" i="29"/>
  <c r="AZ284" i="29"/>
  <c r="AY272" i="29"/>
  <c r="AY258" i="29"/>
  <c r="AY243" i="29"/>
  <c r="BC193" i="29"/>
  <c r="BC163" i="29"/>
  <c r="BD118" i="29"/>
  <c r="BD97" i="29"/>
  <c r="BC85" i="29"/>
  <c r="BD70" i="29"/>
  <c r="BC58" i="29"/>
  <c r="BC44" i="29"/>
  <c r="BD33" i="29"/>
  <c r="BC21" i="29"/>
  <c r="BD6" i="29"/>
  <c r="AZ654" i="29"/>
  <c r="AZ638" i="29"/>
  <c r="AZ624" i="29"/>
  <c r="AZ608" i="29"/>
  <c r="AZ592" i="29"/>
  <c r="AZ576" i="29"/>
  <c r="AZ560" i="29"/>
  <c r="AZ544" i="29"/>
  <c r="AZ528" i="29"/>
  <c r="AZ512" i="29"/>
  <c r="AZ495" i="29"/>
  <c r="AY482" i="29"/>
  <c r="AZ475" i="29"/>
  <c r="AY460" i="29"/>
  <c r="AY448" i="29"/>
  <c r="AY438" i="29"/>
  <c r="AZ426" i="29"/>
  <c r="AZ414" i="29"/>
  <c r="AY401" i="29"/>
  <c r="AZ389" i="29"/>
  <c r="AY381" i="29"/>
  <c r="AZ367" i="29"/>
  <c r="AZ355" i="29"/>
  <c r="AY343" i="29"/>
  <c r="AZ328" i="29"/>
  <c r="AY316" i="29"/>
  <c r="AY302" i="29"/>
  <c r="AZ291" i="29"/>
  <c r="AY279" i="29"/>
  <c r="AZ264" i="29"/>
  <c r="AY244" i="29"/>
  <c r="BC210" i="29"/>
  <c r="BC150" i="29"/>
  <c r="BD125" i="29"/>
  <c r="BC108" i="29"/>
  <c r="BC97" i="29"/>
  <c r="BD82" i="29"/>
  <c r="BC70" i="29"/>
  <c r="BC56" i="29"/>
  <c r="BD45" i="29"/>
  <c r="BC33" i="29"/>
  <c r="BD18" i="29"/>
  <c r="BC6" i="29"/>
  <c r="AZ789" i="29"/>
  <c r="AZ773" i="29"/>
  <c r="AZ757" i="29"/>
  <c r="AZ741" i="29"/>
  <c r="AZ725" i="29"/>
  <c r="AZ709" i="29"/>
  <c r="AZ693" i="29"/>
  <c r="AZ677" i="29"/>
  <c r="AY660" i="29"/>
  <c r="AY644" i="29"/>
  <c r="AZ627" i="29"/>
  <c r="AZ611" i="29"/>
  <c r="AZ595" i="29"/>
  <c r="AZ579" i="29"/>
  <c r="AZ563" i="29"/>
  <c r="AZ547" i="29"/>
  <c r="AZ531" i="29"/>
  <c r="AZ515" i="29"/>
  <c r="AY500" i="29"/>
  <c r="AY488" i="29"/>
  <c r="AY478" i="29"/>
  <c r="AZ466" i="29"/>
  <c r="AZ454" i="29"/>
  <c r="AY441" i="29"/>
  <c r="AZ429" i="29"/>
  <c r="AZ407" i="29"/>
  <c r="AY377" i="29"/>
  <c r="AY344" i="29"/>
  <c r="AZ292" i="29"/>
  <c r="AY240" i="29"/>
  <c r="AY227" i="29"/>
  <c r="BL637" i="29"/>
  <c r="BK380" i="29"/>
  <c r="BL54" i="29"/>
  <c r="BK290" i="29"/>
  <c r="BK40" i="29"/>
  <c r="BK361" i="29"/>
  <c r="BH798" i="29"/>
  <c r="BG549" i="29"/>
  <c r="BG474" i="29"/>
  <c r="BH370" i="29"/>
  <c r="BH217" i="29"/>
  <c r="BG58" i="29"/>
  <c r="BG589" i="29"/>
  <c r="BH436" i="29"/>
  <c r="BG367" i="29"/>
  <c r="BH301" i="29"/>
  <c r="BG227" i="29"/>
  <c r="BG148" i="29"/>
  <c r="BH71" i="29"/>
  <c r="BH7" i="29"/>
  <c r="BG652" i="29"/>
  <c r="BH528" i="29"/>
  <c r="BH473" i="29"/>
  <c r="BG423" i="29"/>
  <c r="BH360" i="29"/>
  <c r="BH304" i="29"/>
  <c r="BG638" i="29"/>
  <c r="BG509" i="29"/>
  <c r="BH461" i="29"/>
  <c r="BH404" i="29"/>
  <c r="BG328" i="29"/>
  <c r="BG288" i="29"/>
  <c r="BG224" i="29"/>
  <c r="BG112" i="29"/>
  <c r="BH74" i="29"/>
  <c r="BH42" i="29"/>
  <c r="BH10" i="29"/>
  <c r="BD736" i="29"/>
  <c r="BD741" i="29"/>
  <c r="BD661" i="29"/>
  <c r="BC579" i="29"/>
  <c r="BC532" i="29"/>
  <c r="BD468" i="29"/>
  <c r="BD431" i="29"/>
  <c r="BC407" i="29"/>
  <c r="BC385" i="29"/>
  <c r="BD359" i="29"/>
  <c r="BD327" i="29"/>
  <c r="BD295" i="29"/>
  <c r="BD263" i="29"/>
  <c r="BC231" i="29"/>
  <c r="BD207" i="29"/>
  <c r="BD182" i="29"/>
  <c r="BD160" i="29"/>
  <c r="BC137" i="29"/>
  <c r="BC110" i="29"/>
  <c r="BG172" i="29"/>
  <c r="BD749" i="29"/>
  <c r="BC684" i="29"/>
  <c r="BD640" i="29"/>
  <c r="BD604" i="29"/>
  <c r="BC584" i="29"/>
  <c r="BC557" i="29"/>
  <c r="BC535" i="29"/>
  <c r="BC513" i="29"/>
  <c r="BD484" i="29"/>
  <c r="BD435" i="29"/>
  <c r="BC393" i="29"/>
  <c r="BC361" i="29"/>
  <c r="BD339" i="29"/>
  <c r="BC319" i="29"/>
  <c r="BC303" i="29"/>
  <c r="BD291" i="29"/>
  <c r="BC281" i="29"/>
  <c r="BC271" i="29"/>
  <c r="BD259" i="29"/>
  <c r="BC246" i="29"/>
  <c r="BD232" i="29"/>
  <c r="BC219" i="29"/>
  <c r="BD212" i="29"/>
  <c r="BC197" i="29"/>
  <c r="BC185" i="29"/>
  <c r="BC175" i="29"/>
  <c r="BD163" i="29"/>
  <c r="BC149" i="29"/>
  <c r="BG244" i="29"/>
  <c r="BG206" i="29"/>
  <c r="BG140" i="29"/>
  <c r="BC760" i="29"/>
  <c r="BD732" i="29"/>
  <c r="BD708" i="29"/>
  <c r="BC688" i="29"/>
  <c r="BD669" i="29"/>
  <c r="BD644" i="29"/>
  <c r="BD633" i="29"/>
  <c r="BD605" i="29"/>
  <c r="BD593" i="29"/>
  <c r="BC580" i="29"/>
  <c r="BD568" i="29"/>
  <c r="BC560" i="29"/>
  <c r="BD546" i="29"/>
  <c r="BC533" i="29"/>
  <c r="BD526" i="29"/>
  <c r="BC511" i="29"/>
  <c r="BD492" i="29"/>
  <c r="BC474" i="29"/>
  <c r="BD455" i="29"/>
  <c r="BC432" i="29"/>
  <c r="BD418" i="29"/>
  <c r="BD402" i="29"/>
  <c r="BD386" i="29"/>
  <c r="BC355" i="29"/>
  <c r="BC323" i="29"/>
  <c r="BC291" i="29"/>
  <c r="BC259" i="29"/>
  <c r="BC237" i="29"/>
  <c r="BC225" i="29"/>
  <c r="BH240" i="29"/>
  <c r="BG188" i="29"/>
  <c r="BH164" i="29"/>
  <c r="BD748" i="29"/>
  <c r="BD712" i="29"/>
  <c r="BC692" i="29"/>
  <c r="BD673" i="29"/>
  <c r="BD648" i="29"/>
  <c r="BC631" i="29"/>
  <c r="BC623" i="29"/>
  <c r="BC615" i="29"/>
  <c r="BC607" i="29"/>
  <c r="BC600" i="29"/>
  <c r="BD586" i="29"/>
  <c r="BC573" i="29"/>
  <c r="BD566" i="29"/>
  <c r="BC551" i="29"/>
  <c r="BC539" i="29"/>
  <c r="BC529" i="29"/>
  <c r="BD517" i="29"/>
  <c r="BC500" i="29"/>
  <c r="BD467" i="29"/>
  <c r="BD456" i="29"/>
  <c r="BD440" i="29"/>
  <c r="BC420" i="29"/>
  <c r="BC404" i="29"/>
  <c r="BC388" i="29"/>
  <c r="BD374" i="29"/>
  <c r="BD358" i="29"/>
  <c r="BD342" i="29"/>
  <c r="BD326" i="29"/>
  <c r="BD310" i="29"/>
  <c r="BD294" i="29"/>
  <c r="BD278" i="29"/>
  <c r="BD262" i="29"/>
  <c r="BD243" i="29"/>
  <c r="BD231" i="29"/>
  <c r="BC218" i="29"/>
  <c r="BD206" i="29"/>
  <c r="BC198" i="29"/>
  <c r="BD184" i="29"/>
  <c r="BC171" i="29"/>
  <c r="BD164" i="29"/>
  <c r="BC148" i="29"/>
  <c r="BD137" i="29"/>
  <c r="BC125" i="29"/>
  <c r="BD110" i="29"/>
  <c r="BD171" i="29"/>
  <c r="BC122" i="29"/>
  <c r="BC98" i="29"/>
  <c r="BC84" i="29"/>
  <c r="BD73" i="29"/>
  <c r="BC61" i="29"/>
  <c r="BD46" i="29"/>
  <c r="BC34" i="29"/>
  <c r="BC20" i="29"/>
  <c r="BD9" i="29"/>
  <c r="AZ653" i="29"/>
  <c r="AZ637" i="29"/>
  <c r="AZ623" i="29"/>
  <c r="AY613" i="29"/>
  <c r="AY603" i="29"/>
  <c r="AZ591" i="29"/>
  <c r="AY581" i="29"/>
  <c r="AY571" i="29"/>
  <c r="AZ559" i="29"/>
  <c r="AY549" i="29"/>
  <c r="AY539" i="29"/>
  <c r="AZ527" i="29"/>
  <c r="AY517" i="29"/>
  <c r="AY507" i="29"/>
  <c r="AZ494" i="29"/>
  <c r="AY481" i="29"/>
  <c r="AZ469" i="29"/>
  <c r="AY461" i="29"/>
  <c r="AZ447" i="29"/>
  <c r="AY434" i="29"/>
  <c r="AZ427" i="29"/>
  <c r="AY412" i="29"/>
  <c r="AY400" i="29"/>
  <c r="AY390" i="29"/>
  <c r="AZ378" i="29"/>
  <c r="AZ366" i="29"/>
  <c r="AY356" i="29"/>
  <c r="AY342" i="29"/>
  <c r="AZ331" i="29"/>
  <c r="AY319" i="29"/>
  <c r="AZ304" i="29"/>
  <c r="AY292" i="29"/>
  <c r="AY278" i="29"/>
  <c r="AZ267" i="29"/>
  <c r="BC215" i="29"/>
  <c r="BC173" i="29"/>
  <c r="BD129" i="29"/>
  <c r="BD109" i="29"/>
  <c r="BC94" i="29"/>
  <c r="BC80" i="29"/>
  <c r="BD69" i="29"/>
  <c r="BC57" i="29"/>
  <c r="BD42" i="29"/>
  <c r="BC30" i="29"/>
  <c r="BC16" i="29"/>
  <c r="BD5" i="29"/>
  <c r="AY788" i="29"/>
  <c r="AY772" i="29"/>
  <c r="AY756" i="29"/>
  <c r="AY740" i="29"/>
  <c r="AY724" i="29"/>
  <c r="AY708" i="29"/>
  <c r="AY692" i="29"/>
  <c r="AY676" i="29"/>
  <c r="AY661" i="29"/>
  <c r="AY645" i="29"/>
  <c r="AY623" i="29"/>
  <c r="AY591" i="29"/>
  <c r="AY559" i="29"/>
  <c r="AY527" i="29"/>
  <c r="AY501" i="29"/>
  <c r="AZ487" i="29"/>
  <c r="AY474" i="29"/>
  <c r="AZ467" i="29"/>
  <c r="AY452" i="29"/>
  <c r="AY440" i="29"/>
  <c r="AY430" i="29"/>
  <c r="AZ418" i="29"/>
  <c r="AZ406" i="29"/>
  <c r="AY393" i="29"/>
  <c r="AZ381" i="29"/>
  <c r="AY373" i="29"/>
  <c r="AZ359" i="29"/>
  <c r="AY347" i="29"/>
  <c r="AZ332" i="29"/>
  <c r="AY320" i="29"/>
  <c r="AY306" i="29"/>
  <c r="AZ295" i="29"/>
  <c r="AY283" i="29"/>
  <c r="AZ268" i="29"/>
  <c r="AY256" i="29"/>
  <c r="AZ239" i="29"/>
  <c r="BD188" i="29"/>
  <c r="BD157" i="29"/>
  <c r="BC106" i="29"/>
  <c r="BC92" i="29"/>
  <c r="BD81" i="29"/>
  <c r="BC69" i="29"/>
  <c r="BD54" i="29"/>
  <c r="BC42" i="29"/>
  <c r="BC28" i="29"/>
  <c r="BD17" i="29"/>
  <c r="BC5" i="29"/>
  <c r="AZ650" i="29"/>
  <c r="AZ634" i="29"/>
  <c r="AZ618" i="29"/>
  <c r="AZ602" i="29"/>
  <c r="AZ586" i="29"/>
  <c r="AZ570" i="29"/>
  <c r="AZ554" i="29"/>
  <c r="AZ538" i="29"/>
  <c r="AZ522" i="29"/>
  <c r="AZ506" i="29"/>
  <c r="AY492" i="29"/>
  <c r="AY480" i="29"/>
  <c r="AY470" i="29"/>
  <c r="AZ458" i="29"/>
  <c r="AZ446" i="29"/>
  <c r="AY433" i="29"/>
  <c r="AZ421" i="29"/>
  <c r="AY413" i="29"/>
  <c r="AZ399" i="29"/>
  <c r="AY386" i="29"/>
  <c r="AZ379" i="29"/>
  <c r="AY364" i="29"/>
  <c r="AY350" i="29"/>
  <c r="AZ339" i="29"/>
  <c r="AY327" i="29"/>
  <c r="AZ312" i="29"/>
  <c r="AY300" i="29"/>
  <c r="AY286" i="29"/>
  <c r="AZ275" i="29"/>
  <c r="AY263" i="29"/>
  <c r="AZ240" i="29"/>
  <c r="BD198" i="29"/>
  <c r="BD141" i="29"/>
  <c r="BC120" i="29"/>
  <c r="BC104" i="29"/>
  <c r="BD93" i="29"/>
  <c r="BC81" i="29"/>
  <c r="BD66" i="29"/>
  <c r="BC54" i="29"/>
  <c r="BC40" i="29"/>
  <c r="BD29" i="29"/>
  <c r="BC17" i="29"/>
  <c r="AY800" i="29"/>
  <c r="AY784" i="29"/>
  <c r="AY768" i="29"/>
  <c r="AY752" i="29"/>
  <c r="AY736" i="29"/>
  <c r="AY720" i="29"/>
  <c r="AY704" i="29"/>
  <c r="AY688" i="29"/>
  <c r="AY672" i="29"/>
  <c r="AY656" i="29"/>
  <c r="AY640" i="29"/>
  <c r="AY626" i="29"/>
  <c r="AY610" i="29"/>
  <c r="AY594" i="29"/>
  <c r="AY578" i="29"/>
  <c r="AY562" i="29"/>
  <c r="AY546" i="29"/>
  <c r="AY530" i="29"/>
  <c r="AY514" i="29"/>
  <c r="AZ498" i="29"/>
  <c r="AZ486" i="29"/>
  <c r="AY473" i="29"/>
  <c r="AZ461" i="29"/>
  <c r="AY453" i="29"/>
  <c r="AZ439" i="29"/>
  <c r="AY426" i="29"/>
  <c r="AY404" i="29"/>
  <c r="AZ365" i="29"/>
  <c r="AZ335" i="29"/>
  <c r="AY280" i="29"/>
  <c r="AY234" i="29"/>
  <c r="AZ223" i="29"/>
  <c r="BK431" i="29"/>
  <c r="BG793" i="29"/>
  <c r="BH452" i="29"/>
  <c r="BG494" i="29"/>
  <c r="BG211" i="29"/>
  <c r="BG636" i="29"/>
  <c r="BH345" i="29"/>
  <c r="BG446" i="29"/>
  <c r="BG192" i="29"/>
  <c r="BD800" i="29"/>
  <c r="BC569" i="29"/>
  <c r="BC405" i="29"/>
  <c r="BC294" i="29"/>
  <c r="BC179" i="29"/>
  <c r="BH144" i="29"/>
  <c r="BD602" i="29"/>
  <c r="BC508" i="29"/>
  <c r="BC359" i="29"/>
  <c r="BC289" i="29"/>
  <c r="BD244" i="29"/>
  <c r="BD195" i="29"/>
  <c r="BD145" i="29"/>
  <c r="BD757" i="29"/>
  <c r="BD660" i="29"/>
  <c r="BC592" i="29"/>
  <c r="BC543" i="29"/>
  <c r="BC488" i="29"/>
  <c r="BD412" i="29"/>
  <c r="BC315" i="29"/>
  <c r="BD223" i="29"/>
  <c r="BD728" i="29"/>
  <c r="BC644" i="29"/>
  <c r="BC605" i="29"/>
  <c r="BC561" i="29"/>
  <c r="BD512" i="29"/>
  <c r="BC436" i="29"/>
  <c r="BD372" i="29"/>
  <c r="BD308" i="29"/>
  <c r="BD238" i="29"/>
  <c r="BD196" i="29"/>
  <c r="BC146" i="29"/>
  <c r="BC152" i="29"/>
  <c r="BC68" i="29"/>
  <c r="BC18" i="29"/>
  <c r="AY621" i="29"/>
  <c r="AY579" i="29"/>
  <c r="AZ535" i="29"/>
  <c r="AY493" i="29"/>
  <c r="AY444" i="29"/>
  <c r="AZ398" i="29"/>
  <c r="AZ352" i="29"/>
  <c r="AY303" i="29"/>
  <c r="BD203" i="29"/>
  <c r="BD90" i="29"/>
  <c r="BC41" i="29"/>
  <c r="AZ785" i="29"/>
  <c r="AZ721" i="29"/>
  <c r="AY657" i="29"/>
  <c r="AY551" i="29"/>
  <c r="AY472" i="29"/>
  <c r="AY425" i="29"/>
  <c r="AY378" i="29"/>
  <c r="AY331" i="29"/>
  <c r="AZ279" i="29"/>
  <c r="BC178" i="29"/>
  <c r="BD86" i="29"/>
  <c r="BC60" i="29"/>
  <c r="BC37" i="29"/>
  <c r="BC10" i="29"/>
  <c r="AZ642" i="29"/>
  <c r="AZ610" i="29"/>
  <c r="AZ578" i="29"/>
  <c r="AZ546" i="29"/>
  <c r="AZ514" i="29"/>
  <c r="AZ485" i="29"/>
  <c r="AZ463" i="29"/>
  <c r="AZ443" i="29"/>
  <c r="AY416" i="29"/>
  <c r="AZ394" i="29"/>
  <c r="AY369" i="29"/>
  <c r="AZ344" i="29"/>
  <c r="AY318" i="29"/>
  <c r="AY295" i="29"/>
  <c r="AY268" i="29"/>
  <c r="BD220" i="29"/>
  <c r="BD130" i="29"/>
  <c r="BD98" i="29"/>
  <c r="BC72" i="29"/>
  <c r="BC49" i="29"/>
  <c r="BC22" i="29"/>
  <c r="AY792" i="29"/>
  <c r="AY760" i="29"/>
  <c r="AY728" i="29"/>
  <c r="AY696" i="29"/>
  <c r="AY664" i="29"/>
  <c r="AY634" i="29"/>
  <c r="AY602" i="29"/>
  <c r="AY570" i="29"/>
  <c r="AY538" i="29"/>
  <c r="AY506" i="29"/>
  <c r="AZ483" i="29"/>
  <c r="AY456" i="29"/>
  <c r="AZ434" i="29"/>
  <c r="AZ387" i="29"/>
  <c r="AY298" i="29"/>
  <c r="AZ228" i="29"/>
  <c r="AY211" i="29"/>
  <c r="AZ196" i="29"/>
  <c r="AY184" i="29"/>
  <c r="AY170" i="29"/>
  <c r="AZ159" i="29"/>
  <c r="AY147" i="29"/>
  <c r="AZ132" i="29"/>
  <c r="AY120" i="29"/>
  <c r="AY106" i="29"/>
  <c r="AZ95" i="29"/>
  <c r="AY83" i="29"/>
  <c r="AZ68" i="29"/>
  <c r="AY56" i="29"/>
  <c r="AY42" i="29"/>
  <c r="AZ31" i="29"/>
  <c r="AY19" i="29"/>
  <c r="AZ4" i="29"/>
  <c r="AU788" i="29"/>
  <c r="AV769" i="29"/>
  <c r="AV744" i="29"/>
  <c r="AU724" i="29"/>
  <c r="AV705" i="29"/>
  <c r="AV680" i="29"/>
  <c r="AU660" i="29"/>
  <c r="AV641" i="29"/>
  <c r="AV621" i="29"/>
  <c r="AV596" i="29"/>
  <c r="AU576" i="29"/>
  <c r="AV557" i="29"/>
  <c r="AU537" i="29"/>
  <c r="AU525" i="29"/>
  <c r="AV513" i="29"/>
  <c r="AU496" i="29"/>
  <c r="AV484" i="29"/>
  <c r="AV465" i="29"/>
  <c r="AV453" i="29"/>
  <c r="AV437" i="29"/>
  <c r="AV421" i="29"/>
  <c r="AV405" i="29"/>
  <c r="AV389" i="29"/>
  <c r="AV373" i="29"/>
  <c r="AV357" i="29"/>
  <c r="AV341" i="29"/>
  <c r="AU313" i="29"/>
  <c r="AY409" i="29"/>
  <c r="AY346" i="29"/>
  <c r="AY307" i="29"/>
  <c r="AZ247" i="29"/>
  <c r="AY228" i="29"/>
  <c r="AY214" i="29"/>
  <c r="AZ203" i="29"/>
  <c r="AY191" i="29"/>
  <c r="AZ176" i="29"/>
  <c r="AY164" i="29"/>
  <c r="AY150" i="29"/>
  <c r="AZ139" i="29"/>
  <c r="AY127" i="29"/>
  <c r="AZ112" i="29"/>
  <c r="AY100" i="29"/>
  <c r="AY86" i="29"/>
  <c r="AZ75" i="29"/>
  <c r="AY63" i="29"/>
  <c r="AZ48" i="29"/>
  <c r="AY36" i="29"/>
  <c r="AY22" i="29"/>
  <c r="AZ11" i="29"/>
  <c r="AU792" i="29"/>
  <c r="AV773" i="29"/>
  <c r="AV748" i="29"/>
  <c r="AU728" i="29"/>
  <c r="AV709" i="29"/>
  <c r="AV684" i="29"/>
  <c r="AU664" i="29"/>
  <c r="AV645" i="29"/>
  <c r="AV625" i="29"/>
  <c r="AV600" i="29"/>
  <c r="AU580" i="29"/>
  <c r="AV561" i="29"/>
  <c r="AU531" i="29"/>
  <c r="AU499" i="29"/>
  <c r="AV487" i="29"/>
  <c r="AU479" i="29"/>
  <c r="AU465" i="29"/>
  <c r="AU453" i="29"/>
  <c r="AU443" i="29"/>
  <c r="AU433" i="29"/>
  <c r="AU421" i="29"/>
  <c r="AU411" i="29"/>
  <c r="AU401" i="29"/>
  <c r="AU389" i="29"/>
  <c r="AU379" i="29"/>
  <c r="AU369" i="29"/>
  <c r="AU357" i="29"/>
  <c r="AU347" i="29"/>
  <c r="AU337" i="29"/>
  <c r="AV309" i="29"/>
  <c r="AY382" i="29"/>
  <c r="AZ324" i="29"/>
  <c r="AY266" i="29"/>
  <c r="AY235" i="29"/>
  <c r="AZ220" i="29"/>
  <c r="AY208" i="29"/>
  <c r="AY194" i="29"/>
  <c r="AZ183" i="29"/>
  <c r="AY171" i="29"/>
  <c r="AZ156" i="29"/>
  <c r="AY144" i="29"/>
  <c r="AY130" i="29"/>
  <c r="AZ119" i="29"/>
  <c r="AY107" i="29"/>
  <c r="AZ92" i="29"/>
  <c r="AY80" i="29"/>
  <c r="AY414" i="29"/>
  <c r="AY372" i="29"/>
  <c r="AY314" i="29"/>
  <c r="AY275" i="29"/>
  <c r="AY236" i="29"/>
  <c r="AY222" i="29"/>
  <c r="AZ211" i="29"/>
  <c r="AY199" i="29"/>
  <c r="AZ184" i="29"/>
  <c r="AY172" i="29"/>
  <c r="AY158" i="29"/>
  <c r="AZ147" i="29"/>
  <c r="AY135" i="29"/>
  <c r="AZ120" i="29"/>
  <c r="AY108" i="29"/>
  <c r="AY94" i="29"/>
  <c r="AZ83" i="29"/>
  <c r="AY71" i="29"/>
  <c r="AZ56" i="29"/>
  <c r="AY44" i="29"/>
  <c r="AY30" i="29"/>
  <c r="AZ19" i="29"/>
  <c r="AY7" i="29"/>
  <c r="AV788" i="29"/>
  <c r="AU768" i="29"/>
  <c r="AV749" i="29"/>
  <c r="AV724" i="29"/>
  <c r="AU704" i="29"/>
  <c r="AV685" i="29"/>
  <c r="AV660" i="29"/>
  <c r="AU640" i="29"/>
  <c r="AU620" i="29"/>
  <c r="AV601" i="29"/>
  <c r="AV576" i="29"/>
  <c r="AU556" i="29"/>
  <c r="AV537" i="29"/>
  <c r="AV525" i="29"/>
  <c r="AV509" i="29"/>
  <c r="AV496" i="29"/>
  <c r="AZ28" i="29"/>
  <c r="AU764" i="29"/>
  <c r="AV697" i="29"/>
  <c r="AV613" i="29"/>
  <c r="AV532" i="29"/>
  <c r="AV485" i="29"/>
  <c r="AV452" i="29"/>
  <c r="AV414" i="29"/>
  <c r="AU376" i="29"/>
  <c r="AU329" i="29"/>
  <c r="AU281" i="29"/>
  <c r="AV261" i="29"/>
  <c r="AV240" i="29"/>
  <c r="AV214" i="29"/>
  <c r="AV198" i="29"/>
  <c r="AV182" i="29"/>
  <c r="AV166" i="29"/>
  <c r="AV150" i="29"/>
  <c r="AV134" i="29"/>
  <c r="AV118" i="29"/>
  <c r="AV102" i="29"/>
  <c r="AV86" i="29"/>
  <c r="AV70" i="29"/>
  <c r="AR801" i="29"/>
  <c r="AR781" i="29"/>
  <c r="AR765" i="29"/>
  <c r="AR749" i="29"/>
  <c r="AR733" i="29"/>
  <c r="AR717" i="29"/>
  <c r="AR701" i="29"/>
  <c r="AR685" i="29"/>
  <c r="AR669" i="29"/>
  <c r="AR653" i="29"/>
  <c r="AR637" i="29"/>
  <c r="AR619" i="29"/>
  <c r="AQ611" i="29"/>
  <c r="AR597" i="29"/>
  <c r="AQ584" i="29"/>
  <c r="AR577" i="29"/>
  <c r="AQ560" i="29"/>
  <c r="AR540" i="29"/>
  <c r="AR529" i="29"/>
  <c r="AR513" i="29"/>
  <c r="AR491" i="29"/>
  <c r="AR475" i="29"/>
  <c r="AR459" i="29"/>
  <c r="AQ443" i="29"/>
  <c r="AY43" i="29"/>
  <c r="AU780" i="29"/>
  <c r="AV713" i="29"/>
  <c r="AU632" i="29"/>
  <c r="AV565" i="29"/>
  <c r="AU487" i="29"/>
  <c r="AV454" i="29"/>
  <c r="AU416" i="29"/>
  <c r="AV364" i="29"/>
  <c r="AU301" i="29"/>
  <c r="AV285" i="29"/>
  <c r="AU265" i="29"/>
  <c r="AV241" i="29"/>
  <c r="AV230" i="29"/>
  <c r="AU214" i="29"/>
  <c r="AU198" i="29"/>
  <c r="AU182" i="29"/>
  <c r="AU166" i="29"/>
  <c r="AU150" i="29"/>
  <c r="AZ60" i="29"/>
  <c r="AU796" i="29"/>
  <c r="AV729" i="29"/>
  <c r="AV604" i="29"/>
  <c r="AV514" i="29"/>
  <c r="AV481" i="29"/>
  <c r="AV430" i="29"/>
  <c r="AU392" i="29"/>
  <c r="AV340" i="29"/>
  <c r="AV297" i="29"/>
  <c r="AU285" i="29"/>
  <c r="AV248" i="29"/>
  <c r="AU232" i="29"/>
  <c r="AU215" i="29"/>
  <c r="AV203" i="29"/>
  <c r="AU193" i="29"/>
  <c r="AU183" i="29"/>
  <c r="AV171" i="29"/>
  <c r="BL205" i="29"/>
  <c r="BL217" i="29"/>
  <c r="BG348" i="29"/>
  <c r="BH423" i="29"/>
  <c r="BH120" i="29"/>
  <c r="BH512" i="29"/>
  <c r="BH288" i="29"/>
  <c r="BH391" i="29"/>
  <c r="BH98" i="29"/>
  <c r="BG228" i="29"/>
  <c r="BD520" i="29"/>
  <c r="BC383" i="29"/>
  <c r="BC262" i="29"/>
  <c r="BC158" i="29"/>
  <c r="BD720" i="29"/>
  <c r="BD582" i="29"/>
  <c r="BC482" i="29"/>
  <c r="BC337" i="29"/>
  <c r="BC279" i="29"/>
  <c r="BC229" i="29"/>
  <c r="BD183" i="29"/>
  <c r="BG238" i="29"/>
  <c r="BD724" i="29"/>
  <c r="BC640" i="29"/>
  <c r="BD578" i="29"/>
  <c r="BC531" i="29"/>
  <c r="BC472" i="29"/>
  <c r="BD396" i="29"/>
  <c r="BC283" i="29"/>
  <c r="BG220" i="29"/>
  <c r="BC708" i="29"/>
  <c r="BC629" i="29"/>
  <c r="BD598" i="29"/>
  <c r="BD549" i="29"/>
  <c r="BC492" i="29"/>
  <c r="BD413" i="29"/>
  <c r="BD356" i="29"/>
  <c r="BD292" i="29"/>
  <c r="BC230" i="29"/>
  <c r="BC181" i="29"/>
  <c r="BC132" i="29"/>
  <c r="BC113" i="29"/>
  <c r="BD57" i="29"/>
  <c r="BC4" i="29"/>
  <c r="AY611" i="29"/>
  <c r="AZ567" i="29"/>
  <c r="AY525" i="29"/>
  <c r="AZ479" i="29"/>
  <c r="AY432" i="29"/>
  <c r="AY385" i="29"/>
  <c r="AY340" i="29"/>
  <c r="AZ288" i="29"/>
  <c r="BC161" i="29"/>
  <c r="BC78" i="29"/>
  <c r="BD26" i="29"/>
  <c r="AZ769" i="29"/>
  <c r="AZ705" i="29"/>
  <c r="AY641" i="29"/>
  <c r="AY519" i="29"/>
  <c r="AY462" i="29"/>
  <c r="AZ413" i="29"/>
  <c r="AZ371" i="29"/>
  <c r="AZ316" i="29"/>
  <c r="AY267" i="29"/>
  <c r="BC145" i="29"/>
  <c r="BC76" i="29"/>
  <c r="BC53" i="29"/>
  <c r="BC26" i="29"/>
  <c r="AZ662" i="29"/>
  <c r="AZ632" i="29"/>
  <c r="AZ600" i="29"/>
  <c r="AZ568" i="29"/>
  <c r="AZ536" i="29"/>
  <c r="AY502" i="29"/>
  <c r="AZ478" i="29"/>
  <c r="AZ453" i="29"/>
  <c r="AZ431" i="29"/>
  <c r="AZ411" i="29"/>
  <c r="AY384" i="29"/>
  <c r="AZ362" i="29"/>
  <c r="AY334" i="29"/>
  <c r="AY311" i="29"/>
  <c r="AY284" i="29"/>
  <c r="AZ259" i="29"/>
  <c r="BC195" i="29"/>
  <c r="BC118" i="29"/>
  <c r="BC88" i="29"/>
  <c r="BC65" i="29"/>
  <c r="BC38" i="29"/>
  <c r="BD13" i="29"/>
  <c r="AZ781" i="29"/>
  <c r="AZ749" i="29"/>
  <c r="AZ717" i="29"/>
  <c r="AZ685" i="29"/>
  <c r="AY652" i="29"/>
  <c r="AZ619" i="29"/>
  <c r="AZ587" i="29"/>
  <c r="AZ555" i="29"/>
  <c r="AZ523" i="29"/>
  <c r="AZ493" i="29"/>
  <c r="AZ471" i="29"/>
  <c r="AZ451" i="29"/>
  <c r="AY424" i="29"/>
  <c r="AY362" i="29"/>
  <c r="AZ271" i="29"/>
  <c r="AY218" i="29"/>
  <c r="AZ207" i="29"/>
  <c r="AY195" i="29"/>
  <c r="AZ180" i="29"/>
  <c r="AY168" i="29"/>
  <c r="AY154" i="29"/>
  <c r="AZ143" i="29"/>
  <c r="AY131" i="29"/>
  <c r="AZ116" i="29"/>
  <c r="AY104" i="29"/>
  <c r="AY90" i="29"/>
  <c r="AZ79" i="29"/>
  <c r="AY67" i="29"/>
  <c r="AZ52" i="29"/>
  <c r="AY40" i="29"/>
  <c r="AY26" i="29"/>
  <c r="AZ15" i="29"/>
  <c r="AY3" i="29"/>
  <c r="AV785" i="29"/>
  <c r="AV760" i="29"/>
  <c r="AU740" i="29"/>
  <c r="AV721" i="29"/>
  <c r="AV696" i="29"/>
  <c r="AU676" i="29"/>
  <c r="AV657" i="29"/>
  <c r="AU635" i="29"/>
  <c r="AV612" i="29"/>
  <c r="AU592" i="29"/>
  <c r="AV573" i="29"/>
  <c r="AV548" i="29"/>
  <c r="AU533" i="29"/>
  <c r="AV521" i="29"/>
  <c r="AU511" i="29"/>
  <c r="AU491" i="29"/>
  <c r="AV479" i="29"/>
  <c r="AU464" i="29"/>
  <c r="AV449" i="29"/>
  <c r="AV433" i="29"/>
  <c r="AV417" i="29"/>
  <c r="AV401" i="29"/>
  <c r="AV385" i="29"/>
  <c r="AV369" i="29"/>
  <c r="AV353" i="29"/>
  <c r="AV337" i="29"/>
  <c r="AV308" i="29"/>
  <c r="AZ397" i="29"/>
  <c r="AZ340" i="29"/>
  <c r="AY282" i="29"/>
  <c r="AY242" i="29"/>
  <c r="AZ224" i="29"/>
  <c r="AY212" i="29"/>
  <c r="AY198" i="29"/>
  <c r="AZ187" i="29"/>
  <c r="AY175" i="29"/>
  <c r="AZ160" i="29"/>
  <c r="AY148" i="29"/>
  <c r="AY134" i="29"/>
  <c r="AZ123" i="29"/>
  <c r="AY111" i="29"/>
  <c r="AZ96" i="29"/>
  <c r="AY84" i="29"/>
  <c r="AY70" i="29"/>
  <c r="AZ59" i="29"/>
  <c r="AY47" i="29"/>
  <c r="AZ32" i="29"/>
  <c r="AY20" i="29"/>
  <c r="AY6" i="29"/>
  <c r="AV789" i="29"/>
  <c r="AV764" i="29"/>
  <c r="AU744" i="29"/>
  <c r="AV725" i="29"/>
  <c r="AV700" i="29"/>
  <c r="AU680" i="29"/>
  <c r="AV661" i="29"/>
  <c r="AV636" i="29"/>
  <c r="AV616" i="29"/>
  <c r="AU596" i="29"/>
  <c r="AV577" i="29"/>
  <c r="AV552" i="29"/>
  <c r="AU529" i="29"/>
  <c r="AV497" i="29"/>
  <c r="AU484" i="29"/>
  <c r="AV477" i="29"/>
  <c r="AU461" i="29"/>
  <c r="AU451" i="29"/>
  <c r="AU441" i="29"/>
  <c r="AU429" i="29"/>
  <c r="AU419" i="29"/>
  <c r="AU409" i="29"/>
  <c r="AU397" i="29"/>
  <c r="AU387" i="29"/>
  <c r="AU377" i="29"/>
  <c r="AU365" i="29"/>
  <c r="AU355" i="29"/>
  <c r="AU345" i="29"/>
  <c r="AV332" i="29"/>
  <c r="AU305" i="29"/>
  <c r="AZ370" i="29"/>
  <c r="AY312" i="29"/>
  <c r="AZ260" i="29"/>
  <c r="AZ231" i="29"/>
  <c r="AY219" i="29"/>
  <c r="AZ204" i="29"/>
  <c r="AY192" i="29"/>
  <c r="AY178" i="29"/>
  <c r="AZ167" i="29"/>
  <c r="AY155" i="29"/>
  <c r="AZ140" i="29"/>
  <c r="AY128" i="29"/>
  <c r="AY114" i="29"/>
  <c r="AZ103" i="29"/>
  <c r="AY91" i="29"/>
  <c r="AZ76" i="29"/>
  <c r="AZ402" i="29"/>
  <c r="AY360" i="29"/>
  <c r="AZ308" i="29"/>
  <c r="AZ248" i="29"/>
  <c r="AZ232" i="29"/>
  <c r="AY220" i="29"/>
  <c r="AY206" i="29"/>
  <c r="AZ195" i="29"/>
  <c r="AY183" i="29"/>
  <c r="AZ168" i="29"/>
  <c r="AY156" i="29"/>
  <c r="AY142" i="29"/>
  <c r="AZ131" i="29"/>
  <c r="AY119" i="29"/>
  <c r="AZ104" i="29"/>
  <c r="AY92" i="29"/>
  <c r="AY78" i="29"/>
  <c r="AZ67" i="29"/>
  <c r="AY55" i="29"/>
  <c r="AZ40" i="29"/>
  <c r="AY28" i="29"/>
  <c r="AY14" i="29"/>
  <c r="AZ3" i="29"/>
  <c r="AU784" i="29"/>
  <c r="AV765" i="29"/>
  <c r="AV740" i="29"/>
  <c r="AU720" i="29"/>
  <c r="AV701" i="29"/>
  <c r="AV676" i="29"/>
  <c r="AU656" i="29"/>
  <c r="AV637" i="29"/>
  <c r="AV617" i="29"/>
  <c r="AV592" i="29"/>
  <c r="AU572" i="29"/>
  <c r="AV553" i="29"/>
  <c r="AU536" i="29"/>
  <c r="AU524" i="29"/>
  <c r="AU508" i="29"/>
  <c r="AU495" i="29"/>
  <c r="AY16" i="29"/>
  <c r="AV761" i="29"/>
  <c r="AV656" i="29"/>
  <c r="AV572" i="29"/>
  <c r="AV522" i="29"/>
  <c r="AU480" i="29"/>
  <c r="AV446" i="29"/>
  <c r="AU408" i="29"/>
  <c r="AV356" i="29"/>
  <c r="AU321" i="29"/>
  <c r="AV273" i="29"/>
  <c r="AU257" i="29"/>
  <c r="AU237" i="29"/>
  <c r="AV212" i="29"/>
  <c r="AV196" i="29"/>
  <c r="AV180" i="29"/>
  <c r="AV164" i="29"/>
  <c r="AV148" i="29"/>
  <c r="AV132" i="29"/>
  <c r="AV116" i="29"/>
  <c r="AV100" i="29"/>
  <c r="AV84" i="29"/>
  <c r="AV68" i="29"/>
  <c r="AR792" i="29"/>
  <c r="AR777" i="29"/>
  <c r="AR761" i="29"/>
  <c r="AR745" i="29"/>
  <c r="AR729" i="29"/>
  <c r="AR713" i="29"/>
  <c r="AR697" i="29"/>
  <c r="AR681" i="29"/>
  <c r="AR665" i="29"/>
  <c r="AR649" i="29"/>
  <c r="AQ630" i="29"/>
  <c r="AQ616" i="29"/>
  <c r="AR609" i="29"/>
  <c r="AQ594" i="29"/>
  <c r="AQ582" i="29"/>
  <c r="AQ572" i="29"/>
  <c r="AQ552" i="29"/>
  <c r="AQ539" i="29"/>
  <c r="AR523" i="29"/>
  <c r="AQ508" i="29"/>
  <c r="AQ490" i="29"/>
  <c r="AQ474" i="29"/>
  <c r="AQ458" i="29"/>
  <c r="AQ439" i="29"/>
  <c r="AY18" i="29"/>
  <c r="AV777" i="29"/>
  <c r="AV672" i="29"/>
  <c r="AV629" i="29"/>
  <c r="AV524" i="29"/>
  <c r="AU474" i="29"/>
  <c r="AU448" i="29"/>
  <c r="AV396" i="29"/>
  <c r="AV358" i="29"/>
  <c r="AV296" i="29"/>
  <c r="AV277" i="29"/>
  <c r="AU261" i="29"/>
  <c r="AU240" i="29"/>
  <c r="AV224" i="29"/>
  <c r="AV207" i="29"/>
  <c r="AV191" i="29"/>
  <c r="AV175" i="29"/>
  <c r="AV159" i="29"/>
  <c r="AV143" i="29"/>
  <c r="AY48" i="29"/>
  <c r="AV793" i="29"/>
  <c r="AV688" i="29"/>
  <c r="AU584" i="29"/>
  <c r="AU502" i="29"/>
  <c r="AV476" i="29"/>
  <c r="AU424" i="29"/>
  <c r="AV372" i="29"/>
  <c r="AV333" i="29"/>
  <c r="AU296" i="29"/>
  <c r="AU277" i="29"/>
  <c r="AV246" i="29"/>
  <c r="AV225" i="29"/>
  <c r="AV211" i="29"/>
  <c r="AU201" i="29"/>
  <c r="AU191" i="29"/>
  <c r="AV179" i="29"/>
  <c r="AU169" i="29"/>
  <c r="BH779" i="29"/>
  <c r="BH751" i="29"/>
  <c r="BH185" i="29"/>
  <c r="BG352" i="29"/>
  <c r="BH55" i="29"/>
  <c r="BG460" i="29"/>
  <c r="BG609" i="29"/>
  <c r="BG320" i="29"/>
  <c r="BH66" i="29"/>
  <c r="BD725" i="29"/>
  <c r="BC464" i="29"/>
  <c r="BC358" i="29"/>
  <c r="BC226" i="29"/>
  <c r="BD133" i="29"/>
  <c r="BD681" i="29"/>
  <c r="BC555" i="29"/>
  <c r="BD432" i="29"/>
  <c r="BD315" i="29"/>
  <c r="BD267" i="29"/>
  <c r="BC217" i="29"/>
  <c r="BC170" i="29"/>
  <c r="BH200" i="29"/>
  <c r="BC704" i="29"/>
  <c r="BD629" i="29"/>
  <c r="BC565" i="29"/>
  <c r="BC521" i="29"/>
  <c r="BD448" i="29"/>
  <c r="BD382" i="29"/>
  <c r="BC247" i="29"/>
  <c r="BG182" i="29"/>
  <c r="BD689" i="29"/>
  <c r="BC621" i="29"/>
  <c r="BC583" i="29"/>
  <c r="BD537" i="29"/>
  <c r="BD464" i="29"/>
  <c r="BD397" i="29"/>
  <c r="BD340" i="29"/>
  <c r="BD276" i="29"/>
  <c r="BD216" i="29"/>
  <c r="BC169" i="29"/>
  <c r="BD121" i="29"/>
  <c r="BD94" i="29"/>
  <c r="BC45" i="29"/>
  <c r="AZ649" i="29"/>
  <c r="AZ599" i="29"/>
  <c r="AY557" i="29"/>
  <c r="AY515" i="29"/>
  <c r="AY466" i="29"/>
  <c r="AY422" i="29"/>
  <c r="AZ373" i="29"/>
  <c r="AY326" i="29"/>
  <c r="AY276" i="29"/>
  <c r="BC124" i="29"/>
  <c r="BC64" i="29"/>
  <c r="BC14" i="29"/>
  <c r="AZ753" i="29"/>
  <c r="AZ689" i="29"/>
  <c r="AY615" i="29"/>
  <c r="AZ499" i="29"/>
  <c r="AZ450" i="29"/>
  <c r="AY405" i="29"/>
  <c r="AY354" i="29"/>
  <c r="AY304" i="29"/>
  <c r="AY248" i="29"/>
  <c r="BD102" i="29"/>
  <c r="BC74" i="29"/>
  <c r="BD49" i="29"/>
  <c r="BD22" i="29"/>
  <c r="AZ658" i="29"/>
  <c r="AZ626" i="29"/>
  <c r="AZ594" i="29"/>
  <c r="AZ562" i="29"/>
  <c r="AZ530" i="29"/>
  <c r="AY497" i="29"/>
  <c r="AY477" i="29"/>
  <c r="AY450" i="29"/>
  <c r="AY428" i="29"/>
  <c r="AY406" i="29"/>
  <c r="AZ382" i="29"/>
  <c r="AY359" i="29"/>
  <c r="AY332" i="29"/>
  <c r="AZ307" i="29"/>
  <c r="AZ280" i="29"/>
  <c r="AY246" i="29"/>
  <c r="BC190" i="29"/>
  <c r="BD113" i="29"/>
  <c r="BC86" i="29"/>
  <c r="BD61" i="29"/>
  <c r="BD34" i="29"/>
  <c r="BC8" i="29"/>
  <c r="AY776" i="29"/>
  <c r="AY744" i="29"/>
  <c r="AY712" i="29"/>
  <c r="AY680" i="29"/>
  <c r="AY648" i="29"/>
  <c r="AY618" i="29"/>
  <c r="AY586" i="29"/>
  <c r="AY554" i="29"/>
  <c r="AY522" i="29"/>
  <c r="AY490" i="29"/>
  <c r="AY468" i="29"/>
  <c r="AY446" i="29"/>
  <c r="AZ422" i="29"/>
  <c r="AZ356" i="29"/>
  <c r="AY259" i="29"/>
  <c r="AY216" i="29"/>
  <c r="AY202" i="29"/>
  <c r="AZ191" i="29"/>
  <c r="AY179" i="29"/>
  <c r="AZ164" i="29"/>
  <c r="AY152" i="29"/>
  <c r="AY138" i="29"/>
  <c r="AZ127" i="29"/>
  <c r="AY115" i="29"/>
  <c r="AZ100" i="29"/>
  <c r="AY88" i="29"/>
  <c r="AY74" i="29"/>
  <c r="AZ63" i="29"/>
  <c r="AY51" i="29"/>
  <c r="AZ36" i="29"/>
  <c r="AY24" i="29"/>
  <c r="AY10" i="29"/>
  <c r="AV801" i="29"/>
  <c r="AV776" i="29"/>
  <c r="AU756" i="29"/>
  <c r="AV737" i="29"/>
  <c r="AV712" i="29"/>
  <c r="AU692" i="29"/>
  <c r="AV673" i="29"/>
  <c r="AV648" i="29"/>
  <c r="AV628" i="29"/>
  <c r="AU608" i="29"/>
  <c r="AV589" i="29"/>
  <c r="AV564" i="29"/>
  <c r="AU544" i="29"/>
  <c r="AV529" i="29"/>
  <c r="AU519" i="29"/>
  <c r="AU509" i="29"/>
  <c r="AV489" i="29"/>
  <c r="AU476" i="29"/>
  <c r="AV461" i="29"/>
  <c r="AV445" i="29"/>
  <c r="AV429" i="29"/>
  <c r="AV413" i="29"/>
  <c r="AV397" i="29"/>
  <c r="AV381" i="29"/>
  <c r="AV365" i="29"/>
  <c r="AV349" i="29"/>
  <c r="AU325" i="29"/>
  <c r="AV305" i="29"/>
  <c r="AY394" i="29"/>
  <c r="AY328" i="29"/>
  <c r="AZ276" i="29"/>
  <c r="AZ235" i="29"/>
  <c r="AY223" i="29"/>
  <c r="AZ208" i="29"/>
  <c r="AY196" i="29"/>
  <c r="AY182" i="29"/>
  <c r="AZ171" i="29"/>
  <c r="AY159" i="29"/>
  <c r="AZ144" i="29"/>
  <c r="AY132" i="29"/>
  <c r="AY118" i="29"/>
  <c r="AZ107" i="29"/>
  <c r="AY95" i="29"/>
  <c r="AZ80" i="29"/>
  <c r="AY68" i="29"/>
  <c r="AY54" i="29"/>
  <c r="AZ43" i="29"/>
  <c r="AY31" i="29"/>
  <c r="AZ16" i="29"/>
  <c r="AY4" i="29"/>
  <c r="AV780" i="29"/>
  <c r="AU760" i="29"/>
  <c r="AV741" i="29"/>
  <c r="AV716" i="29"/>
  <c r="AU696" i="29"/>
  <c r="AV677" i="29"/>
  <c r="AV652" i="29"/>
  <c r="AV632" i="29"/>
  <c r="AU612" i="29"/>
  <c r="AV593" i="29"/>
  <c r="AV568" i="29"/>
  <c r="AU548" i="29"/>
  <c r="AU521" i="29"/>
  <c r="AU494" i="29"/>
  <c r="AU482" i="29"/>
  <c r="AV471" i="29"/>
  <c r="AU459" i="29"/>
  <c r="AU449" i="29"/>
  <c r="AU437" i="29"/>
  <c r="AU427" i="29"/>
  <c r="AU417" i="29"/>
  <c r="AU405" i="29"/>
  <c r="AU395" i="29"/>
  <c r="AU385" i="29"/>
  <c r="AU373" i="29"/>
  <c r="AU363" i="29"/>
  <c r="AU353" i="29"/>
  <c r="AU341" i="29"/>
  <c r="AV329" i="29"/>
  <c r="AV300" i="29"/>
  <c r="AY355" i="29"/>
  <c r="AZ303" i="29"/>
  <c r="AY247" i="29"/>
  <c r="AY226" i="29"/>
  <c r="AZ215" i="29"/>
  <c r="AY203" i="29"/>
  <c r="AZ188" i="29"/>
  <c r="AY176" i="29"/>
  <c r="AY162" i="29"/>
  <c r="AZ151" i="29"/>
  <c r="AY139" i="29"/>
  <c r="AZ124" i="29"/>
  <c r="AY112" i="29"/>
  <c r="AY98" i="29"/>
  <c r="AZ87" i="29"/>
  <c r="AY75" i="29"/>
  <c r="AZ390" i="29"/>
  <c r="AZ351" i="29"/>
  <c r="AY296" i="29"/>
  <c r="AZ243" i="29"/>
  <c r="AY231" i="29"/>
  <c r="AZ216" i="29"/>
  <c r="AY204" i="29"/>
  <c r="AY190" i="29"/>
  <c r="AZ179" i="29"/>
  <c r="AY167" i="29"/>
  <c r="AZ152" i="29"/>
  <c r="AY140" i="29"/>
  <c r="AY126" i="29"/>
  <c r="AZ115" i="29"/>
  <c r="AY103" i="29"/>
  <c r="AZ88" i="29"/>
  <c r="AY76" i="29"/>
  <c r="AY62" i="29"/>
  <c r="AZ51" i="29"/>
  <c r="AY39" i="29"/>
  <c r="AZ24" i="29"/>
  <c r="AY12" i="29"/>
  <c r="AU800" i="29"/>
  <c r="AV781" i="29"/>
  <c r="AV756" i="29"/>
  <c r="AU736" i="29"/>
  <c r="AV717" i="29"/>
  <c r="AV692" i="29"/>
  <c r="AU672" i="29"/>
  <c r="AV653" i="29"/>
  <c r="AV633" i="29"/>
  <c r="AV608" i="29"/>
  <c r="AU588" i="29"/>
  <c r="AV569" i="29"/>
  <c r="AV544" i="29"/>
  <c r="AV533" i="29"/>
  <c r="AV517" i="29"/>
  <c r="AU500" i="29"/>
  <c r="AY59" i="29"/>
  <c r="AZ7" i="29"/>
  <c r="AV720" i="29"/>
  <c r="AU636" i="29"/>
  <c r="AU552" i="29"/>
  <c r="AV506" i="29"/>
  <c r="AV472" i="29"/>
  <c r="AU440" i="29"/>
  <c r="AV388" i="29"/>
  <c r="AV350" i="29"/>
  <c r="AV301" i="29"/>
  <c r="AV265" i="29"/>
  <c r="AU249" i="29"/>
  <c r="AU229" i="29"/>
  <c r="AV206" i="29"/>
  <c r="AV190" i="29"/>
  <c r="AV174" i="29"/>
  <c r="BL197" i="29"/>
  <c r="BC788" i="29"/>
  <c r="BH34" i="29"/>
  <c r="BC206" i="29"/>
  <c r="BC381" i="29"/>
  <c r="BC156" i="29"/>
  <c r="BD558" i="29"/>
  <c r="BD235" i="29"/>
  <c r="BC571" i="29"/>
  <c r="BD324" i="29"/>
  <c r="BC109" i="29"/>
  <c r="AY589" i="29"/>
  <c r="AZ410" i="29"/>
  <c r="BC105" i="29"/>
  <c r="AZ673" i="29"/>
  <c r="AZ391" i="29"/>
  <c r="BC90" i="29"/>
  <c r="AZ646" i="29"/>
  <c r="AZ520" i="29"/>
  <c r="AY418" i="29"/>
  <c r="AZ323" i="29"/>
  <c r="BC133" i="29"/>
  <c r="BC24" i="29"/>
  <c r="AZ701" i="29"/>
  <c r="AZ571" i="29"/>
  <c r="AY458" i="29"/>
  <c r="AY232" i="29"/>
  <c r="AZ175" i="29"/>
  <c r="AY122" i="29"/>
  <c r="AY72" i="29"/>
  <c r="AZ20" i="29"/>
  <c r="AV753" i="29"/>
  <c r="AV664" i="29"/>
  <c r="AV580" i="29"/>
  <c r="AU517" i="29"/>
  <c r="AV457" i="29"/>
  <c r="AV393" i="29"/>
  <c r="AV317" i="29"/>
  <c r="AY264" i="29"/>
  <c r="AZ192" i="29"/>
  <c r="AY143" i="29"/>
  <c r="AZ91" i="29"/>
  <c r="AY38" i="29"/>
  <c r="AU776" i="29"/>
  <c r="AV693" i="29"/>
  <c r="AV609" i="29"/>
  <c r="AU513" i="29"/>
  <c r="AU457" i="29"/>
  <c r="AU413" i="29"/>
  <c r="AU371" i="29"/>
  <c r="AU317" i="29"/>
  <c r="AZ236" i="29"/>
  <c r="AY187" i="29"/>
  <c r="AZ135" i="29"/>
  <c r="AY82" i="29"/>
  <c r="AZ287" i="29"/>
  <c r="AZ200" i="29"/>
  <c r="AY151" i="29"/>
  <c r="AZ99" i="29"/>
  <c r="AY46" i="29"/>
  <c r="AV797" i="29"/>
  <c r="AV708" i="29"/>
  <c r="AV624" i="29"/>
  <c r="AU540" i="29"/>
  <c r="AY34" i="29"/>
  <c r="AV549" i="29"/>
  <c r="AV382" i="29"/>
  <c r="AV245" i="29"/>
  <c r="AV172" i="29"/>
  <c r="AV140" i="29"/>
  <c r="AV108" i="29"/>
  <c r="AV76" i="29"/>
  <c r="AR785" i="29"/>
  <c r="AR753" i="29"/>
  <c r="AR721" i="29"/>
  <c r="AR689" i="29"/>
  <c r="AR657" i="29"/>
  <c r="AR624" i="29"/>
  <c r="AQ599" i="29"/>
  <c r="AQ579" i="29"/>
  <c r="AQ542" i="29"/>
  <c r="AR515" i="29"/>
  <c r="AQ482" i="29"/>
  <c r="AQ450" i="29"/>
  <c r="AV800" i="29"/>
  <c r="AV649" i="29"/>
  <c r="AV500" i="29"/>
  <c r="AV422" i="29"/>
  <c r="AV325" i="29"/>
  <c r="AU273" i="29"/>
  <c r="AV232" i="29"/>
  <c r="AV199" i="29"/>
  <c r="AV167" i="29"/>
  <c r="AY66" i="29"/>
  <c r="AU732" i="29"/>
  <c r="AV540" i="29"/>
  <c r="AV436" i="29"/>
  <c r="AU360" i="29"/>
  <c r="AU289" i="29"/>
  <c r="AV233" i="29"/>
  <c r="AU207" i="29"/>
  <c r="AU185" i="29"/>
  <c r="AV163" i="29"/>
  <c r="AU153" i="29"/>
  <c r="AU143" i="29"/>
  <c r="AV131" i="29"/>
  <c r="AU121" i="29"/>
  <c r="AU111" i="29"/>
  <c r="AV99" i="29"/>
  <c r="AU89" i="29"/>
  <c r="AU79" i="29"/>
  <c r="AV67" i="29"/>
  <c r="AU57" i="29"/>
  <c r="AU49" i="29"/>
  <c r="AU41" i="29"/>
  <c r="AU33" i="29"/>
  <c r="AU25" i="29"/>
  <c r="AU17" i="29"/>
  <c r="AU9" i="29"/>
  <c r="AQ796" i="29"/>
  <c r="AR776" i="29"/>
  <c r="AR760" i="29"/>
  <c r="AR744" i="29"/>
  <c r="AR728" i="29"/>
  <c r="AR712" i="29"/>
  <c r="AR696" i="29"/>
  <c r="AR680" i="29"/>
  <c r="AR664" i="29"/>
  <c r="AR648" i="29"/>
  <c r="AQ635" i="29"/>
  <c r="AQ620" i="29"/>
  <c r="AR608" i="29"/>
  <c r="AR596" i="29"/>
  <c r="AQ583" i="29"/>
  <c r="AR571" i="29"/>
  <c r="AQ563" i="29"/>
  <c r="AQ547" i="29"/>
  <c r="AR536" i="29"/>
  <c r="AQ526" i="29"/>
  <c r="AQ516" i="29"/>
  <c r="AQ487" i="29"/>
  <c r="AZ23" i="29"/>
  <c r="AV444" i="29"/>
  <c r="AV321" i="29"/>
  <c r="AU239" i="29"/>
  <c r="AU155" i="29"/>
  <c r="AU94" i="29"/>
  <c r="AU59" i="29"/>
  <c r="AU42" i="29"/>
  <c r="AU26" i="29"/>
  <c r="AU10" i="29"/>
  <c r="AR621" i="29"/>
  <c r="AQ592" i="29"/>
  <c r="AR584" i="29"/>
  <c r="AR539" i="29"/>
  <c r="AR487" i="29"/>
  <c r="AQ467" i="29"/>
  <c r="AR443" i="29"/>
  <c r="AR411" i="29"/>
  <c r="AQ399" i="29"/>
  <c r="AQ363" i="29"/>
  <c r="AR343" i="29"/>
  <c r="AR319" i="29"/>
  <c r="AR303" i="29"/>
  <c r="AR287" i="29"/>
  <c r="AR271" i="29"/>
  <c r="AR247" i="29"/>
  <c r="AR231" i="29"/>
  <c r="AR215" i="29"/>
  <c r="AR199" i="29"/>
  <c r="AR183" i="29"/>
  <c r="AR167" i="29"/>
  <c r="AR151" i="29"/>
  <c r="AR135" i="29"/>
  <c r="AR119" i="29"/>
  <c r="AR103" i="29"/>
  <c r="AR87" i="29"/>
  <c r="AR71" i="29"/>
  <c r="AR55" i="29"/>
  <c r="AR42" i="29"/>
  <c r="AR34" i="29"/>
  <c r="AR18" i="29"/>
  <c r="AN800" i="29"/>
  <c r="AN780" i="29"/>
  <c r="AN764" i="29"/>
  <c r="AN748" i="29"/>
  <c r="AN732" i="29"/>
  <c r="AN716" i="29"/>
  <c r="AN700" i="29"/>
  <c r="AN684" i="29"/>
  <c r="AN668" i="29"/>
  <c r="AN652" i="29"/>
  <c r="AN636" i="29"/>
  <c r="AN627" i="29"/>
  <c r="AM611" i="29"/>
  <c r="AN600" i="29"/>
  <c r="AN589" i="29"/>
  <c r="AM576" i="29"/>
  <c r="AM556" i="29"/>
  <c r="AN549" i="29"/>
  <c r="AN528" i="29"/>
  <c r="AM518" i="29"/>
  <c r="AN508" i="29"/>
  <c r="AM496" i="29"/>
  <c r="AV704" i="29"/>
  <c r="AU400" i="29"/>
  <c r="AV281" i="29"/>
  <c r="AU233" i="29"/>
  <c r="AU179" i="29"/>
  <c r="AV119" i="29"/>
  <c r="AU70" i="29"/>
  <c r="AQ779" i="29"/>
  <c r="AQ763" i="29"/>
  <c r="AQ747" i="29"/>
  <c r="AQ731" i="29"/>
  <c r="AQ715" i="29"/>
  <c r="AQ699" i="29"/>
  <c r="AQ683" i="29"/>
  <c r="AQ667" i="29"/>
  <c r="AQ651" i="29"/>
  <c r="AR635" i="29"/>
  <c r="AQ608" i="29"/>
  <c r="AR600" i="29"/>
  <c r="AQ571" i="29"/>
  <c r="AR544" i="29"/>
  <c r="AQ510" i="29"/>
  <c r="AR496" i="29"/>
  <c r="AQ469" i="29"/>
  <c r="AR450" i="29"/>
  <c r="AR423" i="29"/>
  <c r="AQ407" i="29"/>
  <c r="AR378" i="29"/>
  <c r="AR359" i="29"/>
  <c r="AQ343" i="29"/>
  <c r="AR315" i="29"/>
  <c r="AQ305" i="29"/>
  <c r="AQ295" i="29"/>
  <c r="AR283" i="29"/>
  <c r="AQ273" i="29"/>
  <c r="AQ263" i="29"/>
  <c r="AQ247" i="29"/>
  <c r="AQ231" i="29"/>
  <c r="AQ215" i="29"/>
  <c r="AQ199" i="29"/>
  <c r="AQ183" i="29"/>
  <c r="AQ167" i="29"/>
  <c r="AQ151" i="29"/>
  <c r="AQ135" i="29"/>
  <c r="AQ119" i="29"/>
  <c r="AQ103" i="29"/>
  <c r="AQ87" i="29"/>
  <c r="AQ71" i="29"/>
  <c r="AQ55" i="29"/>
  <c r="AQ38" i="29"/>
  <c r="AQ22" i="29"/>
  <c r="AQ6" i="29"/>
  <c r="AM784" i="29"/>
  <c r="AM768" i="29"/>
  <c r="AM752" i="29"/>
  <c r="AM736" i="29"/>
  <c r="AM720" i="29"/>
  <c r="AM704" i="29"/>
  <c r="AM688" i="29"/>
  <c r="AM672" i="29"/>
  <c r="AM656" i="29"/>
  <c r="AM640" i="29"/>
  <c r="AM627" i="29"/>
  <c r="AN607" i="29"/>
  <c r="AM591" i="29"/>
  <c r="AM572" i="29"/>
  <c r="AN565" i="29"/>
  <c r="AN544" i="29"/>
  <c r="AM534" i="29"/>
  <c r="AN524" i="29"/>
  <c r="AM506" i="29"/>
  <c r="AN490" i="29"/>
  <c r="AM477" i="29"/>
  <c r="AN470" i="29"/>
  <c r="AM455" i="29"/>
  <c r="AM443" i="29"/>
  <c r="AM433" i="29"/>
  <c r="AN421" i="29"/>
  <c r="AN409" i="29"/>
  <c r="AM396" i="29"/>
  <c r="AN384" i="29"/>
  <c r="AM376" i="29"/>
  <c r="AN362" i="29"/>
  <c r="AM349" i="29"/>
  <c r="AN342" i="29"/>
  <c r="AM327" i="29"/>
  <c r="AM315" i="29"/>
  <c r="AM305" i="29"/>
  <c r="AN290" i="29"/>
  <c r="AM281" i="29"/>
  <c r="AM261" i="29"/>
  <c r="AM249" i="29"/>
  <c r="AN221" i="29"/>
  <c r="AM197" i="29"/>
  <c r="AN177" i="29"/>
  <c r="AN148" i="29"/>
  <c r="AM121" i="29"/>
  <c r="AN93" i="29"/>
  <c r="AM69" i="29"/>
  <c r="AN49" i="29"/>
  <c r="AN41" i="29"/>
  <c r="AN33" i="29"/>
  <c r="AV768" i="29"/>
  <c r="AV597" i="29"/>
  <c r="AV406" i="29"/>
  <c r="AU269" i="29"/>
  <c r="AU203" i="29"/>
  <c r="AU110" i="29"/>
  <c r="AU75" i="29"/>
  <c r="AU46" i="29"/>
  <c r="AU30" i="29"/>
  <c r="AU14" i="29"/>
  <c r="AR789" i="29"/>
  <c r="AQ618" i="29"/>
  <c r="AR589" i="29"/>
  <c r="AQ558" i="29"/>
  <c r="AQ523" i="29"/>
  <c r="AR488" i="29"/>
  <c r="AQ461" i="29"/>
  <c r="AQ435" i="29"/>
  <c r="AR402" i="29"/>
  <c r="AQ378" i="29"/>
  <c r="AQ359" i="29"/>
  <c r="AR323" i="29"/>
  <c r="AQ291" i="29"/>
  <c r="AQ259" i="29"/>
  <c r="AQ240" i="29"/>
  <c r="AR228" i="29"/>
  <c r="AQ218" i="29"/>
  <c r="AQ208" i="29"/>
  <c r="AR196" i="29"/>
  <c r="AQ186" i="29"/>
  <c r="AQ176" i="29"/>
  <c r="AR164" i="29"/>
  <c r="AQ154" i="29"/>
  <c r="AQ144" i="29"/>
  <c r="AR132" i="29"/>
  <c r="AQ122" i="29"/>
  <c r="AQ112" i="29"/>
  <c r="AR100" i="29"/>
  <c r="AQ90" i="29"/>
  <c r="AQ80" i="29"/>
  <c r="AR68" i="29"/>
  <c r="AQ58" i="29"/>
  <c r="AQ48" i="29"/>
  <c r="AR19" i="29"/>
  <c r="AR3" i="29"/>
  <c r="AN785" i="29"/>
  <c r="AN769" i="29"/>
  <c r="AN753" i="29"/>
  <c r="AN737" i="29"/>
  <c r="AN721" i="29"/>
  <c r="AN705" i="29"/>
  <c r="AN689" i="29"/>
  <c r="AN673" i="29"/>
  <c r="AN657" i="29"/>
  <c r="AN641" i="29"/>
  <c r="AN624" i="29"/>
  <c r="AM612" i="29"/>
  <c r="AM603" i="29"/>
  <c r="AM594" i="29"/>
  <c r="AN581" i="29"/>
  <c r="AN560" i="29"/>
  <c r="AM550" i="29"/>
  <c r="AN540" i="29"/>
  <c r="AM522" i="29"/>
  <c r="AN511" i="29"/>
  <c r="AM495" i="29"/>
  <c r="AM483" i="29"/>
  <c r="AM473" i="29"/>
  <c r="AN461" i="29"/>
  <c r="AN449" i="29"/>
  <c r="AM436" i="29"/>
  <c r="AN424" i="29"/>
  <c r="AM416" i="29"/>
  <c r="AN402" i="29"/>
  <c r="AM389" i="29"/>
  <c r="AN382" i="29"/>
  <c r="AM367" i="29"/>
  <c r="AM355" i="29"/>
  <c r="AM345" i="29"/>
  <c r="AN333" i="29"/>
  <c r="AN321" i="29"/>
  <c r="AM308" i="29"/>
  <c r="AM299" i="29"/>
  <c r="AM285" i="29"/>
  <c r="AM272" i="29"/>
  <c r="AM257" i="29"/>
  <c r="AN233" i="29"/>
  <c r="AN204" i="29"/>
  <c r="AU163" i="29"/>
  <c r="AQ626" i="29"/>
  <c r="AR545" i="29"/>
  <c r="AQ415" i="29"/>
  <c r="AQ351" i="29"/>
  <c r="AR300" i="29"/>
  <c r="AQ196" i="29"/>
  <c r="AQ68" i="29"/>
  <c r="AM759" i="29"/>
  <c r="AM695" i="29"/>
  <c r="AN631" i="29"/>
  <c r="AN564" i="29"/>
  <c r="AN501" i="29"/>
  <c r="AN472" i="29"/>
  <c r="AM449" i="29"/>
  <c r="AN432" i="29"/>
  <c r="AN413" i="29"/>
  <c r="AN390" i="29"/>
  <c r="AM373" i="29"/>
  <c r="AN354" i="29"/>
  <c r="AM333" i="29"/>
  <c r="AM311" i="29"/>
  <c r="AN296" i="29"/>
  <c r="AM271" i="29"/>
  <c r="AN249" i="29"/>
  <c r="AM177" i="29"/>
  <c r="AN161" i="29"/>
  <c r="AM137" i="29"/>
  <c r="AN101" i="29"/>
  <c r="AN46" i="29"/>
  <c r="AN30" i="29"/>
  <c r="AN14" i="29"/>
  <c r="AI796" i="29"/>
  <c r="AJ776" i="29"/>
  <c r="AJ760" i="29"/>
  <c r="AJ744" i="29"/>
  <c r="AJ728" i="29"/>
  <c r="AJ712" i="29"/>
  <c r="AJ696" i="29"/>
  <c r="AJ680" i="29"/>
  <c r="AJ664" i="29"/>
  <c r="AJ648" i="29"/>
  <c r="AI635" i="29"/>
  <c r="AI620" i="29"/>
  <c r="AI588" i="29"/>
  <c r="AI556" i="29"/>
  <c r="AJ527" i="29"/>
  <c r="AI502" i="29"/>
  <c r="AJ474" i="29"/>
  <c r="AI450" i="29"/>
  <c r="AJ430" i="29"/>
  <c r="AJ401" i="29"/>
  <c r="AI374" i="29"/>
  <c r="AJ346" i="29"/>
  <c r="AI333" i="29"/>
  <c r="AI317" i="29"/>
  <c r="AI286" i="29"/>
  <c r="AJ269" i="29"/>
  <c r="AJ257" i="29"/>
  <c r="AJ229" i="29"/>
  <c r="AI205" i="29"/>
  <c r="AF786" i="29"/>
  <c r="AE772" i="29"/>
  <c r="AE758" i="29"/>
  <c r="AF747" i="29"/>
  <c r="AE733" i="29"/>
  <c r="AF722" i="29"/>
  <c r="AF710" i="29"/>
  <c r="AF698" i="29"/>
  <c r="AE685" i="29"/>
  <c r="AF673" i="29"/>
  <c r="AE665" i="29"/>
  <c r="AF651" i="29"/>
  <c r="AE638" i="29"/>
  <c r="AF626" i="29"/>
  <c r="AF610" i="29"/>
  <c r="AF594" i="29"/>
  <c r="AF578" i="29"/>
  <c r="AF562" i="29"/>
  <c r="AF546" i="29"/>
  <c r="AF530" i="29"/>
  <c r="AF514" i="29"/>
  <c r="AV745" i="29"/>
  <c r="AV135" i="29"/>
  <c r="AQ756" i="29"/>
  <c r="AQ724" i="29"/>
  <c r="AQ692" i="29"/>
  <c r="AQ660" i="29"/>
  <c r="AR628" i="29"/>
  <c r="AR568" i="29"/>
  <c r="AQ442" i="29"/>
  <c r="AQ375" i="29"/>
  <c r="AR302" i="29"/>
  <c r="AQ188" i="29"/>
  <c r="AQ60" i="29"/>
  <c r="AM755" i="29"/>
  <c r="AM691" i="29"/>
  <c r="AM624" i="29"/>
  <c r="AN569" i="29"/>
  <c r="AM538" i="29"/>
  <c r="AM491" i="29"/>
  <c r="AN474" i="29"/>
  <c r="AM432" i="29"/>
  <c r="AM415" i="29"/>
  <c r="AM392" i="29"/>
  <c r="AM356" i="29"/>
  <c r="AM339" i="29"/>
  <c r="AN286" i="29"/>
  <c r="AN265" i="29"/>
  <c r="AM205" i="29"/>
  <c r="AN185" i="29"/>
  <c r="AN149" i="29"/>
  <c r="AM117" i="29"/>
  <c r="AN68" i="29"/>
  <c r="AI800" i="29"/>
  <c r="AI780" i="29"/>
  <c r="AI764" i="29"/>
  <c r="AI748" i="29"/>
  <c r="AI732" i="29"/>
  <c r="AI716" i="29"/>
  <c r="AI700" i="29"/>
  <c r="AI684" i="29"/>
  <c r="AI668" i="29"/>
  <c r="AI652" i="29"/>
  <c r="AI636" i="29"/>
  <c r="AJ623" i="29"/>
  <c r="AJ607" i="29"/>
  <c r="AJ591" i="29"/>
  <c r="AJ575" i="29"/>
  <c r="AJ559" i="29"/>
  <c r="AJ543" i="29"/>
  <c r="AJ528" i="29"/>
  <c r="AJ516" i="29"/>
  <c r="AJ489" i="29"/>
  <c r="AI462" i="29"/>
  <c r="AJ434" i="29"/>
  <c r="AI410" i="29"/>
  <c r="AJ390" i="29"/>
  <c r="AJ361" i="29"/>
  <c r="AI334" i="29"/>
  <c r="AJ323" i="29"/>
  <c r="AI310" i="29"/>
  <c r="AJ290" i="29"/>
  <c r="AJ272" i="29"/>
  <c r="AI264" i="29"/>
  <c r="AJ244" i="29"/>
  <c r="AI217" i="29"/>
  <c r="AJ190" i="29"/>
  <c r="AJ174" i="29"/>
  <c r="AJ158" i="29"/>
  <c r="AJ142" i="29"/>
  <c r="AJ126" i="29"/>
  <c r="AJ110" i="29"/>
  <c r="AJ94" i="29"/>
  <c r="AJ78" i="29"/>
  <c r="AJ62" i="29"/>
  <c r="AJ46" i="29"/>
  <c r="AJ30" i="29"/>
  <c r="AJ14" i="29"/>
  <c r="AF797" i="29"/>
  <c r="AE784" i="29"/>
  <c r="AE770" i="29"/>
  <c r="AF759" i="29"/>
  <c r="AE745" i="29"/>
  <c r="AF734" i="29"/>
  <c r="AE720" i="29"/>
  <c r="AE708" i="29"/>
  <c r="AE698" i="29"/>
  <c r="AF686" i="29"/>
  <c r="AF674" i="29"/>
  <c r="AE661" i="29"/>
  <c r="AF649" i="29"/>
  <c r="AE641" i="29"/>
  <c r="AF621" i="29"/>
  <c r="AF605" i="29"/>
  <c r="AF589" i="29"/>
  <c r="AF573" i="29"/>
  <c r="AF557" i="29"/>
  <c r="AF541" i="29"/>
  <c r="AF525" i="29"/>
  <c r="BG642" i="29"/>
  <c r="BG408" i="29"/>
  <c r="BD636" i="29"/>
  <c r="BD106" i="29"/>
  <c r="BD299" i="29"/>
  <c r="BH112" i="29"/>
  <c r="BD509" i="29"/>
  <c r="BG108" i="29"/>
  <c r="BC524" i="29"/>
  <c r="BD260" i="29"/>
  <c r="BC82" i="29"/>
  <c r="AY547" i="29"/>
  <c r="AY365" i="29"/>
  <c r="BD53" i="29"/>
  <c r="AY583" i="29"/>
  <c r="AZ343" i="29"/>
  <c r="BD65" i="29"/>
  <c r="AZ616" i="29"/>
  <c r="AZ490" i="29"/>
  <c r="AY396" i="29"/>
  <c r="AZ296" i="29"/>
  <c r="BC102" i="29"/>
  <c r="AZ797" i="29"/>
  <c r="AZ669" i="29"/>
  <c r="AZ539" i="29"/>
  <c r="AY436" i="29"/>
  <c r="AZ212" i="29"/>
  <c r="AY163" i="29"/>
  <c r="AZ111" i="29"/>
  <c r="AY58" i="29"/>
  <c r="AY8" i="29"/>
  <c r="AV728" i="29"/>
  <c r="AU644" i="29"/>
  <c r="AU560" i="29"/>
  <c r="AV501" i="29"/>
  <c r="AV441" i="29"/>
  <c r="AV377" i="29"/>
  <c r="AZ419" i="29"/>
  <c r="AY230" i="29"/>
  <c r="AY180" i="29"/>
  <c r="AZ128" i="29"/>
  <c r="AY79" i="29"/>
  <c r="AZ27" i="29"/>
  <c r="AV757" i="29"/>
  <c r="AV668" i="29"/>
  <c r="AV584" i="29"/>
  <c r="AV492" i="29"/>
  <c r="AU445" i="29"/>
  <c r="AU403" i="29"/>
  <c r="AU361" i="29"/>
  <c r="AY421" i="29"/>
  <c r="AY224" i="29"/>
  <c r="AZ172" i="29"/>
  <c r="AY123" i="29"/>
  <c r="AZ71" i="29"/>
  <c r="AY238" i="29"/>
  <c r="AY188" i="29"/>
  <c r="AZ136" i="29"/>
  <c r="AY87" i="29"/>
  <c r="AZ35" i="29"/>
  <c r="AV772" i="29"/>
  <c r="AU688" i="29"/>
  <c r="AU604" i="29"/>
  <c r="AU532" i="29"/>
  <c r="AV784" i="29"/>
  <c r="AU492" i="29"/>
  <c r="AU344" i="29"/>
  <c r="AU221" i="29"/>
  <c r="AV158" i="29"/>
  <c r="AV126" i="29"/>
  <c r="AV94" i="29"/>
  <c r="AV62" i="29"/>
  <c r="AR773" i="29"/>
  <c r="AR741" i="29"/>
  <c r="AR709" i="29"/>
  <c r="AR677" i="29"/>
  <c r="AR645" i="29"/>
  <c r="AQ614" i="29"/>
  <c r="AR592" i="29"/>
  <c r="AQ567" i="29"/>
  <c r="AR537" i="29"/>
  <c r="AR499" i="29"/>
  <c r="AR467" i="29"/>
  <c r="AY64" i="29"/>
  <c r="AV736" i="29"/>
  <c r="AV588" i="29"/>
  <c r="AU472" i="29"/>
  <c r="AV390" i="29"/>
  <c r="AV292" i="29"/>
  <c r="AU245" i="29"/>
  <c r="AV222" i="29"/>
  <c r="AU190" i="29"/>
  <c r="AU158" i="29"/>
  <c r="AZ39" i="29"/>
  <c r="AU668" i="29"/>
  <c r="AV493" i="29"/>
  <c r="AV404" i="29"/>
  <c r="AV316" i="29"/>
  <c r="AV269" i="29"/>
  <c r="AU224" i="29"/>
  <c r="AU199" i="29"/>
  <c r="AU177" i="29"/>
  <c r="AU161" i="29"/>
  <c r="AU151" i="29"/>
  <c r="AV139" i="29"/>
  <c r="AU129" i="29"/>
  <c r="AU119" i="29"/>
  <c r="AV107" i="29"/>
  <c r="AU97" i="29"/>
  <c r="AU87" i="29"/>
  <c r="AV75" i="29"/>
  <c r="AU65" i="29"/>
  <c r="AV54" i="29"/>
  <c r="AV46" i="29"/>
  <c r="AV38" i="29"/>
  <c r="AV30" i="29"/>
  <c r="AV22" i="29"/>
  <c r="AV14" i="29"/>
  <c r="AV6" i="29"/>
  <c r="AR793" i="29"/>
  <c r="AR772" i="29"/>
  <c r="AR756" i="29"/>
  <c r="AR740" i="29"/>
  <c r="AR724" i="29"/>
  <c r="AR708" i="29"/>
  <c r="AR692" i="29"/>
  <c r="AR676" i="29"/>
  <c r="AR660" i="29"/>
  <c r="AR644" i="29"/>
  <c r="AR632" i="29"/>
  <c r="AQ615" i="29"/>
  <c r="AR603" i="29"/>
  <c r="AQ595" i="29"/>
  <c r="AR581" i="29"/>
  <c r="AQ568" i="29"/>
  <c r="AR556" i="29"/>
  <c r="AQ543" i="29"/>
  <c r="AQ534" i="29"/>
  <c r="AQ524" i="29"/>
  <c r="AR512" i="29"/>
  <c r="AQ479" i="29"/>
  <c r="AV640" i="29"/>
  <c r="AU368" i="29"/>
  <c r="AV264" i="29"/>
  <c r="AU225" i="29"/>
  <c r="AU126" i="29"/>
  <c r="AU91" i="29"/>
  <c r="AV53" i="29"/>
  <c r="AV37" i="29"/>
  <c r="AV21" i="29"/>
  <c r="AV5" i="29"/>
  <c r="AQ619" i="29"/>
  <c r="AQ590" i="29"/>
  <c r="AQ564" i="29"/>
  <c r="AQ536" i="29"/>
  <c r="AR482" i="29"/>
  <c r="AR455" i="29"/>
  <c r="AR434" i="29"/>
  <c r="AQ410" i="29"/>
  <c r="AQ391" i="29"/>
  <c r="AR355" i="29"/>
  <c r="AQ339" i="29"/>
  <c r="AQ318" i="29"/>
  <c r="AQ302" i="29"/>
  <c r="AQ286" i="29"/>
  <c r="AQ270" i="29"/>
  <c r="AR245" i="29"/>
  <c r="AR229" i="29"/>
  <c r="AR213" i="29"/>
  <c r="AR197" i="29"/>
  <c r="AR181" i="29"/>
  <c r="AR165" i="29"/>
  <c r="AR149" i="29"/>
  <c r="AR133" i="29"/>
  <c r="AR117" i="29"/>
  <c r="AR101" i="29"/>
  <c r="AR85" i="29"/>
  <c r="AR69" i="29"/>
  <c r="AR53" i="29"/>
  <c r="AQ41" i="29"/>
  <c r="AR30" i="29"/>
  <c r="AR14" i="29"/>
  <c r="AM796" i="29"/>
  <c r="AN776" i="29"/>
  <c r="AN760" i="29"/>
  <c r="AN744" i="29"/>
  <c r="AN728" i="29"/>
  <c r="AN712" i="29"/>
  <c r="AN696" i="29"/>
  <c r="AN680" i="29"/>
  <c r="AN664" i="29"/>
  <c r="AN648" i="29"/>
  <c r="AM635" i="29"/>
  <c r="AM622" i="29"/>
  <c r="AN609" i="29"/>
  <c r="AM599" i="29"/>
  <c r="AM584" i="29"/>
  <c r="AN572" i="29"/>
  <c r="AM554" i="29"/>
  <c r="AN543" i="29"/>
  <c r="AM527" i="29"/>
  <c r="AN516" i="29"/>
  <c r="AM501" i="29"/>
  <c r="AN494" i="29"/>
  <c r="AV620" i="29"/>
  <c r="AV374" i="29"/>
  <c r="AV260" i="29"/>
  <c r="AU227" i="29"/>
  <c r="AU147" i="29"/>
  <c r="AU102" i="29"/>
  <c r="AU67" i="29"/>
  <c r="AQ776" i="29"/>
  <c r="AQ760" i="29"/>
  <c r="AQ744" i="29"/>
  <c r="AQ728" i="29"/>
  <c r="AQ712" i="29"/>
  <c r="AQ696" i="29"/>
  <c r="AQ680" i="29"/>
  <c r="AQ664" i="29"/>
  <c r="AQ648" i="29"/>
  <c r="AQ632" i="29"/>
  <c r="AQ606" i="29"/>
  <c r="AQ580" i="29"/>
  <c r="AR569" i="29"/>
  <c r="AR532" i="29"/>
  <c r="AR508" i="29"/>
  <c r="AQ491" i="29"/>
  <c r="AR464" i="29"/>
  <c r="AR438" i="29"/>
  <c r="AQ421" i="29"/>
  <c r="AR400" i="29"/>
  <c r="AR374" i="29"/>
  <c r="AQ357" i="29"/>
  <c r="AR336" i="29"/>
  <c r="AQ313" i="29"/>
  <c r="AQ303" i="29"/>
  <c r="AR291" i="29"/>
  <c r="AQ281" i="29"/>
  <c r="AQ271" i="29"/>
  <c r="AR259" i="29"/>
  <c r="AR240" i="29"/>
  <c r="AR224" i="29"/>
  <c r="AR208" i="29"/>
  <c r="AR192" i="29"/>
  <c r="AR176" i="29"/>
  <c r="AR160" i="29"/>
  <c r="AR144" i="29"/>
  <c r="AR128" i="29"/>
  <c r="AR112" i="29"/>
  <c r="AR96" i="29"/>
  <c r="AR80" i="29"/>
  <c r="AR64" i="29"/>
  <c r="AR48" i="29"/>
  <c r="AQ34" i="29"/>
  <c r="AQ18" i="29"/>
  <c r="AM800" i="29"/>
  <c r="AM780" i="29"/>
  <c r="AM764" i="29"/>
  <c r="AM748" i="29"/>
  <c r="AM732" i="29"/>
  <c r="AM716" i="29"/>
  <c r="AM700" i="29"/>
  <c r="AM684" i="29"/>
  <c r="AM668" i="29"/>
  <c r="AM652" i="29"/>
  <c r="AM636" i="29"/>
  <c r="AN623" i="29"/>
  <c r="AN605" i="29"/>
  <c r="AM587" i="29"/>
  <c r="AM570" i="29"/>
  <c r="AN559" i="29"/>
  <c r="AM543" i="29"/>
  <c r="AN532" i="29"/>
  <c r="AN519" i="29"/>
  <c r="AN502" i="29"/>
  <c r="AM487" i="29"/>
  <c r="AM475" i="29"/>
  <c r="AM465" i="29"/>
  <c r="AN453" i="29"/>
  <c r="AN441" i="29"/>
  <c r="AM428" i="29"/>
  <c r="AN416" i="29"/>
  <c r="AM408" i="29"/>
  <c r="AN394" i="29"/>
  <c r="AM381" i="29"/>
  <c r="AN374" i="29"/>
  <c r="AM359" i="29"/>
  <c r="AM347" i="29"/>
  <c r="AM337" i="29"/>
  <c r="AN325" i="29"/>
  <c r="AN313" i="29"/>
  <c r="AN297" i="29"/>
  <c r="AM287" i="29"/>
  <c r="AN277" i="29"/>
  <c r="AM259" i="29"/>
  <c r="AN244" i="29"/>
  <c r="AM217" i="29"/>
  <c r="AN189" i="29"/>
  <c r="AM165" i="29"/>
  <c r="AN145" i="29"/>
  <c r="AN116" i="29"/>
  <c r="AM89" i="29"/>
  <c r="AN61" i="29"/>
  <c r="AM47" i="29"/>
  <c r="AM39" i="29"/>
  <c r="AM31" i="29"/>
  <c r="AU684" i="29"/>
  <c r="AV516" i="29"/>
  <c r="AV380" i="29"/>
  <c r="AV249" i="29"/>
  <c r="AU171" i="29"/>
  <c r="AU107" i="29"/>
  <c r="AV63" i="29"/>
  <c r="AV41" i="29"/>
  <c r="AV25" i="29"/>
  <c r="AV9" i="29"/>
  <c r="AQ624" i="29"/>
  <c r="AR616" i="29"/>
  <c r="AQ587" i="29"/>
  <c r="AR553" i="29"/>
  <c r="AQ520" i="29"/>
  <c r="AQ483" i="29"/>
  <c r="AR456" i="29"/>
  <c r="AQ431" i="29"/>
  <c r="AQ395" i="29"/>
  <c r="AR375" i="29"/>
  <c r="AR351" i="29"/>
  <c r="AQ315" i="29"/>
  <c r="AQ283" i="29"/>
  <c r="AQ248" i="29"/>
  <c r="AR236" i="29"/>
  <c r="AQ226" i="29"/>
  <c r="AQ216" i="29"/>
  <c r="AR204" i="29"/>
  <c r="AQ194" i="29"/>
  <c r="AQ184" i="29"/>
  <c r="AR172" i="29"/>
  <c r="AQ162" i="29"/>
  <c r="AQ152" i="29"/>
  <c r="AR140" i="29"/>
  <c r="AQ130" i="29"/>
  <c r="AQ120" i="29"/>
  <c r="AR108" i="29"/>
  <c r="AQ98" i="29"/>
  <c r="AQ88" i="29"/>
  <c r="AR76" i="29"/>
  <c r="AQ66" i="29"/>
  <c r="AQ56" i="29"/>
  <c r="AR31" i="29"/>
  <c r="AR15" i="29"/>
  <c r="AN801" i="29"/>
  <c r="AN781" i="29"/>
  <c r="AN765" i="29"/>
  <c r="AN749" i="29"/>
  <c r="AN733" i="29"/>
  <c r="AN717" i="29"/>
  <c r="AN701" i="29"/>
  <c r="AN685" i="29"/>
  <c r="AN669" i="29"/>
  <c r="AN653" i="29"/>
  <c r="AN637" i="29"/>
  <c r="AM623" i="29"/>
  <c r="AM610" i="29"/>
  <c r="AN601" i="29"/>
  <c r="AM592" i="29"/>
  <c r="AN575" i="29"/>
  <c r="AM559" i="29"/>
  <c r="AN548" i="29"/>
  <c r="AN535" i="29"/>
  <c r="AN520" i="29"/>
  <c r="AN509" i="29"/>
  <c r="AN493" i="29"/>
  <c r="AN481" i="29"/>
  <c r="AM468" i="29"/>
  <c r="AN456" i="29"/>
  <c r="AM448" i="29"/>
  <c r="AN434" i="29"/>
  <c r="AM421" i="29"/>
  <c r="AN414" i="29"/>
  <c r="AM399" i="29"/>
  <c r="AM387" i="29"/>
  <c r="AM377" i="29"/>
  <c r="AN365" i="29"/>
  <c r="AN353" i="29"/>
  <c r="AM340" i="29"/>
  <c r="AN328" i="29"/>
  <c r="AM320" i="29"/>
  <c r="AN306" i="29"/>
  <c r="AM297" i="29"/>
  <c r="AM277" i="29"/>
  <c r="AN270" i="29"/>
  <c r="AN245" i="29"/>
  <c r="AM221" i="29"/>
  <c r="AN201" i="29"/>
  <c r="AV103" i="29"/>
  <c r="AR605" i="29"/>
  <c r="AR516" i="29"/>
  <c r="AR399" i="29"/>
  <c r="AR335" i="29"/>
  <c r="AR284" i="29"/>
  <c r="AQ164" i="29"/>
  <c r="AQ33" i="29"/>
  <c r="AM743" i="29"/>
  <c r="AM679" i="29"/>
  <c r="AM619" i="29"/>
  <c r="AN536" i="29"/>
  <c r="AN489" i="29"/>
  <c r="AN465" i="29"/>
  <c r="AM444" i="29"/>
  <c r="AN430" i="29"/>
  <c r="AN408" i="29"/>
  <c r="AM385" i="29"/>
  <c r="AN368" i="29"/>
  <c r="AN349" i="29"/>
  <c r="AN326" i="29"/>
  <c r="AM309" i="29"/>
  <c r="AM291" i="29"/>
  <c r="AM264" i="29"/>
  <c r="AM233" i="29"/>
  <c r="AN172" i="29"/>
  <c r="AN156" i="29"/>
  <c r="AM129" i="29"/>
  <c r="AM93" i="29"/>
  <c r="AM41" i="29"/>
  <c r="AN26" i="29"/>
  <c r="AN10" i="29"/>
  <c r="AJ793" i="29"/>
  <c r="AJ772" i="29"/>
  <c r="AJ756" i="29"/>
  <c r="AJ740" i="29"/>
  <c r="AJ724" i="29"/>
  <c r="AJ708" i="29"/>
  <c r="AJ692" i="29"/>
  <c r="AJ676" i="29"/>
  <c r="AJ660" i="29"/>
  <c r="AJ644" i="29"/>
  <c r="AJ632" i="29"/>
  <c r="AI612" i="29"/>
  <c r="AI580" i="29"/>
  <c r="AI548" i="29"/>
  <c r="AJ523" i="29"/>
  <c r="AJ497" i="29"/>
  <c r="AI470" i="29"/>
  <c r="AJ442" i="29"/>
  <c r="AI418" i="29"/>
  <c r="AJ398" i="29"/>
  <c r="AJ369" i="29"/>
  <c r="AI342" i="29"/>
  <c r="AJ330" i="29"/>
  <c r="AJ314" i="29"/>
  <c r="AI276" i="29"/>
  <c r="AJ264" i="29"/>
  <c r="AI256" i="29"/>
  <c r="AI225" i="29"/>
  <c r="AJ197" i="29"/>
  <c r="AE781" i="29"/>
  <c r="AF770" i="29"/>
  <c r="AE756" i="29"/>
  <c r="AE742" i="29"/>
  <c r="AF731" i="29"/>
  <c r="AE717" i="29"/>
  <c r="AF705" i="29"/>
  <c r="AE697" i="29"/>
  <c r="AF683" i="29"/>
  <c r="AE670" i="29"/>
  <c r="AF663" i="29"/>
  <c r="AE648" i="29"/>
  <c r="AE636" i="29"/>
  <c r="AF620" i="29"/>
  <c r="AF604" i="29"/>
  <c r="AF588" i="29"/>
  <c r="AF572" i="29"/>
  <c r="AF556" i="29"/>
  <c r="AF540" i="29"/>
  <c r="AF524" i="29"/>
  <c r="AF508" i="29"/>
  <c r="AU478" i="29"/>
  <c r="AQ775" i="29"/>
  <c r="AQ743" i="29"/>
  <c r="AQ711" i="29"/>
  <c r="AQ679" i="29"/>
  <c r="AQ647" i="29"/>
  <c r="AQ607" i="29"/>
  <c r="AR509" i="29"/>
  <c r="AR439" i="29"/>
  <c r="AR368" i="29"/>
  <c r="AR286" i="29"/>
  <c r="AQ156" i="29"/>
  <c r="AQ29" i="29"/>
  <c r="AM739" i="29"/>
  <c r="AM675" i="29"/>
  <c r="AN613" i="29"/>
  <c r="AM566" i="29"/>
  <c r="AN533" i="29"/>
  <c r="AM489" i="29"/>
  <c r="AN469" i="29"/>
  <c r="AM427" i="29"/>
  <c r="AN410" i="29"/>
  <c r="AM368" i="29"/>
  <c r="AM351" i="29"/>
  <c r="AM328" i="29"/>
  <c r="AN280" i="29"/>
  <c r="AN258" i="29"/>
  <c r="AN196" i="29"/>
  <c r="AN173" i="29"/>
  <c r="AM141" i="29"/>
  <c r="AM81" i="29"/>
  <c r="AN65" i="29"/>
  <c r="AJ797" i="29"/>
  <c r="AI776" i="29"/>
  <c r="AI760" i="29"/>
  <c r="AI744" i="29"/>
  <c r="AI728" i="29"/>
  <c r="AI712" i="29"/>
  <c r="AI696" i="29"/>
  <c r="AI680" i="29"/>
  <c r="AI664" i="29"/>
  <c r="AI648" i="29"/>
  <c r="AI632" i="29"/>
  <c r="AJ621" i="29"/>
  <c r="AJ605" i="29"/>
  <c r="AJ589" i="29"/>
  <c r="AJ573" i="29"/>
  <c r="AJ557" i="29"/>
  <c r="AJ541" i="29"/>
  <c r="AI527" i="29"/>
  <c r="AJ507" i="29"/>
  <c r="AJ486" i="29"/>
  <c r="AJ457" i="29"/>
  <c r="AI430" i="29"/>
  <c r="AJ402" i="29"/>
  <c r="AI378" i="29"/>
  <c r="AJ358" i="29"/>
  <c r="AI330" i="29"/>
  <c r="AJ318" i="29"/>
  <c r="AI306" i="29"/>
  <c r="AJ281" i="29"/>
  <c r="AI269" i="29"/>
  <c r="AJ262" i="29"/>
  <c r="AJ241" i="29"/>
  <c r="AJ212" i="29"/>
  <c r="AJ186" i="29"/>
  <c r="AJ170" i="29"/>
  <c r="AJ154" i="29"/>
  <c r="AJ138" i="29"/>
  <c r="AJ122" i="29"/>
  <c r="AJ106" i="29"/>
  <c r="AJ90" i="29"/>
  <c r="AJ74" i="29"/>
  <c r="AJ58" i="29"/>
  <c r="AJ42" i="29"/>
  <c r="AJ26" i="29"/>
  <c r="AJ10" i="29"/>
  <c r="AE793" i="29"/>
  <c r="AF782" i="29"/>
  <c r="AE768" i="29"/>
  <c r="AE754" i="29"/>
  <c r="AF743" i="29"/>
  <c r="AE729" i="29"/>
  <c r="AF718" i="29"/>
  <c r="AF706" i="29"/>
  <c r="AE693" i="29"/>
  <c r="AF681" i="29"/>
  <c r="AE673" i="29"/>
  <c r="AF659" i="29"/>
  <c r="AE646" i="29"/>
  <c r="AF639" i="29"/>
  <c r="AE620" i="29"/>
  <c r="AE604" i="29"/>
  <c r="AE588" i="29"/>
  <c r="AE572" i="29"/>
  <c r="AE556" i="29"/>
  <c r="AE540" i="29"/>
  <c r="AE524" i="29"/>
  <c r="AE508" i="29"/>
  <c r="AR601" i="29"/>
  <c r="AQ511" i="29"/>
  <c r="AR346" i="29"/>
  <c r="AR260" i="29"/>
  <c r="BG26" i="29"/>
  <c r="BG495" i="29"/>
  <c r="BD429" i="29"/>
  <c r="BD632" i="29"/>
  <c r="BC257" i="29"/>
  <c r="BD685" i="29"/>
  <c r="BD428" i="29"/>
  <c r="BD664" i="29"/>
  <c r="BD452" i="29"/>
  <c r="BC203" i="29"/>
  <c r="BD30" i="29"/>
  <c r="AZ501" i="29"/>
  <c r="AZ315" i="29"/>
  <c r="AZ801" i="29"/>
  <c r="AY484" i="29"/>
  <c r="AY290" i="29"/>
  <c r="BD38" i="29"/>
  <c r="AZ584" i="29"/>
  <c r="AY465" i="29"/>
  <c r="AY374" i="29"/>
  <c r="AY270" i="29"/>
  <c r="BD77" i="29"/>
  <c r="AZ765" i="29"/>
  <c r="AY636" i="29"/>
  <c r="AZ507" i="29"/>
  <c r="AY392" i="29"/>
  <c r="AY200" i="29"/>
  <c r="AZ148" i="29"/>
  <c r="AY99" i="29"/>
  <c r="AZ47" i="29"/>
  <c r="AV792" i="29"/>
  <c r="AU708" i="29"/>
  <c r="AU624" i="29"/>
  <c r="AV541" i="29"/>
  <c r="AU486" i="29"/>
  <c r="AV425" i="29"/>
  <c r="AV361" i="29"/>
  <c r="AY389" i="29"/>
  <c r="AZ219" i="29"/>
  <c r="AY166" i="29"/>
  <c r="AY116" i="29"/>
  <c r="AZ64" i="29"/>
  <c r="AY15" i="29"/>
  <c r="AV732" i="29"/>
  <c r="AU648" i="29"/>
  <c r="AU564" i="29"/>
  <c r="AV480" i="29"/>
  <c r="AU435" i="29"/>
  <c r="AU393" i="29"/>
  <c r="AU349" i="29"/>
  <c r="AY330" i="29"/>
  <c r="AY210" i="29"/>
  <c r="AY160" i="29"/>
  <c r="AZ108" i="29"/>
  <c r="AZ375" i="29"/>
  <c r="AZ227" i="29"/>
  <c r="AY174" i="29"/>
  <c r="AY124" i="29"/>
  <c r="AZ72" i="29"/>
  <c r="AY23" i="29"/>
  <c r="AU752" i="29"/>
  <c r="AV669" i="29"/>
  <c r="AV585" i="29"/>
  <c r="AU516" i="29"/>
  <c r="AU700" i="29"/>
  <c r="AV464" i="29"/>
  <c r="AV288" i="29"/>
  <c r="AV204" i="29"/>
  <c r="AV156" i="29"/>
  <c r="AV124" i="29"/>
  <c r="AV92" i="29"/>
  <c r="AV60" i="29"/>
  <c r="AR769" i="29"/>
  <c r="AR737" i="29"/>
  <c r="AR705" i="29"/>
  <c r="AR673" i="29"/>
  <c r="AR641" i="29"/>
  <c r="AR612" i="29"/>
  <c r="AR587" i="29"/>
  <c r="AR565" i="29"/>
  <c r="AR531" i="29"/>
  <c r="AQ498" i="29"/>
  <c r="AQ466" i="29"/>
  <c r="AZ55" i="29"/>
  <c r="AU716" i="29"/>
  <c r="AU568" i="29"/>
  <c r="AV460" i="29"/>
  <c r="AU384" i="29"/>
  <c r="AV289" i="29"/>
  <c r="AU243" i="29"/>
  <c r="AV215" i="29"/>
  <c r="AV183" i="29"/>
  <c r="AV151" i="29"/>
  <c r="AY27" i="29"/>
  <c r="AV665" i="29"/>
  <c r="AV488" i="29"/>
  <c r="AV398" i="29"/>
  <c r="AV313" i="29"/>
  <c r="AV256" i="29"/>
  <c r="AU217" i="29"/>
  <c r="AV195" i="29"/>
  <c r="AU175" i="29"/>
  <c r="AU159" i="29"/>
  <c r="AV147" i="29"/>
  <c r="AU137" i="29"/>
  <c r="AU127" i="29"/>
  <c r="AV115" i="29"/>
  <c r="AU105" i="29"/>
  <c r="AU95" i="29"/>
  <c r="AV83" i="29"/>
  <c r="AU73" i="29"/>
  <c r="AU63" i="29"/>
  <c r="AU53" i="29"/>
  <c r="AU45" i="29"/>
  <c r="AU37" i="29"/>
  <c r="AU29" i="29"/>
  <c r="AU21" i="29"/>
  <c r="AU13" i="29"/>
  <c r="AU5" i="29"/>
  <c r="AR784" i="29"/>
  <c r="AR768" i="29"/>
  <c r="AR752" i="29"/>
  <c r="AR736" i="29"/>
  <c r="AR720" i="29"/>
  <c r="AR704" i="29"/>
  <c r="AR688" i="29"/>
  <c r="AR672" i="29"/>
  <c r="AR656" i="29"/>
  <c r="AR640" i="29"/>
  <c r="AQ631" i="29"/>
  <c r="AR613" i="29"/>
  <c r="AQ600" i="29"/>
  <c r="AR593" i="29"/>
  <c r="AQ578" i="29"/>
  <c r="AQ566" i="29"/>
  <c r="AQ555" i="29"/>
  <c r="AR541" i="29"/>
  <c r="AQ532" i="29"/>
  <c r="AR520" i="29"/>
  <c r="AR507" i="29"/>
  <c r="AQ471" i="29"/>
  <c r="AV556" i="29"/>
  <c r="AV342" i="29"/>
  <c r="AU248" i="29"/>
  <c r="AU219" i="29"/>
  <c r="AU123" i="29"/>
  <c r="AV79" i="29"/>
  <c r="AU50" i="29"/>
  <c r="AU34" i="29"/>
  <c r="AU18" i="29"/>
  <c r="AR788" i="29"/>
  <c r="AR617" i="29"/>
  <c r="AR588" i="29"/>
  <c r="AR552" i="29"/>
  <c r="AR524" i="29"/>
  <c r="AQ477" i="29"/>
  <c r="AQ453" i="29"/>
  <c r="AQ427" i="29"/>
  <c r="AR407" i="29"/>
  <c r="AR383" i="29"/>
  <c r="AR347" i="29"/>
  <c r="AQ335" i="29"/>
  <c r="AR311" i="29"/>
  <c r="AR295" i="29"/>
  <c r="AR279" i="29"/>
  <c r="AR263" i="29"/>
  <c r="AR239" i="29"/>
  <c r="AR223" i="29"/>
  <c r="AR207" i="29"/>
  <c r="AR191" i="29"/>
  <c r="AR175" i="29"/>
  <c r="AR159" i="29"/>
  <c r="AR143" i="29"/>
  <c r="AR127" i="29"/>
  <c r="AR111" i="29"/>
  <c r="AR95" i="29"/>
  <c r="AR79" i="29"/>
  <c r="AR63" i="29"/>
  <c r="AR47" i="29"/>
  <c r="AR38" i="29"/>
  <c r="AR26" i="29"/>
  <c r="AR10" i="29"/>
  <c r="AN793" i="29"/>
  <c r="AN772" i="29"/>
  <c r="AN756" i="29"/>
  <c r="AN740" i="29"/>
  <c r="AN724" i="29"/>
  <c r="AN708" i="29"/>
  <c r="AN692" i="29"/>
  <c r="AN676" i="29"/>
  <c r="AN660" i="29"/>
  <c r="AN644" i="29"/>
  <c r="AN632" i="29"/>
  <c r="AM620" i="29"/>
  <c r="AM604" i="29"/>
  <c r="AN597" i="29"/>
  <c r="AN580" i="29"/>
  <c r="AN567" i="29"/>
  <c r="AN552" i="29"/>
  <c r="AN541" i="29"/>
  <c r="AM523" i="29"/>
  <c r="AM514" i="29"/>
  <c r="AM499" i="29"/>
  <c r="AZ44" i="29"/>
  <c r="AV536" i="29"/>
  <c r="AV348" i="29"/>
  <c r="AV257" i="29"/>
  <c r="AV221" i="29"/>
  <c r="AU134" i="29"/>
  <c r="AU99" i="29"/>
  <c r="AR796" i="29"/>
  <c r="AQ771" i="29"/>
  <c r="AQ755" i="29"/>
  <c r="AQ739" i="29"/>
  <c r="AQ723" i="29"/>
  <c r="AQ707" i="29"/>
  <c r="AQ691" i="29"/>
  <c r="AQ675" i="29"/>
  <c r="AQ659" i="29"/>
  <c r="AQ643" i="29"/>
  <c r="AQ627" i="29"/>
  <c r="AR604" i="29"/>
  <c r="AQ575" i="29"/>
  <c r="AR561" i="29"/>
  <c r="AQ515" i="29"/>
  <c r="AQ506" i="29"/>
  <c r="AR479" i="29"/>
  <c r="AQ459" i="29"/>
  <c r="AR435" i="29"/>
  <c r="AQ419" i="29"/>
  <c r="AR395" i="29"/>
  <c r="AR371" i="29"/>
  <c r="AQ355" i="29"/>
  <c r="AR331" i="29"/>
  <c r="AQ311" i="29"/>
  <c r="AR299" i="29"/>
  <c r="AQ289" i="29"/>
  <c r="AQ279" i="29"/>
  <c r="AR267" i="29"/>
  <c r="AQ257" i="29"/>
  <c r="AQ239" i="29"/>
  <c r="AQ223" i="29"/>
  <c r="AQ207" i="29"/>
  <c r="AQ191" i="29"/>
  <c r="AQ175" i="29"/>
  <c r="AQ159" i="29"/>
  <c r="AQ143" i="29"/>
  <c r="AQ127" i="29"/>
  <c r="AQ111" i="29"/>
  <c r="AQ95" i="29"/>
  <c r="AQ79" i="29"/>
  <c r="AQ63" i="29"/>
  <c r="AQ47" i="29"/>
  <c r="AQ30" i="29"/>
  <c r="AQ14" i="29"/>
  <c r="AN797" i="29"/>
  <c r="AM776" i="29"/>
  <c r="AM760" i="29"/>
  <c r="AM744" i="29"/>
  <c r="AM728" i="29"/>
  <c r="AM712" i="29"/>
  <c r="AM696" i="29"/>
  <c r="AM680" i="29"/>
  <c r="AM664" i="29"/>
  <c r="AM648" i="29"/>
  <c r="AM632" i="29"/>
  <c r="AM614" i="29"/>
  <c r="AM600" i="29"/>
  <c r="AN585" i="29"/>
  <c r="AN568" i="29"/>
  <c r="AN557" i="29"/>
  <c r="AM539" i="29"/>
  <c r="AM530" i="29"/>
  <c r="AM516" i="29"/>
  <c r="AM497" i="29"/>
  <c r="AN485" i="29"/>
  <c r="AN473" i="29"/>
  <c r="AM460" i="29"/>
  <c r="AN448" i="29"/>
  <c r="AM440" i="29"/>
  <c r="AN426" i="29"/>
  <c r="AM413" i="29"/>
  <c r="AN406" i="29"/>
  <c r="AM391" i="29"/>
  <c r="AM379" i="29"/>
  <c r="AM369" i="29"/>
  <c r="AN357" i="29"/>
  <c r="AN345" i="29"/>
  <c r="AM332" i="29"/>
  <c r="AN320" i="29"/>
  <c r="AM312" i="29"/>
  <c r="AM296" i="29"/>
  <c r="AN285" i="29"/>
  <c r="AN272" i="29"/>
  <c r="AN257" i="29"/>
  <c r="AN241" i="29"/>
  <c r="AN212" i="29"/>
  <c r="AM185" i="29"/>
  <c r="AN157" i="29"/>
  <c r="AM133" i="29"/>
  <c r="AN113" i="29"/>
  <c r="AN84" i="29"/>
  <c r="AM57" i="29"/>
  <c r="AN45" i="29"/>
  <c r="AN37" i="29"/>
  <c r="AY50" i="29"/>
  <c r="AV681" i="29"/>
  <c r="AV495" i="29"/>
  <c r="AU333" i="29"/>
  <c r="AU235" i="29"/>
  <c r="AU139" i="29"/>
  <c r="AV95" i="29"/>
  <c r="AU54" i="29"/>
  <c r="AU38" i="29"/>
  <c r="AU22" i="29"/>
  <c r="AU6" i="29"/>
  <c r="AQ622" i="29"/>
  <c r="AQ596" i="29"/>
  <c r="AR585" i="29"/>
  <c r="AQ548" i="29"/>
  <c r="AR498" i="29"/>
  <c r="AR471" i="29"/>
  <c r="AR447" i="29"/>
  <c r="AQ423" i="29"/>
  <c r="AR387" i="29"/>
  <c r="AQ371" i="29"/>
  <c r="AR338" i="29"/>
  <c r="AQ307" i="29"/>
  <c r="AQ275" i="29"/>
  <c r="AR244" i="29"/>
  <c r="AQ234" i="29"/>
  <c r="AQ224" i="29"/>
  <c r="AR212" i="29"/>
  <c r="AQ202" i="29"/>
  <c r="AQ192" i="29"/>
  <c r="AR180" i="29"/>
  <c r="AQ170" i="29"/>
  <c r="AQ160" i="29"/>
  <c r="AR148" i="29"/>
  <c r="AQ138" i="29"/>
  <c r="AQ128" i="29"/>
  <c r="BH285" i="29"/>
  <c r="BC207" i="29"/>
  <c r="BD383" i="29"/>
  <c r="AY262" i="29"/>
  <c r="BC12" i="29"/>
  <c r="AY239" i="29"/>
  <c r="AY485" i="29"/>
  <c r="AZ84" i="29"/>
  <c r="AV605" i="29"/>
  <c r="AV345" i="29"/>
  <c r="AY102" i="29"/>
  <c r="AU628" i="29"/>
  <c r="AU381" i="29"/>
  <c r="AY146" i="29"/>
  <c r="AZ163" i="29"/>
  <c r="AV733" i="29"/>
  <c r="AU616" i="29"/>
  <c r="AV142" i="29"/>
  <c r="AR757" i="29"/>
  <c r="AQ628" i="29"/>
  <c r="AR521" i="29"/>
  <c r="AU652" i="29"/>
  <c r="AU275" i="29"/>
  <c r="AU142" i="29"/>
  <c r="AV366" i="29"/>
  <c r="AV187" i="29"/>
  <c r="AU135" i="29"/>
  <c r="AV91" i="29"/>
  <c r="AV50" i="29"/>
  <c r="AV18" i="29"/>
  <c r="AR764" i="29"/>
  <c r="AR700" i="29"/>
  <c r="AR636" i="29"/>
  <c r="AQ588" i="29"/>
  <c r="AQ538" i="29"/>
  <c r="AQ463" i="29"/>
  <c r="AU187" i="29"/>
  <c r="AV29" i="29"/>
  <c r="AQ586" i="29"/>
  <c r="AR448" i="29"/>
  <c r="AQ346" i="29"/>
  <c r="AQ278" i="29"/>
  <c r="AR205" i="29"/>
  <c r="AR141" i="29"/>
  <c r="AR77" i="29"/>
  <c r="AR22" i="29"/>
  <c r="AN752" i="29"/>
  <c r="AN688" i="29"/>
  <c r="AM631" i="29"/>
  <c r="AM578" i="29"/>
  <c r="AN521" i="29"/>
  <c r="AU483" i="29"/>
  <c r="AU131" i="29"/>
  <c r="AQ752" i="29"/>
  <c r="AQ688" i="29"/>
  <c r="AR611" i="29"/>
  <c r="AQ512" i="29"/>
  <c r="AR431" i="29"/>
  <c r="AQ347" i="29"/>
  <c r="AQ287" i="29"/>
  <c r="AR232" i="29"/>
  <c r="AR168" i="29"/>
  <c r="AR104" i="29"/>
  <c r="AQ42" i="29"/>
  <c r="AM772" i="29"/>
  <c r="AM708" i="29"/>
  <c r="AM644" i="29"/>
  <c r="AM580" i="29"/>
  <c r="AM528" i="29"/>
  <c r="AM472" i="29"/>
  <c r="AM423" i="29"/>
  <c r="AN377" i="29"/>
  <c r="AN330" i="29"/>
  <c r="AM283" i="29"/>
  <c r="AN209" i="29"/>
  <c r="AM101" i="29"/>
  <c r="AM35" i="29"/>
  <c r="AU297" i="29"/>
  <c r="AV49" i="29"/>
  <c r="AR620" i="29"/>
  <c r="AQ493" i="29"/>
  <c r="AR379" i="29"/>
  <c r="AQ267" i="29"/>
  <c r="AQ210" i="29"/>
  <c r="AQ168" i="29"/>
  <c r="AR124" i="29"/>
  <c r="AQ104" i="29"/>
  <c r="AQ82" i="29"/>
  <c r="AR60" i="29"/>
  <c r="AR23" i="29"/>
  <c r="AM788" i="29"/>
  <c r="AN757" i="29"/>
  <c r="AN725" i="29"/>
  <c r="AN693" i="29"/>
  <c r="AN661" i="29"/>
  <c r="AM628" i="29"/>
  <c r="AM607" i="29"/>
  <c r="AN583" i="29"/>
  <c r="AN553" i="29"/>
  <c r="AM524" i="29"/>
  <c r="AN498" i="29"/>
  <c r="AN478" i="29"/>
  <c r="AM451" i="29"/>
  <c r="AN429" i="29"/>
  <c r="AM404" i="29"/>
  <c r="AM384" i="29"/>
  <c r="AM357" i="29"/>
  <c r="AM335" i="29"/>
  <c r="AM313" i="29"/>
  <c r="AN288" i="29"/>
  <c r="AN262" i="29"/>
  <c r="AM209" i="29"/>
  <c r="AR797" i="29"/>
  <c r="AR463" i="29"/>
  <c r="AR316" i="29"/>
  <c r="AQ100" i="29"/>
  <c r="AM711" i="29"/>
  <c r="AN604" i="29"/>
  <c r="AN477" i="29"/>
  <c r="AM437" i="29"/>
  <c r="AM397" i="29"/>
  <c r="AN361" i="29"/>
  <c r="AM316" i="29"/>
  <c r="AM276" i="29"/>
  <c r="AN205" i="29"/>
  <c r="AN141" i="29"/>
  <c r="AM49" i="29"/>
  <c r="AN18" i="29"/>
  <c r="AJ780" i="29"/>
  <c r="AJ748" i="29"/>
  <c r="AJ716" i="29"/>
  <c r="AJ684" i="29"/>
  <c r="AJ652" i="29"/>
  <c r="AJ627" i="29"/>
  <c r="AI564" i="29"/>
  <c r="AI512" i="29"/>
  <c r="AJ462" i="29"/>
  <c r="AI406" i="29"/>
  <c r="AI354" i="29"/>
  <c r="AI322" i="29"/>
  <c r="AI271" i="29"/>
  <c r="AI237" i="29"/>
  <c r="AE788" i="29"/>
  <c r="AF763" i="29"/>
  <c r="AF738" i="29"/>
  <c r="AE712" i="29"/>
  <c r="AE690" i="29"/>
  <c r="AF666" i="29"/>
  <c r="AF641" i="29"/>
  <c r="AF612" i="29"/>
  <c r="AF580" i="29"/>
  <c r="AF548" i="29"/>
  <c r="AF516" i="29"/>
  <c r="AV468" i="29"/>
  <c r="AQ727" i="29"/>
  <c r="AQ663" i="29"/>
  <c r="AQ576" i="29"/>
  <c r="AR391" i="29"/>
  <c r="AQ220" i="29"/>
  <c r="AM771" i="29"/>
  <c r="AM643" i="29"/>
  <c r="AM548" i="29"/>
  <c r="AM479" i="29"/>
  <c r="AM420" i="29"/>
  <c r="AM361" i="29"/>
  <c r="AM293" i="29"/>
  <c r="AN229" i="29"/>
  <c r="AM161" i="29"/>
  <c r="AN73" i="29"/>
  <c r="AI784" i="29"/>
  <c r="AI752" i="29"/>
  <c r="AI720" i="29"/>
  <c r="AI688" i="29"/>
  <c r="AI656" i="29"/>
  <c r="AI627" i="29"/>
  <c r="AJ597" i="29"/>
  <c r="AJ565" i="29"/>
  <c r="AJ533" i="29"/>
  <c r="AI494" i="29"/>
  <c r="AI442" i="29"/>
  <c r="AJ393" i="29"/>
  <c r="AJ338" i="29"/>
  <c r="AI312" i="29"/>
  <c r="AJ277" i="29"/>
  <c r="AI249" i="29"/>
  <c r="AI197" i="29"/>
  <c r="AJ162" i="29"/>
  <c r="AJ130" i="29"/>
  <c r="AJ98" i="29"/>
  <c r="AJ66" i="29"/>
  <c r="AJ34" i="29"/>
  <c r="AF801" i="29"/>
  <c r="AF775" i="29"/>
  <c r="AF750" i="29"/>
  <c r="AE722" i="29"/>
  <c r="AF703" i="29"/>
  <c r="AE676" i="29"/>
  <c r="AF654" i="29"/>
  <c r="AE628" i="29"/>
  <c r="AE596" i="29"/>
  <c r="AE564" i="29"/>
  <c r="AE532" i="29"/>
  <c r="AU488" i="29"/>
  <c r="AR560" i="29"/>
  <c r="AR410" i="29"/>
  <c r="AQ244" i="29"/>
  <c r="AQ116" i="29"/>
  <c r="AQ25" i="29"/>
  <c r="AM767" i="29"/>
  <c r="AM703" i="29"/>
  <c r="AM639" i="29"/>
  <c r="AN599" i="29"/>
  <c r="AM560" i="29"/>
  <c r="AN496" i="29"/>
  <c r="AM476" i="29"/>
  <c r="AN462" i="29"/>
  <c r="AN440" i="29"/>
  <c r="AM417" i="29"/>
  <c r="AN400" i="29"/>
  <c r="AN381" i="29"/>
  <c r="AN358" i="29"/>
  <c r="AM341" i="29"/>
  <c r="AN322" i="29"/>
  <c r="AM301" i="29"/>
  <c r="AM265" i="29"/>
  <c r="AN217" i="29"/>
  <c r="AM173" i="29"/>
  <c r="AM113" i="29"/>
  <c r="AN97" i="29"/>
  <c r="AM73" i="29"/>
  <c r="AN42" i="29"/>
  <c r="AM27" i="29"/>
  <c r="AM19" i="29"/>
  <c r="AM11" i="29"/>
  <c r="AM3" i="29"/>
  <c r="AJ785" i="29"/>
  <c r="AJ769" i="29"/>
  <c r="AJ753" i="29"/>
  <c r="AJ737" i="29"/>
  <c r="AJ721" i="29"/>
  <c r="AJ705" i="29"/>
  <c r="AJ689" i="29"/>
  <c r="AJ673" i="29"/>
  <c r="AJ657" i="29"/>
  <c r="AJ641" i="29"/>
  <c r="AJ624" i="29"/>
  <c r="AJ608" i="29"/>
  <c r="AJ592" i="29"/>
  <c r="AJ576" i="29"/>
  <c r="AJ560" i="29"/>
  <c r="AJ544" i="29"/>
  <c r="AI528" i="29"/>
  <c r="AI516" i="29"/>
  <c r="AJ490" i="29"/>
  <c r="AI466" i="29"/>
  <c r="AJ446" i="29"/>
  <c r="AJ417" i="29"/>
  <c r="AI390" i="29"/>
  <c r="AJ362" i="29"/>
  <c r="AI338" i="29"/>
  <c r="AI301" i="29"/>
  <c r="AI285" i="29"/>
  <c r="AJ273" i="29"/>
  <c r="AI260" i="29"/>
  <c r="AJ236" i="29"/>
  <c r="AI209" i="29"/>
  <c r="AJ187" i="29"/>
  <c r="AJ171" i="29"/>
  <c r="AJ155" i="29"/>
  <c r="AJ139" i="29"/>
  <c r="AJ123" i="29"/>
  <c r="AJ107" i="29"/>
  <c r="AJ91" i="29"/>
  <c r="AJ75" i="29"/>
  <c r="AJ59" i="29"/>
  <c r="AJ43" i="29"/>
  <c r="AJ27" i="29"/>
  <c r="AJ11" i="29"/>
  <c r="AF798" i="29"/>
  <c r="AE782" i="29"/>
  <c r="AF771" i="29"/>
  <c r="AE757" i="29"/>
  <c r="AF746" i="29"/>
  <c r="AE732" i="29"/>
  <c r="AE718" i="29"/>
  <c r="AF711" i="29"/>
  <c r="AE696" i="29"/>
  <c r="AE684" i="29"/>
  <c r="AE674" i="29"/>
  <c r="AF662" i="29"/>
  <c r="AF650" i="29"/>
  <c r="AE637" i="29"/>
  <c r="AE629" i="29"/>
  <c r="AF617" i="29"/>
  <c r="AE607" i="29"/>
  <c r="AE597" i="29"/>
  <c r="AF585" i="29"/>
  <c r="AE575" i="29"/>
  <c r="AE565" i="29"/>
  <c r="AF553" i="29"/>
  <c r="AE543" i="29"/>
  <c r="AE533" i="29"/>
  <c r="AF521" i="29"/>
  <c r="AE511" i="29"/>
  <c r="AV286" i="29"/>
  <c r="AV71" i="29"/>
  <c r="AQ764" i="29"/>
  <c r="AQ732" i="29"/>
  <c r="AQ700" i="29"/>
  <c r="AQ668" i="29"/>
  <c r="AQ636" i="29"/>
  <c r="AQ531" i="29"/>
  <c r="AQ475" i="29"/>
  <c r="AR403" i="29"/>
  <c r="AR339" i="29"/>
  <c r="AR278" i="29"/>
  <c r="AQ172" i="29"/>
  <c r="AR37" i="29"/>
  <c r="AN789" i="29"/>
  <c r="AM731" i="29"/>
  <c r="AM667" i="29"/>
  <c r="AM588" i="29"/>
  <c r="AN556" i="29"/>
  <c r="AM459" i="29"/>
  <c r="AN442" i="29"/>
  <c r="AM400" i="29"/>
  <c r="AM383" i="29"/>
  <c r="AM360" i="29"/>
  <c r="AM324" i="29"/>
  <c r="AM307" i="29"/>
  <c r="AN274" i="29"/>
  <c r="AN225" i="29"/>
  <c r="AM181" i="29"/>
  <c r="AN132" i="29"/>
  <c r="AN109" i="29"/>
  <c r="AM77" i="29"/>
  <c r="AM29" i="29"/>
  <c r="AM13" i="29"/>
  <c r="AI792" i="29"/>
  <c r="AI775" i="29"/>
  <c r="AI759" i="29"/>
  <c r="AI743" i="29"/>
  <c r="AI727" i="29"/>
  <c r="AI711" i="29"/>
  <c r="AI695" i="29"/>
  <c r="AI679" i="29"/>
  <c r="AI663" i="29"/>
  <c r="AI647" i="29"/>
  <c r="AJ631" i="29"/>
  <c r="AI618" i="29"/>
  <c r="AI608" i="29"/>
  <c r="AJ596" i="29"/>
  <c r="AI586" i="29"/>
  <c r="AI576" i="29"/>
  <c r="AJ564" i="29"/>
  <c r="AI554" i="29"/>
  <c r="AI544" i="29"/>
  <c r="AJ532" i="29"/>
  <c r="AI506" i="29"/>
  <c r="AI478" i="29"/>
  <c r="AJ450" i="29"/>
  <c r="AI426" i="29"/>
  <c r="AJ406" i="29"/>
  <c r="AJ377" i="29"/>
  <c r="AI350" i="29"/>
  <c r="AJ329" i="29"/>
  <c r="AI302" i="29"/>
  <c r="AJ291" i="29"/>
  <c r="AJ278" i="29"/>
  <c r="AI263" i="29"/>
  <c r="AJ237" i="29"/>
  <c r="AI213" i="29"/>
  <c r="AI193" i="29"/>
  <c r="AI185" i="29"/>
  <c r="AI177" i="29"/>
  <c r="AI169" i="29"/>
  <c r="AI161" i="29"/>
  <c r="AI153" i="29"/>
  <c r="AI145" i="29"/>
  <c r="AI137" i="29"/>
  <c r="AI129" i="29"/>
  <c r="AI121" i="29"/>
  <c r="AI113" i="29"/>
  <c r="AI105" i="29"/>
  <c r="AI97" i="29"/>
  <c r="AI89" i="29"/>
  <c r="AI81" i="29"/>
  <c r="AI73" i="29"/>
  <c r="AI65" i="29"/>
  <c r="AI57" i="29"/>
  <c r="AI49" i="29"/>
  <c r="AI41" i="29"/>
  <c r="AI33" i="29"/>
  <c r="AI25" i="29"/>
  <c r="AI17" i="29"/>
  <c r="AE802" i="29"/>
  <c r="AF767" i="29"/>
  <c r="AE682" i="29"/>
  <c r="AE640" i="29"/>
  <c r="AE513" i="29"/>
  <c r="AE476" i="29"/>
  <c r="AE444" i="29"/>
  <c r="AE412" i="29"/>
  <c r="AF405" i="29"/>
  <c r="AE390" i="29"/>
  <c r="AE378" i="29"/>
  <c r="AE362" i="29"/>
  <c r="AE345" i="29"/>
  <c r="AF334" i="29"/>
  <c r="AE322" i="29"/>
  <c r="AF307" i="29"/>
  <c r="AE295" i="29"/>
  <c r="AE281" i="29"/>
  <c r="AF270" i="29"/>
  <c r="AE258" i="29"/>
  <c r="AE242" i="29"/>
  <c r="AF227" i="29"/>
  <c r="AE215" i="29"/>
  <c r="AE201" i="29"/>
  <c r="AF190" i="29"/>
  <c r="AE178" i="29"/>
  <c r="AF163" i="29"/>
  <c r="AE151" i="29"/>
  <c r="AE137" i="29"/>
  <c r="AF126" i="29"/>
  <c r="AE114" i="29"/>
  <c r="AF99" i="29"/>
  <c r="AE87" i="29"/>
  <c r="AE73" i="29"/>
  <c r="AF62" i="29"/>
  <c r="AE50" i="29"/>
  <c r="AF34" i="29"/>
  <c r="AF18" i="29"/>
  <c r="AB801" i="29"/>
  <c r="AB782" i="29"/>
  <c r="AB766" i="29"/>
  <c r="AB750" i="29"/>
  <c r="AA730" i="29"/>
  <c r="AB715" i="29"/>
  <c r="AA701" i="29"/>
  <c r="AB689" i="29"/>
  <c r="AA666" i="29"/>
  <c r="AB651" i="29"/>
  <c r="AA637" i="29"/>
  <c r="AA618" i="29"/>
  <c r="AB607" i="29"/>
  <c r="AA591" i="29"/>
  <c r="AB574" i="29"/>
  <c r="AB558" i="29"/>
  <c r="AB542" i="29"/>
  <c r="AB526" i="29"/>
  <c r="AB510" i="29"/>
  <c r="AA495" i="29"/>
  <c r="AA485" i="29"/>
  <c r="AB473" i="29"/>
  <c r="AA463" i="29"/>
  <c r="AA453" i="29"/>
  <c r="AB441" i="29"/>
  <c r="AA431" i="29"/>
  <c r="AA421" i="29"/>
  <c r="AB409" i="29"/>
  <c r="AA399" i="29"/>
  <c r="AA389" i="29"/>
  <c r="AB377" i="29"/>
  <c r="AA367" i="29"/>
  <c r="AA357" i="29"/>
  <c r="AB345" i="29"/>
  <c r="AA332" i="29"/>
  <c r="AA318" i="29"/>
  <c r="AB307" i="29"/>
  <c r="AA295" i="29"/>
  <c r="AB280" i="29"/>
  <c r="AA268" i="29"/>
  <c r="AA246" i="29"/>
  <c r="AB235" i="29"/>
  <c r="AA223" i="29"/>
  <c r="AB208" i="29"/>
  <c r="AA196" i="29"/>
  <c r="AA182" i="29"/>
  <c r="AB171" i="29"/>
  <c r="AA159" i="29"/>
  <c r="AB144" i="29"/>
  <c r="AA132" i="29"/>
  <c r="AA118" i="29"/>
  <c r="AB107" i="29"/>
  <c r="AA95" i="29"/>
  <c r="AB80" i="29"/>
  <c r="AA68" i="29"/>
  <c r="AA54" i="29"/>
  <c r="AB43" i="29"/>
  <c r="AA31" i="29"/>
  <c r="AB16" i="29"/>
  <c r="AA4" i="29"/>
  <c r="X785" i="29"/>
  <c r="X769" i="29"/>
  <c r="X753" i="29"/>
  <c r="X737" i="29"/>
  <c r="X721" i="29"/>
  <c r="X705" i="29"/>
  <c r="X689" i="29"/>
  <c r="X673" i="29"/>
  <c r="X657" i="29"/>
  <c r="AE778" i="29"/>
  <c r="AF742" i="29"/>
  <c r="AF675" i="29"/>
  <c r="AE645" i="29"/>
  <c r="AE537" i="29"/>
  <c r="AF487" i="29"/>
  <c r="AF471" i="29"/>
  <c r="AF455" i="29"/>
  <c r="AF439" i="29"/>
  <c r="AF423" i="29"/>
  <c r="AE408" i="29"/>
  <c r="AF396" i="29"/>
  <c r="AE381" i="29"/>
  <c r="AE371" i="29"/>
  <c r="AF359" i="29"/>
  <c r="AE350" i="29"/>
  <c r="AF335" i="29"/>
  <c r="BH276" i="29"/>
  <c r="BD600" i="29"/>
  <c r="BD158" i="29"/>
  <c r="AZ737" i="29"/>
  <c r="AZ552" i="29"/>
  <c r="BD50" i="29"/>
  <c r="AY323" i="29"/>
  <c r="AY35" i="29"/>
  <c r="AU527" i="29"/>
  <c r="AZ319" i="29"/>
  <c r="AY52" i="29"/>
  <c r="AV545" i="29"/>
  <c r="AU339" i="29"/>
  <c r="AY96" i="29"/>
  <c r="AY110" i="29"/>
  <c r="AV644" i="29"/>
  <c r="AV420" i="29"/>
  <c r="AV110" i="29"/>
  <c r="AR725" i="29"/>
  <c r="AQ604" i="29"/>
  <c r="AR483" i="29"/>
  <c r="AV508" i="29"/>
  <c r="AV238" i="29"/>
  <c r="AV752" i="29"/>
  <c r="AV293" i="29"/>
  <c r="AU167" i="29"/>
  <c r="AV123" i="29"/>
  <c r="AU81" i="29"/>
  <c r="AV42" i="29"/>
  <c r="AV10" i="29"/>
  <c r="AR748" i="29"/>
  <c r="AR684" i="29"/>
  <c r="AR627" i="29"/>
  <c r="AR576" i="29"/>
  <c r="AR528" i="29"/>
  <c r="AU490" i="29"/>
  <c r="AV111" i="29"/>
  <c r="AV13" i="29"/>
  <c r="AR547" i="29"/>
  <c r="AR419" i="29"/>
  <c r="AQ327" i="29"/>
  <c r="AQ262" i="29"/>
  <c r="AR189" i="29"/>
  <c r="AR125" i="29"/>
  <c r="AR61" i="29"/>
  <c r="AR6" i="29"/>
  <c r="AN736" i="29"/>
  <c r="AN672" i="29"/>
  <c r="AM616" i="29"/>
  <c r="AM564" i="29"/>
  <c r="AM512" i="29"/>
  <c r="AU309" i="29"/>
  <c r="AV87" i="29"/>
  <c r="AQ736" i="29"/>
  <c r="AQ672" i="29"/>
  <c r="AQ602" i="29"/>
  <c r="AQ501" i="29"/>
  <c r="AQ411" i="29"/>
  <c r="AQ319" i="29"/>
  <c r="AR275" i="29"/>
  <c r="AR216" i="29"/>
  <c r="AR152" i="29"/>
  <c r="AR88" i="29"/>
  <c r="AQ26" i="29"/>
  <c r="AM756" i="29"/>
  <c r="AM692" i="29"/>
  <c r="AN628" i="29"/>
  <c r="AM567" i="29"/>
  <c r="AM508" i="29"/>
  <c r="AN458" i="29"/>
  <c r="AM411" i="29"/>
  <c r="AM364" i="29"/>
  <c r="AM317" i="29"/>
  <c r="AM269" i="29"/>
  <c r="AN180" i="29"/>
  <c r="AN81" i="29"/>
  <c r="AY32" i="29"/>
  <c r="AV229" i="29"/>
  <c r="AV33" i="29"/>
  <c r="AQ591" i="29"/>
  <c r="AR466" i="29"/>
  <c r="AQ367" i="29"/>
  <c r="AQ242" i="29"/>
  <c r="AQ200" i="29"/>
  <c r="AR156" i="29"/>
  <c r="AR116" i="29"/>
  <c r="AQ96" i="29"/>
  <c r="AQ74" i="29"/>
  <c r="AR52" i="29"/>
  <c r="AR11" i="29"/>
  <c r="AN777" i="29"/>
  <c r="AN745" i="29"/>
  <c r="AN713" i="29"/>
  <c r="AN681" i="29"/>
  <c r="AN649" i="29"/>
  <c r="AN619" i="29"/>
  <c r="AM598" i="29"/>
  <c r="AN573" i="29"/>
  <c r="AM546" i="29"/>
  <c r="AM519" i="29"/>
  <c r="AN488" i="29"/>
  <c r="AN466" i="29"/>
  <c r="AN446" i="29"/>
  <c r="AM419" i="29"/>
  <c r="AN397" i="29"/>
  <c r="AM372" i="29"/>
  <c r="AM352" i="29"/>
  <c r="AM325" i="29"/>
  <c r="AM303" i="29"/>
  <c r="AM275" i="29"/>
  <c r="AM241" i="29"/>
  <c r="AV438" i="29"/>
  <c r="AQ574" i="29"/>
  <c r="AQ389" i="29"/>
  <c r="AR268" i="29"/>
  <c r="AQ17" i="29"/>
  <c r="AM663" i="29"/>
  <c r="AN527" i="29"/>
  <c r="AM461" i="29"/>
  <c r="AN425" i="29"/>
  <c r="AM380" i="29"/>
  <c r="AN344" i="29"/>
  <c r="AN304" i="29"/>
  <c r="AN261" i="29"/>
  <c r="AN169" i="29"/>
  <c r="AN117" i="29"/>
  <c r="AN38" i="29"/>
  <c r="AN6" i="29"/>
  <c r="AJ768" i="29"/>
  <c r="AJ736" i="29"/>
  <c r="AJ704" i="29"/>
  <c r="AJ672" i="29"/>
  <c r="AJ640" i="29"/>
  <c r="AI604" i="29"/>
  <c r="AI540" i="29"/>
  <c r="AJ494" i="29"/>
  <c r="AI438" i="29"/>
  <c r="AI386" i="29"/>
  <c r="AJ337" i="29"/>
  <c r="AJ310" i="29"/>
  <c r="AI261" i="29"/>
  <c r="AJ220" i="29"/>
  <c r="AF779" i="29"/>
  <c r="AF754" i="29"/>
  <c r="AE726" i="29"/>
  <c r="AE702" i="29"/>
  <c r="AE680" i="29"/>
  <c r="AE658" i="29"/>
  <c r="AF634" i="29"/>
  <c r="AF602" i="29"/>
  <c r="AF570" i="29"/>
  <c r="AF538" i="29"/>
  <c r="AF506" i="29"/>
  <c r="AQ772" i="29"/>
  <c r="AQ708" i="29"/>
  <c r="AQ644" i="29"/>
  <c r="AR490" i="29"/>
  <c r="AR327" i="29"/>
  <c r="AQ124" i="29"/>
  <c r="AM723" i="29"/>
  <c r="AN584" i="29"/>
  <c r="AM520" i="29"/>
  <c r="AM467" i="29"/>
  <c r="AN405" i="29"/>
  <c r="AN346" i="29"/>
  <c r="AN278" i="29"/>
  <c r="AN193" i="29"/>
  <c r="AN133" i="29"/>
  <c r="AN60" i="29"/>
  <c r="AI772" i="29"/>
  <c r="AI740" i="29"/>
  <c r="AI708" i="29"/>
  <c r="AI676" i="29"/>
  <c r="AI644" i="29"/>
  <c r="AJ615" i="29"/>
  <c r="AJ583" i="29"/>
  <c r="AJ551" i="29"/>
  <c r="AJ524" i="29"/>
  <c r="AI474" i="29"/>
  <c r="AJ425" i="29"/>
  <c r="AJ370" i="29"/>
  <c r="AI328" i="29"/>
  <c r="AJ301" i="29"/>
  <c r="AI267" i="29"/>
  <c r="AI229" i="29"/>
  <c r="AJ182" i="29"/>
  <c r="AJ150" i="29"/>
  <c r="AJ118" i="29"/>
  <c r="AJ86" i="29"/>
  <c r="AJ54" i="29"/>
  <c r="AJ22" i="29"/>
  <c r="AF791" i="29"/>
  <c r="AF766" i="29"/>
  <c r="AE738" i="29"/>
  <c r="AF713" i="29"/>
  <c r="AF691" i="29"/>
  <c r="AF671" i="29"/>
  <c r="AE644" i="29"/>
  <c r="AF613" i="29"/>
  <c r="AF581" i="29"/>
  <c r="AF549" i="29"/>
  <c r="AF517" i="29"/>
  <c r="AU86" i="29"/>
  <c r="AQ550" i="29"/>
  <c r="AR308" i="29"/>
  <c r="AQ212" i="29"/>
  <c r="AQ84" i="29"/>
  <c r="AQ9" i="29"/>
  <c r="AM751" i="29"/>
  <c r="AM687" i="29"/>
  <c r="AM626" i="29"/>
  <c r="AM596" i="29"/>
  <c r="AM540" i="29"/>
  <c r="AM493" i="29"/>
  <c r="AM471" i="29"/>
  <c r="AN457" i="29"/>
  <c r="AN433" i="29"/>
  <c r="AM412" i="29"/>
  <c r="AN398" i="29"/>
  <c r="AN376" i="29"/>
  <c r="AM353" i="29"/>
  <c r="AN336" i="29"/>
  <c r="AN317" i="29"/>
  <c r="AM288" i="29"/>
  <c r="AM260" i="29"/>
  <c r="AM201" i="29"/>
  <c r="AN165" i="29"/>
  <c r="AN108" i="29"/>
  <c r="AN92" i="29"/>
  <c r="AM65" i="29"/>
  <c r="AM37" i="29"/>
  <c r="AN25" i="29"/>
  <c r="AN17" i="29"/>
  <c r="AN9" i="29"/>
  <c r="AJ801" i="29"/>
  <c r="AJ781" i="29"/>
  <c r="AJ765" i="29"/>
  <c r="AJ749" i="29"/>
  <c r="AJ733" i="29"/>
  <c r="AJ717" i="29"/>
  <c r="AJ701" i="29"/>
  <c r="AJ685" i="29"/>
  <c r="AJ669" i="29"/>
  <c r="AJ653" i="29"/>
  <c r="AJ637" i="29"/>
  <c r="AI623" i="29"/>
  <c r="AI607" i="29"/>
  <c r="AI591" i="29"/>
  <c r="AI575" i="29"/>
  <c r="AI559" i="29"/>
  <c r="AI543" i="29"/>
  <c r="AI524" i="29"/>
  <c r="AI511" i="29"/>
  <c r="AI486" i="29"/>
  <c r="AJ458" i="29"/>
  <c r="AI434" i="29"/>
  <c r="AJ414" i="29"/>
  <c r="AJ385" i="29"/>
  <c r="AI358" i="29"/>
  <c r="AI318" i="29"/>
  <c r="AJ298" i="29"/>
  <c r="AJ282" i="29"/>
  <c r="AI272" i="29"/>
  <c r="AJ258" i="29"/>
  <c r="AJ233" i="29"/>
  <c r="AJ204" i="29"/>
  <c r="AJ183" i="29"/>
  <c r="AJ167" i="29"/>
  <c r="AJ151" i="29"/>
  <c r="AJ135" i="29"/>
  <c r="AJ119" i="29"/>
  <c r="AJ103" i="29"/>
  <c r="AJ87" i="29"/>
  <c r="AJ71" i="29"/>
  <c r="AJ55" i="29"/>
  <c r="AJ39" i="29"/>
  <c r="AJ23" i="29"/>
  <c r="AJ7" i="29"/>
  <c r="AF794" i="29"/>
  <c r="AE780" i="29"/>
  <c r="AE766" i="29"/>
  <c r="AF755" i="29"/>
  <c r="AE741" i="29"/>
  <c r="AF730" i="29"/>
  <c r="AE716" i="29"/>
  <c r="AE706" i="29"/>
  <c r="AF694" i="29"/>
  <c r="AF682" i="29"/>
  <c r="AE669" i="29"/>
  <c r="AF657" i="29"/>
  <c r="AE649" i="29"/>
  <c r="AF635" i="29"/>
  <c r="AF625" i="29"/>
  <c r="AE615" i="29"/>
  <c r="AE605" i="29"/>
  <c r="AF593" i="29"/>
  <c r="AE583" i="29"/>
  <c r="AE573" i="29"/>
  <c r="AF561" i="29"/>
  <c r="AE551" i="29"/>
  <c r="AE541" i="29"/>
  <c r="AF529" i="29"/>
  <c r="AE519" i="29"/>
  <c r="AE509" i="29"/>
  <c r="AU195" i="29"/>
  <c r="AQ783" i="29"/>
  <c r="AQ751" i="29"/>
  <c r="AQ719" i="29"/>
  <c r="AQ687" i="29"/>
  <c r="AQ655" i="29"/>
  <c r="AQ612" i="29"/>
  <c r="AQ528" i="29"/>
  <c r="AQ447" i="29"/>
  <c r="AQ387" i="29"/>
  <c r="AQ323" i="29"/>
  <c r="AR262" i="29"/>
  <c r="AQ140" i="29"/>
  <c r="AQ21" i="29"/>
  <c r="AM779" i="29"/>
  <c r="AM715" i="29"/>
  <c r="AM651" i="29"/>
  <c r="AM583" i="29"/>
  <c r="AN525" i="29"/>
  <c r="AM457" i="29"/>
  <c r="AN437" i="29"/>
  <c r="AM395" i="29"/>
  <c r="AN378" i="29"/>
  <c r="AM336" i="29"/>
  <c r="AM319" i="29"/>
  <c r="AN294" i="29"/>
  <c r="AN269" i="29"/>
  <c r="AM213" i="29"/>
  <c r="AM145" i="29"/>
  <c r="AN129" i="29"/>
  <c r="AM105" i="29"/>
  <c r="AN69" i="29"/>
  <c r="AM25" i="29"/>
  <c r="AM9" i="29"/>
  <c r="AJ789" i="29"/>
  <c r="AI771" i="29"/>
  <c r="AI755" i="29"/>
  <c r="AI739" i="29"/>
  <c r="AI723" i="29"/>
  <c r="AI707" i="29"/>
  <c r="AI691" i="29"/>
  <c r="AI675" i="29"/>
  <c r="AI659" i="29"/>
  <c r="AI643" i="29"/>
  <c r="AI626" i="29"/>
  <c r="AI616" i="29"/>
  <c r="AJ604" i="29"/>
  <c r="AI594" i="29"/>
  <c r="AI584" i="29"/>
  <c r="AJ572" i="29"/>
  <c r="AI562" i="29"/>
  <c r="AI552" i="29"/>
  <c r="AJ540" i="29"/>
  <c r="AJ517" i="29"/>
  <c r="AJ502" i="29"/>
  <c r="AJ473" i="29"/>
  <c r="AI446" i="29"/>
  <c r="AJ418" i="29"/>
  <c r="AI394" i="29"/>
  <c r="AJ374" i="29"/>
  <c r="AJ345" i="29"/>
  <c r="AJ322" i="29"/>
  <c r="AI298" i="29"/>
  <c r="AJ286" i="29"/>
  <c r="AI273" i="29"/>
  <c r="AJ261" i="29"/>
  <c r="AI233" i="29"/>
  <c r="AJ205" i="29"/>
  <c r="AI191" i="29"/>
  <c r="AI183" i="29"/>
  <c r="AI175" i="29"/>
  <c r="AI167" i="29"/>
  <c r="AI159" i="29"/>
  <c r="AI151" i="29"/>
  <c r="AI143" i="29"/>
  <c r="AI135" i="29"/>
  <c r="AI127" i="29"/>
  <c r="AI119" i="29"/>
  <c r="AI111" i="29"/>
  <c r="AI103" i="29"/>
  <c r="AI95" i="29"/>
  <c r="AI87" i="29"/>
  <c r="AI79" i="29"/>
  <c r="AI71" i="29"/>
  <c r="AI63" i="29"/>
  <c r="AI55" i="29"/>
  <c r="AI47" i="29"/>
  <c r="AI39" i="29"/>
  <c r="AI31" i="29"/>
  <c r="AI23" i="29"/>
  <c r="AI15" i="29"/>
  <c r="AE794" i="29"/>
  <c r="AF758" i="29"/>
  <c r="AF670" i="29"/>
  <c r="AE609" i="29"/>
  <c r="AE500" i="29"/>
  <c r="AE468" i="29"/>
  <c r="AE436" i="29"/>
  <c r="AE410" i="29"/>
  <c r="AE400" i="29"/>
  <c r="AF388" i="29"/>
  <c r="AF371" i="29"/>
  <c r="AF355" i="29"/>
  <c r="AE343" i="29"/>
  <c r="AE329" i="29"/>
  <c r="AF318" i="29"/>
  <c r="AE306" i="29"/>
  <c r="AF291" i="29"/>
  <c r="AE279" i="29"/>
  <c r="AE265" i="29"/>
  <c r="AE249" i="29"/>
  <c r="AF238" i="29"/>
  <c r="AE226" i="29"/>
  <c r="AF211" i="29"/>
  <c r="AE199" i="29"/>
  <c r="AE185" i="29"/>
  <c r="AF174" i="29"/>
  <c r="AE162" i="29"/>
  <c r="AF147" i="29"/>
  <c r="AE135" i="29"/>
  <c r="AE121" i="29"/>
  <c r="AF110" i="29"/>
  <c r="AE98" i="29"/>
  <c r="AF83" i="29"/>
  <c r="AE71" i="29"/>
  <c r="AE57" i="29"/>
  <c r="AF46" i="29"/>
  <c r="AF30" i="29"/>
  <c r="AF14" i="29"/>
  <c r="AB797" i="29"/>
  <c r="AB778" i="29"/>
  <c r="AB762" i="29"/>
  <c r="AA746" i="29"/>
  <c r="AA722" i="29"/>
  <c r="AA709" i="29"/>
  <c r="AB697" i="29"/>
  <c r="AB682" i="29"/>
  <c r="AA658" i="29"/>
  <c r="AA645" i="29"/>
  <c r="AB631" i="29"/>
  <c r="AB616" i="29"/>
  <c r="AB605" i="29"/>
  <c r="AA587" i="29"/>
  <c r="AA573" i="29"/>
  <c r="AA557" i="29"/>
  <c r="AA541" i="29"/>
  <c r="AA525" i="29"/>
  <c r="AA509" i="29"/>
  <c r="AA493" i="29"/>
  <c r="AB481" i="29"/>
  <c r="AA471" i="29"/>
  <c r="AA461" i="29"/>
  <c r="AB449" i="29"/>
  <c r="AA439" i="29"/>
  <c r="AA429" i="29"/>
  <c r="AB417" i="29"/>
  <c r="AA407" i="29"/>
  <c r="AA397" i="29"/>
  <c r="AB385" i="29"/>
  <c r="AA375" i="29"/>
  <c r="AA365" i="29"/>
  <c r="AB353" i="29"/>
  <c r="AA343" i="29"/>
  <c r="AB328" i="29"/>
  <c r="AA316" i="29"/>
  <c r="AA302" i="29"/>
  <c r="AB291" i="29"/>
  <c r="AA279" i="29"/>
  <c r="AB264" i="29"/>
  <c r="AA244" i="29"/>
  <c r="AA230" i="29"/>
  <c r="AB219" i="29"/>
  <c r="AA207" i="29"/>
  <c r="AB192" i="29"/>
  <c r="AA180" i="29"/>
  <c r="AA166" i="29"/>
  <c r="AB155" i="29"/>
  <c r="AA143" i="29"/>
  <c r="AB128" i="29"/>
  <c r="AA116" i="29"/>
  <c r="AA102" i="29"/>
  <c r="AB91" i="29"/>
  <c r="AA79" i="29"/>
  <c r="AB64" i="29"/>
  <c r="AA52" i="29"/>
  <c r="AA38" i="29"/>
  <c r="AB27" i="29"/>
  <c r="AA15" i="29"/>
  <c r="X796" i="29"/>
  <c r="X781" i="29"/>
  <c r="X765" i="29"/>
  <c r="X749" i="29"/>
  <c r="X733" i="29"/>
  <c r="X717" i="29"/>
  <c r="X701" i="29"/>
  <c r="X685" i="29"/>
  <c r="X669" i="29"/>
  <c r="AI11" i="29"/>
  <c r="AE769" i="29"/>
  <c r="AE714" i="29"/>
  <c r="AE672" i="29"/>
  <c r="AE633" i="29"/>
  <c r="AF501" i="29"/>
  <c r="AF485" i="29"/>
  <c r="AF469" i="29"/>
  <c r="AF453" i="29"/>
  <c r="AF437" i="29"/>
  <c r="AF421" i="29"/>
  <c r="AE403" i="29"/>
  <c r="AF391" i="29"/>
  <c r="AE379" i="29"/>
  <c r="AF367" i="29"/>
  <c r="AE357" i="29"/>
  <c r="AF346" i="29"/>
  <c r="AE334" i="29"/>
  <c r="AF319" i="29"/>
  <c r="AE307" i="29"/>
  <c r="AE293" i="29"/>
  <c r="AF282" i="29"/>
  <c r="AE270" i="29"/>
  <c r="AE245" i="29"/>
  <c r="AF234" i="29"/>
  <c r="AE222" i="29"/>
  <c r="AF207" i="29"/>
  <c r="AE195" i="29"/>
  <c r="AE181" i="29"/>
  <c r="AF170" i="29"/>
  <c r="AE158" i="29"/>
  <c r="AF143" i="29"/>
  <c r="AE131" i="29"/>
  <c r="AE117" i="29"/>
  <c r="AF106" i="29"/>
  <c r="AE94" i="29"/>
  <c r="AF79" i="29"/>
  <c r="AE67" i="29"/>
  <c r="AE53" i="29"/>
  <c r="AF43" i="29"/>
  <c r="AF35" i="29"/>
  <c r="AF27" i="29"/>
  <c r="AF19" i="29"/>
  <c r="AF11" i="29"/>
  <c r="AF3" i="29"/>
  <c r="AA792" i="29"/>
  <c r="AA782" i="29"/>
  <c r="AA770" i="29"/>
  <c r="AA760" i="29"/>
  <c r="AA750" i="29"/>
  <c r="AB725" i="29"/>
  <c r="AA704" i="29"/>
  <c r="AB690" i="29"/>
  <c r="AB669" i="29"/>
  <c r="AB646" i="29"/>
  <c r="AA634" i="29"/>
  <c r="AB623" i="29"/>
  <c r="AA607" i="29"/>
  <c r="AB596" i="29"/>
  <c r="AA584" i="29"/>
  <c r="AA574" i="29"/>
  <c r="AB562" i="29"/>
  <c r="AA552" i="29"/>
  <c r="AA542" i="29"/>
  <c r="AB530" i="29"/>
  <c r="AA520" i="29"/>
  <c r="AA510" i="29"/>
  <c r="AA481" i="29"/>
  <c r="AA449" i="29"/>
  <c r="AA417" i="29"/>
  <c r="AA385" i="29"/>
  <c r="AA353" i="29"/>
  <c r="AB335" i="29"/>
  <c r="AA323" i="29"/>
  <c r="AB308" i="29"/>
  <c r="AA296" i="29"/>
  <c r="AA282" i="29"/>
  <c r="AB271" i="29"/>
  <c r="AA259" i="29"/>
  <c r="AB236" i="29"/>
  <c r="AA224" i="29"/>
  <c r="AA210" i="29"/>
  <c r="AB199" i="29"/>
  <c r="AA187" i="29"/>
  <c r="AB172" i="29"/>
  <c r="AA160" i="29"/>
  <c r="AA146" i="29"/>
  <c r="AB135" i="29"/>
  <c r="AA123" i="29"/>
  <c r="AB108" i="29"/>
  <c r="AA96" i="29"/>
  <c r="AA82" i="29"/>
  <c r="AB71" i="29"/>
  <c r="AA59" i="29"/>
  <c r="AB44" i="29"/>
  <c r="AA32" i="29"/>
  <c r="AA18" i="29"/>
  <c r="AB7" i="29"/>
  <c r="W787" i="29"/>
  <c r="W771" i="29"/>
  <c r="W755" i="29"/>
  <c r="W739" i="29"/>
  <c r="W723" i="29"/>
  <c r="W707" i="29"/>
  <c r="W691" i="29"/>
  <c r="W675" i="29"/>
  <c r="AI5" i="29"/>
  <c r="AE753" i="29"/>
  <c r="AF707" i="29"/>
  <c r="AE677" i="29"/>
  <c r="AE625" i="29"/>
  <c r="AF496" i="29"/>
  <c r="AF480" i="29"/>
  <c r="AF464" i="29"/>
  <c r="AF448" i="29"/>
  <c r="AF432" i="29"/>
  <c r="AF416" i="29"/>
  <c r="AE406" i="29"/>
  <c r="AE394" i="29"/>
  <c r="AE383" i="29"/>
  <c r="AE353" i="29"/>
  <c r="AF342" i="29"/>
  <c r="AE330" i="29"/>
  <c r="AF315" i="29"/>
  <c r="AE303" i="29"/>
  <c r="AE289" i="29"/>
  <c r="AF278" i="29"/>
  <c r="AE266" i="29"/>
  <c r="AE241" i="29"/>
  <c r="AF230" i="29"/>
  <c r="AE218" i="29"/>
  <c r="AF203" i="29"/>
  <c r="AE191" i="29"/>
  <c r="AE177" i="29"/>
  <c r="AF166" i="29"/>
  <c r="AE154" i="29"/>
  <c r="AF139" i="29"/>
  <c r="AE127" i="29"/>
  <c r="AE113" i="29"/>
  <c r="AF102" i="29"/>
  <c r="AE90" i="29"/>
  <c r="AF75" i="29"/>
  <c r="AE63" i="29"/>
  <c r="AE49" i="29"/>
  <c r="AE35" i="29"/>
  <c r="AE19" i="29"/>
  <c r="AE3" i="29"/>
  <c r="AA796" i="29"/>
  <c r="AB771" i="29"/>
  <c r="AA741" i="29"/>
  <c r="AB729" i="29"/>
  <c r="AB714" i="29"/>
  <c r="AA690" i="29"/>
  <c r="AA677" i="29"/>
  <c r="AB665" i="29"/>
  <c r="AB650" i="29"/>
  <c r="AB624" i="29"/>
  <c r="AA614" i="29"/>
  <c r="AB604" i="29"/>
  <c r="AA586" i="29"/>
  <c r="AA554" i="29"/>
  <c r="AA522" i="29"/>
  <c r="AB498" i="29"/>
  <c r="AB482" i="29"/>
  <c r="AB466" i="29"/>
  <c r="AB450" i="29"/>
  <c r="AB434" i="29"/>
  <c r="AB418" i="29"/>
  <c r="AB402" i="29"/>
  <c r="AB386" i="29"/>
  <c r="AB370" i="29"/>
  <c r="AB354" i="29"/>
  <c r="AA340" i="29"/>
  <c r="AA326" i="29"/>
  <c r="AB315" i="29"/>
  <c r="AA303" i="29"/>
  <c r="AB288" i="29"/>
  <c r="AA276" i="29"/>
  <c r="AA262" i="29"/>
  <c r="AA247" i="29"/>
  <c r="AB232" i="29"/>
  <c r="BC326" i="29"/>
  <c r="BC347" i="29"/>
  <c r="AZ631" i="29"/>
  <c r="AZ438" i="29"/>
  <c r="AY445" i="29"/>
  <c r="AZ733" i="29"/>
  <c r="AY186" i="29"/>
  <c r="AU772" i="29"/>
  <c r="AU468" i="29"/>
  <c r="AY207" i="29"/>
  <c r="AV796" i="29"/>
  <c r="AV469" i="29"/>
  <c r="AY291" i="29"/>
  <c r="AY339" i="29"/>
  <c r="AY60" i="29"/>
  <c r="AV560" i="29"/>
  <c r="AU264" i="29"/>
  <c r="AV78" i="29"/>
  <c r="AR693" i="29"/>
  <c r="AR580" i="29"/>
  <c r="AR451" i="29"/>
  <c r="AV428" i="29"/>
  <c r="AU206" i="29"/>
  <c r="AV581" i="29"/>
  <c r="AU241" i="29"/>
  <c r="AV155" i="29"/>
  <c r="AU113" i="29"/>
  <c r="AU71" i="29"/>
  <c r="AV34" i="29"/>
  <c r="AR800" i="29"/>
  <c r="AR732" i="29"/>
  <c r="AR668" i="29"/>
  <c r="AQ610" i="29"/>
  <c r="AR564" i="29"/>
  <c r="AQ518" i="29"/>
  <c r="AV324" i="29"/>
  <c r="AU62" i="29"/>
  <c r="AQ623" i="29"/>
  <c r="AQ499" i="29"/>
  <c r="AQ403" i="29"/>
  <c r="AQ310" i="29"/>
  <c r="AR237" i="29"/>
  <c r="AR173" i="29"/>
  <c r="AR109" i="29"/>
  <c r="AR45" i="29"/>
  <c r="AN784" i="29"/>
  <c r="AN720" i="29"/>
  <c r="AN656" i="29"/>
  <c r="AM602" i="29"/>
  <c r="AM551" i="29"/>
  <c r="AN497" i="29"/>
  <c r="AU244" i="29"/>
  <c r="AQ784" i="29"/>
  <c r="AQ720" i="29"/>
  <c r="AQ656" i="29"/>
  <c r="AR573" i="29"/>
  <c r="AR474" i="29"/>
  <c r="AQ383" i="29"/>
  <c r="AR307" i="29"/>
  <c r="AQ265" i="29"/>
  <c r="AR200" i="29"/>
  <c r="AR136" i="29"/>
  <c r="AR72" i="29"/>
  <c r="AQ10" i="29"/>
  <c r="AM740" i="29"/>
  <c r="AM676" i="29"/>
  <c r="AN612" i="29"/>
  <c r="AM552" i="29"/>
  <c r="AM492" i="29"/>
  <c r="AM445" i="29"/>
  <c r="AM401" i="29"/>
  <c r="AN352" i="29"/>
  <c r="AN310" i="29"/>
  <c r="AM256" i="29"/>
  <c r="AM153" i="29"/>
  <c r="AN52" i="29"/>
  <c r="AU600" i="29"/>
  <c r="AV127" i="29"/>
  <c r="AV17" i="29"/>
  <c r="AR563" i="29"/>
  <c r="AR442" i="29"/>
  <c r="AQ331" i="29"/>
  <c r="AQ232" i="29"/>
  <c r="AR188" i="29"/>
  <c r="AQ146" i="29"/>
  <c r="AQ114" i="29"/>
  <c r="AR92" i="29"/>
  <c r="AQ72" i="29"/>
  <c r="AQ50" i="29"/>
  <c r="AR7" i="29"/>
  <c r="AN773" i="29"/>
  <c r="AN741" i="29"/>
  <c r="AN709" i="29"/>
  <c r="AN677" i="29"/>
  <c r="AN645" i="29"/>
  <c r="AN615" i="29"/>
  <c r="AN596" i="29"/>
  <c r="AM568" i="29"/>
  <c r="AM544" i="29"/>
  <c r="AN517" i="29"/>
  <c r="AM485" i="29"/>
  <c r="AM463" i="29"/>
  <c r="AM441" i="29"/>
  <c r="AN417" i="29"/>
  <c r="AN392" i="29"/>
  <c r="AN370" i="29"/>
  <c r="AN350" i="29"/>
  <c r="AM323" i="29"/>
  <c r="AN301" i="29"/>
  <c r="AN273" i="29"/>
  <c r="AN236" i="29"/>
  <c r="AV237" i="29"/>
  <c r="AR555" i="29"/>
  <c r="AQ379" i="29"/>
  <c r="AQ228" i="29"/>
  <c r="AM775" i="29"/>
  <c r="AM647" i="29"/>
  <c r="AM511" i="29"/>
  <c r="AN454" i="29"/>
  <c r="AN418" i="29"/>
  <c r="AM375" i="29"/>
  <c r="AN337" i="29"/>
  <c r="AN302" i="29"/>
  <c r="AN256" i="29"/>
  <c r="AN164" i="29"/>
  <c r="AM109" i="29"/>
  <c r="AM33" i="29"/>
  <c r="AJ800" i="29"/>
  <c r="AJ764" i="29"/>
  <c r="AJ732" i="29"/>
  <c r="AJ700" i="29"/>
  <c r="AJ668" i="29"/>
  <c r="AJ636" i="29"/>
  <c r="AI596" i="29"/>
  <c r="AI532" i="29"/>
  <c r="AI482" i="29"/>
  <c r="AJ433" i="29"/>
  <c r="AJ378" i="29"/>
  <c r="AJ334" i="29"/>
  <c r="AJ306" i="29"/>
  <c r="AI259" i="29"/>
  <c r="AJ217" i="29"/>
  <c r="AE774" i="29"/>
  <c r="AE749" i="29"/>
  <c r="AE724" i="29"/>
  <c r="AE700" i="29"/>
  <c r="AF678" i="29"/>
  <c r="AE653" i="29"/>
  <c r="AF628" i="29"/>
  <c r="AF596" i="29"/>
  <c r="AF564" i="29"/>
  <c r="AF532" i="29"/>
  <c r="AU748" i="29"/>
  <c r="AQ759" i="29"/>
  <c r="AQ695" i="29"/>
  <c r="AR631" i="29"/>
  <c r="AR480" i="29"/>
  <c r="AR318" i="29"/>
  <c r="AQ92" i="29"/>
  <c r="AM707" i="29"/>
  <c r="AM575" i="29"/>
  <c r="AM507" i="29"/>
  <c r="AM456" i="29"/>
  <c r="AM403" i="29"/>
  <c r="AN341" i="29"/>
  <c r="AM273" i="29"/>
  <c r="AN188" i="29"/>
  <c r="AM125" i="29"/>
  <c r="AN57" i="29"/>
  <c r="AI768" i="29"/>
  <c r="AI736" i="29"/>
  <c r="AI704" i="29"/>
  <c r="AI672" i="29"/>
  <c r="AI640" i="29"/>
  <c r="AJ613" i="29"/>
  <c r="AJ581" i="29"/>
  <c r="AJ549" i="29"/>
  <c r="AJ520" i="29"/>
  <c r="AJ466" i="29"/>
  <c r="AJ422" i="29"/>
  <c r="AI366" i="29"/>
  <c r="AI326" i="29"/>
  <c r="AJ297" i="29"/>
  <c r="AJ265" i="29"/>
  <c r="AJ221" i="29"/>
  <c r="AJ178" i="29"/>
  <c r="AJ146" i="29"/>
  <c r="AJ114" i="29"/>
  <c r="AJ82" i="29"/>
  <c r="AJ50" i="29"/>
  <c r="AJ18" i="29"/>
  <c r="AE786" i="29"/>
  <c r="AE761" i="29"/>
  <c r="AE736" i="29"/>
  <c r="AE710" i="29"/>
  <c r="AE688" i="29"/>
  <c r="AE666" i="29"/>
  <c r="AF642" i="29"/>
  <c r="AE612" i="29"/>
  <c r="AE580" i="29"/>
  <c r="AE548" i="29"/>
  <c r="AE516" i="29"/>
  <c r="AU83" i="29"/>
  <c r="AR458" i="29"/>
  <c r="AR292" i="29"/>
  <c r="AQ180" i="29"/>
  <c r="AQ52" i="29"/>
  <c r="AN796" i="29"/>
  <c r="AM735" i="29"/>
  <c r="AM671" i="29"/>
  <c r="AN620" i="29"/>
  <c r="AM586" i="29"/>
  <c r="AM535" i="29"/>
  <c r="AN486" i="29"/>
  <c r="AM469" i="29"/>
  <c r="AN450" i="29"/>
  <c r="AM429" i="29"/>
  <c r="AM407" i="29"/>
  <c r="AN393" i="29"/>
  <c r="AN369" i="29"/>
  <c r="AM348" i="29"/>
  <c r="AN334" i="29"/>
  <c r="AN312" i="29"/>
  <c r="AM280" i="29"/>
  <c r="AN237" i="29"/>
  <c r="AM193" i="29"/>
  <c r="AM157" i="29"/>
  <c r="AN105" i="29"/>
  <c r="AN89" i="29"/>
  <c r="AN53" i="29"/>
  <c r="AN34" i="29"/>
  <c r="AM23" i="29"/>
  <c r="AM15" i="29"/>
  <c r="AM7" i="29"/>
  <c r="AJ792" i="29"/>
  <c r="AJ777" i="29"/>
  <c r="AJ761" i="29"/>
  <c r="AJ745" i="29"/>
  <c r="AJ729" i="29"/>
  <c r="AJ713" i="29"/>
  <c r="AJ697" i="29"/>
  <c r="AJ681" i="29"/>
  <c r="AJ665" i="29"/>
  <c r="AJ649" i="29"/>
  <c r="AI630" i="29"/>
  <c r="AJ616" i="29"/>
  <c r="AJ600" i="29"/>
  <c r="AJ584" i="29"/>
  <c r="AJ568" i="29"/>
  <c r="AJ552" i="29"/>
  <c r="AJ536" i="29"/>
  <c r="AI522" i="29"/>
  <c r="AJ508" i="29"/>
  <c r="AJ481" i="29"/>
  <c r="AI454" i="29"/>
  <c r="AJ426" i="29"/>
  <c r="AI402" i="29"/>
  <c r="AJ382" i="29"/>
  <c r="AJ353" i="29"/>
  <c r="AJ307" i="29"/>
  <c r="AJ294" i="29"/>
  <c r="AI277" i="29"/>
  <c r="AJ270" i="29"/>
  <c r="AJ245" i="29"/>
  <c r="AI221" i="29"/>
  <c r="AJ201" i="29"/>
  <c r="AJ179" i="29"/>
  <c r="AJ163" i="29"/>
  <c r="AJ147" i="29"/>
  <c r="AJ131" i="29"/>
  <c r="AJ115" i="29"/>
  <c r="AJ99" i="29"/>
  <c r="AJ83" i="29"/>
  <c r="AJ67" i="29"/>
  <c r="AJ51" i="29"/>
  <c r="AJ35" i="29"/>
  <c r="AJ19" i="29"/>
  <c r="AJ3" i="29"/>
  <c r="AE789" i="29"/>
  <c r="AF778" i="29"/>
  <c r="AE764" i="29"/>
  <c r="AE750" i="29"/>
  <c r="AF739" i="29"/>
  <c r="AE725" i="29"/>
  <c r="AF714" i="29"/>
  <c r="AE701" i="29"/>
  <c r="AF689" i="29"/>
  <c r="AE681" i="29"/>
  <c r="AF667" i="29"/>
  <c r="AE654" i="29"/>
  <c r="AF647" i="29"/>
  <c r="AF633" i="29"/>
  <c r="AE623" i="29"/>
  <c r="AE613" i="29"/>
  <c r="AF601" i="29"/>
  <c r="AE591" i="29"/>
  <c r="AE581" i="29"/>
  <c r="AF569" i="29"/>
  <c r="AE559" i="29"/>
  <c r="AE549" i="29"/>
  <c r="AF537" i="29"/>
  <c r="AE527" i="29"/>
  <c r="AE517" i="29"/>
  <c r="AV412" i="29"/>
  <c r="AU118" i="29"/>
  <c r="AQ780" i="29"/>
  <c r="AQ748" i="29"/>
  <c r="AQ716" i="29"/>
  <c r="AQ684" i="29"/>
  <c r="AQ652" i="29"/>
  <c r="AQ603" i="29"/>
  <c r="AR495" i="29"/>
  <c r="AR427" i="29"/>
  <c r="AR363" i="29"/>
  <c r="AR310" i="29"/>
  <c r="AQ236" i="29"/>
  <c r="AQ108" i="29"/>
  <c r="AQ5" i="29"/>
  <c r="AM763" i="29"/>
  <c r="AM699" i="29"/>
  <c r="AN635" i="29"/>
  <c r="AN576" i="29"/>
  <c r="AM488" i="29"/>
  <c r="AM452" i="29"/>
  <c r="AM435" i="29"/>
  <c r="AM393" i="29"/>
  <c r="AN373" i="29"/>
  <c r="AM331" i="29"/>
  <c r="AN314" i="29"/>
  <c r="AN289" i="29"/>
  <c r="AM237" i="29"/>
  <c r="AN197" i="29"/>
  <c r="AN140" i="29"/>
  <c r="AN124" i="29"/>
  <c r="AM97" i="29"/>
  <c r="AM61" i="29"/>
  <c r="AM21" i="29"/>
  <c r="AM5" i="29"/>
  <c r="AI783" i="29"/>
  <c r="AI767" i="29"/>
  <c r="AI751" i="29"/>
  <c r="AI735" i="29"/>
  <c r="AI719" i="29"/>
  <c r="AI703" i="29"/>
  <c r="AI687" i="29"/>
  <c r="AI671" i="29"/>
  <c r="AI655" i="29"/>
  <c r="AI639" i="29"/>
  <c r="AI624" i="29"/>
  <c r="AJ612" i="29"/>
  <c r="AI602" i="29"/>
  <c r="AI592" i="29"/>
  <c r="AJ580" i="29"/>
  <c r="AI570" i="29"/>
  <c r="AI560" i="29"/>
  <c r="AJ548" i="29"/>
  <c r="AI538" i="29"/>
  <c r="AJ512" i="29"/>
  <c r="AI490" i="29"/>
  <c r="AJ470" i="29"/>
  <c r="AJ441" i="29"/>
  <c r="AI414" i="29"/>
  <c r="AJ386" i="29"/>
  <c r="AI362" i="29"/>
  <c r="AJ342" i="29"/>
  <c r="AJ313" i="29"/>
  <c r="AI296" i="29"/>
  <c r="AI282" i="29"/>
  <c r="AI268" i="29"/>
  <c r="AJ256" i="29"/>
  <c r="AJ228" i="29"/>
  <c r="AI201" i="29"/>
  <c r="AI189" i="29"/>
  <c r="AI181" i="29"/>
  <c r="AI173" i="29"/>
  <c r="AI165" i="29"/>
  <c r="AI157" i="29"/>
  <c r="AI149" i="29"/>
  <c r="AI141" i="29"/>
  <c r="AI133" i="29"/>
  <c r="AI125" i="29"/>
  <c r="AI117" i="29"/>
  <c r="AI109" i="29"/>
  <c r="AI101" i="29"/>
  <c r="AI93" i="29"/>
  <c r="AI85" i="29"/>
  <c r="AI77" i="29"/>
  <c r="AI69" i="29"/>
  <c r="AI61" i="29"/>
  <c r="AI53" i="29"/>
  <c r="AI45" i="29"/>
  <c r="AI37" i="29"/>
  <c r="AI29" i="29"/>
  <c r="AI21" i="29"/>
  <c r="AI13" i="29"/>
  <c r="AE785" i="29"/>
  <c r="AE730" i="29"/>
  <c r="AF658" i="29"/>
  <c r="AE577" i="29"/>
  <c r="AE492" i="29"/>
  <c r="AE460" i="29"/>
  <c r="AE428" i="29"/>
  <c r="AF408" i="29"/>
  <c r="AE395" i="29"/>
  <c r="AE386" i="29"/>
  <c r="AE370" i="29"/>
  <c r="AE354" i="29"/>
  <c r="AF339" i="29"/>
  <c r="AE327" i="29"/>
  <c r="AE313" i="29"/>
  <c r="AF302" i="29"/>
  <c r="AE290" i="29"/>
  <c r="AF275" i="29"/>
  <c r="AE263" i="29"/>
  <c r="AE247" i="29"/>
  <c r="AE233" i="29"/>
  <c r="AF222" i="29"/>
  <c r="AE210" i="29"/>
  <c r="AF195" i="29"/>
  <c r="AE183" i="29"/>
  <c r="AE169" i="29"/>
  <c r="AF158" i="29"/>
  <c r="AE146" i="29"/>
  <c r="AF131" i="29"/>
  <c r="AE119" i="29"/>
  <c r="AE105" i="29"/>
  <c r="AF94" i="29"/>
  <c r="AE82" i="29"/>
  <c r="AF67" i="29"/>
  <c r="AE55" i="29"/>
  <c r="AF42" i="29"/>
  <c r="AF26" i="29"/>
  <c r="AF10" i="29"/>
  <c r="AB790" i="29"/>
  <c r="AB774" i="29"/>
  <c r="AB758" i="29"/>
  <c r="AA744" i="29"/>
  <c r="AA720" i="29"/>
  <c r="AB706" i="29"/>
  <c r="AB694" i="29"/>
  <c r="AA680" i="29"/>
  <c r="AA656" i="29"/>
  <c r="AB642" i="29"/>
  <c r="AA628" i="29"/>
  <c r="AA615" i="29"/>
  <c r="AA600" i="29"/>
  <c r="AB582" i="29"/>
  <c r="AB566" i="29"/>
  <c r="AB550" i="29"/>
  <c r="AB534" i="29"/>
  <c r="AB518" i="29"/>
  <c r="AA501" i="29"/>
  <c r="AB489" i="29"/>
  <c r="AA479" i="29"/>
  <c r="AA469" i="29"/>
  <c r="AB457" i="29"/>
  <c r="AA447" i="29"/>
  <c r="AA437" i="29"/>
  <c r="AB425" i="29"/>
  <c r="AA415" i="29"/>
  <c r="AA405" i="29"/>
  <c r="AB393" i="29"/>
  <c r="AA383" i="29"/>
  <c r="AA373" i="29"/>
  <c r="AB361" i="29"/>
  <c r="AA351" i="29"/>
  <c r="AB339" i="29"/>
  <c r="AA327" i="29"/>
  <c r="AB312" i="29"/>
  <c r="AA300" i="29"/>
  <c r="AA286" i="29"/>
  <c r="AB275" i="29"/>
  <c r="AA263" i="29"/>
  <c r="AB240" i="29"/>
  <c r="AA228" i="29"/>
  <c r="AA214" i="29"/>
  <c r="AB203" i="29"/>
  <c r="AA191" i="29"/>
  <c r="AB176" i="29"/>
  <c r="AA164" i="29"/>
  <c r="AA150" i="29"/>
  <c r="AB139" i="29"/>
  <c r="AA127" i="29"/>
  <c r="AB112" i="29"/>
  <c r="AA100" i="29"/>
  <c r="AA86" i="29"/>
  <c r="AB75" i="29"/>
  <c r="AA63" i="29"/>
  <c r="AB48" i="29"/>
  <c r="AA36" i="29"/>
  <c r="AA22" i="29"/>
  <c r="AB11" i="29"/>
  <c r="W792" i="29"/>
  <c r="X777" i="29"/>
  <c r="X761" i="29"/>
  <c r="X745" i="29"/>
  <c r="X729" i="29"/>
  <c r="X713" i="29"/>
  <c r="X697" i="29"/>
  <c r="X681" i="29"/>
  <c r="X665" i="29"/>
  <c r="AI3" i="29"/>
  <c r="AE760" i="29"/>
  <c r="AF702" i="29"/>
  <c r="AE660" i="29"/>
  <c r="AE601" i="29"/>
  <c r="AF495" i="29"/>
  <c r="AF479" i="29"/>
  <c r="AF463" i="29"/>
  <c r="AF447" i="29"/>
  <c r="AF431" i="29"/>
  <c r="AF415" i="29"/>
  <c r="AF401" i="29"/>
  <c r="AE388" i="29"/>
  <c r="AF375" i="29"/>
  <c r="AE365" i="29"/>
  <c r="AE355" i="29"/>
  <c r="AE341" i="29"/>
  <c r="AF330" i="29"/>
  <c r="AE318" i="29"/>
  <c r="AF303" i="29"/>
  <c r="AE291" i="29"/>
  <c r="AE277" i="29"/>
  <c r="AF266" i="29"/>
  <c r="AE243" i="29"/>
  <c r="AE229" i="29"/>
  <c r="AF218" i="29"/>
  <c r="AE206" i="29"/>
  <c r="AF191" i="29"/>
  <c r="AE179" i="29"/>
  <c r="AE165" i="29"/>
  <c r="AF154" i="29"/>
  <c r="AE142" i="29"/>
  <c r="AF127" i="29"/>
  <c r="AE115" i="29"/>
  <c r="AE101" i="29"/>
  <c r="AF90" i="29"/>
  <c r="AE78" i="29"/>
  <c r="AF63" i="29"/>
  <c r="AE51" i="29"/>
  <c r="AE42" i="29"/>
  <c r="AE34" i="29"/>
  <c r="AE26" i="29"/>
  <c r="AE18" i="29"/>
  <c r="AE10" i="29"/>
  <c r="AB802" i="29"/>
  <c r="AA790" i="29"/>
  <c r="AA778" i="29"/>
  <c r="AA768" i="29"/>
  <c r="AA758" i="29"/>
  <c r="AB737" i="29"/>
  <c r="AB723" i="29"/>
  <c r="AA702" i="29"/>
  <c r="AB686" i="29"/>
  <c r="AB667" i="29"/>
  <c r="AA642" i="29"/>
  <c r="AB632" i="29"/>
  <c r="AB621" i="29"/>
  <c r="AA603" i="29"/>
  <c r="AA594" i="29"/>
  <c r="AA582" i="29"/>
  <c r="AB570" i="29"/>
  <c r="AA560" i="29"/>
  <c r="AA550" i="29"/>
  <c r="AB538" i="29"/>
  <c r="AA528" i="29"/>
  <c r="AA518" i="29"/>
  <c r="AB506" i="29"/>
  <c r="AA473" i="29"/>
  <c r="AA441" i="29"/>
  <c r="AA409" i="29"/>
  <c r="AA377" i="29"/>
  <c r="AA345" i="29"/>
  <c r="AA330" i="29"/>
  <c r="AB319" i="29"/>
  <c r="AA307" i="29"/>
  <c r="AB292" i="29"/>
  <c r="AA280" i="29"/>
  <c r="AA266" i="29"/>
  <c r="AB247" i="29"/>
  <c r="AA235" i="29"/>
  <c r="AB220" i="29"/>
  <c r="AA208" i="29"/>
  <c r="AA194" i="29"/>
  <c r="AB183" i="29"/>
  <c r="AA171" i="29"/>
  <c r="AB156" i="29"/>
  <c r="AA144" i="29"/>
  <c r="AA130" i="29"/>
  <c r="AB119" i="29"/>
  <c r="AA107" i="29"/>
  <c r="AB92" i="29"/>
  <c r="AA80" i="29"/>
  <c r="AA66" i="29"/>
  <c r="AB55" i="29"/>
  <c r="AA43" i="29"/>
  <c r="AB28" i="29"/>
  <c r="AA16" i="29"/>
  <c r="X800" i="29"/>
  <c r="W783" i="29"/>
  <c r="W767" i="29"/>
  <c r="W751" i="29"/>
  <c r="W735" i="29"/>
  <c r="W719" i="29"/>
  <c r="W703" i="29"/>
  <c r="W687" i="29"/>
  <c r="W671" i="29"/>
  <c r="AE798" i="29"/>
  <c r="AE744" i="29"/>
  <c r="AE704" i="29"/>
  <c r="AF665" i="29"/>
  <c r="AE593" i="29"/>
  <c r="AE495" i="29"/>
  <c r="AE479" i="29"/>
  <c r="AE463" i="29"/>
  <c r="AE447" i="29"/>
  <c r="AE431" i="29"/>
  <c r="AE415" i="29"/>
  <c r="AF404" i="29"/>
  <c r="AF392" i="29"/>
  <c r="AE375" i="29"/>
  <c r="AE351" i="29"/>
  <c r="AE337" i="29"/>
  <c r="AF326" i="29"/>
  <c r="AE314" i="29"/>
  <c r="AF299" i="29"/>
  <c r="AE287" i="29"/>
  <c r="AE273" i="29"/>
  <c r="AF262" i="29"/>
  <c r="AE239" i="29"/>
  <c r="AE225" i="29"/>
  <c r="AF214" i="29"/>
  <c r="AE202" i="29"/>
  <c r="AF187" i="29"/>
  <c r="AE175" i="29"/>
  <c r="AE161" i="29"/>
  <c r="AF150" i="29"/>
  <c r="AE138" i="29"/>
  <c r="AF123" i="29"/>
  <c r="AE111" i="29"/>
  <c r="AE97" i="29"/>
  <c r="AF86" i="29"/>
  <c r="AE74" i="29"/>
  <c r="AF59" i="29"/>
  <c r="AE47" i="29"/>
  <c r="AE31" i="29"/>
  <c r="AE15" i="29"/>
  <c r="AA802" i="29"/>
  <c r="AA794" i="29"/>
  <c r="AB763" i="29"/>
  <c r="AB738" i="29"/>
  <c r="AB726" i="29"/>
  <c r="AA712" i="29"/>
  <c r="AA688" i="29"/>
  <c r="AB674" i="29"/>
  <c r="AB662" i="29"/>
  <c r="AA648" i="29"/>
  <c r="AA623" i="29"/>
  <c r="AB612" i="29"/>
  <c r="AB599" i="29"/>
  <c r="AA578" i="29"/>
  <c r="AA546" i="29"/>
  <c r="AA514" i="29"/>
  <c r="AB492" i="29"/>
  <c r="AB476" i="29"/>
  <c r="AB460" i="29"/>
  <c r="AB444" i="29"/>
  <c r="AB428" i="29"/>
  <c r="AB412" i="29"/>
  <c r="AB396" i="29"/>
  <c r="AB380" i="29"/>
  <c r="AB364" i="29"/>
  <c r="AB348" i="29"/>
  <c r="AB336" i="29"/>
  <c r="AA324" i="29"/>
  <c r="AA310" i="29"/>
  <c r="AB299" i="29"/>
  <c r="AA287" i="29"/>
  <c r="AB272" i="29"/>
  <c r="AA260" i="29"/>
  <c r="BD533" i="29"/>
  <c r="AY348" i="29"/>
  <c r="AV409" i="29"/>
  <c r="AZ199" i="29"/>
  <c r="AV188" i="29"/>
  <c r="AZ12" i="29"/>
  <c r="AU209" i="29"/>
  <c r="AV26" i="29"/>
  <c r="AQ598" i="29"/>
  <c r="AV45" i="29"/>
  <c r="AQ294" i="29"/>
  <c r="AQ37" i="29"/>
  <c r="AN591" i="29"/>
  <c r="AQ768" i="29"/>
  <c r="AQ455" i="29"/>
  <c r="AR184" i="29"/>
  <c r="AM724" i="29"/>
  <c r="AN480" i="29"/>
  <c r="AM292" i="29"/>
  <c r="AU432" i="29"/>
  <c r="AR415" i="29"/>
  <c r="AQ136" i="29"/>
  <c r="AR27" i="29"/>
  <c r="AN697" i="29"/>
  <c r="AN588" i="29"/>
  <c r="AM480" i="29"/>
  <c r="AN385" i="29"/>
  <c r="AN293" i="29"/>
  <c r="AQ507" i="29"/>
  <c r="AN616" i="29"/>
  <c r="AN366" i="29"/>
  <c r="AN153" i="29"/>
  <c r="AJ752" i="29"/>
  <c r="AI631" i="29"/>
  <c r="AJ410" i="29"/>
  <c r="AJ249" i="29"/>
  <c r="AF715" i="29"/>
  <c r="AF618" i="29"/>
  <c r="AU471" i="29"/>
  <c r="AR432" i="29"/>
  <c r="AN551" i="29"/>
  <c r="AM304" i="29"/>
  <c r="AJ788" i="29"/>
  <c r="AI660" i="29"/>
  <c r="AJ535" i="29"/>
  <c r="AI346" i="29"/>
  <c r="AJ209" i="29"/>
  <c r="AJ70" i="29"/>
  <c r="AE752" i="29"/>
  <c r="AE656" i="29"/>
  <c r="AF533" i="29"/>
  <c r="AR276" i="29"/>
  <c r="AM719" i="29"/>
  <c r="AN512" i="29"/>
  <c r="AN422" i="29"/>
  <c r="AM343" i="29"/>
  <c r="AN220" i="29"/>
  <c r="AN77" i="29"/>
  <c r="AN13" i="29"/>
  <c r="AJ757" i="29"/>
  <c r="AJ693" i="29"/>
  <c r="AI628" i="29"/>
  <c r="AI567" i="29"/>
  <c r="AI498" i="29"/>
  <c r="AJ394" i="29"/>
  <c r="AI290" i="29"/>
  <c r="AJ213" i="29"/>
  <c r="AJ143" i="29"/>
  <c r="AJ79" i="29"/>
  <c r="AJ15" i="29"/>
  <c r="AF762" i="29"/>
  <c r="AE713" i="29"/>
  <c r="AE664" i="29"/>
  <c r="AE621" i="29"/>
  <c r="AF577" i="29"/>
  <c r="AE535" i="29"/>
  <c r="AU115" i="29"/>
  <c r="AQ671" i="29"/>
  <c r="AR406" i="29"/>
  <c r="AQ76" i="29"/>
  <c r="AM608" i="29"/>
  <c r="AM424" i="29"/>
  <c r="AN309" i="29"/>
  <c r="AN137" i="29"/>
  <c r="AM17" i="29"/>
  <c r="AI747" i="29"/>
  <c r="AI683" i="29"/>
  <c r="AJ620" i="29"/>
  <c r="AI578" i="29"/>
  <c r="AI536" i="29"/>
  <c r="AJ438" i="29"/>
  <c r="AJ333" i="29"/>
  <c r="AJ266" i="29"/>
  <c r="AI187" i="29"/>
  <c r="AI155" i="29"/>
  <c r="AI123" i="29"/>
  <c r="AI91" i="29"/>
  <c r="AI59" i="29"/>
  <c r="AI27" i="29"/>
  <c r="AE721" i="29"/>
  <c r="AE452" i="29"/>
  <c r="AF379" i="29"/>
  <c r="AF323" i="29"/>
  <c r="AE274" i="29"/>
  <c r="AE217" i="29"/>
  <c r="AE167" i="29"/>
  <c r="AF115" i="29"/>
  <c r="AE66" i="29"/>
  <c r="AF6" i="29"/>
  <c r="AA742" i="29"/>
  <c r="AA678" i="29"/>
  <c r="AB613" i="29"/>
  <c r="AA549" i="29"/>
  <c r="AA487" i="29"/>
  <c r="AA445" i="29"/>
  <c r="AB401" i="29"/>
  <c r="AA359" i="29"/>
  <c r="AA311" i="29"/>
  <c r="AB259" i="29"/>
  <c r="AA198" i="29"/>
  <c r="AA148" i="29"/>
  <c r="AB96" i="29"/>
  <c r="AA47" i="29"/>
  <c r="X789" i="29"/>
  <c r="X725" i="29"/>
  <c r="X661" i="29"/>
  <c r="AF655" i="29"/>
  <c r="AF461" i="29"/>
  <c r="AE398" i="29"/>
  <c r="AF351" i="29"/>
  <c r="AF314" i="29"/>
  <c r="AF287" i="29"/>
  <c r="AE261" i="29"/>
  <c r="AE227" i="29"/>
  <c r="AF202" i="29"/>
  <c r="AF175" i="29"/>
  <c r="AE149" i="29"/>
  <c r="AE126" i="29"/>
  <c r="AE99" i="29"/>
  <c r="AF74" i="29"/>
  <c r="AF47" i="29"/>
  <c r="AF31" i="29"/>
  <c r="AF15" i="29"/>
  <c r="AB798" i="29"/>
  <c r="AA776" i="29"/>
  <c r="AA754" i="29"/>
  <c r="AB710" i="29"/>
  <c r="AA682" i="29"/>
  <c r="AA640" i="29"/>
  <c r="AA616" i="29"/>
  <c r="AA592" i="29"/>
  <c r="AA568" i="29"/>
  <c r="AB546" i="29"/>
  <c r="AA526" i="29"/>
  <c r="AA497" i="29"/>
  <c r="AA433" i="29"/>
  <c r="AA369" i="29"/>
  <c r="AA328" i="29"/>
  <c r="AB303" i="29"/>
  <c r="AB276" i="29"/>
  <c r="AA242" i="29"/>
  <c r="AA219" i="29"/>
  <c r="AA192" i="29"/>
  <c r="AB167" i="29"/>
  <c r="AB140" i="29"/>
  <c r="AA114" i="29"/>
  <c r="AA91" i="29"/>
  <c r="AA64" i="29"/>
  <c r="AB39" i="29"/>
  <c r="AB12" i="29"/>
  <c r="W779" i="29"/>
  <c r="W747" i="29"/>
  <c r="W715" i="29"/>
  <c r="W683" i="29"/>
  <c r="AF790" i="29"/>
  <c r="AE692" i="29"/>
  <c r="AE561" i="29"/>
  <c r="AF472" i="29"/>
  <c r="AF440" i="29"/>
  <c r="AE411" i="29"/>
  <c r="AE391" i="29"/>
  <c r="AF347" i="29"/>
  <c r="AE321" i="29"/>
  <c r="AE298" i="29"/>
  <c r="AE271" i="29"/>
  <c r="AF235" i="29"/>
  <c r="AE209" i="29"/>
  <c r="AE186" i="29"/>
  <c r="AE159" i="29"/>
  <c r="AF134" i="29"/>
  <c r="AF107" i="29"/>
  <c r="AE81" i="29"/>
  <c r="AE58" i="29"/>
  <c r="AE27" i="29"/>
  <c r="AA800" i="29"/>
  <c r="AB755" i="29"/>
  <c r="AA725" i="29"/>
  <c r="AA686" i="29"/>
  <c r="AA661" i="29"/>
  <c r="AA619" i="29"/>
  <c r="AA596" i="29"/>
  <c r="AA538" i="29"/>
  <c r="AB490" i="29"/>
  <c r="AB458" i="29"/>
  <c r="AB426" i="29"/>
  <c r="AB394" i="29"/>
  <c r="AB362" i="29"/>
  <c r="AA335" i="29"/>
  <c r="AA308" i="29"/>
  <c r="AB283" i="29"/>
  <c r="AB256" i="29"/>
  <c r="AA236" i="29"/>
  <c r="AA220" i="29"/>
  <c r="AA206" i="29"/>
  <c r="AB195" i="29"/>
  <c r="AA183" i="29"/>
  <c r="AB168" i="29"/>
  <c r="AA156" i="29"/>
  <c r="AA142" i="29"/>
  <c r="AB131" i="29"/>
  <c r="AA119" i="29"/>
  <c r="AB104" i="29"/>
  <c r="AA92" i="29"/>
  <c r="AA78" i="29"/>
  <c r="AB67" i="29"/>
  <c r="AA55" i="29"/>
  <c r="AB40" i="29"/>
  <c r="AA28" i="29"/>
  <c r="AA14" i="29"/>
  <c r="AB3" i="29"/>
  <c r="X784" i="29"/>
  <c r="X768" i="29"/>
  <c r="X752" i="29"/>
  <c r="X736" i="29"/>
  <c r="X720" i="29"/>
  <c r="X704" i="29"/>
  <c r="X688" i="29"/>
  <c r="AI7" i="29"/>
  <c r="AF774" i="29"/>
  <c r="AF719" i="29"/>
  <c r="AE689" i="29"/>
  <c r="AE585" i="29"/>
  <c r="AE456" i="29"/>
  <c r="AE418" i="29"/>
  <c r="AF368" i="29"/>
  <c r="AF306" i="29"/>
  <c r="AF247" i="29"/>
  <c r="AE189" i="29"/>
  <c r="AE150" i="29"/>
  <c r="AF98" i="29"/>
  <c r="AA781" i="29"/>
  <c r="AA734" i="29"/>
  <c r="AA662" i="29"/>
  <c r="AA612" i="29"/>
  <c r="AB555" i="29"/>
  <c r="AA331" i="29"/>
  <c r="AB279" i="29"/>
  <c r="AA227" i="29"/>
  <c r="AB175" i="29"/>
  <c r="AA120" i="29"/>
  <c r="AB68" i="29"/>
  <c r="AA10" i="29"/>
  <c r="W760" i="29"/>
  <c r="W696" i="29"/>
  <c r="W656" i="29"/>
  <c r="W640" i="29"/>
  <c r="W627" i="29"/>
  <c r="X607" i="29"/>
  <c r="W599" i="29"/>
  <c r="X585" i="29"/>
  <c r="W572" i="29"/>
  <c r="X565" i="29"/>
  <c r="X544" i="29"/>
  <c r="W531" i="29"/>
  <c r="W522" i="29"/>
  <c r="W512" i="29"/>
  <c r="W493" i="29"/>
  <c r="W461" i="29"/>
  <c r="W429" i="29"/>
  <c r="X401" i="29"/>
  <c r="W389" i="29"/>
  <c r="X368" i="29"/>
  <c r="W344" i="29"/>
  <c r="W329" i="29"/>
  <c r="W311" i="29"/>
  <c r="X290" i="29"/>
  <c r="W265" i="29"/>
  <c r="W248" i="29"/>
  <c r="X236" i="29"/>
  <c r="X224" i="29"/>
  <c r="X206" i="29"/>
  <c r="X190" i="29"/>
  <c r="W174" i="29"/>
  <c r="W158" i="29"/>
  <c r="W142" i="29"/>
  <c r="X119" i="29"/>
  <c r="W99" i="29"/>
  <c r="W82" i="29"/>
  <c r="W66" i="29"/>
  <c r="W50" i="29"/>
  <c r="W34" i="29"/>
  <c r="X15" i="29"/>
  <c r="S796" i="29"/>
  <c r="T777" i="29"/>
  <c r="T752" i="29"/>
  <c r="S732" i="29"/>
  <c r="T713" i="29"/>
  <c r="T688" i="29"/>
  <c r="S668" i="29"/>
  <c r="T649" i="29"/>
  <c r="T613" i="29"/>
  <c r="T593" i="29"/>
  <c r="T564" i="29"/>
  <c r="S537" i="29"/>
  <c r="T509" i="29"/>
  <c r="T492" i="29"/>
  <c r="T480" i="29"/>
  <c r="S467" i="29"/>
  <c r="T455" i="29"/>
  <c r="T440" i="29"/>
  <c r="S426" i="29"/>
  <c r="S416" i="29"/>
  <c r="T404" i="29"/>
  <c r="T392" i="29"/>
  <c r="S379" i="29"/>
  <c r="S371" i="29"/>
  <c r="S355" i="29"/>
  <c r="S339" i="29"/>
  <c r="S323" i="29"/>
  <c r="S307" i="29"/>
  <c r="S291" i="29"/>
  <c r="S275" i="29"/>
  <c r="S259" i="29"/>
  <c r="AF484" i="29"/>
  <c r="AE432" i="29"/>
  <c r="AF397" i="29"/>
  <c r="AE317" i="29"/>
  <c r="AE278" i="29"/>
  <c r="AF210" i="29"/>
  <c r="AE155" i="29"/>
  <c r="AF103" i="29"/>
  <c r="AB777" i="29"/>
  <c r="AB730" i="29"/>
  <c r="AB641" i="29"/>
  <c r="AA599" i="29"/>
  <c r="AB525" i="29"/>
  <c r="AA484" i="29"/>
  <c r="AA452" i="29"/>
  <c r="AA420" i="29"/>
  <c r="AA388" i="29"/>
  <c r="AA356" i="29"/>
  <c r="AA315" i="29"/>
  <c r="AB263" i="29"/>
  <c r="AA211" i="29"/>
  <c r="AB159" i="29"/>
  <c r="AA104" i="29"/>
  <c r="AB52" i="29"/>
  <c r="W788" i="29"/>
  <c r="W724" i="29"/>
  <c r="W668" i="29"/>
  <c r="X645" i="29"/>
  <c r="W628" i="29"/>
  <c r="X615" i="29"/>
  <c r="W607" i="29"/>
  <c r="X593" i="29"/>
  <c r="W580" i="29"/>
  <c r="X573" i="29"/>
  <c r="W558" i="29"/>
  <c r="X548" i="29"/>
  <c r="W538" i="29"/>
  <c r="W524" i="29"/>
  <c r="X496" i="29"/>
  <c r="X480" i="29"/>
  <c r="X464" i="29"/>
  <c r="X448" i="29"/>
  <c r="X432" i="29"/>
  <c r="W417" i="29"/>
  <c r="W401" i="29"/>
  <c r="W381" i="29"/>
  <c r="X364" i="29"/>
  <c r="W353" i="29"/>
  <c r="X326" i="29"/>
  <c r="X297" i="29"/>
  <c r="X285" i="29"/>
  <c r="W271" i="29"/>
  <c r="W246" i="29"/>
  <c r="W234" i="29"/>
  <c r="W224" i="29"/>
  <c r="X212" i="29"/>
  <c r="X203" i="29"/>
  <c r="X195" i="29"/>
  <c r="X187" i="29"/>
  <c r="X171" i="29"/>
  <c r="X155" i="29"/>
  <c r="X139" i="29"/>
  <c r="W119" i="29"/>
  <c r="X100" i="29"/>
  <c r="X79" i="29"/>
  <c r="X63" i="29"/>
  <c r="X47" i="29"/>
  <c r="X31" i="29"/>
  <c r="W15" i="29"/>
  <c r="T797" i="29"/>
  <c r="T772" i="29"/>
  <c r="S752" i="29"/>
  <c r="T733" i="29"/>
  <c r="T708" i="29"/>
  <c r="S688" i="29"/>
  <c r="T669" i="29"/>
  <c r="T644" i="29"/>
  <c r="T633" i="29"/>
  <c r="T625" i="29"/>
  <c r="T617" i="29"/>
  <c r="T609" i="29"/>
  <c r="S593" i="29"/>
  <c r="T565" i="29"/>
  <c r="S541" i="29"/>
  <c r="T521" i="29"/>
  <c r="T495" i="29"/>
  <c r="S487" i="29"/>
  <c r="T473" i="29"/>
  <c r="S460" i="29"/>
  <c r="T453" i="29"/>
  <c r="S435" i="29"/>
  <c r="S419" i="29"/>
  <c r="T407" i="29"/>
  <c r="S399" i="29"/>
  <c r="T385" i="29"/>
  <c r="S372" i="29"/>
  <c r="T356" i="29"/>
  <c r="T340" i="29"/>
  <c r="T324" i="29"/>
  <c r="T308" i="29"/>
  <c r="T292" i="29"/>
  <c r="T276" i="29"/>
  <c r="T260" i="29"/>
  <c r="S243" i="29"/>
  <c r="AE472" i="29"/>
  <c r="AE434" i="29"/>
  <c r="AE399" i="29"/>
  <c r="AF338" i="29"/>
  <c r="AE283" i="29"/>
  <c r="AE221" i="29"/>
  <c r="AE182" i="29"/>
  <c r="AF130" i="29"/>
  <c r="AE75" i="29"/>
  <c r="AA773" i="29"/>
  <c r="AB693" i="29"/>
  <c r="AA626" i="29"/>
  <c r="AB563" i="29"/>
  <c r="AA338" i="29"/>
  <c r="AA299" i="29"/>
  <c r="AA234" i="29"/>
  <c r="AA195" i="29"/>
  <c r="AB143" i="29"/>
  <c r="AA88" i="29"/>
  <c r="AB36" i="29"/>
  <c r="X801" i="29"/>
  <c r="W736" i="29"/>
  <c r="X672" i="29"/>
  <c r="W647" i="29"/>
  <c r="X631" i="29"/>
  <c r="W619" i="29"/>
  <c r="W608" i="29"/>
  <c r="X596" i="29"/>
  <c r="X584" i="29"/>
  <c r="W571" i="29"/>
  <c r="X559" i="29"/>
  <c r="W532" i="29"/>
  <c r="X525" i="29"/>
  <c r="X509" i="29"/>
  <c r="W488" i="29"/>
  <c r="W472" i="29"/>
  <c r="W456" i="29"/>
  <c r="W440" i="29"/>
  <c r="X425" i="29"/>
  <c r="W409" i="29"/>
  <c r="W376" i="29"/>
  <c r="W361" i="29"/>
  <c r="W345" i="29"/>
  <c r="X321" i="29"/>
  <c r="X301" i="29"/>
  <c r="X289" i="29"/>
  <c r="W273" i="29"/>
  <c r="X247" i="29"/>
  <c r="W239" i="29"/>
  <c r="X225" i="29"/>
  <c r="W212" i="29"/>
  <c r="W195" i="29"/>
  <c r="W179" i="29"/>
  <c r="W163" i="29"/>
  <c r="W147" i="29"/>
  <c r="X127" i="29"/>
  <c r="W107" i="29"/>
  <c r="W87" i="29"/>
  <c r="W71" i="29"/>
  <c r="W55" i="29"/>
  <c r="W39" i="29"/>
  <c r="W23" i="29"/>
  <c r="W3" i="29"/>
  <c r="T785" i="29"/>
  <c r="T760" i="29"/>
  <c r="S740" i="29"/>
  <c r="T721" i="29"/>
  <c r="T696" i="29"/>
  <c r="S676" i="29"/>
  <c r="T657" i="29"/>
  <c r="S633" i="29"/>
  <c r="S597" i="29"/>
  <c r="T577" i="29"/>
  <c r="T548" i="29"/>
  <c r="S521" i="29"/>
  <c r="S498" i="29"/>
  <c r="S488" i="29"/>
  <c r="T476" i="29"/>
  <c r="T464" i="29"/>
  <c r="T448" i="29"/>
  <c r="S438" i="29"/>
  <c r="S427" i="29"/>
  <c r="T415" i="29"/>
  <c r="S407" i="29"/>
  <c r="T393" i="29"/>
  <c r="S380" i="29"/>
  <c r="T373" i="29"/>
  <c r="S356" i="29"/>
  <c r="S340" i="29"/>
  <c r="S324" i="29"/>
  <c r="S308" i="29"/>
  <c r="S292" i="29"/>
  <c r="S276" i="29"/>
  <c r="S260" i="29"/>
  <c r="T240" i="29"/>
  <c r="S228" i="29"/>
  <c r="AE480" i="29"/>
  <c r="AE442" i="29"/>
  <c r="AF378" i="29"/>
  <c r="AE331" i="29"/>
  <c r="AF279" i="29"/>
  <c r="AE230" i="29"/>
  <c r="AF178" i="29"/>
  <c r="AE123" i="29"/>
  <c r="AF71" i="29"/>
  <c r="AB769" i="29"/>
  <c r="AB699" i="29"/>
  <c r="AA650" i="29"/>
  <c r="AB581" i="29"/>
  <c r="AB517" i="29"/>
  <c r="AA476" i="29"/>
  <c r="AA444" i="29"/>
  <c r="AA412" i="29"/>
  <c r="AA380" i="29"/>
  <c r="AA348" i="29"/>
  <c r="AB295" i="29"/>
  <c r="AA218" i="29"/>
  <c r="AA179" i="29"/>
  <c r="AB127" i="29"/>
  <c r="AA72" i="29"/>
  <c r="AB20" i="29"/>
  <c r="W748" i="29"/>
  <c r="W684" i="29"/>
  <c r="X656" i="29"/>
  <c r="X640" i="29"/>
  <c r="W631" i="29"/>
  <c r="W616" i="29"/>
  <c r="X604" i="29"/>
  <c r="X592" i="29"/>
  <c r="W579" i="29"/>
  <c r="X567" i="29"/>
  <c r="W559" i="29"/>
  <c r="X543" i="29"/>
  <c r="W528" i="29"/>
  <c r="W511" i="29"/>
  <c r="X493" i="29"/>
  <c r="W483" i="29"/>
  <c r="W473" i="29"/>
  <c r="X461" i="29"/>
  <c r="W451" i="29"/>
  <c r="W441" i="29"/>
  <c r="X429" i="29"/>
  <c r="X400" i="29"/>
  <c r="W385" i="29"/>
  <c r="X358" i="29"/>
  <c r="W336" i="29"/>
  <c r="W323" i="29"/>
  <c r="X309" i="29"/>
  <c r="W289" i="29"/>
  <c r="X274" i="29"/>
  <c r="W260" i="29"/>
  <c r="X245" i="29"/>
  <c r="W230" i="29"/>
  <c r="W218" i="29"/>
  <c r="X184" i="29"/>
  <c r="X168" i="29"/>
  <c r="X152" i="29"/>
  <c r="X131" i="29"/>
  <c r="W111" i="29"/>
  <c r="X92" i="29"/>
  <c r="X76" i="29"/>
  <c r="X60" i="29"/>
  <c r="X44" i="29"/>
  <c r="X28" i="29"/>
  <c r="W7" i="29"/>
  <c r="T789" i="29"/>
  <c r="T764" i="29"/>
  <c r="S744" i="29"/>
  <c r="T725" i="29"/>
  <c r="T700" i="29"/>
  <c r="S680" i="29"/>
  <c r="T661" i="29"/>
  <c r="T636" i="29"/>
  <c r="T620" i="29"/>
  <c r="T604" i="29"/>
  <c r="S577" i="29"/>
  <c r="T549" i="29"/>
  <c r="S525" i="29"/>
  <c r="T501" i="29"/>
  <c r="S486" i="29"/>
  <c r="S474" i="29"/>
  <c r="S464" i="29"/>
  <c r="T452" i="29"/>
  <c r="T439" i="29"/>
  <c r="T428" i="29"/>
  <c r="T416" i="29"/>
  <c r="S403" i="29"/>
  <c r="T391" i="29"/>
  <c r="S383" i="29"/>
  <c r="T369" i="29"/>
  <c r="T353" i="29"/>
  <c r="T337" i="29"/>
  <c r="T321" i="29"/>
  <c r="T305" i="29"/>
  <c r="T289" i="29"/>
  <c r="T273" i="29"/>
  <c r="T257" i="29"/>
  <c r="T248" i="29"/>
  <c r="S227" i="29"/>
  <c r="S210" i="29"/>
  <c r="T199" i="29"/>
  <c r="S187" i="29"/>
  <c r="T172" i="29"/>
  <c r="S160" i="29"/>
  <c r="S146" i="29"/>
  <c r="T135" i="29"/>
  <c r="S123" i="29"/>
  <c r="T108" i="29"/>
  <c r="S96" i="29"/>
  <c r="S82" i="29"/>
  <c r="T71" i="29"/>
  <c r="S59" i="29"/>
  <c r="T44" i="29"/>
  <c r="S32" i="29"/>
  <c r="S18" i="29"/>
  <c r="T7" i="29"/>
  <c r="P784" i="29"/>
  <c r="O764" i="29"/>
  <c r="P745" i="29"/>
  <c r="P720" i="29"/>
  <c r="O700" i="29"/>
  <c r="P681" i="29"/>
  <c r="P656" i="29"/>
  <c r="BC613" i="29"/>
  <c r="AZ603" i="29"/>
  <c r="AZ155" i="29"/>
  <c r="AY215" i="29"/>
  <c r="AQ788" i="29"/>
  <c r="AU352" i="29"/>
  <c r="AU145" i="29"/>
  <c r="AR780" i="29"/>
  <c r="AR548" i="29"/>
  <c r="AR595" i="29"/>
  <c r="AR221" i="29"/>
  <c r="AN768" i="29"/>
  <c r="AM536" i="29"/>
  <c r="AQ704" i="29"/>
  <c r="AR367" i="29"/>
  <c r="AR120" i="29"/>
  <c r="AM660" i="29"/>
  <c r="AN438" i="29"/>
  <c r="AM229" i="29"/>
  <c r="AU78" i="29"/>
  <c r="AQ299" i="29"/>
  <c r="AQ106" i="29"/>
  <c r="AN792" i="29"/>
  <c r="AN665" i="29"/>
  <c r="AM555" i="29"/>
  <c r="AM453" i="29"/>
  <c r="AN360" i="29"/>
  <c r="AN264" i="29"/>
  <c r="AQ325" i="29"/>
  <c r="AN482" i="29"/>
  <c r="AM321" i="29"/>
  <c r="AM85" i="29"/>
  <c r="AJ720" i="29"/>
  <c r="AI572" i="29"/>
  <c r="AJ366" i="29"/>
  <c r="AE790" i="29"/>
  <c r="AF695" i="29"/>
  <c r="AF586" i="29"/>
  <c r="AQ740" i="29"/>
  <c r="AR270" i="29"/>
  <c r="AM484" i="29"/>
  <c r="AM245" i="29"/>
  <c r="AI756" i="29"/>
  <c r="AJ628" i="29"/>
  <c r="AJ498" i="29"/>
  <c r="AI314" i="29"/>
  <c r="AJ166" i="29"/>
  <c r="AJ38" i="29"/>
  <c r="AF727" i="29"/>
  <c r="AF629" i="29"/>
  <c r="AF509" i="29"/>
  <c r="AQ148" i="29"/>
  <c r="AM655" i="29"/>
  <c r="AM481" i="29"/>
  <c r="AM405" i="29"/>
  <c r="AN329" i="29"/>
  <c r="AN181" i="29"/>
  <c r="AM45" i="29"/>
  <c r="AN5" i="29"/>
  <c r="AJ741" i="29"/>
  <c r="AJ677" i="29"/>
  <c r="AI615" i="29"/>
  <c r="AI551" i="29"/>
  <c r="AJ478" i="29"/>
  <c r="AI370" i="29"/>
  <c r="AI275" i="29"/>
  <c r="AJ191" i="29"/>
  <c r="AJ127" i="29"/>
  <c r="AJ63" i="29"/>
  <c r="AF802" i="29"/>
  <c r="AE748" i="29"/>
  <c r="AF699" i="29"/>
  <c r="AE652" i="29"/>
  <c r="AF609" i="29"/>
  <c r="AE567" i="29"/>
  <c r="AE525" i="29"/>
  <c r="AQ767" i="29"/>
  <c r="AQ639" i="29"/>
  <c r="AR342" i="29"/>
  <c r="AM792" i="29"/>
  <c r="AM562" i="29"/>
  <c r="AM388" i="29"/>
  <c r="AN281" i="29"/>
  <c r="AN121" i="29"/>
  <c r="AJ796" i="29"/>
  <c r="AI731" i="29"/>
  <c r="AI667" i="29"/>
  <c r="AI610" i="29"/>
  <c r="AI568" i="29"/>
  <c r="AI508" i="29"/>
  <c r="AJ409" i="29"/>
  <c r="AJ309" i="29"/>
  <c r="AI245" i="29"/>
  <c r="AI179" i="29"/>
  <c r="AI147" i="29"/>
  <c r="AI115" i="29"/>
  <c r="AI83" i="29"/>
  <c r="AI51" i="29"/>
  <c r="AI19" i="29"/>
  <c r="AF643" i="29"/>
  <c r="AE420" i="29"/>
  <c r="AF363" i="29"/>
  <c r="AE311" i="29"/>
  <c r="AF259" i="29"/>
  <c r="AF206" i="29"/>
  <c r="AE153" i="29"/>
  <c r="AE103" i="29"/>
  <c r="AF51" i="29"/>
  <c r="AB786" i="29"/>
  <c r="AA718" i="29"/>
  <c r="AA654" i="29"/>
  <c r="AB592" i="29"/>
  <c r="AA533" i="29"/>
  <c r="AA477" i="29"/>
  <c r="AB433" i="29"/>
  <c r="AA391" i="29"/>
  <c r="AA349" i="29"/>
  <c r="AB296" i="29"/>
  <c r="AA239" i="29"/>
  <c r="AB187" i="29"/>
  <c r="AA134" i="29"/>
  <c r="AA84" i="29"/>
  <c r="AB32" i="29"/>
  <c r="X773" i="29"/>
  <c r="X709" i="29"/>
  <c r="AE796" i="29"/>
  <c r="AE569" i="29"/>
  <c r="AF445" i="29"/>
  <c r="AF383" i="29"/>
  <c r="AE339" i="29"/>
  <c r="AE309" i="29"/>
  <c r="AE286" i="29"/>
  <c r="AE259" i="29"/>
  <c r="AF223" i="29"/>
  <c r="AE197" i="29"/>
  <c r="AE174" i="29"/>
  <c r="AE147" i="29"/>
  <c r="AF122" i="29"/>
  <c r="AF95" i="29"/>
  <c r="AE69" i="29"/>
  <c r="AE46" i="29"/>
  <c r="AE30" i="29"/>
  <c r="AE14" i="29"/>
  <c r="AB794" i="29"/>
  <c r="AA774" i="29"/>
  <c r="AA752" i="29"/>
  <c r="AA706" i="29"/>
  <c r="AB673" i="29"/>
  <c r="AA638" i="29"/>
  <c r="AB608" i="29"/>
  <c r="AB588" i="29"/>
  <c r="AA566" i="29"/>
  <c r="AA544" i="29"/>
  <c r="AB522" i="29"/>
  <c r="AA489" i="29"/>
  <c r="AA425" i="29"/>
  <c r="AA361" i="29"/>
  <c r="AB324" i="29"/>
  <c r="AA298" i="29"/>
  <c r="AA275" i="29"/>
  <c r="AA240" i="29"/>
  <c r="AB215" i="29"/>
  <c r="AB188" i="29"/>
  <c r="AA162" i="29"/>
  <c r="AA139" i="29"/>
  <c r="AA112" i="29"/>
  <c r="AB87" i="29"/>
  <c r="AB60" i="29"/>
  <c r="AA34" i="29"/>
  <c r="AA11" i="29"/>
  <c r="W775" i="29"/>
  <c r="W743" i="29"/>
  <c r="W711" i="29"/>
  <c r="W679" i="29"/>
  <c r="AE762" i="29"/>
  <c r="AF687" i="29"/>
  <c r="AE529" i="29"/>
  <c r="AE471" i="29"/>
  <c r="AE439" i="29"/>
  <c r="AF409" i="29"/>
  <c r="AF389" i="29"/>
  <c r="AE346" i="29"/>
  <c r="AE319" i="29"/>
  <c r="AF294" i="29"/>
  <c r="AF267" i="29"/>
  <c r="AE234" i="29"/>
  <c r="AE207" i="29"/>
  <c r="AF182" i="29"/>
  <c r="AF155" i="29"/>
  <c r="AE129" i="29"/>
  <c r="AE106" i="29"/>
  <c r="AE79" i="29"/>
  <c r="AF54" i="29"/>
  <c r="AE23" i="29"/>
  <c r="AA798" i="29"/>
  <c r="AB745" i="29"/>
  <c r="AB721" i="29"/>
  <c r="AB683" i="29"/>
  <c r="AB657" i="29"/>
  <c r="AB617" i="29"/>
  <c r="AA588" i="29"/>
  <c r="AA530" i="29"/>
  <c r="AB484" i="29"/>
  <c r="AB452" i="29"/>
  <c r="AB420" i="29"/>
  <c r="AB388" i="29"/>
  <c r="AB356" i="29"/>
  <c r="AB331" i="29"/>
  <c r="AB304" i="29"/>
  <c r="AA278" i="29"/>
  <c r="AB248" i="29"/>
  <c r="AA231" i="29"/>
  <c r="AB216" i="29"/>
  <c r="AA204" i="29"/>
  <c r="AA190" i="29"/>
  <c r="AB179" i="29"/>
  <c r="AA167" i="29"/>
  <c r="AB152" i="29"/>
  <c r="AA140" i="29"/>
  <c r="AA126" i="29"/>
  <c r="AB115" i="29"/>
  <c r="AA103" i="29"/>
  <c r="AB88" i="29"/>
  <c r="AA76" i="29"/>
  <c r="AA62" i="29"/>
  <c r="AB51" i="29"/>
  <c r="AA39" i="29"/>
  <c r="AB24" i="29"/>
  <c r="AA12" i="29"/>
  <c r="W800" i="29"/>
  <c r="X780" i="29"/>
  <c r="X764" i="29"/>
  <c r="X748" i="29"/>
  <c r="X732" i="29"/>
  <c r="X716" i="29"/>
  <c r="X700" i="29"/>
  <c r="X684" i="29"/>
  <c r="AE800" i="29"/>
  <c r="AE746" i="29"/>
  <c r="AE709" i="29"/>
  <c r="AE650" i="29"/>
  <c r="AE488" i="29"/>
  <c r="AE450" i="29"/>
  <c r="AF412" i="29"/>
  <c r="AE333" i="29"/>
  <c r="AE294" i="29"/>
  <c r="AE235" i="29"/>
  <c r="AF183" i="29"/>
  <c r="AE125" i="29"/>
  <c r="AE86" i="29"/>
  <c r="AA765" i="29"/>
  <c r="AB718" i="29"/>
  <c r="AB633" i="29"/>
  <c r="AA602" i="29"/>
  <c r="AB539" i="29"/>
  <c r="AA306" i="29"/>
  <c r="AA267" i="29"/>
  <c r="AA202" i="29"/>
  <c r="AA163" i="29"/>
  <c r="AB111" i="29"/>
  <c r="AA56" i="29"/>
  <c r="AB4" i="29"/>
  <c r="W744" i="29"/>
  <c r="W680" i="29"/>
  <c r="W652" i="29"/>
  <c r="W636" i="29"/>
  <c r="X623" i="29"/>
  <c r="W604" i="29"/>
  <c r="X597" i="29"/>
  <c r="W582" i="29"/>
  <c r="W570" i="29"/>
  <c r="W560" i="29"/>
  <c r="W543" i="29"/>
  <c r="X529" i="29"/>
  <c r="W520" i="29"/>
  <c r="X508" i="29"/>
  <c r="W485" i="29"/>
  <c r="W453" i="29"/>
  <c r="X417" i="29"/>
  <c r="W400" i="29"/>
  <c r="X381" i="29"/>
  <c r="X366" i="29"/>
  <c r="X341" i="29"/>
  <c r="W325" i="29"/>
  <c r="W309" i="29"/>
  <c r="X284" i="29"/>
  <c r="W263" i="29"/>
  <c r="W243" i="29"/>
  <c r="X231" i="29"/>
  <c r="W223" i="29"/>
  <c r="X202" i="29"/>
  <c r="W186" i="29"/>
  <c r="W170" i="29"/>
  <c r="W154" i="29"/>
  <c r="X135" i="29"/>
  <c r="W115" i="29"/>
  <c r="X96" i="29"/>
  <c r="W78" i="29"/>
  <c r="W62" i="29"/>
  <c r="W46" i="29"/>
  <c r="W30" i="29"/>
  <c r="W11" i="29"/>
  <c r="T793" i="29"/>
  <c r="T768" i="29"/>
  <c r="S748" i="29"/>
  <c r="T729" i="29"/>
  <c r="T704" i="29"/>
  <c r="S684" i="29"/>
  <c r="T665" i="29"/>
  <c r="T640" i="29"/>
  <c r="T605" i="29"/>
  <c r="S581" i="29"/>
  <c r="T561" i="29"/>
  <c r="T532" i="29"/>
  <c r="S499" i="29"/>
  <c r="T487" i="29"/>
  <c r="S479" i="29"/>
  <c r="T465" i="29"/>
  <c r="S452" i="29"/>
  <c r="S439" i="29"/>
  <c r="T424" i="29"/>
  <c r="S411" i="29"/>
  <c r="T399" i="29"/>
  <c r="S391" i="29"/>
  <c r="T377" i="29"/>
  <c r="S367" i="29"/>
  <c r="S351" i="29"/>
  <c r="S335" i="29"/>
  <c r="S319" i="29"/>
  <c r="S303" i="29"/>
  <c r="S287" i="29"/>
  <c r="S271" i="29"/>
  <c r="AE553" i="29"/>
  <c r="AE464" i="29"/>
  <c r="AE426" i="29"/>
  <c r="AF370" i="29"/>
  <c r="AF311" i="29"/>
  <c r="AE237" i="29"/>
  <c r="AE198" i="29"/>
  <c r="AF146" i="29"/>
  <c r="AE91" i="29"/>
  <c r="AB761" i="29"/>
  <c r="AA714" i="29"/>
  <c r="AB635" i="29"/>
  <c r="AB573" i="29"/>
  <c r="AB509" i="29"/>
  <c r="AB477" i="29"/>
  <c r="AB445" i="29"/>
  <c r="AB413" i="29"/>
  <c r="AB381" i="29"/>
  <c r="AB349" i="29"/>
  <c r="AA290" i="29"/>
  <c r="AB244" i="29"/>
  <c r="AA186" i="29"/>
  <c r="AA147" i="29"/>
  <c r="AB95" i="29"/>
  <c r="AA40" i="29"/>
  <c r="W772" i="29"/>
  <c r="W708" i="29"/>
  <c r="W660" i="29"/>
  <c r="X641" i="29"/>
  <c r="X624" i="29"/>
  <c r="W612" i="29"/>
  <c r="X605" i="29"/>
  <c r="W590" i="29"/>
  <c r="W578" i="29"/>
  <c r="W568" i="29"/>
  <c r="X556" i="29"/>
  <c r="W546" i="29"/>
  <c r="W536" i="29"/>
  <c r="W516" i="29"/>
  <c r="X494" i="29"/>
  <c r="X478" i="29"/>
  <c r="X462" i="29"/>
  <c r="X446" i="29"/>
  <c r="X430" i="29"/>
  <c r="X409" i="29"/>
  <c r="X397" i="29"/>
  <c r="X372" i="29"/>
  <c r="X361" i="29"/>
  <c r="X345" i="29"/>
  <c r="W317" i="29"/>
  <c r="X293" i="29"/>
  <c r="W284" i="29"/>
  <c r="W269" i="29"/>
  <c r="X244" i="29"/>
  <c r="X232" i="29"/>
  <c r="W219" i="29"/>
  <c r="W210" i="29"/>
  <c r="W202" i="29"/>
  <c r="W194" i="29"/>
  <c r="X183" i="29"/>
  <c r="X167" i="29"/>
  <c r="X151" i="29"/>
  <c r="W135" i="29"/>
  <c r="X116" i="29"/>
  <c r="X91" i="29"/>
  <c r="X75" i="29"/>
  <c r="X59" i="29"/>
  <c r="X43" i="29"/>
  <c r="X27" i="29"/>
  <c r="X12" i="29"/>
  <c r="T788" i="29"/>
  <c r="S768" i="29"/>
  <c r="T749" i="29"/>
  <c r="T724" i="29"/>
  <c r="S704" i="29"/>
  <c r="T685" i="29"/>
  <c r="T660" i="29"/>
  <c r="S640" i="29"/>
  <c r="S631" i="29"/>
  <c r="S623" i="29"/>
  <c r="S615" i="29"/>
  <c r="S607" i="29"/>
  <c r="T588" i="29"/>
  <c r="S561" i="29"/>
  <c r="T533" i="29"/>
  <c r="S509" i="29"/>
  <c r="S492" i="29"/>
  <c r="T485" i="29"/>
  <c r="S470" i="29"/>
  <c r="S458" i="29"/>
  <c r="T447" i="29"/>
  <c r="T431" i="29"/>
  <c r="T417" i="29"/>
  <c r="S404" i="29"/>
  <c r="T397" i="29"/>
  <c r="S382" i="29"/>
  <c r="T368" i="29"/>
  <c r="T352" i="29"/>
  <c r="T336" i="29"/>
  <c r="T320" i="29"/>
  <c r="T304" i="29"/>
  <c r="T288" i="29"/>
  <c r="T272" i="29"/>
  <c r="T256" i="29"/>
  <c r="AE521" i="29"/>
  <c r="AE466" i="29"/>
  <c r="AF428" i="29"/>
  <c r="AF376" i="29"/>
  <c r="AE326" i="29"/>
  <c r="AF274" i="29"/>
  <c r="AF215" i="29"/>
  <c r="AE157" i="29"/>
  <c r="AE118" i="29"/>
  <c r="AF66" i="29"/>
  <c r="AA757" i="29"/>
  <c r="AA670" i="29"/>
  <c r="AB620" i="29"/>
  <c r="AB547" i="29"/>
  <c r="AB332" i="29"/>
  <c r="AA274" i="29"/>
  <c r="AB228" i="29"/>
  <c r="AA170" i="29"/>
  <c r="AA131" i="29"/>
  <c r="AB79" i="29"/>
  <c r="AA24" i="29"/>
  <c r="W784" i="29"/>
  <c r="W720" i="29"/>
  <c r="X664" i="29"/>
  <c r="W643" i="29"/>
  <c r="W626" i="29"/>
  <c r="X616" i="29"/>
  <c r="W603" i="29"/>
  <c r="X591" i="29"/>
  <c r="W583" i="29"/>
  <c r="X569" i="29"/>
  <c r="W556" i="29"/>
  <c r="W530" i="29"/>
  <c r="X519" i="29"/>
  <c r="X497" i="29"/>
  <c r="X481" i="29"/>
  <c r="X465" i="29"/>
  <c r="X449" i="29"/>
  <c r="X433" i="29"/>
  <c r="W421" i="29"/>
  <c r="W405" i="29"/>
  <c r="X373" i="29"/>
  <c r="W357" i="29"/>
  <c r="X336" i="29"/>
  <c r="X312" i="29"/>
  <c r="W297" i="29"/>
  <c r="W285" i="29"/>
  <c r="X264" i="29"/>
  <c r="W244" i="29"/>
  <c r="X237" i="29"/>
  <c r="W222" i="29"/>
  <c r="W207" i="29"/>
  <c r="W191" i="29"/>
  <c r="W175" i="29"/>
  <c r="W159" i="29"/>
  <c r="W143" i="29"/>
  <c r="W123" i="29"/>
  <c r="X104" i="29"/>
  <c r="W83" i="29"/>
  <c r="W67" i="29"/>
  <c r="W51" i="29"/>
  <c r="W35" i="29"/>
  <c r="W19" i="29"/>
  <c r="T801" i="29"/>
  <c r="T776" i="29"/>
  <c r="S756" i="29"/>
  <c r="T737" i="29"/>
  <c r="T712" i="29"/>
  <c r="S692" i="29"/>
  <c r="T673" i="29"/>
  <c r="T648" i="29"/>
  <c r="S625" i="29"/>
  <c r="T589" i="29"/>
  <c r="S565" i="29"/>
  <c r="T545" i="29"/>
  <c r="T516" i="29"/>
  <c r="T496" i="29"/>
  <c r="S483" i="29"/>
  <c r="T471" i="29"/>
  <c r="S463" i="29"/>
  <c r="S447" i="29"/>
  <c r="T436" i="29"/>
  <c r="T425" i="29"/>
  <c r="S412" i="29"/>
  <c r="T405" i="29"/>
  <c r="S390" i="29"/>
  <c r="S378" i="29"/>
  <c r="S368" i="29"/>
  <c r="S352" i="29"/>
  <c r="S336" i="29"/>
  <c r="S320" i="29"/>
  <c r="S304" i="29"/>
  <c r="S288" i="29"/>
  <c r="S272" i="29"/>
  <c r="S256" i="29"/>
  <c r="S239" i="29"/>
  <c r="T224" i="29"/>
  <c r="AE474" i="29"/>
  <c r="AZ459" i="29"/>
  <c r="AY136" i="29"/>
  <c r="AU712" i="29"/>
  <c r="AZ8" i="29"/>
  <c r="AR661" i="29"/>
  <c r="AU174" i="29"/>
  <c r="AU103" i="29"/>
  <c r="AR716" i="29"/>
  <c r="AQ495" i="29"/>
  <c r="AR472" i="29"/>
  <c r="AR157" i="29"/>
  <c r="AN704" i="29"/>
  <c r="AY11" i="29"/>
  <c r="AQ640" i="29"/>
  <c r="AQ297" i="29"/>
  <c r="AR56" i="29"/>
  <c r="AN592" i="29"/>
  <c r="AN389" i="29"/>
  <c r="AN125" i="29"/>
  <c r="AQ792" i="29"/>
  <c r="AR220" i="29"/>
  <c r="AR84" i="29"/>
  <c r="AN761" i="29"/>
  <c r="AM630" i="29"/>
  <c r="AM532" i="29"/>
  <c r="AM431" i="29"/>
  <c r="AN338" i="29"/>
  <c r="AN213" i="29"/>
  <c r="AQ132" i="29"/>
  <c r="AM439" i="29"/>
  <c r="AM289" i="29"/>
  <c r="AN22" i="29"/>
  <c r="AJ688" i="29"/>
  <c r="AJ519" i="29"/>
  <c r="AJ326" i="29"/>
  <c r="AE765" i="29"/>
  <c r="AE668" i="29"/>
  <c r="AF554" i="29"/>
  <c r="AQ676" i="29"/>
  <c r="AQ13" i="29"/>
  <c r="AM425" i="29"/>
  <c r="AM169" i="29"/>
  <c r="AI724" i="29"/>
  <c r="AJ599" i="29"/>
  <c r="AJ454" i="29"/>
  <c r="AI279" i="29"/>
  <c r="AJ134" i="29"/>
  <c r="AJ6" i="29"/>
  <c r="AE705" i="29"/>
  <c r="AF597" i="29"/>
  <c r="AQ570" i="29"/>
  <c r="AR41" i="29"/>
  <c r="AM615" i="29"/>
  <c r="AN464" i="29"/>
  <c r="AN386" i="29"/>
  <c r="AN305" i="29"/>
  <c r="AM149" i="29"/>
  <c r="AN29" i="29"/>
  <c r="AI788" i="29"/>
  <c r="AJ725" i="29"/>
  <c r="AJ661" i="29"/>
  <c r="AI599" i="29"/>
  <c r="AI535" i="29"/>
  <c r="AJ449" i="29"/>
  <c r="AJ350" i="29"/>
  <c r="AI265" i="29"/>
  <c r="AJ175" i="29"/>
  <c r="AJ111" i="29"/>
  <c r="AJ47" i="29"/>
  <c r="AF787" i="29"/>
  <c r="AE734" i="29"/>
  <c r="AE686" i="29"/>
  <c r="AE642" i="29"/>
  <c r="AE599" i="29"/>
  <c r="AE557" i="29"/>
  <c r="AF513" i="29"/>
  <c r="AQ735" i="29"/>
  <c r="AR572" i="29"/>
  <c r="AR294" i="29"/>
  <c r="AM747" i="29"/>
  <c r="AM464" i="29"/>
  <c r="AM371" i="29"/>
  <c r="AN228" i="29"/>
  <c r="AN85" i="29"/>
  <c r="AI779" i="29"/>
  <c r="AI715" i="29"/>
  <c r="AI651" i="29"/>
  <c r="AI600" i="29"/>
  <c r="AJ556" i="29"/>
  <c r="AJ482" i="29"/>
  <c r="AI382" i="29"/>
  <c r="AI294" i="29"/>
  <c r="AJ225" i="29"/>
  <c r="AI171" i="29"/>
  <c r="AI139" i="29"/>
  <c r="AI107" i="29"/>
  <c r="AI75" i="29"/>
  <c r="AI43" i="29"/>
  <c r="AI9" i="29"/>
  <c r="AE545" i="29"/>
  <c r="AE407" i="29"/>
  <c r="AF350" i="29"/>
  <c r="AE297" i="29"/>
  <c r="AF243" i="29"/>
  <c r="AE194" i="29"/>
  <c r="AF142" i="29"/>
  <c r="AE89" i="29"/>
  <c r="AF38" i="29"/>
  <c r="AB770" i="29"/>
  <c r="AB702" i="29"/>
  <c r="AB638" i="29"/>
  <c r="AA581" i="29"/>
  <c r="AA517" i="29"/>
  <c r="AB465" i="29"/>
  <c r="AA423" i="29"/>
  <c r="AA381" i="29"/>
  <c r="AA334" i="29"/>
  <c r="AA284" i="29"/>
  <c r="AB224" i="29"/>
  <c r="AA175" i="29"/>
  <c r="AB123" i="29"/>
  <c r="AA70" i="29"/>
  <c r="AA20" i="29"/>
  <c r="X757" i="29"/>
  <c r="X693" i="29"/>
  <c r="AF751" i="29"/>
  <c r="AF493" i="29"/>
  <c r="AF429" i="29"/>
  <c r="AE373" i="29"/>
  <c r="AE325" i="29"/>
  <c r="AE302" i="29"/>
  <c r="AE275" i="29"/>
  <c r="AF239" i="29"/>
  <c r="AE213" i="29"/>
  <c r="AE190" i="29"/>
  <c r="AE163" i="29"/>
  <c r="AF138" i="29"/>
  <c r="AF111" i="29"/>
  <c r="AE85" i="29"/>
  <c r="AE62" i="29"/>
  <c r="AF39" i="29"/>
  <c r="AF23" i="29"/>
  <c r="AF7" i="29"/>
  <c r="AA786" i="29"/>
  <c r="AA766" i="29"/>
  <c r="AB733" i="29"/>
  <c r="AB698" i="29"/>
  <c r="AB661" i="29"/>
  <c r="AA631" i="29"/>
  <c r="AB601" i="29"/>
  <c r="AB578" i="29"/>
  <c r="AA558" i="29"/>
  <c r="AA536" i="29"/>
  <c r="AB514" i="29"/>
  <c r="AA465" i="29"/>
  <c r="AA401" i="29"/>
  <c r="AB340" i="29"/>
  <c r="AA314" i="29"/>
  <c r="AA291" i="29"/>
  <c r="AA264" i="29"/>
  <c r="AB231" i="29"/>
  <c r="AB204" i="29"/>
  <c r="AA178" i="29"/>
  <c r="AA155" i="29"/>
  <c r="AA128" i="29"/>
  <c r="AB103" i="29"/>
  <c r="AB76" i="29"/>
  <c r="AA50" i="29"/>
  <c r="AA27" i="29"/>
  <c r="W796" i="29"/>
  <c r="W763" i="29"/>
  <c r="W731" i="29"/>
  <c r="W699" i="29"/>
  <c r="W667" i="29"/>
  <c r="AF735" i="29"/>
  <c r="AE662" i="29"/>
  <c r="AF488" i="29"/>
  <c r="AF456" i="29"/>
  <c r="AF424" i="29"/>
  <c r="AF399" i="29"/>
  <c r="AE367" i="29"/>
  <c r="AE335" i="29"/>
  <c r="AF310" i="29"/>
  <c r="AF283" i="29"/>
  <c r="AE257" i="29"/>
  <c r="AE223" i="29"/>
  <c r="AF198" i="29"/>
  <c r="AF171" i="29"/>
  <c r="AE145" i="29"/>
  <c r="AE122" i="29"/>
  <c r="AE95" i="29"/>
  <c r="AF70" i="29"/>
  <c r="AE43" i="29"/>
  <c r="AE11" i="29"/>
  <c r="AB787" i="29"/>
  <c r="AB734" i="29"/>
  <c r="AA710" i="29"/>
  <c r="AB670" i="29"/>
  <c r="AA646" i="29"/>
  <c r="AA610" i="29"/>
  <c r="AA570" i="29"/>
  <c r="AA506" i="29"/>
  <c r="AB474" i="29"/>
  <c r="AB442" i="29"/>
  <c r="AB410" i="29"/>
  <c r="AB378" i="29"/>
  <c r="AB346" i="29"/>
  <c r="AB320" i="29"/>
  <c r="AA294" i="29"/>
  <c r="AA271" i="29"/>
  <c r="AB243" i="29"/>
  <c r="AB227" i="29"/>
  <c r="AA215" i="29"/>
  <c r="AB200" i="29"/>
  <c r="AA188" i="29"/>
  <c r="AA174" i="29"/>
  <c r="AB163" i="29"/>
  <c r="AA151" i="29"/>
  <c r="AB136" i="29"/>
  <c r="AA124" i="29"/>
  <c r="AA110" i="29"/>
  <c r="AB99" i="29"/>
  <c r="AA87" i="29"/>
  <c r="AB72" i="29"/>
  <c r="AA60" i="29"/>
  <c r="AA46" i="29"/>
  <c r="AB35" i="29"/>
  <c r="AA23" i="29"/>
  <c r="AB8" i="29"/>
  <c r="X797" i="29"/>
  <c r="X776" i="29"/>
  <c r="X760" i="29"/>
  <c r="X744" i="29"/>
  <c r="X728" i="29"/>
  <c r="X712" i="29"/>
  <c r="X696" i="29"/>
  <c r="X680" i="29"/>
  <c r="AE792" i="29"/>
  <c r="AE737" i="29"/>
  <c r="AF697" i="29"/>
  <c r="AF638" i="29"/>
  <c r="AE482" i="29"/>
  <c r="AF444" i="29"/>
  <c r="AF400" i="29"/>
  <c r="AF327" i="29"/>
  <c r="AE269" i="29"/>
  <c r="AF226" i="29"/>
  <c r="AE171" i="29"/>
  <c r="AF119" i="29"/>
  <c r="AE61" i="29"/>
  <c r="AA749" i="29"/>
  <c r="AB701" i="29"/>
  <c r="AA630" i="29"/>
  <c r="AB597" i="29"/>
  <c r="AB523" i="29"/>
  <c r="AB300" i="29"/>
  <c r="AA248" i="29"/>
  <c r="AB196" i="29"/>
  <c r="AA138" i="29"/>
  <c r="AA99" i="29"/>
  <c r="AB47" i="29"/>
  <c r="X792" i="29"/>
  <c r="W728" i="29"/>
  <c r="X668" i="29"/>
  <c r="W648" i="29"/>
  <c r="W632" i="29"/>
  <c r="W614" i="29"/>
  <c r="W602" i="29"/>
  <c r="W592" i="29"/>
  <c r="X580" i="29"/>
  <c r="X568" i="29"/>
  <c r="X552" i="29"/>
  <c r="X536" i="29"/>
  <c r="W526" i="29"/>
  <c r="X516" i="29"/>
  <c r="W506" i="29"/>
  <c r="W477" i="29"/>
  <c r="W445" i="29"/>
  <c r="X408" i="29"/>
  <c r="X396" i="29"/>
  <c r="W379" i="29"/>
  <c r="X360" i="29"/>
  <c r="W337" i="29"/>
  <c r="X317" i="29"/>
  <c r="X296" i="29"/>
  <c r="X282" i="29"/>
  <c r="W261" i="29"/>
  <c r="X241" i="29"/>
  <c r="W228" i="29"/>
  <c r="X221" i="29"/>
  <c r="X198" i="29"/>
  <c r="W182" i="29"/>
  <c r="W166" i="29"/>
  <c r="W150" i="29"/>
  <c r="W131" i="29"/>
  <c r="X112" i="29"/>
  <c r="W90" i="29"/>
  <c r="W74" i="29"/>
  <c r="W58" i="29"/>
  <c r="W42" i="29"/>
  <c r="W26" i="29"/>
  <c r="X8" i="29"/>
  <c r="T784" i="29"/>
  <c r="S764" i="29"/>
  <c r="T745" i="29"/>
  <c r="T720" i="29"/>
  <c r="S700" i="29"/>
  <c r="T681" i="29"/>
  <c r="T656" i="29"/>
  <c r="T629" i="29"/>
  <c r="S601" i="29"/>
  <c r="T573" i="29"/>
  <c r="S549" i="29"/>
  <c r="T529" i="29"/>
  <c r="T497" i="29"/>
  <c r="S484" i="29"/>
  <c r="T477" i="29"/>
  <c r="S462" i="29"/>
  <c r="S444" i="29"/>
  <c r="T437" i="29"/>
  <c r="S423" i="29"/>
  <c r="T409" i="29"/>
  <c r="S396" i="29"/>
  <c r="T389" i="29"/>
  <c r="S374" i="29"/>
  <c r="S363" i="29"/>
  <c r="S347" i="29"/>
  <c r="S331" i="29"/>
  <c r="S315" i="29"/>
  <c r="S299" i="29"/>
  <c r="S283" i="29"/>
  <c r="S267" i="29"/>
  <c r="AE496" i="29"/>
  <c r="AE458" i="29"/>
  <c r="AF420" i="29"/>
  <c r="AF354" i="29"/>
  <c r="AE299" i="29"/>
  <c r="AF231" i="29"/>
  <c r="AE173" i="29"/>
  <c r="AE134" i="29"/>
  <c r="AF82" i="29"/>
  <c r="AB742" i="29"/>
  <c r="AB691" i="29"/>
  <c r="AA624" i="29"/>
  <c r="AB557" i="29"/>
  <c r="AA500" i="29"/>
  <c r="AA468" i="29"/>
  <c r="AA436" i="29"/>
  <c r="AA404" i="29"/>
  <c r="AA372" i="29"/>
  <c r="AA336" i="29"/>
  <c r="AB284" i="29"/>
  <c r="AA232" i="29"/>
  <c r="AB180" i="29"/>
  <c r="AA122" i="29"/>
  <c r="AA83" i="29"/>
  <c r="AB31" i="29"/>
  <c r="W756" i="29"/>
  <c r="W692" i="29"/>
  <c r="X653" i="29"/>
  <c r="X637" i="29"/>
  <c r="W623" i="29"/>
  <c r="W610" i="29"/>
  <c r="W600" i="29"/>
  <c r="X588" i="29"/>
  <c r="X576" i="29"/>
  <c r="W563" i="29"/>
  <c r="W554" i="29"/>
  <c r="W544" i="29"/>
  <c r="X532" i="29"/>
  <c r="W508" i="29"/>
  <c r="X488" i="29"/>
  <c r="X472" i="29"/>
  <c r="X456" i="29"/>
  <c r="X440" i="29"/>
  <c r="X421" i="29"/>
  <c r="W408" i="29"/>
  <c r="W393" i="29"/>
  <c r="X369" i="29"/>
  <c r="X357" i="29"/>
  <c r="W341" i="29"/>
  <c r="X304" i="29"/>
  <c r="W292" i="29"/>
  <c r="X280" i="29"/>
  <c r="W257" i="29"/>
  <c r="X239" i="29"/>
  <c r="W231" i="29"/>
  <c r="X217" i="29"/>
  <c r="X207" i="29"/>
  <c r="X199" i="29"/>
  <c r="X191" i="29"/>
  <c r="X179" i="29"/>
  <c r="X163" i="29"/>
  <c r="X147" i="29"/>
  <c r="X132" i="29"/>
  <c r="X107" i="29"/>
  <c r="X87" i="29"/>
  <c r="X71" i="29"/>
  <c r="X55" i="29"/>
  <c r="X39" i="29"/>
  <c r="X23" i="29"/>
  <c r="X3" i="29"/>
  <c r="S784" i="29"/>
  <c r="T765" i="29"/>
  <c r="T740" i="29"/>
  <c r="S720" i="29"/>
  <c r="T701" i="29"/>
  <c r="T676" i="29"/>
  <c r="S656" i="29"/>
  <c r="T637" i="29"/>
  <c r="S629" i="29"/>
  <c r="S621" i="29"/>
  <c r="S613" i="29"/>
  <c r="S605" i="29"/>
  <c r="T585" i="29"/>
  <c r="T556" i="29"/>
  <c r="S529" i="29"/>
  <c r="S502" i="29"/>
  <c r="S490" i="29"/>
  <c r="S480" i="29"/>
  <c r="T468" i="29"/>
  <c r="T456" i="29"/>
  <c r="T445" i="29"/>
  <c r="T429" i="29"/>
  <c r="S414" i="29"/>
  <c r="S402" i="29"/>
  <c r="S392" i="29"/>
  <c r="T380" i="29"/>
  <c r="T364" i="29"/>
  <c r="T348" i="29"/>
  <c r="T332" i="29"/>
  <c r="T316" i="29"/>
  <c r="T300" i="29"/>
  <c r="T284" i="29"/>
  <c r="T268" i="29"/>
  <c r="S248" i="29"/>
  <c r="AE498" i="29"/>
  <c r="AF460" i="29"/>
  <c r="AF407" i="29"/>
  <c r="AF360" i="29"/>
  <c r="AE301" i="29"/>
  <c r="AE262" i="29"/>
  <c r="AE203" i="29"/>
  <c r="AF151" i="29"/>
  <c r="AE93" i="29"/>
  <c r="AE54" i="29"/>
  <c r="AA738" i="29"/>
  <c r="AB654" i="29"/>
  <c r="AB589" i="29"/>
  <c r="AB531" i="29"/>
  <c r="AA320" i="29"/>
  <c r="AB268" i="29"/>
  <c r="AA216" i="29"/>
  <c r="AB164" i="29"/>
  <c r="AA106" i="29"/>
  <c r="AA67" i="29"/>
  <c r="AB15" i="29"/>
  <c r="W768" i="29"/>
  <c r="W704" i="29"/>
  <c r="W655" i="29"/>
  <c r="W639" i="29"/>
  <c r="W624" i="29"/>
  <c r="W615" i="29"/>
  <c r="X601" i="29"/>
  <c r="W588" i="29"/>
  <c r="X581" i="29"/>
  <c r="W566" i="29"/>
  <c r="W548" i="29"/>
  <c r="X528" i="29"/>
  <c r="X517" i="29"/>
  <c r="W496" i="29"/>
  <c r="W480" i="29"/>
  <c r="W464" i="29"/>
  <c r="W448" i="29"/>
  <c r="W432" i="29"/>
  <c r="X413" i="29"/>
  <c r="W397" i="29"/>
  <c r="W369" i="29"/>
  <c r="X349" i="29"/>
  <c r="X334" i="29"/>
  <c r="W308" i="29"/>
  <c r="W295" i="29"/>
  <c r="X281" i="29"/>
  <c r="X260" i="29"/>
  <c r="W242" i="29"/>
  <c r="W232" i="29"/>
  <c r="X220" i="29"/>
  <c r="W203" i="29"/>
  <c r="W187" i="29"/>
  <c r="W171" i="29"/>
  <c r="W155" i="29"/>
  <c r="W139" i="29"/>
  <c r="X120" i="29"/>
  <c r="X95" i="29"/>
  <c r="W79" i="29"/>
  <c r="W63" i="29"/>
  <c r="W47" i="29"/>
  <c r="W31" i="29"/>
  <c r="X16" i="29"/>
  <c r="T792" i="29"/>
  <c r="S772" i="29"/>
  <c r="T753" i="29"/>
  <c r="T728" i="29"/>
  <c r="S708" i="29"/>
  <c r="T689" i="29"/>
  <c r="T664" i="29"/>
  <c r="S644" i="29"/>
  <c r="S617" i="29"/>
  <c r="S585" i="29"/>
  <c r="T557" i="29"/>
  <c r="S533" i="29"/>
  <c r="T513" i="29"/>
  <c r="S495" i="29"/>
  <c r="T481" i="29"/>
  <c r="S468" i="29"/>
  <c r="T461" i="29"/>
  <c r="S443" i="29"/>
  <c r="T432" i="29"/>
  <c r="S422" i="29"/>
  <c r="S410" i="29"/>
  <c r="S400" i="29"/>
  <c r="T388" i="29"/>
  <c r="T376" i="29"/>
  <c r="S364" i="29"/>
  <c r="S348" i="29"/>
  <c r="S332" i="29"/>
  <c r="S316" i="29"/>
  <c r="S300" i="29"/>
  <c r="S284" i="29"/>
  <c r="S268" i="29"/>
  <c r="S246" i="29"/>
  <c r="T235" i="29"/>
  <c r="S223" i="29"/>
  <c r="AF468" i="29"/>
  <c r="AE416" i="29"/>
  <c r="AE349" i="29"/>
  <c r="AE310" i="29"/>
  <c r="AF258" i="29"/>
  <c r="AF199" i="29"/>
  <c r="AE141" i="29"/>
  <c r="AE102" i="29"/>
  <c r="AF50" i="29"/>
  <c r="AB722" i="29"/>
  <c r="AA672" i="29"/>
  <c r="AB600" i="29"/>
  <c r="AB549" i="29"/>
  <c r="AA492" i="29"/>
  <c r="AA460" i="29"/>
  <c r="AA428" i="29"/>
  <c r="AA396" i="29"/>
  <c r="AA364" i="29"/>
  <c r="AB316" i="29"/>
  <c r="AA258" i="29"/>
  <c r="AA200" i="29"/>
  <c r="AB148" i="29"/>
  <c r="AA90" i="29"/>
  <c r="AA51" i="29"/>
  <c r="W780" i="29"/>
  <c r="W716" i="29"/>
  <c r="W664" i="29"/>
  <c r="X648" i="29"/>
  <c r="W635" i="29"/>
  <c r="W622" i="29"/>
  <c r="X609" i="29"/>
  <c r="W596" i="29"/>
  <c r="X589" i="29"/>
  <c r="W574" i="29"/>
  <c r="W562" i="29"/>
  <c r="X551" i="29"/>
  <c r="X535" i="29"/>
  <c r="W519" i="29"/>
  <c r="W499" i="29"/>
  <c r="W489" i="29"/>
  <c r="X477" i="29"/>
  <c r="W467" i="29"/>
  <c r="W457" i="29"/>
  <c r="X445" i="29"/>
  <c r="W435" i="29"/>
  <c r="X422" i="29"/>
  <c r="X389" i="29"/>
  <c r="W373" i="29"/>
  <c r="X340" i="29"/>
  <c r="X329" i="29"/>
  <c r="W316" i="29"/>
  <c r="W303" i="29"/>
  <c r="W279" i="29"/>
  <c r="X265" i="29"/>
  <c r="X248" i="29"/>
  <c r="W235" i="29"/>
  <c r="X223" i="29"/>
  <c r="W215" i="29"/>
  <c r="X176" i="29"/>
  <c r="X160" i="29"/>
  <c r="X144" i="29"/>
  <c r="X124" i="29"/>
  <c r="X99" i="29"/>
  <c r="X84" i="29"/>
  <c r="X68" i="29"/>
  <c r="X52" i="29"/>
  <c r="X36" i="29"/>
  <c r="X20" i="29"/>
  <c r="T796" i="29"/>
  <c r="S776" i="29"/>
  <c r="T757" i="29"/>
  <c r="T732" i="29"/>
  <c r="S712" i="29"/>
  <c r="T693" i="29"/>
  <c r="T668" i="29"/>
  <c r="S648" i="29"/>
  <c r="T628" i="29"/>
  <c r="T612" i="29"/>
  <c r="S589" i="29"/>
  <c r="T569" i="29"/>
  <c r="T540" i="29"/>
  <c r="S513" i="29"/>
  <c r="S491" i="29"/>
  <c r="T479" i="29"/>
  <c r="S471" i="29"/>
  <c r="T457" i="29"/>
  <c r="S448" i="29"/>
  <c r="S434" i="29"/>
  <c r="S420" i="29"/>
  <c r="T413" i="29"/>
  <c r="S398" i="29"/>
  <c r="S386" i="29"/>
  <c r="S376" i="29"/>
  <c r="T361" i="29"/>
  <c r="T345" i="29"/>
  <c r="T329" i="29"/>
  <c r="T313" i="29"/>
  <c r="T297" i="29"/>
  <c r="T281" i="29"/>
  <c r="T265" i="29"/>
  <c r="S242" i="29"/>
  <c r="S235" i="29"/>
  <c r="S219" i="29"/>
  <c r="T204" i="29"/>
  <c r="S192" i="29"/>
  <c r="S178" i="29"/>
  <c r="T167" i="29"/>
  <c r="S155" i="29"/>
  <c r="T140" i="29"/>
  <c r="S128" i="29"/>
  <c r="S114" i="29"/>
  <c r="T103" i="29"/>
  <c r="S91" i="29"/>
  <c r="T76" i="29"/>
  <c r="S64" i="29"/>
  <c r="S50" i="29"/>
  <c r="T39" i="29"/>
  <c r="S27" i="29"/>
  <c r="T12" i="29"/>
  <c r="O796" i="29"/>
  <c r="P777" i="29"/>
  <c r="P752" i="29"/>
  <c r="O732" i="29"/>
  <c r="P713" i="29"/>
  <c r="P688" i="29"/>
  <c r="O668" i="29"/>
  <c r="P649" i="29"/>
  <c r="O616" i="29"/>
  <c r="P602" i="29"/>
  <c r="O589" i="29"/>
  <c r="P582" i="29"/>
  <c r="O567" i="29"/>
  <c r="O555" i="29"/>
  <c r="O545" i="29"/>
  <c r="P533" i="29"/>
  <c r="P521" i="29"/>
  <c r="O508" i="29"/>
  <c r="O488" i="29"/>
  <c r="O464" i="29"/>
  <c r="P448" i="29"/>
  <c r="P431" i="29"/>
  <c r="O405" i="29"/>
  <c r="P385" i="29"/>
  <c r="P377" i="29"/>
  <c r="P369" i="29"/>
  <c r="P361" i="29"/>
  <c r="P353" i="29"/>
  <c r="P345" i="29"/>
  <c r="P337" i="29"/>
  <c r="BD208" i="29"/>
  <c r="AQ544" i="29"/>
  <c r="AV242" i="29"/>
  <c r="AU211" i="29"/>
  <c r="AN537" i="29"/>
  <c r="AQ178" i="29"/>
  <c r="AM500" i="29"/>
  <c r="AM727" i="29"/>
  <c r="AJ656" i="29"/>
  <c r="AF646" i="29"/>
  <c r="AM363" i="29"/>
  <c r="AI398" i="29"/>
  <c r="AE678" i="29"/>
  <c r="AM571" i="29"/>
  <c r="AN100" i="29"/>
  <c r="AJ645" i="29"/>
  <c r="AJ302" i="29"/>
  <c r="AJ31" i="29"/>
  <c r="AE631" i="29"/>
  <c r="AQ703" i="29"/>
  <c r="AM447" i="29"/>
  <c r="AI763" i="29"/>
  <c r="AI546" i="29"/>
  <c r="AJ196" i="29"/>
  <c r="AI67" i="29"/>
  <c r="AF393" i="29"/>
  <c r="AF179" i="29"/>
  <c r="AB754" i="29"/>
  <c r="AB497" i="29"/>
  <c r="AB323" i="29"/>
  <c r="AA111" i="29"/>
  <c r="X677" i="29"/>
  <c r="AE363" i="29"/>
  <c r="AE238" i="29"/>
  <c r="AE133" i="29"/>
  <c r="AE38" i="29"/>
  <c r="AA762" i="29"/>
  <c r="AB629" i="29"/>
  <c r="AA534" i="29"/>
  <c r="AA339" i="29"/>
  <c r="AA226" i="29"/>
  <c r="AB124" i="29"/>
  <c r="AB23" i="29"/>
  <c r="W695" i="29"/>
  <c r="AE487" i="29"/>
  <c r="AE359" i="29"/>
  <c r="AF246" i="29"/>
  <c r="AE143" i="29"/>
  <c r="AE39" i="29"/>
  <c r="AA698" i="29"/>
  <c r="AA562" i="29"/>
  <c r="AB404" i="29"/>
  <c r="AA292" i="29"/>
  <c r="AB211" i="29"/>
  <c r="AA158" i="29"/>
  <c r="AA108" i="29"/>
  <c r="AB56" i="29"/>
  <c r="AA7" i="29"/>
  <c r="X740" i="29"/>
  <c r="X676" i="29"/>
  <c r="AE617" i="29"/>
  <c r="AE315" i="29"/>
  <c r="AE107" i="29"/>
  <c r="AB615" i="29"/>
  <c r="AB239" i="29"/>
  <c r="AA35" i="29"/>
  <c r="W644" i="29"/>
  <c r="W587" i="29"/>
  <c r="W535" i="29"/>
  <c r="W469" i="29"/>
  <c r="W377" i="29"/>
  <c r="X292" i="29"/>
  <c r="W226" i="29"/>
  <c r="W162" i="29"/>
  <c r="W86" i="29"/>
  <c r="W22" i="29"/>
  <c r="T736" i="29"/>
  <c r="S652" i="29"/>
  <c r="T541" i="29"/>
  <c r="S472" i="29"/>
  <c r="T421" i="29"/>
  <c r="T372" i="29"/>
  <c r="S311" i="29"/>
  <c r="AE490" i="29"/>
  <c r="AF290" i="29"/>
  <c r="AE70" i="29"/>
  <c r="AB541" i="29"/>
  <c r="AB397" i="29"/>
  <c r="AB223" i="29"/>
  <c r="AA19" i="29"/>
  <c r="W630" i="29"/>
  <c r="X583" i="29"/>
  <c r="X540" i="29"/>
  <c r="X470" i="29"/>
  <c r="X405" i="29"/>
  <c r="W333" i="29"/>
  <c r="X249" i="29"/>
  <c r="W206" i="29"/>
  <c r="X159" i="29"/>
  <c r="X83" i="29"/>
  <c r="X19" i="29"/>
  <c r="S736" i="29"/>
  <c r="T653" i="29"/>
  <c r="S611" i="29"/>
  <c r="T524" i="29"/>
  <c r="T463" i="29"/>
  <c r="T412" i="29"/>
  <c r="T360" i="29"/>
  <c r="T296" i="29"/>
  <c r="AF492" i="29"/>
  <c r="AF295" i="29"/>
  <c r="AF87" i="29"/>
  <c r="AB579" i="29"/>
  <c r="AB207" i="29"/>
  <c r="AA3" i="29"/>
  <c r="X635" i="29"/>
  <c r="W586" i="29"/>
  <c r="W527" i="29"/>
  <c r="X457" i="29"/>
  <c r="X385" i="29"/>
  <c r="X305" i="29"/>
  <c r="X240" i="29"/>
  <c r="W183" i="29"/>
  <c r="X111" i="29"/>
  <c r="W43" i="29"/>
  <c r="T769" i="29"/>
  <c r="T680" i="29"/>
  <c r="T580" i="29"/>
  <c r="T493" i="29"/>
  <c r="T441" i="29"/>
  <c r="S395" i="29"/>
  <c r="S344" i="29"/>
  <c r="S280" i="29"/>
  <c r="AF500" i="29"/>
  <c r="AF362" i="29"/>
  <c r="AE267" i="29"/>
  <c r="AE166" i="29"/>
  <c r="AE59" i="29"/>
  <c r="AB678" i="29"/>
  <c r="AB565" i="29"/>
  <c r="AB469" i="29"/>
  <c r="AB405" i="29"/>
  <c r="AA322" i="29"/>
  <c r="AB212" i="29"/>
  <c r="AA115" i="29"/>
  <c r="AA8" i="29"/>
  <c r="W672" i="29"/>
  <c r="X636" i="29"/>
  <c r="W611" i="29"/>
  <c r="W591" i="29"/>
  <c r="W564" i="29"/>
  <c r="X541" i="29"/>
  <c r="X501" i="29"/>
  <c r="W481" i="29"/>
  <c r="W459" i="29"/>
  <c r="X437" i="29"/>
  <c r="X398" i="29"/>
  <c r="W349" i="29"/>
  <c r="W321" i="29"/>
  <c r="W281" i="29"/>
  <c r="X256" i="29"/>
  <c r="X228" i="29"/>
  <c r="X180" i="29"/>
  <c r="X148" i="29"/>
  <c r="X108" i="29"/>
  <c r="X72" i="29"/>
  <c r="X40" i="29"/>
  <c r="X4" i="29"/>
  <c r="S760" i="29"/>
  <c r="T716" i="29"/>
  <c r="T677" i="29"/>
  <c r="T634" i="29"/>
  <c r="T601" i="29"/>
  <c r="S545" i="29"/>
  <c r="S496" i="29"/>
  <c r="T472" i="29"/>
  <c r="S450" i="29"/>
  <c r="T423" i="29"/>
  <c r="T401" i="29"/>
  <c r="T381" i="29"/>
  <c r="T349" i="29"/>
  <c r="T317" i="29"/>
  <c r="T285" i="29"/>
  <c r="T247" i="29"/>
  <c r="T220" i="29"/>
  <c r="S194" i="29"/>
  <c r="S171" i="29"/>
  <c r="S144" i="29"/>
  <c r="T119" i="29"/>
  <c r="T92" i="29"/>
  <c r="S66" i="29"/>
  <c r="S43" i="29"/>
  <c r="S16" i="29"/>
  <c r="O780" i="29"/>
  <c r="P736" i="29"/>
  <c r="P697" i="29"/>
  <c r="O652" i="29"/>
  <c r="P614" i="29"/>
  <c r="P597" i="29"/>
  <c r="O584" i="29"/>
  <c r="P565" i="29"/>
  <c r="O552" i="29"/>
  <c r="O535" i="29"/>
  <c r="O520" i="29"/>
  <c r="P499" i="29"/>
  <c r="O466" i="29"/>
  <c r="O444" i="29"/>
  <c r="P420" i="29"/>
  <c r="P388" i="29"/>
  <c r="O375" i="29"/>
  <c r="P365" i="29"/>
  <c r="O355" i="29"/>
  <c r="O343" i="29"/>
  <c r="P333" i="29"/>
  <c r="P325" i="29"/>
  <c r="P317" i="29"/>
  <c r="P309" i="29"/>
  <c r="P301" i="29"/>
  <c r="P293" i="29"/>
  <c r="P285" i="29"/>
  <c r="P277" i="29"/>
  <c r="P269" i="29"/>
  <c r="P261" i="29"/>
  <c r="O85" i="29"/>
  <c r="P66" i="29"/>
  <c r="P41" i="29"/>
  <c r="O21" i="29"/>
  <c r="L800" i="29"/>
  <c r="K780" i="29"/>
  <c r="L761" i="29"/>
  <c r="L736" i="29"/>
  <c r="K716" i="29"/>
  <c r="L697" i="29"/>
  <c r="L672" i="29"/>
  <c r="K652" i="29"/>
  <c r="L626" i="29"/>
  <c r="L601" i="29"/>
  <c r="K574" i="29"/>
  <c r="L549" i="29"/>
  <c r="K522" i="29"/>
  <c r="K497" i="29"/>
  <c r="L469" i="29"/>
  <c r="K449" i="29"/>
  <c r="L442" i="29"/>
  <c r="K427" i="29"/>
  <c r="K417" i="29"/>
  <c r="K409" i="29"/>
  <c r="K401" i="29"/>
  <c r="K393" i="29"/>
  <c r="K385" i="29"/>
  <c r="K377" i="29"/>
  <c r="K369" i="29"/>
  <c r="K361" i="29"/>
  <c r="K353" i="29"/>
  <c r="K345" i="29"/>
  <c r="L327" i="29"/>
  <c r="K307" i="29"/>
  <c r="L288" i="29"/>
  <c r="L263" i="29"/>
  <c r="K115" i="29"/>
  <c r="K19" i="29"/>
  <c r="H794" i="29"/>
  <c r="G776" i="29"/>
  <c r="G760" i="29"/>
  <c r="G744" i="29"/>
  <c r="H726" i="29"/>
  <c r="H711" i="29"/>
  <c r="H686" i="29"/>
  <c r="G670" i="29"/>
  <c r="H649" i="29"/>
  <c r="G632" i="29"/>
  <c r="G622" i="29"/>
  <c r="H610" i="29"/>
  <c r="G600" i="29"/>
  <c r="G590" i="29"/>
  <c r="H578" i="29"/>
  <c r="G568" i="29"/>
  <c r="G558" i="29"/>
  <c r="H546" i="29"/>
  <c r="G536" i="29"/>
  <c r="H515" i="29"/>
  <c r="G495" i="29"/>
  <c r="G485" i="29"/>
  <c r="H473" i="29"/>
  <c r="G463" i="29"/>
  <c r="G453" i="29"/>
  <c r="H441" i="29"/>
  <c r="G431" i="29"/>
  <c r="G421" i="29"/>
  <c r="H405" i="29"/>
  <c r="H389" i="29"/>
  <c r="H373" i="29"/>
  <c r="H357" i="29"/>
  <c r="H341" i="29"/>
  <c r="H325" i="29"/>
  <c r="H309" i="29"/>
  <c r="H293" i="29"/>
  <c r="H277" i="29"/>
  <c r="H261" i="29"/>
  <c r="H16" i="29"/>
  <c r="H32" i="29"/>
  <c r="H48" i="29"/>
  <c r="H64" i="29"/>
  <c r="H80" i="29"/>
  <c r="H96" i="29"/>
  <c r="H112" i="29"/>
  <c r="H128" i="29"/>
  <c r="H144" i="29"/>
  <c r="H160" i="29"/>
  <c r="H176" i="29"/>
  <c r="H192" i="29"/>
  <c r="H208" i="29"/>
  <c r="H224" i="29"/>
  <c r="H240" i="29"/>
  <c r="G12" i="29"/>
  <c r="G33" i="29"/>
  <c r="G54" i="29"/>
  <c r="G76" i="29"/>
  <c r="G97" i="29"/>
  <c r="G118" i="29"/>
  <c r="G140" i="29"/>
  <c r="G161" i="29"/>
  <c r="G182" i="29"/>
  <c r="G204" i="29"/>
  <c r="G225" i="29"/>
  <c r="G246" i="29"/>
  <c r="D519" i="29"/>
  <c r="D535" i="29"/>
  <c r="D551" i="29"/>
  <c r="D567" i="29"/>
  <c r="D583" i="29"/>
  <c r="D599" i="29"/>
  <c r="D615" i="29"/>
  <c r="D631" i="29"/>
  <c r="D647" i="29"/>
  <c r="D663" i="29"/>
  <c r="D679" i="29"/>
  <c r="D695" i="29"/>
  <c r="D711" i="29"/>
  <c r="D727" i="29"/>
  <c r="D743" i="29"/>
  <c r="D759" i="29"/>
  <c r="D775" i="29"/>
  <c r="D791" i="29"/>
  <c r="C510" i="29"/>
  <c r="C526" i="29"/>
  <c r="C542" i="29"/>
  <c r="C558" i="29"/>
  <c r="C574" i="29"/>
  <c r="C590" i="29"/>
  <c r="C606" i="29"/>
  <c r="C622" i="29"/>
  <c r="C638" i="29"/>
  <c r="C654" i="29"/>
  <c r="C670" i="29"/>
  <c r="C686" i="29"/>
  <c r="C702" i="29"/>
  <c r="C718" i="29"/>
  <c r="C734" i="29"/>
  <c r="C750" i="29"/>
  <c r="C766" i="29"/>
  <c r="C782" i="29"/>
  <c r="C798" i="29"/>
  <c r="D263" i="29"/>
  <c r="D279" i="29"/>
  <c r="D295" i="29"/>
  <c r="D311" i="29"/>
  <c r="D327" i="29"/>
  <c r="D343" i="29"/>
  <c r="D359" i="29"/>
  <c r="D375" i="29"/>
  <c r="D391" i="29"/>
  <c r="D407" i="29"/>
  <c r="D423" i="29"/>
  <c r="T232" i="29"/>
  <c r="S222" i="29"/>
  <c r="T211" i="29"/>
  <c r="S199" i="29"/>
  <c r="T184" i="29"/>
  <c r="S172" i="29"/>
  <c r="S158" i="29"/>
  <c r="T147" i="29"/>
  <c r="S135" i="29"/>
  <c r="T120" i="29"/>
  <c r="S108" i="29"/>
  <c r="S94" i="29"/>
  <c r="T83" i="29"/>
  <c r="S71" i="29"/>
  <c r="T56" i="29"/>
  <c r="S44" i="29"/>
  <c r="S30" i="29"/>
  <c r="T19" i="29"/>
  <c r="S7" i="29"/>
  <c r="P788" i="29"/>
  <c r="O768" i="29"/>
  <c r="P749" i="29"/>
  <c r="P724" i="29"/>
  <c r="O704" i="29"/>
  <c r="P685" i="29"/>
  <c r="P660" i="29"/>
  <c r="O640" i="29"/>
  <c r="O631" i="29"/>
  <c r="O623" i="29"/>
  <c r="O612" i="29"/>
  <c r="P600" i="29"/>
  <c r="O592" i="29"/>
  <c r="P578" i="29"/>
  <c r="O565" i="29"/>
  <c r="P558" i="29"/>
  <c r="O543" i="29"/>
  <c r="O531" i="29"/>
  <c r="O521" i="29"/>
  <c r="P509" i="29"/>
  <c r="P483" i="29"/>
  <c r="O452" i="29"/>
  <c r="P440" i="29"/>
  <c r="P428" i="29"/>
  <c r="P409" i="29"/>
  <c r="O381" i="29"/>
  <c r="O365" i="29"/>
  <c r="O349" i="29"/>
  <c r="O333" i="29"/>
  <c r="O317" i="29"/>
  <c r="O301" i="29"/>
  <c r="O285" i="29"/>
  <c r="O269" i="29"/>
  <c r="P249" i="29"/>
  <c r="P241" i="29"/>
  <c r="P233" i="29"/>
  <c r="P225" i="29"/>
  <c r="P217" i="29"/>
  <c r="P209" i="29"/>
  <c r="P201" i="29"/>
  <c r="P193" i="29"/>
  <c r="P185" i="29"/>
  <c r="P177" i="29"/>
  <c r="P169" i="29"/>
  <c r="P161" i="29"/>
  <c r="P153" i="29"/>
  <c r="P145" i="29"/>
  <c r="P137" i="29"/>
  <c r="P129" i="29"/>
  <c r="P121" i="29"/>
  <c r="P113" i="29"/>
  <c r="P105" i="29"/>
  <c r="P97" i="29"/>
  <c r="P86" i="29"/>
  <c r="P61" i="29"/>
  <c r="O41" i="29"/>
  <c r="P22" i="29"/>
  <c r="K800" i="29"/>
  <c r="L781" i="29"/>
  <c r="L756" i="29"/>
  <c r="K736" i="29"/>
  <c r="L717" i="29"/>
  <c r="L692" i="29"/>
  <c r="K672" i="29"/>
  <c r="L653" i="29"/>
  <c r="K632" i="29"/>
  <c r="K624" i="29"/>
  <c r="K616" i="29"/>
  <c r="L602" i="29"/>
  <c r="K578" i="29"/>
  <c r="L558" i="29"/>
  <c r="L538" i="29"/>
  <c r="L509" i="29"/>
  <c r="K489" i="29"/>
  <c r="L461" i="29"/>
  <c r="K440" i="29"/>
  <c r="L428" i="29"/>
  <c r="K415" i="29"/>
  <c r="K399" i="29"/>
  <c r="K383" i="29"/>
  <c r="K367" i="29"/>
  <c r="K351" i="29"/>
  <c r="L331" i="29"/>
  <c r="K311" i="29"/>
  <c r="L292" i="29"/>
  <c r="L267" i="29"/>
  <c r="G801" i="29"/>
  <c r="H781" i="29"/>
  <c r="H765" i="29"/>
  <c r="H749" i="29"/>
  <c r="G726" i="29"/>
  <c r="H709" i="29"/>
  <c r="G698" i="29"/>
  <c r="H671" i="29"/>
  <c r="G649" i="29"/>
  <c r="G636" i="29"/>
  <c r="G610" i="29"/>
  <c r="G578" i="29"/>
  <c r="G546" i="29"/>
  <c r="G510" i="29"/>
  <c r="G473" i="29"/>
  <c r="G441" i="29"/>
  <c r="H414" i="29"/>
  <c r="H406" i="29"/>
  <c r="H398" i="29"/>
  <c r="H390" i="29"/>
  <c r="H382" i="29"/>
  <c r="H374" i="29"/>
  <c r="H366" i="29"/>
  <c r="H358" i="29"/>
  <c r="H350" i="29"/>
  <c r="H342" i="29"/>
  <c r="H334" i="29"/>
  <c r="H326" i="29"/>
  <c r="H318" i="29"/>
  <c r="H310" i="29"/>
  <c r="H302" i="29"/>
  <c r="H294" i="29"/>
  <c r="H286" i="29"/>
  <c r="H278" i="29"/>
  <c r="H270" i="29"/>
  <c r="H262" i="29"/>
  <c r="H9" i="29"/>
  <c r="H25" i="29"/>
  <c r="H41" i="29"/>
  <c r="H57" i="29"/>
  <c r="H73" i="29"/>
  <c r="H89" i="29"/>
  <c r="H105" i="29"/>
  <c r="H121" i="29"/>
  <c r="H137" i="29"/>
  <c r="H153" i="29"/>
  <c r="H169" i="29"/>
  <c r="H185" i="29"/>
  <c r="H201" i="29"/>
  <c r="H217" i="29"/>
  <c r="H233" i="29"/>
  <c r="H249" i="29"/>
  <c r="G24" i="29"/>
  <c r="G45" i="29"/>
  <c r="G66" i="29"/>
  <c r="G88" i="29"/>
  <c r="G109" i="29"/>
  <c r="G130" i="29"/>
  <c r="G152" i="29"/>
  <c r="G173" i="29"/>
  <c r="G194" i="29"/>
  <c r="G216" i="29"/>
  <c r="G237" i="29"/>
  <c r="D512" i="29"/>
  <c r="D528" i="29"/>
  <c r="D544" i="29"/>
  <c r="D560" i="29"/>
  <c r="D576" i="29"/>
  <c r="D592" i="29"/>
  <c r="D608" i="29"/>
  <c r="D624" i="29"/>
  <c r="D640" i="29"/>
  <c r="D656" i="29"/>
  <c r="D672" i="29"/>
  <c r="D688" i="29"/>
  <c r="D704" i="29"/>
  <c r="D720" i="29"/>
  <c r="D736" i="29"/>
  <c r="D752" i="29"/>
  <c r="D768" i="29"/>
  <c r="D784" i="29"/>
  <c r="D800" i="29"/>
  <c r="C519" i="29"/>
  <c r="C535" i="29"/>
  <c r="C551" i="29"/>
  <c r="C567" i="29"/>
  <c r="C583" i="29"/>
  <c r="C599" i="29"/>
  <c r="C615" i="29"/>
  <c r="C631" i="29"/>
  <c r="C647" i="29"/>
  <c r="C663" i="29"/>
  <c r="C679" i="29"/>
  <c r="C695" i="29"/>
  <c r="C711" i="29"/>
  <c r="C727" i="29"/>
  <c r="C743" i="29"/>
  <c r="C759" i="29"/>
  <c r="C775" i="29"/>
  <c r="C791" i="29"/>
  <c r="D260" i="29"/>
  <c r="D276" i="29"/>
  <c r="D292" i="29"/>
  <c r="D308" i="29"/>
  <c r="D324" i="29"/>
  <c r="D340" i="29"/>
  <c r="D356" i="29"/>
  <c r="D372" i="29"/>
  <c r="D388" i="29"/>
  <c r="D404" i="29"/>
  <c r="D420" i="29"/>
  <c r="D436" i="29"/>
  <c r="D452" i="29"/>
  <c r="D468" i="29"/>
  <c r="D484" i="29"/>
  <c r="D500" i="29"/>
  <c r="C271" i="29"/>
  <c r="C287" i="29"/>
  <c r="C303" i="29"/>
  <c r="C319" i="29"/>
  <c r="C335" i="29"/>
  <c r="C351" i="29"/>
  <c r="C367" i="29"/>
  <c r="C383" i="29"/>
  <c r="C399" i="29"/>
  <c r="C415" i="29"/>
  <c r="S236" i="29"/>
  <c r="S218" i="29"/>
  <c r="T207" i="29"/>
  <c r="S195" i="29"/>
  <c r="T180" i="29"/>
  <c r="S168" i="29"/>
  <c r="S154" i="29"/>
  <c r="T143" i="29"/>
  <c r="S131" i="29"/>
  <c r="T116" i="29"/>
  <c r="S104" i="29"/>
  <c r="S90" i="29"/>
  <c r="T79" i="29"/>
  <c r="S67" i="29"/>
  <c r="T52" i="29"/>
  <c r="S40" i="29"/>
  <c r="S26" i="29"/>
  <c r="T15" i="29"/>
  <c r="S3" i="29"/>
  <c r="P785" i="29"/>
  <c r="P760" i="29"/>
  <c r="O740" i="29"/>
  <c r="P721" i="29"/>
  <c r="P696" i="29"/>
  <c r="O676" i="29"/>
  <c r="P657" i="29"/>
  <c r="O633" i="29"/>
  <c r="P613" i="29"/>
  <c r="P601" i="29"/>
  <c r="O588" i="29"/>
  <c r="P576" i="29"/>
  <c r="O568" i="29"/>
  <c r="P554" i="29"/>
  <c r="O541" i="29"/>
  <c r="P534" i="29"/>
  <c r="O519" i="29"/>
  <c r="O507" i="29"/>
  <c r="O492" i="29"/>
  <c r="O476" i="29"/>
  <c r="O456" i="29"/>
  <c r="O432" i="29"/>
  <c r="P413" i="29"/>
  <c r="O389" i="29"/>
  <c r="P370" i="29"/>
  <c r="P354" i="29"/>
  <c r="P338" i="29"/>
  <c r="P322" i="29"/>
  <c r="P306" i="29"/>
  <c r="P290" i="29"/>
  <c r="P274" i="29"/>
  <c r="P258" i="29"/>
  <c r="O237" i="29"/>
  <c r="O221" i="29"/>
  <c r="O205" i="29"/>
  <c r="O189" i="29"/>
  <c r="O173" i="29"/>
  <c r="O157" i="29"/>
  <c r="O141" i="29"/>
  <c r="O125" i="29"/>
  <c r="O109" i="29"/>
  <c r="O93" i="29"/>
  <c r="P74" i="29"/>
  <c r="P49" i="29"/>
  <c r="O29" i="29"/>
  <c r="P10" i="29"/>
  <c r="L785" i="29"/>
  <c r="L760" i="29"/>
  <c r="K740" i="29"/>
  <c r="L721" i="29"/>
  <c r="L696" i="29"/>
  <c r="K676" i="29"/>
  <c r="L657" i="29"/>
  <c r="K622" i="29"/>
  <c r="K590" i="29"/>
  <c r="L562" i="29"/>
  <c r="K538" i="29"/>
  <c r="L510" i="29"/>
  <c r="AV689" i="29"/>
  <c r="AU456" i="29"/>
  <c r="AR370" i="29"/>
  <c r="AQ556" i="29"/>
  <c r="AM344" i="29"/>
  <c r="AQ64" i="29"/>
  <c r="AM409" i="29"/>
  <c r="AN401" i="29"/>
  <c r="AJ465" i="29"/>
  <c r="AF522" i="29"/>
  <c r="AN76" i="29"/>
  <c r="AI257" i="29"/>
  <c r="AF565" i="29"/>
  <c r="AN445" i="29"/>
  <c r="AN21" i="29"/>
  <c r="AI583" i="29"/>
  <c r="AI241" i="29"/>
  <c r="AE773" i="29"/>
  <c r="AE589" i="29"/>
  <c r="AQ485" i="29"/>
  <c r="AM329" i="29"/>
  <c r="AI699" i="29"/>
  <c r="AI458" i="29"/>
  <c r="AI163" i="29"/>
  <c r="AI35" i="29"/>
  <c r="AE338" i="29"/>
  <c r="AE130" i="29"/>
  <c r="AA693" i="29"/>
  <c r="AA455" i="29"/>
  <c r="AA270" i="29"/>
  <c r="AB59" i="29"/>
  <c r="AF690" i="29"/>
  <c r="AE323" i="29"/>
  <c r="AE211" i="29"/>
  <c r="AE110" i="29"/>
  <c r="AE22" i="29"/>
  <c r="AB731" i="29"/>
  <c r="AA598" i="29"/>
  <c r="AA512" i="29"/>
  <c r="AA312" i="29"/>
  <c r="AA203" i="29"/>
  <c r="AA98" i="29"/>
  <c r="X793" i="29"/>
  <c r="W663" i="29"/>
  <c r="AE455" i="29"/>
  <c r="AF331" i="29"/>
  <c r="AF219" i="29"/>
  <c r="AF118" i="29"/>
  <c r="AE7" i="29"/>
  <c r="AA669" i="29"/>
  <c r="AB500" i="29"/>
  <c r="AB372" i="29"/>
  <c r="AB267" i="29"/>
  <c r="AA199" i="29"/>
  <c r="AB147" i="29"/>
  <c r="AA94" i="29"/>
  <c r="AA44" i="29"/>
  <c r="X788" i="29"/>
  <c r="X724" i="29"/>
  <c r="AF783" i="29"/>
  <c r="AF476" i="29"/>
  <c r="AF263" i="29"/>
  <c r="AF55" i="29"/>
  <c r="AB571" i="29"/>
  <c r="AA184" i="29"/>
  <c r="W776" i="29"/>
  <c r="X628" i="29"/>
  <c r="X575" i="29"/>
  <c r="X524" i="29"/>
  <c r="W437" i="29"/>
  <c r="X353" i="29"/>
  <c r="X269" i="29"/>
  <c r="W216" i="29"/>
  <c r="W146" i="29"/>
  <c r="W70" i="29"/>
  <c r="T800" i="29"/>
  <c r="S716" i="29"/>
  <c r="T621" i="29"/>
  <c r="S517" i="29"/>
  <c r="T460" i="29"/>
  <c r="S406" i="29"/>
  <c r="S359" i="29"/>
  <c r="S295" i="29"/>
  <c r="AF452" i="29"/>
  <c r="AE219" i="29"/>
  <c r="AA736" i="29"/>
  <c r="AB493" i="29"/>
  <c r="AB365" i="29"/>
  <c r="AA168" i="29"/>
  <c r="W740" i="29"/>
  <c r="X619" i="29"/>
  <c r="W575" i="29"/>
  <c r="X527" i="29"/>
  <c r="X454" i="29"/>
  <c r="X390" i="29"/>
  <c r="W300" i="29"/>
  <c r="W236" i="29"/>
  <c r="W198" i="29"/>
  <c r="X143" i="29"/>
  <c r="X67" i="29"/>
  <c r="S800" i="29"/>
  <c r="T717" i="29"/>
  <c r="S635" i="29"/>
  <c r="T597" i="29"/>
  <c r="T500" i="29"/>
  <c r="S455" i="29"/>
  <c r="T400" i="29"/>
  <c r="T344" i="29"/>
  <c r="T280" i="29"/>
  <c r="AE440" i="29"/>
  <c r="AE246" i="29"/>
  <c r="AA789" i="29"/>
  <c r="AB515" i="29"/>
  <c r="AA152" i="29"/>
  <c r="W752" i="29"/>
  <c r="X620" i="29"/>
  <c r="W576" i="29"/>
  <c r="X511" i="29"/>
  <c r="X441" i="29"/>
  <c r="X365" i="29"/>
  <c r="W293" i="29"/>
  <c r="W227" i="29"/>
  <c r="W167" i="29"/>
  <c r="W91" i="29"/>
  <c r="W27" i="29"/>
  <c r="T744" i="29"/>
  <c r="S660" i="29"/>
  <c r="S553" i="29"/>
  <c r="S478" i="29"/>
  <c r="S431" i="29"/>
  <c r="T383" i="29"/>
  <c r="S328" i="29"/>
  <c r="S264" i="29"/>
  <c r="AE448" i="29"/>
  <c r="AF343" i="29"/>
  <c r="AF242" i="29"/>
  <c r="AF135" i="29"/>
  <c r="AB785" i="29"/>
  <c r="AB666" i="29"/>
  <c r="AB533" i="29"/>
  <c r="AB453" i="29"/>
  <c r="AB389" i="29"/>
  <c r="AA304" i="29"/>
  <c r="AB191" i="29"/>
  <c r="AB84" i="29"/>
  <c r="W764" i="29"/>
  <c r="W659" i="29"/>
  <c r="X632" i="29"/>
  <c r="W606" i="29"/>
  <c r="W584" i="29"/>
  <c r="X560" i="29"/>
  <c r="X533" i="29"/>
  <c r="W497" i="29"/>
  <c r="W475" i="29"/>
  <c r="X453" i="29"/>
  <c r="W433" i="29"/>
  <c r="W387" i="29"/>
  <c r="X337" i="29"/>
  <c r="X313" i="29"/>
  <c r="W277" i="29"/>
  <c r="W247" i="29"/>
  <c r="W220" i="29"/>
  <c r="X172" i="29"/>
  <c r="X140" i="29"/>
  <c r="W95" i="29"/>
  <c r="X64" i="29"/>
  <c r="X32" i="29"/>
  <c r="S792" i="29"/>
  <c r="T748" i="29"/>
  <c r="T709" i="29"/>
  <c r="S664" i="29"/>
  <c r="T626" i="29"/>
  <c r="T581" i="29"/>
  <c r="T537" i="29"/>
  <c r="T489" i="29"/>
  <c r="T469" i="29"/>
  <c r="T444" i="29"/>
  <c r="S418" i="29"/>
  <c r="T396" i="29"/>
  <c r="T371" i="29"/>
  <c r="T341" i="29"/>
  <c r="T309" i="29"/>
  <c r="T277" i="29"/>
  <c r="S240" i="29"/>
  <c r="T215" i="29"/>
  <c r="T188" i="29"/>
  <c r="S162" i="29"/>
  <c r="S139" i="29"/>
  <c r="S112" i="29"/>
  <c r="T87" i="29"/>
  <c r="T60" i="29"/>
  <c r="S34" i="29"/>
  <c r="S11" i="29"/>
  <c r="P768" i="29"/>
  <c r="P729" i="29"/>
  <c r="O684" i="29"/>
  <c r="P640" i="29"/>
  <c r="O609" i="29"/>
  <c r="P592" i="29"/>
  <c r="O577" i="29"/>
  <c r="P560" i="29"/>
  <c r="P550" i="29"/>
  <c r="P528" i="29"/>
  <c r="P518" i="29"/>
  <c r="P495" i="29"/>
  <c r="O460" i="29"/>
  <c r="P439" i="29"/>
  <c r="P417" i="29"/>
  <c r="O383" i="29"/>
  <c r="P373" i="29"/>
  <c r="O363" i="29"/>
  <c r="O351" i="29"/>
  <c r="P341" i="29"/>
  <c r="O331" i="29"/>
  <c r="O323" i="29"/>
  <c r="O315" i="29"/>
  <c r="O307" i="29"/>
  <c r="O299" i="29"/>
  <c r="O291" i="29"/>
  <c r="O283" i="29"/>
  <c r="O275" i="29"/>
  <c r="O267" i="29"/>
  <c r="O259" i="29"/>
  <c r="P82" i="29"/>
  <c r="P57" i="29"/>
  <c r="O37" i="29"/>
  <c r="P18" i="29"/>
  <c r="K796" i="29"/>
  <c r="L777" i="29"/>
  <c r="L752" i="29"/>
  <c r="K732" i="29"/>
  <c r="L713" i="29"/>
  <c r="L688" i="29"/>
  <c r="K668" i="29"/>
  <c r="L649" i="29"/>
  <c r="L618" i="29"/>
  <c r="L598" i="29"/>
  <c r="L569" i="29"/>
  <c r="L546" i="29"/>
  <c r="L517" i="29"/>
  <c r="L492" i="29"/>
  <c r="K465" i="29"/>
  <c r="K447" i="29"/>
  <c r="K437" i="29"/>
  <c r="L425" i="29"/>
  <c r="L415" i="29"/>
  <c r="L407" i="29"/>
  <c r="L399" i="29"/>
  <c r="L391" i="29"/>
  <c r="L383" i="29"/>
  <c r="L375" i="29"/>
  <c r="L367" i="29"/>
  <c r="L359" i="29"/>
  <c r="L351" i="29"/>
  <c r="L343" i="29"/>
  <c r="K323" i="29"/>
  <c r="L304" i="29"/>
  <c r="L279" i="29"/>
  <c r="K259" i="29"/>
  <c r="L112" i="29"/>
  <c r="L16" i="29"/>
  <c r="G788" i="29"/>
  <c r="G772" i="29"/>
  <c r="G756" i="29"/>
  <c r="G740" i="29"/>
  <c r="G724" i="29"/>
  <c r="H705" i="29"/>
  <c r="G682" i="29"/>
  <c r="H662" i="29"/>
  <c r="H647" i="29"/>
  <c r="G630" i="29"/>
  <c r="H618" i="29"/>
  <c r="G608" i="29"/>
  <c r="G598" i="29"/>
  <c r="H586" i="29"/>
  <c r="G576" i="29"/>
  <c r="G566" i="29"/>
  <c r="H554" i="29"/>
  <c r="G544" i="29"/>
  <c r="G534" i="29"/>
  <c r="H510" i="29"/>
  <c r="G493" i="29"/>
  <c r="H481" i="29"/>
  <c r="G471" i="29"/>
  <c r="G461" i="29"/>
  <c r="H449" i="29"/>
  <c r="G439" i="29"/>
  <c r="G429" i="29"/>
  <c r="H417" i="29"/>
  <c r="H401" i="29"/>
  <c r="H385" i="29"/>
  <c r="H369" i="29"/>
  <c r="H353" i="29"/>
  <c r="H337" i="29"/>
  <c r="H321" i="29"/>
  <c r="H305" i="29"/>
  <c r="H289" i="29"/>
  <c r="H273" i="29"/>
  <c r="H4" i="29"/>
  <c r="H20" i="29"/>
  <c r="H36" i="29"/>
  <c r="H52" i="29"/>
  <c r="H68" i="29"/>
  <c r="H84" i="29"/>
  <c r="H100" i="29"/>
  <c r="H116" i="29"/>
  <c r="H132" i="29"/>
  <c r="H148" i="29"/>
  <c r="H164" i="29"/>
  <c r="H180" i="29"/>
  <c r="H196" i="29"/>
  <c r="H212" i="29"/>
  <c r="H228" i="29"/>
  <c r="H244" i="29"/>
  <c r="G17" i="29"/>
  <c r="G38" i="29"/>
  <c r="G60" i="29"/>
  <c r="G81" i="29"/>
  <c r="G102" i="29"/>
  <c r="G124" i="29"/>
  <c r="G145" i="29"/>
  <c r="G166" i="29"/>
  <c r="G188" i="29"/>
  <c r="G209" i="29"/>
  <c r="G230" i="29"/>
  <c r="D507" i="29"/>
  <c r="D523" i="29"/>
  <c r="D539" i="29"/>
  <c r="D555" i="29"/>
  <c r="D571" i="29"/>
  <c r="D587" i="29"/>
  <c r="D603" i="29"/>
  <c r="D619" i="29"/>
  <c r="D635" i="29"/>
  <c r="D651" i="29"/>
  <c r="D667" i="29"/>
  <c r="D683" i="29"/>
  <c r="D699" i="29"/>
  <c r="D715" i="29"/>
  <c r="D731" i="29"/>
  <c r="D747" i="29"/>
  <c r="D763" i="29"/>
  <c r="D779" i="29"/>
  <c r="D795" i="29"/>
  <c r="C514" i="29"/>
  <c r="C530" i="29"/>
  <c r="C546" i="29"/>
  <c r="C562" i="29"/>
  <c r="C578" i="29"/>
  <c r="C594" i="29"/>
  <c r="C610" i="29"/>
  <c r="C626" i="29"/>
  <c r="C642" i="29"/>
  <c r="C658" i="29"/>
  <c r="C674" i="29"/>
  <c r="C690" i="29"/>
  <c r="C706" i="29"/>
  <c r="C722" i="29"/>
  <c r="C738" i="29"/>
  <c r="C754" i="29"/>
  <c r="C770" i="29"/>
  <c r="C786" i="29"/>
  <c r="C802" i="29"/>
  <c r="D267" i="29"/>
  <c r="D283" i="29"/>
  <c r="D299" i="29"/>
  <c r="D315" i="29"/>
  <c r="D331" i="29"/>
  <c r="D347" i="29"/>
  <c r="D363" i="29"/>
  <c r="D379" i="29"/>
  <c r="D395" i="29"/>
  <c r="D411" i="29"/>
  <c r="D427" i="29"/>
  <c r="S231" i="29"/>
  <c r="S220" i="29"/>
  <c r="S206" i="29"/>
  <c r="T195" i="29"/>
  <c r="S183" i="29"/>
  <c r="T168" i="29"/>
  <c r="S156" i="29"/>
  <c r="S142" i="29"/>
  <c r="T131" i="29"/>
  <c r="S119" i="29"/>
  <c r="T104" i="29"/>
  <c r="S92" i="29"/>
  <c r="S78" i="29"/>
  <c r="T67" i="29"/>
  <c r="S55" i="29"/>
  <c r="T40" i="29"/>
  <c r="S28" i="29"/>
  <c r="S14" i="29"/>
  <c r="T3" i="29"/>
  <c r="O784" i="29"/>
  <c r="P765" i="29"/>
  <c r="P740" i="29"/>
  <c r="O720" i="29"/>
  <c r="P701" i="29"/>
  <c r="P676" i="29"/>
  <c r="O656" i="29"/>
  <c r="P637" i="29"/>
  <c r="O629" i="29"/>
  <c r="O621" i="29"/>
  <c r="P610" i="29"/>
  <c r="O597" i="29"/>
  <c r="P590" i="29"/>
  <c r="O575" i="29"/>
  <c r="O563" i="29"/>
  <c r="O553" i="29"/>
  <c r="P541" i="29"/>
  <c r="P529" i="29"/>
  <c r="O516" i="29"/>
  <c r="P500" i="29"/>
  <c r="P476" i="29"/>
  <c r="O450" i="29"/>
  <c r="O439" i="29"/>
  <c r="P421" i="29"/>
  <c r="O397" i="29"/>
  <c r="O377" i="29"/>
  <c r="O361" i="29"/>
  <c r="O345" i="29"/>
  <c r="O329" i="29"/>
  <c r="O313" i="29"/>
  <c r="O297" i="29"/>
  <c r="O281" i="29"/>
  <c r="O265" i="29"/>
  <c r="O247" i="29"/>
  <c r="O239" i="29"/>
  <c r="O231" i="29"/>
  <c r="O223" i="29"/>
  <c r="O215" i="29"/>
  <c r="O207" i="29"/>
  <c r="O199" i="29"/>
  <c r="O191" i="29"/>
  <c r="O183" i="29"/>
  <c r="O175" i="29"/>
  <c r="O167" i="29"/>
  <c r="O159" i="29"/>
  <c r="O151" i="29"/>
  <c r="O143" i="29"/>
  <c r="O135" i="29"/>
  <c r="O127" i="29"/>
  <c r="O119" i="29"/>
  <c r="O111" i="29"/>
  <c r="O103" i="29"/>
  <c r="O95" i="29"/>
  <c r="P77" i="29"/>
  <c r="O57" i="29"/>
  <c r="P38" i="29"/>
  <c r="P13" i="29"/>
  <c r="L797" i="29"/>
  <c r="L772" i="29"/>
  <c r="K752" i="29"/>
  <c r="L733" i="29"/>
  <c r="L708" i="29"/>
  <c r="K688" i="29"/>
  <c r="L669" i="29"/>
  <c r="L644" i="29"/>
  <c r="L630" i="29"/>
  <c r="L622" i="29"/>
  <c r="L614" i="29"/>
  <c r="K598" i="29"/>
  <c r="L570" i="29"/>
  <c r="L550" i="29"/>
  <c r="K526" i="29"/>
  <c r="L506" i="29"/>
  <c r="L484" i="29"/>
  <c r="L457" i="29"/>
  <c r="L438" i="29"/>
  <c r="K425" i="29"/>
  <c r="K411" i="29"/>
  <c r="K395" i="29"/>
  <c r="K379" i="29"/>
  <c r="K363" i="29"/>
  <c r="K347" i="29"/>
  <c r="K327" i="29"/>
  <c r="L308" i="29"/>
  <c r="L283" i="29"/>
  <c r="K263" i="29"/>
  <c r="H798" i="29"/>
  <c r="H777" i="29"/>
  <c r="H761" i="29"/>
  <c r="H745" i="29"/>
  <c r="H717" i="29"/>
  <c r="H706" i="29"/>
  <c r="H690" i="29"/>
  <c r="G662" i="29"/>
  <c r="H645" i="29"/>
  <c r="G634" i="29"/>
  <c r="G602" i="29"/>
  <c r="G570" i="29"/>
  <c r="G538" i="29"/>
  <c r="G497" i="29"/>
  <c r="G465" i="29"/>
  <c r="G433" i="29"/>
  <c r="G413" i="29"/>
  <c r="G405" i="29"/>
  <c r="G397" i="29"/>
  <c r="G389" i="29"/>
  <c r="G381" i="29"/>
  <c r="G373" i="29"/>
  <c r="G365" i="29"/>
  <c r="G357" i="29"/>
  <c r="G349" i="29"/>
  <c r="G341" i="29"/>
  <c r="G333" i="29"/>
  <c r="G325" i="29"/>
  <c r="G317" i="29"/>
  <c r="G309" i="29"/>
  <c r="G301" i="29"/>
  <c r="G293" i="29"/>
  <c r="G285" i="29"/>
  <c r="G277" i="29"/>
  <c r="G269" i="29"/>
  <c r="G261" i="29"/>
  <c r="H13" i="29"/>
  <c r="H29" i="29"/>
  <c r="H45" i="29"/>
  <c r="H61" i="29"/>
  <c r="H77" i="29"/>
  <c r="H93" i="29"/>
  <c r="H109" i="29"/>
  <c r="H125" i="29"/>
  <c r="H141" i="29"/>
  <c r="H157" i="29"/>
  <c r="H173" i="29"/>
  <c r="H189" i="29"/>
  <c r="H205" i="29"/>
  <c r="H221" i="29"/>
  <c r="H237" i="29"/>
  <c r="G8" i="29"/>
  <c r="G29" i="29"/>
  <c r="G50" i="29"/>
  <c r="G72" i="29"/>
  <c r="G93" i="29"/>
  <c r="G114" i="29"/>
  <c r="G136" i="29"/>
  <c r="G157" i="29"/>
  <c r="G178" i="29"/>
  <c r="G200" i="29"/>
  <c r="G221" i="29"/>
  <c r="G242" i="29"/>
  <c r="D516" i="29"/>
  <c r="D532" i="29"/>
  <c r="D548" i="29"/>
  <c r="D564" i="29"/>
  <c r="D580" i="29"/>
  <c r="D596" i="29"/>
  <c r="D612" i="29"/>
  <c r="D628" i="29"/>
  <c r="D644" i="29"/>
  <c r="D660" i="29"/>
  <c r="D676" i="29"/>
  <c r="D692" i="29"/>
  <c r="D708" i="29"/>
  <c r="D724" i="29"/>
  <c r="D740" i="29"/>
  <c r="D756" i="29"/>
  <c r="D772" i="29"/>
  <c r="D788" i="29"/>
  <c r="C507" i="29"/>
  <c r="C523" i="29"/>
  <c r="C539" i="29"/>
  <c r="C555" i="29"/>
  <c r="C571" i="29"/>
  <c r="C587" i="29"/>
  <c r="C603" i="29"/>
  <c r="C619" i="29"/>
  <c r="C635" i="29"/>
  <c r="C651" i="29"/>
  <c r="C667" i="29"/>
  <c r="C683" i="29"/>
  <c r="C699" i="29"/>
  <c r="C715" i="29"/>
  <c r="C731" i="29"/>
  <c r="C747" i="29"/>
  <c r="C763" i="29"/>
  <c r="C779" i="29"/>
  <c r="C795" i="29"/>
  <c r="D264" i="29"/>
  <c r="D280" i="29"/>
  <c r="D296" i="29"/>
  <c r="D312" i="29"/>
  <c r="D328" i="29"/>
  <c r="D344" i="29"/>
  <c r="D360" i="29"/>
  <c r="D376" i="29"/>
  <c r="D392" i="29"/>
  <c r="D408" i="29"/>
  <c r="D424" i="29"/>
  <c r="D440" i="29"/>
  <c r="D456" i="29"/>
  <c r="D472" i="29"/>
  <c r="D488" i="29"/>
  <c r="C259" i="29"/>
  <c r="C275" i="29"/>
  <c r="C291" i="29"/>
  <c r="C307" i="29"/>
  <c r="C323" i="29"/>
  <c r="C339" i="29"/>
  <c r="C355" i="29"/>
  <c r="C371" i="29"/>
  <c r="C387" i="29"/>
  <c r="C403" i="29"/>
  <c r="C419" i="29"/>
  <c r="S234" i="29"/>
  <c r="S216" i="29"/>
  <c r="S202" i="29"/>
  <c r="T191" i="29"/>
  <c r="S179" i="29"/>
  <c r="T164" i="29"/>
  <c r="S152" i="29"/>
  <c r="S138" i="29"/>
  <c r="T127" i="29"/>
  <c r="S115" i="29"/>
  <c r="T100" i="29"/>
  <c r="S88" i="29"/>
  <c r="S74" i="29"/>
  <c r="T63" i="29"/>
  <c r="S51" i="29"/>
  <c r="T36" i="29"/>
  <c r="S24" i="29"/>
  <c r="S10" i="29"/>
  <c r="P801" i="29"/>
  <c r="P776" i="29"/>
  <c r="O756" i="29"/>
  <c r="P737" i="29"/>
  <c r="P712" i="29"/>
  <c r="O692" i="29"/>
  <c r="P673" i="29"/>
  <c r="P648" i="29"/>
  <c r="O625" i="29"/>
  <c r="P608" i="29"/>
  <c r="O600" i="29"/>
  <c r="P586" i="29"/>
  <c r="O573" i="29"/>
  <c r="P566" i="29"/>
  <c r="O551" i="29"/>
  <c r="O539" i="29"/>
  <c r="O529" i="29"/>
  <c r="P517" i="29"/>
  <c r="O500" i="29"/>
  <c r="O487" i="29"/>
  <c r="P471" i="29"/>
  <c r="O440" i="29"/>
  <c r="O428" i="29"/>
  <c r="O409" i="29"/>
  <c r="P382" i="29"/>
  <c r="P366" i="29"/>
  <c r="P350" i="29"/>
  <c r="P334" i="29"/>
  <c r="P318" i="29"/>
  <c r="P302" i="29"/>
  <c r="P286" i="29"/>
  <c r="P270" i="29"/>
  <c r="O249" i="29"/>
  <c r="O233" i="29"/>
  <c r="O217" i="29"/>
  <c r="O201" i="29"/>
  <c r="O185" i="29"/>
  <c r="O169" i="29"/>
  <c r="O153" i="29"/>
  <c r="O137" i="29"/>
  <c r="O121" i="29"/>
  <c r="O105" i="29"/>
  <c r="P90" i="29"/>
  <c r="P65" i="29"/>
  <c r="O45" i="29"/>
  <c r="P26" i="29"/>
  <c r="L801" i="29"/>
  <c r="L776" i="29"/>
  <c r="K756" i="29"/>
  <c r="L737" i="29"/>
  <c r="L712" i="29"/>
  <c r="K692" i="29"/>
  <c r="L673" i="29"/>
  <c r="L648" i="29"/>
  <c r="K614" i="29"/>
  <c r="L585" i="29"/>
  <c r="K558" i="29"/>
  <c r="L533" i="29"/>
  <c r="K506" i="29"/>
  <c r="AU425" i="29"/>
  <c r="AV59" i="29"/>
  <c r="AR93" i="29"/>
  <c r="AR248" i="29"/>
  <c r="AM43" i="29"/>
  <c r="AN729" i="29"/>
  <c r="AN318" i="29"/>
  <c r="AM225" i="29"/>
  <c r="AJ274" i="29"/>
  <c r="AR579" i="29"/>
  <c r="AI692" i="29"/>
  <c r="AJ102" i="29"/>
  <c r="AQ451" i="29"/>
  <c r="AM365" i="29"/>
  <c r="AJ773" i="29"/>
  <c r="AI520" i="29"/>
  <c r="AJ159" i="29"/>
  <c r="AF723" i="29"/>
  <c r="AF545" i="29"/>
  <c r="AQ204" i="29"/>
  <c r="AM189" i="29"/>
  <c r="AJ635" i="29"/>
  <c r="AJ354" i="29"/>
  <c r="AI131" i="29"/>
  <c r="AE776" i="29"/>
  <c r="AF286" i="29"/>
  <c r="AF78" i="29"/>
  <c r="AA620" i="29"/>
  <c r="AA413" i="29"/>
  <c r="AA212" i="29"/>
  <c r="AA6" i="29"/>
  <c r="AF477" i="29"/>
  <c r="AF298" i="29"/>
  <c r="AF186" i="29"/>
  <c r="AE83" i="29"/>
  <c r="AE6" i="29"/>
  <c r="AA694" i="29"/>
  <c r="AA576" i="29"/>
  <c r="AA457" i="29"/>
  <c r="AB287" i="29"/>
  <c r="AA176" i="29"/>
  <c r="AA75" i="29"/>
  <c r="W759" i="29"/>
  <c r="AF726" i="29"/>
  <c r="AE423" i="29"/>
  <c r="AE305" i="29"/>
  <c r="AE193" i="29"/>
  <c r="AF91" i="29"/>
  <c r="AB779" i="29"/>
  <c r="AA632" i="29"/>
  <c r="AB468" i="29"/>
  <c r="AA342" i="29"/>
  <c r="AA238" i="29"/>
  <c r="AB184" i="29"/>
  <c r="AA135" i="29"/>
  <c r="AB83" i="29"/>
  <c r="AA30" i="29"/>
  <c r="X772" i="29"/>
  <c r="X708" i="29"/>
  <c r="AE728" i="29"/>
  <c r="AE424" i="29"/>
  <c r="AE214" i="29"/>
  <c r="AB746" i="29"/>
  <c r="AB507" i="29"/>
  <c r="AB132" i="29"/>
  <c r="W712" i="29"/>
  <c r="X612" i="29"/>
  <c r="W567" i="29"/>
  <c r="W514" i="29"/>
  <c r="X404" i="29"/>
  <c r="X333" i="29"/>
  <c r="X257" i="29"/>
  <c r="X194" i="29"/>
  <c r="X128" i="29"/>
  <c r="W54" i="29"/>
  <c r="S780" i="29"/>
  <c r="T697" i="29"/>
  <c r="T596" i="29"/>
  <c r="S494" i="29"/>
  <c r="S442" i="29"/>
  <c r="S394" i="29"/>
  <c r="S343" i="29"/>
  <c r="S279" i="29"/>
  <c r="AE402" i="29"/>
  <c r="AF167" i="29"/>
  <c r="AB658" i="29"/>
  <c r="AB461" i="29"/>
  <c r="AB327" i="29"/>
  <c r="AB116" i="29"/>
  <c r="W676" i="29"/>
  <c r="X608" i="29"/>
  <c r="X561" i="29"/>
  <c r="X502" i="29"/>
  <c r="X438" i="29"/>
  <c r="W368" i="29"/>
  <c r="X288" i="29"/>
  <c r="X229" i="29"/>
  <c r="W190" i="29"/>
  <c r="X123" i="29"/>
  <c r="X51" i="29"/>
  <c r="T781" i="29"/>
  <c r="T692" i="29"/>
  <c r="S627" i="29"/>
  <c r="S573" i="29"/>
  <c r="T488" i="29"/>
  <c r="S440" i="29"/>
  <c r="S387" i="29"/>
  <c r="T328" i="29"/>
  <c r="T264" i="29"/>
  <c r="AE404" i="29"/>
  <c r="AF194" i="29"/>
  <c r="AA726" i="29"/>
  <c r="AB311" i="29"/>
  <c r="AB100" i="29"/>
  <c r="W688" i="29"/>
  <c r="X613" i="29"/>
  <c r="X564" i="29"/>
  <c r="X489" i="29"/>
  <c r="X428" i="29"/>
  <c r="W347" i="29"/>
  <c r="X277" i="29"/>
  <c r="X215" i="29"/>
  <c r="W151" i="29"/>
  <c r="W75" i="29"/>
  <c r="X7" i="29"/>
  <c r="S724" i="29"/>
  <c r="T641" i="29"/>
  <c r="T525" i="29"/>
  <c r="S466" i="29"/>
  <c r="T420" i="29"/>
  <c r="S375" i="29"/>
  <c r="S312" i="29"/>
  <c r="S244" i="29"/>
  <c r="AF436" i="29"/>
  <c r="AF322" i="29"/>
  <c r="AE205" i="29"/>
  <c r="AF114" i="29"/>
  <c r="AB753" i="29"/>
  <c r="AB628" i="29"/>
  <c r="AB501" i="29"/>
  <c r="AB437" i="29"/>
  <c r="AB373" i="29"/>
  <c r="AA283" i="29"/>
  <c r="AA154" i="29"/>
  <c r="AB63" i="29"/>
  <c r="W732" i="29"/>
  <c r="X652" i="29"/>
  <c r="X627" i="29"/>
  <c r="X599" i="29"/>
  <c r="X577" i="29"/>
  <c r="X557" i="29"/>
  <c r="X520" i="29"/>
  <c r="W491" i="29"/>
  <c r="X469" i="29"/>
  <c r="W449" i="29"/>
  <c r="W425" i="29"/>
  <c r="X377" i="29"/>
  <c r="X332" i="29"/>
  <c r="W305" i="29"/>
  <c r="W268" i="29"/>
  <c r="W240" i="29"/>
  <c r="X216" i="29"/>
  <c r="X164" i="29"/>
  <c r="W127" i="29"/>
  <c r="X88" i="29"/>
  <c r="X56" i="29"/>
  <c r="X24" i="29"/>
  <c r="T780" i="29"/>
  <c r="T741" i="29"/>
  <c r="S696" i="29"/>
  <c r="T652" i="29"/>
  <c r="T618" i="29"/>
  <c r="T572" i="29"/>
  <c r="T517" i="29"/>
  <c r="T484" i="29"/>
  <c r="S459" i="29"/>
  <c r="S436" i="29"/>
  <c r="S415" i="29"/>
  <c r="S388" i="29"/>
  <c r="T365" i="29"/>
  <c r="T333" i="29"/>
  <c r="T301" i="29"/>
  <c r="T269" i="29"/>
  <c r="T239" i="29"/>
  <c r="S208" i="29"/>
  <c r="T183" i="29"/>
  <c r="T156" i="29"/>
  <c r="S130" i="29"/>
  <c r="S107" i="29"/>
  <c r="S80" i="29"/>
  <c r="T55" i="29"/>
  <c r="T28" i="29"/>
  <c r="P800" i="29"/>
  <c r="P761" i="29"/>
  <c r="O716" i="29"/>
  <c r="P672" i="29"/>
  <c r="P629" i="29"/>
  <c r="O604" i="29"/>
  <c r="O587" i="29"/>
  <c r="O572" i="29"/>
  <c r="O557" i="29"/>
  <c r="O540" i="29"/>
  <c r="O525" i="29"/>
  <c r="O513" i="29"/>
  <c r="O472" i="29"/>
  <c r="O455" i="29"/>
  <c r="P435" i="29"/>
  <c r="P397" i="29"/>
  <c r="P381" i="29"/>
  <c r="O371" i="29"/>
  <c r="O359" i="29"/>
  <c r="P349" i="29"/>
  <c r="O339" i="29"/>
  <c r="P329" i="29"/>
  <c r="P321" i="29"/>
  <c r="P313" i="29"/>
  <c r="P305" i="29"/>
  <c r="P297" i="29"/>
  <c r="P289" i="29"/>
  <c r="P281" i="29"/>
  <c r="P273" i="29"/>
  <c r="P265" i="29"/>
  <c r="P257" i="29"/>
  <c r="P73" i="29"/>
  <c r="O53" i="29"/>
  <c r="P34" i="29"/>
  <c r="P9" i="29"/>
  <c r="L793" i="29"/>
  <c r="L768" i="29"/>
  <c r="K748" i="29"/>
  <c r="L729" i="29"/>
  <c r="L704" i="29"/>
  <c r="K684" i="29"/>
  <c r="L665" i="29"/>
  <c r="K640" i="29"/>
  <c r="L610" i="29"/>
  <c r="K586" i="29"/>
  <c r="L566" i="29"/>
  <c r="K534" i="29"/>
  <c r="L514" i="29"/>
  <c r="L489" i="29"/>
  <c r="L460" i="29"/>
  <c r="L445" i="29"/>
  <c r="K432" i="29"/>
  <c r="K421" i="29"/>
  <c r="K413" i="29"/>
  <c r="K405" i="29"/>
  <c r="K397" i="29"/>
  <c r="K389" i="29"/>
  <c r="K381" i="29"/>
  <c r="K373" i="29"/>
  <c r="K365" i="29"/>
  <c r="K357" i="29"/>
  <c r="K349" i="29"/>
  <c r="K339" i="29"/>
  <c r="L320" i="29"/>
  <c r="L295" i="29"/>
  <c r="K275" i="29"/>
  <c r="L256" i="29"/>
  <c r="K75" i="29"/>
  <c r="H801" i="29"/>
  <c r="G784" i="29"/>
  <c r="G768" i="29"/>
  <c r="G752" i="29"/>
  <c r="G736" i="29"/>
  <c r="G722" i="29"/>
  <c r="H698" i="29"/>
  <c r="H678" i="29"/>
  <c r="G660" i="29"/>
  <c r="H641" i="29"/>
  <c r="H626" i="29"/>
  <c r="G616" i="29"/>
  <c r="G606" i="29"/>
  <c r="H594" i="29"/>
  <c r="G584" i="29"/>
  <c r="G574" i="29"/>
  <c r="H562" i="29"/>
  <c r="G552" i="29"/>
  <c r="G542" i="29"/>
  <c r="G526" i="29"/>
  <c r="G501" i="29"/>
  <c r="H489" i="29"/>
  <c r="G479" i="29"/>
  <c r="G469" i="29"/>
  <c r="H457" i="29"/>
  <c r="G447" i="29"/>
  <c r="G437" i="29"/>
  <c r="H425" i="29"/>
  <c r="H413" i="29"/>
  <c r="H397" i="29"/>
  <c r="H381" i="29"/>
  <c r="H365" i="29"/>
  <c r="H349" i="29"/>
  <c r="H333" i="29"/>
  <c r="H317" i="29"/>
  <c r="H301" i="29"/>
  <c r="H285" i="29"/>
  <c r="H269" i="29"/>
  <c r="H8" i="29"/>
  <c r="H24" i="29"/>
  <c r="H40" i="29"/>
  <c r="H56" i="29"/>
  <c r="H72" i="29"/>
  <c r="H88" i="29"/>
  <c r="H104" i="29"/>
  <c r="H120" i="29"/>
  <c r="H136" i="29"/>
  <c r="H152" i="29"/>
  <c r="H168" i="29"/>
  <c r="H184" i="29"/>
  <c r="H200" i="29"/>
  <c r="H216" i="29"/>
  <c r="H232" i="29"/>
  <c r="H248" i="29"/>
  <c r="G22" i="29"/>
  <c r="G44" i="29"/>
  <c r="G65" i="29"/>
  <c r="G86" i="29"/>
  <c r="G108" i="29"/>
  <c r="G129" i="29"/>
  <c r="G150" i="29"/>
  <c r="G172" i="29"/>
  <c r="G193" i="29"/>
  <c r="G214" i="29"/>
  <c r="G236" i="29"/>
  <c r="D511" i="29"/>
  <c r="D527" i="29"/>
  <c r="D543" i="29"/>
  <c r="D559" i="29"/>
  <c r="D575" i="29"/>
  <c r="D591" i="29"/>
  <c r="D607" i="29"/>
  <c r="D623" i="29"/>
  <c r="D639" i="29"/>
  <c r="D655" i="29"/>
  <c r="D671" i="29"/>
  <c r="D687" i="29"/>
  <c r="D703" i="29"/>
  <c r="D719" i="29"/>
  <c r="D735" i="29"/>
  <c r="D751" i="29"/>
  <c r="D767" i="29"/>
  <c r="D783" i="29"/>
  <c r="D799" i="29"/>
  <c r="C518" i="29"/>
  <c r="C534" i="29"/>
  <c r="C550" i="29"/>
  <c r="C566" i="29"/>
  <c r="C582" i="29"/>
  <c r="C598" i="29"/>
  <c r="C614" i="29"/>
  <c r="C630" i="29"/>
  <c r="C646" i="29"/>
  <c r="C662" i="29"/>
  <c r="C678" i="29"/>
  <c r="C694" i="29"/>
  <c r="C710" i="29"/>
  <c r="C726" i="29"/>
  <c r="C742" i="29"/>
  <c r="C758" i="29"/>
  <c r="C774" i="29"/>
  <c r="C790" i="29"/>
  <c r="C506" i="29"/>
  <c r="D271" i="29"/>
  <c r="D287" i="29"/>
  <c r="D303" i="29"/>
  <c r="D319" i="29"/>
  <c r="D335" i="29"/>
  <c r="D351" i="29"/>
  <c r="D367" i="29"/>
  <c r="D383" i="29"/>
  <c r="D399" i="29"/>
  <c r="D415" i="29"/>
  <c r="D431" i="29"/>
  <c r="T228" i="29"/>
  <c r="T216" i="29"/>
  <c r="S204" i="29"/>
  <c r="S190" i="29"/>
  <c r="T179" i="29"/>
  <c r="S167" i="29"/>
  <c r="T152" i="29"/>
  <c r="S140" i="29"/>
  <c r="S126" i="29"/>
  <c r="T115" i="29"/>
  <c r="S103" i="29"/>
  <c r="T88" i="29"/>
  <c r="S76" i="29"/>
  <c r="S62" i="29"/>
  <c r="T51" i="29"/>
  <c r="S39" i="29"/>
  <c r="T24" i="29"/>
  <c r="S12" i="29"/>
  <c r="O800" i="29"/>
  <c r="P781" i="29"/>
  <c r="P756" i="29"/>
  <c r="O736" i="29"/>
  <c r="P717" i="29"/>
  <c r="P692" i="29"/>
  <c r="O672" i="29"/>
  <c r="P653" i="29"/>
  <c r="O635" i="29"/>
  <c r="O627" i="29"/>
  <c r="O619" i="29"/>
  <c r="O607" i="29"/>
  <c r="O595" i="29"/>
  <c r="O585" i="29"/>
  <c r="P573" i="29"/>
  <c r="P561" i="29"/>
  <c r="O548" i="29"/>
  <c r="P536" i="29"/>
  <c r="O528" i="29"/>
  <c r="P514" i="29"/>
  <c r="P496" i="29"/>
  <c r="P461" i="29"/>
  <c r="O448" i="29"/>
  <c r="P436" i="29"/>
  <c r="O417" i="29"/>
  <c r="P389" i="29"/>
  <c r="O373" i="29"/>
  <c r="O357" i="29"/>
  <c r="O341" i="29"/>
  <c r="O325" i="29"/>
  <c r="O309" i="29"/>
  <c r="O293" i="29"/>
  <c r="O277" i="29"/>
  <c r="O261" i="29"/>
  <c r="P245" i="29"/>
  <c r="P237" i="29"/>
  <c r="P229" i="29"/>
  <c r="P221" i="29"/>
  <c r="P213" i="29"/>
  <c r="P205" i="29"/>
  <c r="P197" i="29"/>
  <c r="P189" i="29"/>
  <c r="P181" i="29"/>
  <c r="P173" i="29"/>
  <c r="P165" i="29"/>
  <c r="P157" i="29"/>
  <c r="P149" i="29"/>
  <c r="P141" i="29"/>
  <c r="P133" i="29"/>
  <c r="P125" i="29"/>
  <c r="P117" i="29"/>
  <c r="P109" i="29"/>
  <c r="P101" i="29"/>
  <c r="P93" i="29"/>
  <c r="O73" i="29"/>
  <c r="P54" i="29"/>
  <c r="P29" i="29"/>
  <c r="O9" i="29"/>
  <c r="L788" i="29"/>
  <c r="K768" i="29"/>
  <c r="L749" i="29"/>
  <c r="L724" i="29"/>
  <c r="K704" i="29"/>
  <c r="L685" i="29"/>
  <c r="L660" i="29"/>
  <c r="K636" i="29"/>
  <c r="K628" i="29"/>
  <c r="K620" i="29"/>
  <c r="K612" i="29"/>
  <c r="L593" i="29"/>
  <c r="K566" i="29"/>
  <c r="K546" i="29"/>
  <c r="L518" i="29"/>
  <c r="K501" i="29"/>
  <c r="L481" i="29"/>
  <c r="L453" i="29"/>
  <c r="K435" i="29"/>
  <c r="K423" i="29"/>
  <c r="K407" i="29"/>
  <c r="K391" i="29"/>
  <c r="K375" i="29"/>
  <c r="K359" i="29"/>
  <c r="K343" i="29"/>
  <c r="L324" i="29"/>
  <c r="L299" i="29"/>
  <c r="K279" i="29"/>
  <c r="L260" i="29"/>
  <c r="H789" i="29"/>
  <c r="H773" i="29"/>
  <c r="H757" i="29"/>
  <c r="H741" i="29"/>
  <c r="H714" i="29"/>
  <c r="H702" i="29"/>
  <c r="G686" i="29"/>
  <c r="H653" i="29"/>
  <c r="H642" i="29"/>
  <c r="G626" i="29"/>
  <c r="G594" i="29"/>
  <c r="G562" i="29"/>
  <c r="H530" i="29"/>
  <c r="G489" i="29"/>
  <c r="G457" i="29"/>
  <c r="G425" i="29"/>
  <c r="H410" i="29"/>
  <c r="H402" i="29"/>
  <c r="H394" i="29"/>
  <c r="H386" i="29"/>
  <c r="H378" i="29"/>
  <c r="H370" i="29"/>
  <c r="H362" i="29"/>
  <c r="H354" i="29"/>
  <c r="H346" i="29"/>
  <c r="H338" i="29"/>
  <c r="H330" i="29"/>
  <c r="H322" i="29"/>
  <c r="H314" i="29"/>
  <c r="H306" i="29"/>
  <c r="H298" i="29"/>
  <c r="H290" i="29"/>
  <c r="H282" i="29"/>
  <c r="H274" i="29"/>
  <c r="H266" i="29"/>
  <c r="H258" i="29"/>
  <c r="H17" i="29"/>
  <c r="H33" i="29"/>
  <c r="H49" i="29"/>
  <c r="H65" i="29"/>
  <c r="H81" i="29"/>
  <c r="H97" i="29"/>
  <c r="H113" i="29"/>
  <c r="H129" i="29"/>
  <c r="H145" i="29"/>
  <c r="H161" i="29"/>
  <c r="H177" i="29"/>
  <c r="H193" i="29"/>
  <c r="H209" i="29"/>
  <c r="H225" i="29"/>
  <c r="H241" i="29"/>
  <c r="G13" i="29"/>
  <c r="G34" i="29"/>
  <c r="G56" i="29"/>
  <c r="G77" i="29"/>
  <c r="G98" i="29"/>
  <c r="G120" i="29"/>
  <c r="G141" i="29"/>
  <c r="G162" i="29"/>
  <c r="G184" i="29"/>
  <c r="G205" i="29"/>
  <c r="G226" i="29"/>
  <c r="G248" i="29"/>
  <c r="D520" i="29"/>
  <c r="D536" i="29"/>
  <c r="D552" i="29"/>
  <c r="D568" i="29"/>
  <c r="D584" i="29"/>
  <c r="D600" i="29"/>
  <c r="D616" i="29"/>
  <c r="D632" i="29"/>
  <c r="D648" i="29"/>
  <c r="D664" i="29"/>
  <c r="D680" i="29"/>
  <c r="D696" i="29"/>
  <c r="D712" i="29"/>
  <c r="D728" i="29"/>
  <c r="D744" i="29"/>
  <c r="D760" i="29"/>
  <c r="D776" i="29"/>
  <c r="D792" i="29"/>
  <c r="C511" i="29"/>
  <c r="C527" i="29"/>
  <c r="C543" i="29"/>
  <c r="C559" i="29"/>
  <c r="C575" i="29"/>
  <c r="C591" i="29"/>
  <c r="C607" i="29"/>
  <c r="C623" i="29"/>
  <c r="C639" i="29"/>
  <c r="C655" i="29"/>
  <c r="C671" i="29"/>
  <c r="C687" i="29"/>
  <c r="C703" i="29"/>
  <c r="C719" i="29"/>
  <c r="C735" i="29"/>
  <c r="C751" i="29"/>
  <c r="C767" i="29"/>
  <c r="C783" i="29"/>
  <c r="C799" i="29"/>
  <c r="D268" i="29"/>
  <c r="D284" i="29"/>
  <c r="D300" i="29"/>
  <c r="D316" i="29"/>
  <c r="D332" i="29"/>
  <c r="D348" i="29"/>
  <c r="D364" i="29"/>
  <c r="D380" i="29"/>
  <c r="D396" i="29"/>
  <c r="D412" i="29"/>
  <c r="D428" i="29"/>
  <c r="D444" i="29"/>
  <c r="D460" i="29"/>
  <c r="D476" i="29"/>
  <c r="D492" i="29"/>
  <c r="C263" i="29"/>
  <c r="C279" i="29"/>
  <c r="C295" i="29"/>
  <c r="C311" i="29"/>
  <c r="C327" i="29"/>
  <c r="C343" i="29"/>
  <c r="C359" i="29"/>
  <c r="C375" i="29"/>
  <c r="C391" i="29"/>
  <c r="C407" i="29"/>
  <c r="S247" i="29"/>
  <c r="S232" i="29"/>
  <c r="T212" i="29"/>
  <c r="S200" i="29"/>
  <c r="S186" i="29"/>
  <c r="T175" i="29"/>
  <c r="S163" i="29"/>
  <c r="T148" i="29"/>
  <c r="S136" i="29"/>
  <c r="S122" i="29"/>
  <c r="T111" i="29"/>
  <c r="S99" i="29"/>
  <c r="T84" i="29"/>
  <c r="S72" i="29"/>
  <c r="S58" i="29"/>
  <c r="T47" i="29"/>
  <c r="S35" i="29"/>
  <c r="T20" i="29"/>
  <c r="S8" i="29"/>
  <c r="P792" i="29"/>
  <c r="O772" i="29"/>
  <c r="P753" i="29"/>
  <c r="P728" i="29"/>
  <c r="O708" i="29"/>
  <c r="P689" i="29"/>
  <c r="P664" i="29"/>
  <c r="O644" i="29"/>
  <c r="O617" i="29"/>
  <c r="O605" i="29"/>
  <c r="P598" i="29"/>
  <c r="O583" i="29"/>
  <c r="O571" i="29"/>
  <c r="O561" i="29"/>
  <c r="P549" i="29"/>
  <c r="P537" i="29"/>
  <c r="O524" i="29"/>
  <c r="P512" i="29"/>
  <c r="O498" i="29"/>
  <c r="P484" i="29"/>
  <c r="P467" i="29"/>
  <c r="O436" i="29"/>
  <c r="O423" i="29"/>
  <c r="P404" i="29"/>
  <c r="P378" i="29"/>
  <c r="P362" i="29"/>
  <c r="P346" i="29"/>
  <c r="AU498" i="29"/>
  <c r="AQ540" i="29"/>
  <c r="AE740" i="29"/>
  <c r="AM783" i="29"/>
  <c r="AJ95" i="29"/>
  <c r="AM53" i="29"/>
  <c r="AE484" i="29"/>
  <c r="AB369" i="29"/>
  <c r="AF271" i="29"/>
  <c r="AB659" i="29"/>
  <c r="AB151" i="29"/>
  <c r="AE396" i="29"/>
  <c r="AA733" i="29"/>
  <c r="AA222" i="29"/>
  <c r="AB19" i="29"/>
  <c r="AF384" i="29"/>
  <c r="AA74" i="29"/>
  <c r="W501" i="29"/>
  <c r="W178" i="29"/>
  <c r="T672" i="29"/>
  <c r="S384" i="29"/>
  <c r="AE109" i="29"/>
  <c r="AA58" i="29"/>
  <c r="X486" i="29"/>
  <c r="W214" i="29"/>
  <c r="T756" i="29"/>
  <c r="S475" i="29"/>
  <c r="T244" i="29"/>
  <c r="AA256" i="29"/>
  <c r="W540" i="29"/>
  <c r="X258" i="29"/>
  <c r="S788" i="29"/>
  <c r="S456" i="29"/>
  <c r="S230" i="29"/>
  <c r="AE77" i="29"/>
  <c r="AB421" i="29"/>
  <c r="AA26" i="29"/>
  <c r="W594" i="29"/>
  <c r="X485" i="29"/>
  <c r="W365" i="29"/>
  <c r="X233" i="29"/>
  <c r="X80" i="29"/>
  <c r="S728" i="29"/>
  <c r="S557" i="29"/>
  <c r="S432" i="29"/>
  <c r="T325" i="29"/>
  <c r="S203" i="29"/>
  <c r="S98" i="29"/>
  <c r="P793" i="29"/>
  <c r="P621" i="29"/>
  <c r="P553" i="29"/>
  <c r="O468" i="29"/>
  <c r="O379" i="29"/>
  <c r="O335" i="29"/>
  <c r="O303" i="29"/>
  <c r="O271" i="29"/>
  <c r="P50" i="29"/>
  <c r="K764" i="29"/>
  <c r="L681" i="29"/>
  <c r="L578" i="29"/>
  <c r="K477" i="29"/>
  <c r="L419" i="29"/>
  <c r="L387" i="29"/>
  <c r="L355" i="29"/>
  <c r="K291" i="29"/>
  <c r="G797" i="29"/>
  <c r="G734" i="29"/>
  <c r="G658" i="29"/>
  <c r="H602" i="29"/>
  <c r="G560" i="29"/>
  <c r="H497" i="29"/>
  <c r="G455" i="29"/>
  <c r="H409" i="29"/>
  <c r="H345" i="29"/>
  <c r="H281" i="29"/>
  <c r="H44" i="29"/>
  <c r="H108" i="29"/>
  <c r="H172" i="29"/>
  <c r="H236" i="29"/>
  <c r="G70" i="29"/>
  <c r="G156" i="29"/>
  <c r="G241" i="29"/>
  <c r="D563" i="29"/>
  <c r="D627" i="29"/>
  <c r="D691" i="29"/>
  <c r="D755" i="29"/>
  <c r="C522" i="29"/>
  <c r="C586" i="29"/>
  <c r="C650" i="29"/>
  <c r="C714" i="29"/>
  <c r="C778" i="29"/>
  <c r="D291" i="29"/>
  <c r="D355" i="29"/>
  <c r="D419" i="29"/>
  <c r="T200" i="29"/>
  <c r="S151" i="29"/>
  <c r="T99" i="29"/>
  <c r="S46" i="29"/>
  <c r="P797" i="29"/>
  <c r="P708" i="29"/>
  <c r="P633" i="29"/>
  <c r="P593" i="29"/>
  <c r="P546" i="29"/>
  <c r="P492" i="29"/>
  <c r="P412" i="29"/>
  <c r="O337" i="29"/>
  <c r="O273" i="29"/>
  <c r="O227" i="29"/>
  <c r="O195" i="29"/>
  <c r="O163" i="29"/>
  <c r="O131" i="29"/>
  <c r="O99" i="29"/>
  <c r="O25" i="29"/>
  <c r="L740" i="29"/>
  <c r="K656" i="29"/>
  <c r="K610" i="29"/>
  <c r="K514" i="29"/>
  <c r="L433" i="29"/>
  <c r="K371" i="29"/>
  <c r="K295" i="29"/>
  <c r="H769" i="29"/>
  <c r="G700" i="29"/>
  <c r="G618" i="29"/>
  <c r="G481" i="29"/>
  <c r="G401" i="29"/>
  <c r="G369" i="29"/>
  <c r="G337" i="29"/>
  <c r="G305" i="29"/>
  <c r="G273" i="29"/>
  <c r="H37" i="29"/>
  <c r="H101" i="29"/>
  <c r="H165" i="29"/>
  <c r="H229" i="29"/>
  <c r="G61" i="29"/>
  <c r="G146" i="29"/>
  <c r="G232" i="29"/>
  <c r="D556" i="29"/>
  <c r="D620" i="29"/>
  <c r="D684" i="29"/>
  <c r="D748" i="29"/>
  <c r="C515" i="29"/>
  <c r="C579" i="29"/>
  <c r="C643" i="29"/>
  <c r="C707" i="29"/>
  <c r="C771" i="29"/>
  <c r="D288" i="29"/>
  <c r="D352" i="29"/>
  <c r="D416" i="29"/>
  <c r="D480" i="29"/>
  <c r="C299" i="29"/>
  <c r="C363" i="29"/>
  <c r="S238" i="29"/>
  <c r="S184" i="29"/>
  <c r="T132" i="29"/>
  <c r="S83" i="29"/>
  <c r="T31" i="29"/>
  <c r="P769" i="29"/>
  <c r="P680" i="29"/>
  <c r="O603" i="29"/>
  <c r="O556" i="29"/>
  <c r="O509" i="29"/>
  <c r="O434" i="29"/>
  <c r="P358" i="29"/>
  <c r="P314" i="29"/>
  <c r="P282" i="29"/>
  <c r="O245" i="29"/>
  <c r="O213" i="29"/>
  <c r="O181" i="29"/>
  <c r="O149" i="29"/>
  <c r="O117" i="29"/>
  <c r="P81" i="29"/>
  <c r="P42" i="29"/>
  <c r="L792" i="29"/>
  <c r="L753" i="29"/>
  <c r="K708" i="29"/>
  <c r="L664" i="29"/>
  <c r="K602" i="29"/>
  <c r="K550" i="29"/>
  <c r="K493" i="29"/>
  <c r="L473" i="29"/>
  <c r="K453" i="29"/>
  <c r="L441" i="29"/>
  <c r="L429" i="29"/>
  <c r="L416" i="29"/>
  <c r="L400" i="29"/>
  <c r="L384" i="29"/>
  <c r="L368" i="29"/>
  <c r="L352" i="29"/>
  <c r="K331" i="29"/>
  <c r="L312" i="29"/>
  <c r="L287" i="29"/>
  <c r="K267" i="29"/>
  <c r="L55" i="29"/>
  <c r="G789" i="29"/>
  <c r="G773" i="29"/>
  <c r="G757" i="29"/>
  <c r="G741" i="29"/>
  <c r="H718" i="29"/>
  <c r="G702" i="29"/>
  <c r="H681" i="29"/>
  <c r="G657" i="29"/>
  <c r="G642" i="29"/>
  <c r="H621" i="29"/>
  <c r="H605" i="29"/>
  <c r="H589" i="29"/>
  <c r="H573" i="29"/>
  <c r="H557" i="29"/>
  <c r="H541" i="29"/>
  <c r="H521" i="29"/>
  <c r="H498" i="29"/>
  <c r="H482" i="29"/>
  <c r="H466" i="29"/>
  <c r="H450" i="29"/>
  <c r="H434" i="29"/>
  <c r="H418" i="29"/>
  <c r="G402" i="29"/>
  <c r="G386" i="29"/>
  <c r="G370" i="29"/>
  <c r="G354" i="29"/>
  <c r="G338" i="29"/>
  <c r="G322" i="29"/>
  <c r="G306" i="29"/>
  <c r="G290" i="29"/>
  <c r="G274" i="29"/>
  <c r="H6" i="29"/>
  <c r="H22" i="29"/>
  <c r="H38" i="29"/>
  <c r="H54" i="29"/>
  <c r="H70" i="29"/>
  <c r="H86" i="29"/>
  <c r="H102" i="29"/>
  <c r="H118" i="29"/>
  <c r="H134" i="29"/>
  <c r="H150" i="29"/>
  <c r="H166" i="29"/>
  <c r="H182" i="29"/>
  <c r="H198" i="29"/>
  <c r="H214" i="29"/>
  <c r="H230" i="29"/>
  <c r="H246" i="29"/>
  <c r="G20" i="29"/>
  <c r="G41" i="29"/>
  <c r="G62" i="29"/>
  <c r="G84" i="29"/>
  <c r="G105" i="29"/>
  <c r="G126" i="29"/>
  <c r="G148" i="29"/>
  <c r="G169" i="29"/>
  <c r="G190" i="29"/>
  <c r="G212" i="29"/>
  <c r="G233" i="29"/>
  <c r="D509" i="29"/>
  <c r="D525" i="29"/>
  <c r="D541" i="29"/>
  <c r="D557" i="29"/>
  <c r="D573" i="29"/>
  <c r="D589" i="29"/>
  <c r="D605" i="29"/>
  <c r="D621" i="29"/>
  <c r="D637" i="29"/>
  <c r="D653" i="29"/>
  <c r="D669" i="29"/>
  <c r="D685" i="29"/>
  <c r="D701" i="29"/>
  <c r="D717" i="29"/>
  <c r="D733" i="29"/>
  <c r="D749" i="29"/>
  <c r="D765" i="29"/>
  <c r="D781" i="29"/>
  <c r="D797" i="29"/>
  <c r="C516" i="29"/>
  <c r="C532" i="29"/>
  <c r="C548" i="29"/>
  <c r="C564" i="29"/>
  <c r="C580" i="29"/>
  <c r="C596" i="29"/>
  <c r="C612" i="29"/>
  <c r="C628" i="29"/>
  <c r="C644" i="29"/>
  <c r="C660" i="29"/>
  <c r="C676" i="29"/>
  <c r="C692" i="29"/>
  <c r="C708" i="29"/>
  <c r="C724" i="29"/>
  <c r="C740" i="29"/>
  <c r="C756" i="29"/>
  <c r="C772" i="29"/>
  <c r="C788" i="29"/>
  <c r="D257" i="29"/>
  <c r="D273" i="29"/>
  <c r="D289" i="29"/>
  <c r="D305" i="29"/>
  <c r="D321" i="29"/>
  <c r="D337" i="29"/>
  <c r="D353" i="29"/>
  <c r="D369" i="29"/>
  <c r="D385" i="29"/>
  <c r="D401" i="29"/>
  <c r="D417" i="29"/>
  <c r="D433" i="29"/>
  <c r="D449" i="29"/>
  <c r="D465" i="29"/>
  <c r="D481" i="29"/>
  <c r="D497" i="29"/>
  <c r="C268" i="29"/>
  <c r="C284" i="29"/>
  <c r="C300" i="29"/>
  <c r="C316" i="29"/>
  <c r="C332" i="29"/>
  <c r="C348" i="29"/>
  <c r="C364" i="29"/>
  <c r="C380" i="29"/>
  <c r="C396" i="29"/>
  <c r="C412" i="29"/>
  <c r="T227" i="29"/>
  <c r="S212" i="29"/>
  <c r="S198" i="29"/>
  <c r="T187" i="29"/>
  <c r="S175" i="29"/>
  <c r="T160" i="29"/>
  <c r="S148" i="29"/>
  <c r="S134" i="29"/>
  <c r="T123" i="29"/>
  <c r="S111" i="29"/>
  <c r="T96" i="29"/>
  <c r="S84" i="29"/>
  <c r="S70" i="29"/>
  <c r="T59" i="29"/>
  <c r="S47" i="29"/>
  <c r="T32" i="29"/>
  <c r="S20" i="29"/>
  <c r="S6" i="29"/>
  <c r="P789" i="29"/>
  <c r="P764" i="29"/>
  <c r="O744" i="29"/>
  <c r="P725" i="29"/>
  <c r="P700" i="29"/>
  <c r="O680" i="29"/>
  <c r="P661" i="29"/>
  <c r="P636" i="29"/>
  <c r="P620" i="29"/>
  <c r="P609" i="29"/>
  <c r="O596" i="29"/>
  <c r="P584" i="29"/>
  <c r="O576" i="29"/>
  <c r="P562" i="29"/>
  <c r="O549" i="29"/>
  <c r="P542" i="29"/>
  <c r="O527" i="29"/>
  <c r="O515" i="29"/>
  <c r="P493" i="29"/>
  <c r="O480" i="29"/>
  <c r="P468" i="29"/>
  <c r="P444" i="29"/>
  <c r="P405" i="29"/>
  <c r="P246" i="29"/>
  <c r="P230" i="29"/>
  <c r="P214" i="29"/>
  <c r="P198" i="29"/>
  <c r="P182" i="29"/>
  <c r="P166" i="29"/>
  <c r="P150" i="29"/>
  <c r="P134" i="29"/>
  <c r="P118" i="29"/>
  <c r="P102" i="29"/>
  <c r="O81" i="29"/>
  <c r="P62" i="29"/>
  <c r="P37" i="29"/>
  <c r="O17" i="29"/>
  <c r="K792" i="29"/>
  <c r="L773" i="29"/>
  <c r="L748" i="29"/>
  <c r="K728" i="29"/>
  <c r="L709" i="29"/>
  <c r="L684" i="29"/>
  <c r="K664" i="29"/>
  <c r="L645" i="29"/>
  <c r="L625" i="29"/>
  <c r="L609" i="29"/>
  <c r="K582" i="29"/>
  <c r="L554" i="29"/>
  <c r="L525" i="29"/>
  <c r="L497" i="29"/>
  <c r="L468" i="29"/>
  <c r="L444" i="29"/>
  <c r="K436" i="29"/>
  <c r="L339" i="29"/>
  <c r="K319" i="29"/>
  <c r="L300" i="29"/>
  <c r="L275" i="29"/>
  <c r="L189" i="29"/>
  <c r="H797" i="29"/>
  <c r="H782" i="29"/>
  <c r="H766" i="29"/>
  <c r="H750" i="29"/>
  <c r="H734" i="29"/>
  <c r="G718" i="29"/>
  <c r="H685" i="29"/>
  <c r="H674" i="29"/>
  <c r="H658" i="29"/>
  <c r="H630" i="29"/>
  <c r="H614" i="29"/>
  <c r="H598" i="29"/>
  <c r="H582" i="29"/>
  <c r="H566" i="29"/>
  <c r="H550" i="29"/>
  <c r="H534" i="29"/>
  <c r="G518" i="29"/>
  <c r="H493" i="29"/>
  <c r="H477" i="29"/>
  <c r="H461" i="29"/>
  <c r="H445" i="29"/>
  <c r="H429" i="29"/>
  <c r="H7" i="29"/>
  <c r="H23" i="29"/>
  <c r="H39" i="29"/>
  <c r="H55" i="29"/>
  <c r="H71" i="29"/>
  <c r="H87" i="29"/>
  <c r="H103" i="29"/>
  <c r="H119" i="29"/>
  <c r="H135" i="29"/>
  <c r="H151" i="29"/>
  <c r="H167" i="29"/>
  <c r="H183" i="29"/>
  <c r="H199" i="29"/>
  <c r="H215" i="29"/>
  <c r="H231" i="29"/>
  <c r="H247" i="29"/>
  <c r="G21" i="29"/>
  <c r="G42" i="29"/>
  <c r="G64" i="29"/>
  <c r="G85" i="29"/>
  <c r="G106" i="29"/>
  <c r="G128" i="29"/>
  <c r="G149" i="29"/>
  <c r="G170" i="29"/>
  <c r="G192" i="29"/>
  <c r="G213" i="29"/>
  <c r="G234" i="29"/>
  <c r="D514" i="29"/>
  <c r="D530" i="29"/>
  <c r="D546" i="29"/>
  <c r="D562" i="29"/>
  <c r="D578" i="29"/>
  <c r="D594" i="29"/>
  <c r="D610" i="29"/>
  <c r="D626" i="29"/>
  <c r="D642" i="29"/>
  <c r="D658" i="29"/>
  <c r="D674" i="29"/>
  <c r="D690" i="29"/>
  <c r="D706" i="29"/>
  <c r="D722" i="29"/>
  <c r="D738" i="29"/>
  <c r="D754" i="29"/>
  <c r="D770" i="29"/>
  <c r="D786" i="29"/>
  <c r="D802" i="29"/>
  <c r="C521" i="29"/>
  <c r="C537" i="29"/>
  <c r="C553" i="29"/>
  <c r="C569" i="29"/>
  <c r="C585" i="29"/>
  <c r="C601" i="29"/>
  <c r="C617" i="29"/>
  <c r="C633" i="29"/>
  <c r="C649" i="29"/>
  <c r="C665" i="29"/>
  <c r="C681" i="29"/>
  <c r="C697" i="29"/>
  <c r="C713" i="29"/>
  <c r="C729" i="29"/>
  <c r="C745" i="29"/>
  <c r="C761" i="29"/>
  <c r="C777" i="29"/>
  <c r="C793" i="29"/>
  <c r="D258" i="29"/>
  <c r="D274" i="29"/>
  <c r="D290" i="29"/>
  <c r="D306" i="29"/>
  <c r="D322" i="29"/>
  <c r="D338" i="29"/>
  <c r="D354" i="29"/>
  <c r="D370" i="29"/>
  <c r="D386" i="29"/>
  <c r="D402" i="29"/>
  <c r="D418" i="29"/>
  <c r="D434" i="29"/>
  <c r="D450" i="29"/>
  <c r="D466" i="29"/>
  <c r="D482" i="29"/>
  <c r="D498" i="29"/>
  <c r="C265" i="29"/>
  <c r="C281" i="29"/>
  <c r="C297" i="29"/>
  <c r="C313" i="29"/>
  <c r="C329" i="29"/>
  <c r="C345" i="29"/>
  <c r="C361" i="29"/>
  <c r="C377" i="29"/>
  <c r="C393" i="29"/>
  <c r="C409" i="29"/>
  <c r="D491" i="29"/>
  <c r="C306" i="29"/>
  <c r="C370" i="29"/>
  <c r="C422" i="29"/>
  <c r="C438" i="29"/>
  <c r="C454" i="29"/>
  <c r="C470" i="29"/>
  <c r="C486" i="29"/>
  <c r="C502" i="29"/>
  <c r="D18" i="29"/>
  <c r="D34" i="29"/>
  <c r="D50" i="29"/>
  <c r="D66" i="29"/>
  <c r="D82" i="29"/>
  <c r="D98" i="29"/>
  <c r="D114" i="29"/>
  <c r="D130" i="29"/>
  <c r="D146" i="29"/>
  <c r="D162" i="29"/>
  <c r="D178" i="29"/>
  <c r="D194" i="29"/>
  <c r="D210" i="29"/>
  <c r="D226" i="29"/>
  <c r="D242" i="29"/>
  <c r="C15" i="29"/>
  <c r="C31" i="29"/>
  <c r="C47" i="29"/>
  <c r="C63" i="29"/>
  <c r="C79" i="29"/>
  <c r="C95" i="29"/>
  <c r="C111" i="29"/>
  <c r="C127" i="29"/>
  <c r="C143" i="29"/>
  <c r="C159" i="29"/>
  <c r="C175" i="29"/>
  <c r="C191" i="29"/>
  <c r="C207" i="29"/>
  <c r="C223" i="29"/>
  <c r="C239" i="29"/>
  <c r="C76" i="29"/>
  <c r="C112" i="29"/>
  <c r="C148" i="29"/>
  <c r="C184" i="29"/>
  <c r="C216" i="29"/>
  <c r="C248" i="29"/>
  <c r="D49" i="29"/>
  <c r="D105" i="29"/>
  <c r="D157" i="29"/>
  <c r="D205" i="29"/>
  <c r="C18" i="29"/>
  <c r="C70" i="29"/>
  <c r="C122" i="29"/>
  <c r="C186" i="29"/>
  <c r="C246" i="29"/>
  <c r="D495" i="29"/>
  <c r="C310" i="29"/>
  <c r="C374" i="29"/>
  <c r="C423" i="29"/>
  <c r="C439" i="29"/>
  <c r="C455" i="29"/>
  <c r="C471" i="29"/>
  <c r="C487" i="29"/>
  <c r="D7" i="29"/>
  <c r="D23" i="29"/>
  <c r="D39" i="29"/>
  <c r="D55" i="29"/>
  <c r="D71" i="29"/>
  <c r="D87" i="29"/>
  <c r="D103" i="29"/>
  <c r="D119" i="29"/>
  <c r="D135" i="29"/>
  <c r="D151" i="29"/>
  <c r="D167" i="29"/>
  <c r="D183" i="29"/>
  <c r="D199" i="29"/>
  <c r="D215" i="29"/>
  <c r="D231" i="29"/>
  <c r="D247" i="29"/>
  <c r="C20" i="29"/>
  <c r="C40" i="29"/>
  <c r="C56" i="29"/>
  <c r="C72" i="29"/>
  <c r="C100" i="29"/>
  <c r="C132" i="29"/>
  <c r="C160" i="29"/>
  <c r="C188" i="29"/>
  <c r="C220" i="29"/>
  <c r="D133" i="29"/>
  <c r="C142" i="29"/>
  <c r="C214" i="29"/>
  <c r="D467" i="29"/>
  <c r="C282" i="29"/>
  <c r="C346" i="29"/>
  <c r="C410" i="29"/>
  <c r="C432" i="29"/>
  <c r="C448" i="29"/>
  <c r="C464" i="29"/>
  <c r="C480" i="29"/>
  <c r="C496" i="29"/>
  <c r="D16" i="29"/>
  <c r="D32" i="29"/>
  <c r="D48" i="29"/>
  <c r="D64" i="29"/>
  <c r="D80" i="29"/>
  <c r="D96" i="29"/>
  <c r="D112" i="29"/>
  <c r="D128" i="29"/>
  <c r="D144" i="29"/>
  <c r="D160" i="29"/>
  <c r="D176" i="29"/>
  <c r="D192" i="29"/>
  <c r="D208" i="29"/>
  <c r="D224" i="29"/>
  <c r="D240" i="29"/>
  <c r="C9" i="29"/>
  <c r="C25" i="29"/>
  <c r="C41" i="29"/>
  <c r="C57" i="29"/>
  <c r="C73" i="29"/>
  <c r="C89" i="29"/>
  <c r="C105" i="29"/>
  <c r="C121" i="29"/>
  <c r="C137" i="29"/>
  <c r="C153" i="29"/>
  <c r="C169" i="29"/>
  <c r="C185" i="29"/>
  <c r="C201" i="29"/>
  <c r="C217" i="29"/>
  <c r="C233" i="29"/>
  <c r="C249" i="29"/>
  <c r="C318" i="29"/>
  <c r="C425" i="29"/>
  <c r="C457" i="29"/>
  <c r="C489" i="29"/>
  <c r="D21" i="29"/>
  <c r="D53" i="29"/>
  <c r="D97" i="29"/>
  <c r="D149" i="29"/>
  <c r="D197" i="29"/>
  <c r="D245" i="29"/>
  <c r="C46" i="29"/>
  <c r="C98" i="29"/>
  <c r="C162" i="29"/>
  <c r="C226" i="29"/>
  <c r="C302" i="29"/>
  <c r="C421" i="29"/>
  <c r="C453" i="29"/>
  <c r="C485" i="29"/>
  <c r="D33" i="29"/>
  <c r="D81" i="29"/>
  <c r="D125" i="29"/>
  <c r="D177" i="29"/>
  <c r="D225" i="29"/>
  <c r="C14" i="29"/>
  <c r="C62" i="29"/>
  <c r="C118" i="29"/>
  <c r="C182" i="29"/>
  <c r="C242" i="29"/>
  <c r="H316" i="29"/>
  <c r="H380" i="29"/>
  <c r="G442" i="29"/>
  <c r="G539" i="29"/>
  <c r="G679" i="29"/>
  <c r="L51" i="29"/>
  <c r="K120" i="29"/>
  <c r="L201" i="29"/>
  <c r="K264" i="29"/>
  <c r="L346" i="29"/>
  <c r="L378" i="29"/>
  <c r="L410" i="29"/>
  <c r="K533" i="29"/>
  <c r="L735" i="29"/>
  <c r="P35" i="29"/>
  <c r="P264" i="29"/>
  <c r="P296" i="29"/>
  <c r="P328" i="29"/>
  <c r="P360" i="29"/>
  <c r="O404" i="29"/>
  <c r="O522" i="29"/>
  <c r="O641" i="29"/>
  <c r="P794" i="29"/>
  <c r="T122" i="29"/>
  <c r="G446" i="29"/>
  <c r="G671" i="29"/>
  <c r="L67" i="29"/>
  <c r="L175" i="29"/>
  <c r="L258" i="29"/>
  <c r="K340" i="29"/>
  <c r="L612" i="29"/>
  <c r="K749" i="29"/>
  <c r="P52" i="29"/>
  <c r="P127" i="29"/>
  <c r="P191" i="29"/>
  <c r="P387" i="29"/>
  <c r="P511" i="29"/>
  <c r="O610" i="29"/>
  <c r="O733" i="29"/>
  <c r="T65" i="29"/>
  <c r="T193" i="29"/>
  <c r="H479" i="29"/>
  <c r="H568" i="29"/>
  <c r="G711" i="29"/>
  <c r="G794" i="29"/>
  <c r="L75" i="29"/>
  <c r="K138" i="29"/>
  <c r="L219" i="29"/>
  <c r="K302" i="29"/>
  <c r="L377" i="29"/>
  <c r="L447" i="29"/>
  <c r="K697" i="29"/>
  <c r="P27" i="29"/>
  <c r="P271" i="29"/>
  <c r="P335" i="29"/>
  <c r="O402" i="29"/>
  <c r="P508" i="29"/>
  <c r="O614" i="29"/>
  <c r="O777" i="29"/>
  <c r="T114" i="29"/>
  <c r="G235" i="29"/>
  <c r="G171" i="29"/>
  <c r="G107" i="29"/>
  <c r="G43" i="29"/>
  <c r="H283" i="29"/>
  <c r="H347" i="29"/>
  <c r="H411" i="29"/>
  <c r="G742" i="29"/>
  <c r="L35" i="29"/>
  <c r="L143" i="29"/>
  <c r="K220" i="29"/>
  <c r="K316" i="29"/>
  <c r="K525" i="29"/>
  <c r="K661" i="29"/>
  <c r="P7" i="29"/>
  <c r="P92" i="29"/>
  <c r="P124" i="29"/>
  <c r="P156" i="29"/>
  <c r="P188" i="29"/>
  <c r="P220" i="29"/>
  <c r="P408" i="29"/>
  <c r="P527" i="29"/>
  <c r="O620" i="29"/>
  <c r="P755" i="29"/>
  <c r="T73" i="29"/>
  <c r="T201" i="29"/>
  <c r="T395" i="29"/>
  <c r="S516" i="29"/>
  <c r="S705" i="29"/>
  <c r="W104" i="29"/>
  <c r="X242" i="29"/>
  <c r="W382" i="29"/>
  <c r="X566" i="29"/>
  <c r="X675" i="29"/>
  <c r="AA559" i="29"/>
  <c r="AF212" i="29"/>
  <c r="S397" i="29"/>
  <c r="S506" i="29"/>
  <c r="T631" i="29"/>
  <c r="T779" i="29"/>
  <c r="X161" i="29"/>
  <c r="X271" i="29"/>
  <c r="X419" i="29"/>
  <c r="X542" i="29"/>
  <c r="W641" i="29"/>
  <c r="AA346" i="29"/>
  <c r="AA474" i="29"/>
  <c r="AF228" i="29"/>
  <c r="T287" i="29"/>
  <c r="T351" i="29"/>
  <c r="S437" i="29"/>
  <c r="T583" i="29"/>
  <c r="S793" i="29"/>
  <c r="X70" i="29"/>
  <c r="X158" i="29"/>
  <c r="W290" i="29"/>
  <c r="W412" i="29"/>
  <c r="X614" i="29"/>
  <c r="AA551" i="29"/>
  <c r="AE25" i="29"/>
  <c r="AF321" i="29"/>
  <c r="S301" i="29"/>
  <c r="S365" i="29"/>
  <c r="T474" i="29"/>
  <c r="S612" i="29"/>
  <c r="S725" i="29"/>
  <c r="W36" i="29"/>
  <c r="W108" i="29"/>
  <c r="W184" i="29"/>
  <c r="X268" i="29"/>
  <c r="W420" i="29"/>
  <c r="W549" i="29"/>
  <c r="AB17" i="29"/>
  <c r="AA418" i="29"/>
  <c r="AF68" i="29"/>
  <c r="AE647" i="29"/>
  <c r="X719" i="29"/>
  <c r="X783" i="29"/>
  <c r="AB101" i="29"/>
  <c r="AB229" i="29"/>
  <c r="AA390" i="29"/>
  <c r="AB520" i="29"/>
  <c r="AB584" i="29"/>
  <c r="AA731" i="29"/>
  <c r="AF104" i="29"/>
  <c r="AF232" i="29"/>
  <c r="AF369" i="29"/>
  <c r="AE469" i="29"/>
  <c r="AF684" i="29"/>
  <c r="W705" i="29"/>
  <c r="W769" i="29"/>
  <c r="AB70" i="29"/>
  <c r="AB198" i="29"/>
  <c r="AB337" i="29"/>
  <c r="AB403" i="29"/>
  <c r="AB467" i="29"/>
  <c r="AB645" i="29"/>
  <c r="AA797" i="29"/>
  <c r="AF169" i="29"/>
  <c r="AF313" i="29"/>
  <c r="AF559" i="29"/>
  <c r="AB10" i="29"/>
  <c r="AB138" i="29"/>
  <c r="AB277" i="29"/>
  <c r="AB537" i="29"/>
  <c r="AB602" i="29"/>
  <c r="AB757" i="29"/>
  <c r="AF28" i="29"/>
  <c r="AF141" i="29"/>
  <c r="AF256" i="29"/>
  <c r="AE368" i="29"/>
  <c r="AF482" i="29"/>
  <c r="AE755" i="29"/>
  <c r="AJ260" i="29"/>
  <c r="AI449" i="29"/>
  <c r="AI661" i="29"/>
  <c r="AI725" i="29"/>
  <c r="AJ794" i="29"/>
  <c r="AN59" i="29"/>
  <c r="AM178" i="29"/>
  <c r="AN407" i="29"/>
  <c r="AM553" i="29"/>
  <c r="AR126" i="29"/>
  <c r="AV149" i="29"/>
  <c r="AF708" i="29"/>
  <c r="AE797" i="29"/>
  <c r="AI62" i="29"/>
  <c r="AI126" i="29"/>
  <c r="AI190" i="29"/>
  <c r="AI323" i="29"/>
  <c r="AI549" i="29"/>
  <c r="AM62" i="29"/>
  <c r="AN176" i="29"/>
  <c r="AN372" i="29"/>
  <c r="AM777" i="29"/>
  <c r="AR610" i="29"/>
  <c r="AF520" i="29"/>
  <c r="AF584" i="29"/>
  <c r="AE651" i="29"/>
  <c r="AE747" i="29"/>
  <c r="AJ32" i="29"/>
  <c r="AJ96" i="29"/>
  <c r="AJ160" i="29"/>
  <c r="AJ232" i="29"/>
  <c r="AI413" i="29"/>
  <c r="AM14" i="29"/>
  <c r="AM78" i="29"/>
  <c r="AN191" i="29"/>
  <c r="AN335" i="29"/>
  <c r="AN555" i="29"/>
  <c r="AQ23" i="29"/>
  <c r="AQ402" i="29"/>
  <c r="AE574" i="29"/>
  <c r="AE687" i="29"/>
  <c r="AF776" i="29"/>
  <c r="AJ45" i="29"/>
  <c r="AJ109" i="29"/>
  <c r="AJ173" i="29"/>
  <c r="AJ247" i="29"/>
  <c r="AI377" i="29"/>
  <c r="AJ570" i="29"/>
  <c r="AJ671" i="29"/>
  <c r="AJ735" i="29"/>
  <c r="AN44" i="29"/>
  <c r="AN159" i="29"/>
  <c r="AM314" i="29"/>
  <c r="AN598" i="29"/>
  <c r="AR58" i="29"/>
  <c r="AU27" i="29"/>
  <c r="AM226" i="29"/>
  <c r="AM362" i="29"/>
  <c r="AN460" i="29"/>
  <c r="AN570" i="29"/>
  <c r="AR301" i="29"/>
  <c r="AQ400" i="29"/>
  <c r="AQ637" i="29"/>
  <c r="AQ765" i="29"/>
  <c r="AV189" i="29"/>
  <c r="AM106" i="29"/>
  <c r="AN195" i="29"/>
  <c r="AM294" i="29"/>
  <c r="AN388" i="29"/>
  <c r="AM494" i="29"/>
  <c r="AM589" i="29"/>
  <c r="AR32" i="29"/>
  <c r="AR107" i="29"/>
  <c r="AR171" i="29"/>
  <c r="AR235" i="29"/>
  <c r="AQ549" i="29"/>
  <c r="AU76" i="29"/>
  <c r="AU789" i="29"/>
  <c r="AN626" i="29"/>
  <c r="AN699" i="29"/>
  <c r="AN763" i="29"/>
  <c r="AQ49" i="29"/>
  <c r="AQ177" i="29"/>
  <c r="AQ308" i="29"/>
  <c r="AQ430" i="29"/>
  <c r="AQ665" i="29"/>
  <c r="AR794" i="29"/>
  <c r="AV209" i="29"/>
  <c r="AR497" i="29"/>
  <c r="AR607" i="29"/>
  <c r="AR687" i="29"/>
  <c r="AR751" i="29"/>
  <c r="AU238" i="29"/>
  <c r="AV419" i="29"/>
  <c r="AZ9" i="29"/>
  <c r="AU194" i="29"/>
  <c r="AV304" i="29"/>
  <c r="AV467" i="29"/>
  <c r="AQ448" i="29"/>
  <c r="AR558" i="29"/>
  <c r="AV16" i="29"/>
  <c r="AU104" i="29"/>
  <c r="AV223" i="29"/>
  <c r="AU342" i="29"/>
  <c r="AV623" i="29"/>
  <c r="AU565" i="29"/>
  <c r="AU729" i="29"/>
  <c r="AZ53" i="29"/>
  <c r="AZ181" i="29"/>
  <c r="AZ105" i="29"/>
  <c r="AZ233" i="29"/>
  <c r="AV343" i="29"/>
  <c r="AV486" i="29"/>
  <c r="AU589" i="29"/>
  <c r="AU753" i="29"/>
  <c r="AZ74" i="29"/>
  <c r="AZ202" i="29"/>
  <c r="AV323" i="29"/>
  <c r="AU388" i="29"/>
  <c r="AU452" i="29"/>
  <c r="AV615" i="29"/>
  <c r="AU765" i="29"/>
  <c r="AZ94" i="29"/>
  <c r="AZ222" i="29"/>
  <c r="AY495" i="29"/>
  <c r="AY568" i="29"/>
  <c r="AY632" i="29"/>
  <c r="BD76" i="29"/>
  <c r="H304" i="29"/>
  <c r="H368" i="29"/>
  <c r="H432" i="29"/>
  <c r="H496" i="29"/>
  <c r="H657" i="29"/>
  <c r="K36" i="29"/>
  <c r="L106" i="29"/>
  <c r="K186" i="29"/>
  <c r="L273" i="29"/>
  <c r="K348" i="29"/>
  <c r="K380" i="29"/>
  <c r="K412" i="29"/>
  <c r="K545" i="29"/>
  <c r="K737" i="29"/>
  <c r="P40" i="29"/>
  <c r="O266" i="29"/>
  <c r="O298" i="29"/>
  <c r="O330" i="29"/>
  <c r="O362" i="29"/>
  <c r="P411" i="29"/>
  <c r="P524" i="29"/>
  <c r="O657" i="29"/>
  <c r="O801" i="29"/>
  <c r="T125" i="29"/>
  <c r="G422" i="29"/>
  <c r="G645" i="29"/>
  <c r="K52" i="29"/>
  <c r="K149" i="29"/>
  <c r="L241" i="29"/>
  <c r="K324" i="29"/>
  <c r="L580" i="29"/>
  <c r="L731" i="29"/>
  <c r="P36" i="29"/>
  <c r="P115" i="29"/>
  <c r="P179" i="29"/>
  <c r="P243" i="29"/>
  <c r="O483" i="29"/>
  <c r="O590" i="29"/>
  <c r="P715" i="29"/>
  <c r="T46" i="29"/>
  <c r="T174" i="29"/>
  <c r="H451" i="29"/>
  <c r="G513" i="29"/>
  <c r="G641" i="29"/>
  <c r="H764" i="29"/>
  <c r="L34" i="29"/>
  <c r="K112" i="29"/>
  <c r="L191" i="29"/>
  <c r="L265" i="29"/>
  <c r="L349" i="29"/>
  <c r="L413" i="29"/>
  <c r="K517" i="29"/>
  <c r="L743" i="29"/>
  <c r="O50" i="29"/>
  <c r="P291" i="29"/>
  <c r="P355" i="29"/>
  <c r="O431" i="29"/>
  <c r="P540" i="29"/>
  <c r="P695" i="29"/>
  <c r="T21" i="29"/>
  <c r="T149" i="29"/>
  <c r="G231" i="29"/>
  <c r="G167" i="29"/>
  <c r="G103" i="29"/>
  <c r="G39" i="29"/>
  <c r="H287" i="29"/>
  <c r="H351" i="29"/>
  <c r="H415" i="29"/>
  <c r="G746" i="29"/>
  <c r="K39" i="29"/>
  <c r="K157" i="29"/>
  <c r="K224" i="29"/>
  <c r="K300" i="29"/>
  <c r="K537" i="29"/>
  <c r="K677" i="29"/>
  <c r="O12" i="29"/>
  <c r="O94" i="29"/>
  <c r="O126" i="29"/>
  <c r="O158" i="29"/>
  <c r="O190" i="29"/>
  <c r="O222" i="29"/>
  <c r="O390" i="29"/>
  <c r="O530" i="29"/>
  <c r="O626" i="29"/>
  <c r="O757" i="29"/>
  <c r="T86" i="29"/>
  <c r="T214" i="29"/>
  <c r="T427" i="29"/>
  <c r="T567" i="29"/>
  <c r="T751" i="29"/>
  <c r="W136" i="29"/>
  <c r="X299" i="29"/>
  <c r="W517" i="29"/>
  <c r="X626" i="29"/>
  <c r="AB222" i="29"/>
  <c r="AA729" i="29"/>
  <c r="T234" i="29"/>
  <c r="T458" i="29"/>
  <c r="S602" i="29"/>
  <c r="S717" i="29"/>
  <c r="X125" i="29"/>
  <c r="W217" i="29"/>
  <c r="X355" i="29"/>
  <c r="W494" i="29"/>
  <c r="X590" i="29"/>
  <c r="AB174" i="29"/>
  <c r="AB416" i="29"/>
  <c r="AA767" i="29"/>
  <c r="T275" i="29"/>
  <c r="T339" i="29"/>
  <c r="S421" i="29"/>
  <c r="S514" i="29"/>
  <c r="S729" i="29"/>
  <c r="X42" i="29"/>
  <c r="X121" i="29"/>
  <c r="X226" i="29"/>
  <c r="W360" i="29"/>
  <c r="X522" i="29"/>
  <c r="AB65" i="29"/>
  <c r="AB677" i="29"/>
  <c r="AF45" i="29"/>
  <c r="AF394" i="29"/>
  <c r="S305" i="29"/>
  <c r="S369" i="29"/>
  <c r="T486" i="29"/>
  <c r="S616" i="29"/>
  <c r="T739" i="29"/>
  <c r="W40" i="29"/>
  <c r="X117" i="29"/>
  <c r="W188" i="29"/>
  <c r="W272" i="29"/>
  <c r="W422" i="29"/>
  <c r="X555" i="29"/>
  <c r="AB78" i="29"/>
  <c r="AB392" i="29"/>
  <c r="AA775" i="29"/>
  <c r="AF701" i="29"/>
  <c r="X723" i="29"/>
  <c r="X787" i="29"/>
  <c r="AB114" i="29"/>
  <c r="AB242" i="29"/>
  <c r="AA366" i="29"/>
  <c r="AA494" i="29"/>
  <c r="AB556" i="29"/>
  <c r="AB634" i="29"/>
  <c r="AF53" i="29"/>
  <c r="AF181" i="29"/>
  <c r="AF293" i="29"/>
  <c r="AF398" i="29"/>
  <c r="AF547" i="29"/>
  <c r="W677" i="29"/>
  <c r="W741" i="29"/>
  <c r="AB9" i="29"/>
  <c r="AB137" i="29"/>
  <c r="AB286" i="29"/>
  <c r="AB375" i="29"/>
  <c r="AB439" i="29"/>
  <c r="AA613" i="29"/>
  <c r="AB772" i="29"/>
  <c r="AF140" i="29"/>
  <c r="AF284" i="29"/>
  <c r="AF523" i="29"/>
  <c r="X794" i="29"/>
  <c r="AB109" i="29"/>
  <c r="AB237" i="29"/>
  <c r="AA507" i="29"/>
  <c r="AA571" i="29"/>
  <c r="AA691" i="29"/>
  <c r="AB793" i="29"/>
  <c r="AF80" i="29"/>
  <c r="AF208" i="29"/>
  <c r="AF333" i="29"/>
  <c r="AF426" i="29"/>
  <c r="AF599" i="29"/>
  <c r="AI230" i="29"/>
  <c r="AI397" i="29"/>
  <c r="AI665" i="29"/>
  <c r="AI729" i="29"/>
  <c r="AI801" i="29"/>
  <c r="AN75" i="29"/>
  <c r="AN184" i="29"/>
  <c r="AM358" i="29"/>
  <c r="AN515" i="29"/>
  <c r="AR66" i="29"/>
  <c r="AV89" i="29"/>
  <c r="AE691" i="29"/>
  <c r="AF784" i="29"/>
  <c r="AI50" i="29"/>
  <c r="AI114" i="29"/>
  <c r="AI178" i="29"/>
  <c r="AI262" i="29"/>
  <c r="AI457" i="29"/>
  <c r="AI621" i="29"/>
  <c r="AM122" i="29"/>
  <c r="AM258" i="29"/>
  <c r="AN491" i="29"/>
  <c r="AQ3" i="29"/>
  <c r="AV57" i="29"/>
  <c r="AE522" i="29"/>
  <c r="AE586" i="29"/>
  <c r="AF653" i="29"/>
  <c r="AF749" i="29"/>
  <c r="AJ36" i="29"/>
  <c r="AJ100" i="29"/>
  <c r="AJ164" i="29"/>
  <c r="AI234" i="29"/>
  <c r="AI433" i="29"/>
  <c r="AN8" i="29"/>
  <c r="AM52" i="29"/>
  <c r="AM166" i="29"/>
  <c r="AM318" i="29"/>
  <c r="AM454" i="29"/>
  <c r="AN794" i="29"/>
  <c r="AR210" i="29"/>
  <c r="AE550" i="29"/>
  <c r="AF672" i="29"/>
  <c r="AF760" i="29"/>
  <c r="AJ33" i="29"/>
  <c r="AJ97" i="29"/>
  <c r="AJ161" i="29"/>
  <c r="AJ235" i="29"/>
  <c r="AI389" i="29"/>
  <c r="AJ578" i="29"/>
  <c r="AJ675" i="29"/>
  <c r="AJ739" i="29"/>
  <c r="AN55" i="29"/>
  <c r="AN167" i="29"/>
  <c r="AN404" i="29"/>
  <c r="AM689" i="29"/>
  <c r="AR150" i="29"/>
  <c r="AU35" i="29"/>
  <c r="AN231" i="29"/>
  <c r="AM342" i="29"/>
  <c r="AN443" i="29"/>
  <c r="AN539" i="29"/>
  <c r="AR281" i="29"/>
  <c r="AQ390" i="29"/>
  <c r="AR583" i="29"/>
  <c r="AQ741" i="29"/>
  <c r="AV125" i="29"/>
  <c r="AN72" i="29"/>
  <c r="AM156" i="29"/>
  <c r="AN239" i="29"/>
  <c r="AN351" i="29"/>
  <c r="AM450" i="29"/>
  <c r="AM541" i="29"/>
  <c r="AR4" i="29"/>
  <c r="AQ77" i="29"/>
  <c r="AQ141" i="29"/>
  <c r="AQ205" i="29"/>
  <c r="AQ434" i="29"/>
  <c r="AU15" i="29"/>
  <c r="AV169" i="29"/>
  <c r="AN586" i="29"/>
  <c r="AN687" i="29"/>
  <c r="AN751" i="29"/>
  <c r="AR25" i="29"/>
  <c r="AQ153" i="29"/>
  <c r="AQ260" i="29"/>
  <c r="AQ368" i="29"/>
  <c r="AQ581" i="29"/>
  <c r="AQ737" i="29"/>
  <c r="AV129" i="29"/>
  <c r="AR485" i="29"/>
  <c r="AR570" i="29"/>
  <c r="AR659" i="29"/>
  <c r="AR723" i="29"/>
  <c r="AQ789" i="29"/>
  <c r="AU346" i="29"/>
  <c r="AU625" i="29"/>
  <c r="AU164" i="29"/>
  <c r="AV247" i="29"/>
  <c r="AU382" i="29"/>
  <c r="AU609" i="29"/>
  <c r="AQ496" i="29"/>
  <c r="AQ621" i="29"/>
  <c r="AV52" i="29"/>
  <c r="AU176" i="29"/>
  <c r="AU260" i="29"/>
  <c r="AV403" i="29"/>
  <c r="AU506" i="29"/>
  <c r="AU649" i="29"/>
  <c r="AV802" i="29"/>
  <c r="AZ130" i="29"/>
  <c r="AZ396" i="29"/>
  <c r="AZ182" i="29"/>
  <c r="AU302" i="29"/>
  <c r="AV415" i="29"/>
  <c r="AV527" i="29"/>
  <c r="AU689" i="29"/>
  <c r="AZ13" i="29"/>
  <c r="AZ141" i="29"/>
  <c r="AZ353" i="29"/>
  <c r="AV360" i="29"/>
  <c r="AV424" i="29"/>
  <c r="AV498" i="29"/>
  <c r="AV715" i="29"/>
  <c r="AZ33" i="29"/>
  <c r="AZ161" i="29"/>
  <c r="AZ428" i="29"/>
  <c r="AZ510" i="29"/>
  <c r="AZ574" i="29"/>
  <c r="AY638" i="29"/>
  <c r="BD79" i="29"/>
  <c r="H292" i="29"/>
  <c r="H356" i="29"/>
  <c r="G418" i="29"/>
  <c r="G482" i="29"/>
  <c r="G587" i="29"/>
  <c r="L6" i="29"/>
  <c r="K76" i="29"/>
  <c r="L144" i="29"/>
  <c r="L225" i="29"/>
  <c r="K296" i="29"/>
  <c r="L358" i="29"/>
  <c r="L390" i="29"/>
  <c r="L422" i="29"/>
  <c r="L604" i="29"/>
  <c r="L783" i="29"/>
  <c r="P67" i="29"/>
  <c r="P276" i="29"/>
  <c r="P308" i="29"/>
  <c r="P340" i="29"/>
  <c r="P372" i="29"/>
  <c r="P442" i="29"/>
  <c r="P556" i="29"/>
  <c r="P719" i="29"/>
  <c r="T42" i="29"/>
  <c r="T170" i="29"/>
  <c r="G462" i="29"/>
  <c r="G709" i="29"/>
  <c r="L74" i="29"/>
  <c r="K194" i="29"/>
  <c r="L269" i="29"/>
  <c r="L435" i="29"/>
  <c r="L620" i="29"/>
  <c r="K765" i="29"/>
  <c r="P63" i="29"/>
  <c r="P135" i="29"/>
  <c r="P199" i="29"/>
  <c r="O394" i="29"/>
  <c r="O546" i="29"/>
  <c r="P635" i="29"/>
  <c r="O781" i="29"/>
  <c r="T113" i="29"/>
  <c r="H423" i="29"/>
  <c r="H487" i="29"/>
  <c r="H616" i="29"/>
  <c r="H752" i="29"/>
  <c r="L22" i="29"/>
  <c r="K100" i="29"/>
  <c r="K172" i="29"/>
  <c r="K242" i="29"/>
  <c r="L334" i="29"/>
  <c r="L401" i="29"/>
  <c r="K529" i="29"/>
  <c r="K745" i="29"/>
  <c r="P59" i="29"/>
  <c r="P295" i="29"/>
  <c r="P359" i="29"/>
  <c r="O435" i="29"/>
  <c r="O550" i="29"/>
  <c r="O697" i="29"/>
  <c r="T34" i="29"/>
  <c r="T162" i="29"/>
  <c r="G227" i="29"/>
  <c r="G163" i="29"/>
  <c r="G99" i="29"/>
  <c r="G35" i="29"/>
  <c r="H291" i="29"/>
  <c r="H355" i="29"/>
  <c r="G531" i="29"/>
  <c r="G766" i="29"/>
  <c r="L79" i="29"/>
  <c r="K177" i="29"/>
  <c r="L243" i="29"/>
  <c r="L330" i="29"/>
  <c r="L596" i="29"/>
  <c r="K725" i="29"/>
  <c r="P39" i="29"/>
  <c r="P104" i="29"/>
  <c r="P136" i="29"/>
  <c r="P168" i="29"/>
  <c r="P200" i="29"/>
  <c r="P232" i="29"/>
  <c r="P415" i="29"/>
  <c r="P532" i="29"/>
  <c r="O628" i="29"/>
  <c r="P771" i="29"/>
  <c r="T89" i="29"/>
  <c r="T217" i="29"/>
  <c r="T466" i="29"/>
  <c r="S630" i="29"/>
  <c r="S785" i="29"/>
  <c r="X205" i="29"/>
  <c r="W334" i="29"/>
  <c r="X523" i="29"/>
  <c r="X639" i="29"/>
  <c r="AB225" i="29"/>
  <c r="AB741" i="29"/>
  <c r="AF571" i="29"/>
  <c r="T435" i="29"/>
  <c r="S570" i="29"/>
  <c r="AR652" i="29"/>
  <c r="AN608" i="29"/>
  <c r="AM659" i="29"/>
  <c r="AM267" i="29"/>
  <c r="AF679" i="29"/>
  <c r="AJ588" i="29"/>
  <c r="AE231" i="29"/>
  <c r="AB160" i="29"/>
  <c r="AF159" i="29"/>
  <c r="AB554" i="29"/>
  <c r="AA48" i="29"/>
  <c r="AE282" i="29"/>
  <c r="AA608" i="29"/>
  <c r="AA172" i="29"/>
  <c r="X756" i="29"/>
  <c r="AF162" i="29"/>
  <c r="X660" i="29"/>
  <c r="X393" i="29"/>
  <c r="X103" i="29"/>
  <c r="S569" i="29"/>
  <c r="S327" i="29"/>
  <c r="AA604" i="29"/>
  <c r="X649" i="29"/>
  <c r="W419" i="29"/>
  <c r="X175" i="29"/>
  <c r="S672" i="29"/>
  <c r="S424" i="29"/>
  <c r="AE347" i="29"/>
  <c r="AA42" i="29"/>
  <c r="X473" i="29"/>
  <c r="W199" i="29"/>
  <c r="T705" i="29"/>
  <c r="T408" i="29"/>
  <c r="AE392" i="29"/>
  <c r="AB705" i="29"/>
  <c r="AB357" i="29"/>
  <c r="W700" i="29"/>
  <c r="X572" i="29"/>
  <c r="W465" i="29"/>
  <c r="X325" i="29"/>
  <c r="X213" i="29"/>
  <c r="X48" i="29"/>
  <c r="T684" i="29"/>
  <c r="T508" i="29"/>
  <c r="S408" i="29"/>
  <c r="T293" i="29"/>
  <c r="S176" i="29"/>
  <c r="S75" i="29"/>
  <c r="O748" i="29"/>
  <c r="O599" i="29"/>
  <c r="P538" i="29"/>
  <c r="P452" i="29"/>
  <c r="O367" i="29"/>
  <c r="O327" i="29"/>
  <c r="O295" i="29"/>
  <c r="O263" i="29"/>
  <c r="P25" i="29"/>
  <c r="L745" i="29"/>
  <c r="L656" i="29"/>
  <c r="K554" i="29"/>
  <c r="L456" i="29"/>
  <c r="L411" i="29"/>
  <c r="L379" i="29"/>
  <c r="L347" i="29"/>
  <c r="L272" i="29"/>
  <c r="G780" i="29"/>
  <c r="H713" i="29"/>
  <c r="H634" i="29"/>
  <c r="G592" i="29"/>
  <c r="G550" i="29"/>
  <c r="G487" i="29"/>
  <c r="G445" i="29"/>
  <c r="H393" i="29"/>
  <c r="H329" i="29"/>
  <c r="H265" i="29"/>
  <c r="H60" i="29"/>
  <c r="H124" i="29"/>
  <c r="H188" i="29"/>
  <c r="G6" i="29"/>
  <c r="G92" i="29"/>
  <c r="G177" i="29"/>
  <c r="D515" i="29"/>
  <c r="D579" i="29"/>
  <c r="D643" i="29"/>
  <c r="D707" i="29"/>
  <c r="D771" i="29"/>
  <c r="C538" i="29"/>
  <c r="C602" i="29"/>
  <c r="C666" i="29"/>
  <c r="C730" i="29"/>
  <c r="C794" i="29"/>
  <c r="D307" i="29"/>
  <c r="D371" i="29"/>
  <c r="T236" i="29"/>
  <c r="S188" i="29"/>
  <c r="T136" i="29"/>
  <c r="S87" i="29"/>
  <c r="T35" i="29"/>
  <c r="P772" i="29"/>
  <c r="O688" i="29"/>
  <c r="P625" i="29"/>
  <c r="O580" i="29"/>
  <c r="O533" i="29"/>
  <c r="P456" i="29"/>
  <c r="O385" i="29"/>
  <c r="O321" i="29"/>
  <c r="O257" i="29"/>
  <c r="O219" i="29"/>
  <c r="O187" i="29"/>
  <c r="O155" i="29"/>
  <c r="O123" i="29"/>
  <c r="O89" i="29"/>
  <c r="P6" i="29"/>
  <c r="K720" i="29"/>
  <c r="K634" i="29"/>
  <c r="L590" i="29"/>
  <c r="L493" i="29"/>
  <c r="K419" i="29"/>
  <c r="K355" i="29"/>
  <c r="L276" i="29"/>
  <c r="H753" i="29"/>
  <c r="G678" i="29"/>
  <c r="G586" i="29"/>
  <c r="G449" i="29"/>
  <c r="G393" i="29"/>
  <c r="G361" i="29"/>
  <c r="G329" i="29"/>
  <c r="G297" i="29"/>
  <c r="G265" i="29"/>
  <c r="H53" i="29"/>
  <c r="H117" i="29"/>
  <c r="H181" i="29"/>
  <c r="H245" i="29"/>
  <c r="G82" i="29"/>
  <c r="G168" i="29"/>
  <c r="D508" i="29"/>
  <c r="D572" i="29"/>
  <c r="D636" i="29"/>
  <c r="D700" i="29"/>
  <c r="D764" i="29"/>
  <c r="C531" i="29"/>
  <c r="C595" i="29"/>
  <c r="C659" i="29"/>
  <c r="C723" i="29"/>
  <c r="C787" i="29"/>
  <c r="D304" i="29"/>
  <c r="D368" i="29"/>
  <c r="D432" i="29"/>
  <c r="D496" i="29"/>
  <c r="C315" i="29"/>
  <c r="C379" i="29"/>
  <c r="S226" i="29"/>
  <c r="S170" i="29"/>
  <c r="S120" i="29"/>
  <c r="T68" i="29"/>
  <c r="S19" i="29"/>
  <c r="P744" i="29"/>
  <c r="O660" i="29"/>
  <c r="O593" i="29"/>
  <c r="P544" i="29"/>
  <c r="O496" i="29"/>
  <c r="O421" i="29"/>
  <c r="P342" i="29"/>
  <c r="P310" i="29"/>
  <c r="P278" i="29"/>
  <c r="O241" i="29"/>
  <c r="O209" i="29"/>
  <c r="O177" i="29"/>
  <c r="O145" i="29"/>
  <c r="O113" i="29"/>
  <c r="O77" i="29"/>
  <c r="P33" i="29"/>
  <c r="K788" i="29"/>
  <c r="L744" i="29"/>
  <c r="L705" i="29"/>
  <c r="K660" i="29"/>
  <c r="L594" i="29"/>
  <c r="L542" i="29"/>
  <c r="L485" i="29"/>
  <c r="K461" i="29"/>
  <c r="K448" i="29"/>
  <c r="L436" i="29"/>
  <c r="K428" i="29"/>
  <c r="L412" i="29"/>
  <c r="L396" i="29"/>
  <c r="L380" i="29"/>
  <c r="L364" i="29"/>
  <c r="L348" i="29"/>
  <c r="L328" i="29"/>
  <c r="L303" i="29"/>
  <c r="K283" i="29"/>
  <c r="L264" i="29"/>
  <c r="L3" i="29"/>
  <c r="G785" i="29"/>
  <c r="G769" i="29"/>
  <c r="G753" i="29"/>
  <c r="G737" i="29"/>
  <c r="G714" i="29"/>
  <c r="H694" i="29"/>
  <c r="H679" i="29"/>
  <c r="H654" i="29"/>
  <c r="G638" i="29"/>
  <c r="H619" i="29"/>
  <c r="H603" i="29"/>
  <c r="H587" i="29"/>
  <c r="H571" i="29"/>
  <c r="H555" i="29"/>
  <c r="H539" i="29"/>
  <c r="H518" i="29"/>
  <c r="H492" i="29"/>
  <c r="H476" i="29"/>
  <c r="H460" i="29"/>
  <c r="H444" i="29"/>
  <c r="H428" i="29"/>
  <c r="G414" i="29"/>
  <c r="G398" i="29"/>
  <c r="G382" i="29"/>
  <c r="G366" i="29"/>
  <c r="G350" i="29"/>
  <c r="G334" i="29"/>
  <c r="G318" i="29"/>
  <c r="G302" i="29"/>
  <c r="G286" i="29"/>
  <c r="G270" i="29"/>
  <c r="H10" i="29"/>
  <c r="H26" i="29"/>
  <c r="H42" i="29"/>
  <c r="H58" i="29"/>
  <c r="H74" i="29"/>
  <c r="H90" i="29"/>
  <c r="H106" i="29"/>
  <c r="H122" i="29"/>
  <c r="H138" i="29"/>
  <c r="H154" i="29"/>
  <c r="H170" i="29"/>
  <c r="H186" i="29"/>
  <c r="H202" i="29"/>
  <c r="H218" i="29"/>
  <c r="H234" i="29"/>
  <c r="G4" i="29"/>
  <c r="G25" i="29"/>
  <c r="G46" i="29"/>
  <c r="G68" i="29"/>
  <c r="G89" i="29"/>
  <c r="G110" i="29"/>
  <c r="G132" i="29"/>
  <c r="G153" i="29"/>
  <c r="G174" i="29"/>
  <c r="G196" i="29"/>
  <c r="G217" i="29"/>
  <c r="G238" i="29"/>
  <c r="D513" i="29"/>
  <c r="D529" i="29"/>
  <c r="D545" i="29"/>
  <c r="D561" i="29"/>
  <c r="D577" i="29"/>
  <c r="D593" i="29"/>
  <c r="D609" i="29"/>
  <c r="D625" i="29"/>
  <c r="D641" i="29"/>
  <c r="D657" i="29"/>
  <c r="D673" i="29"/>
  <c r="D689" i="29"/>
  <c r="D705" i="29"/>
  <c r="D721" i="29"/>
  <c r="D737" i="29"/>
  <c r="D753" i="29"/>
  <c r="D769" i="29"/>
  <c r="D785" i="29"/>
  <c r="D801" i="29"/>
  <c r="C520" i="29"/>
  <c r="C536" i="29"/>
  <c r="C552" i="29"/>
  <c r="C568" i="29"/>
  <c r="C584" i="29"/>
  <c r="C600" i="29"/>
  <c r="C616" i="29"/>
  <c r="C632" i="29"/>
  <c r="C648" i="29"/>
  <c r="C664" i="29"/>
  <c r="C680" i="29"/>
  <c r="C696" i="29"/>
  <c r="C712" i="29"/>
  <c r="C728" i="29"/>
  <c r="C744" i="29"/>
  <c r="C760" i="29"/>
  <c r="C776" i="29"/>
  <c r="C792" i="29"/>
  <c r="D261" i="29"/>
  <c r="D277" i="29"/>
  <c r="D293" i="29"/>
  <c r="D309" i="29"/>
  <c r="D325" i="29"/>
  <c r="D341" i="29"/>
  <c r="D357" i="29"/>
  <c r="D373" i="29"/>
  <c r="D389" i="29"/>
  <c r="D405" i="29"/>
  <c r="D421" i="29"/>
  <c r="D437" i="29"/>
  <c r="D453" i="29"/>
  <c r="D469" i="29"/>
  <c r="D485" i="29"/>
  <c r="D501" i="29"/>
  <c r="C272" i="29"/>
  <c r="C288" i="29"/>
  <c r="C304" i="29"/>
  <c r="C320" i="29"/>
  <c r="C336" i="29"/>
  <c r="C352" i="29"/>
  <c r="C368" i="29"/>
  <c r="C384" i="29"/>
  <c r="C400" i="29"/>
  <c r="C416" i="29"/>
  <c r="T223" i="29"/>
  <c r="T208" i="29"/>
  <c r="S196" i="29"/>
  <c r="S182" i="29"/>
  <c r="T171" i="29"/>
  <c r="S159" i="29"/>
  <c r="T144" i="29"/>
  <c r="S132" i="29"/>
  <c r="S118" i="29"/>
  <c r="T107" i="29"/>
  <c r="S95" i="29"/>
  <c r="T80" i="29"/>
  <c r="S68" i="29"/>
  <c r="S54" i="29"/>
  <c r="T43" i="29"/>
  <c r="S31" i="29"/>
  <c r="T16" i="29"/>
  <c r="S4" i="29"/>
  <c r="P780" i="29"/>
  <c r="O760" i="29"/>
  <c r="P741" i="29"/>
  <c r="P716" i="29"/>
  <c r="O696" i="29"/>
  <c r="P677" i="29"/>
  <c r="P652" i="29"/>
  <c r="P634" i="29"/>
  <c r="P618" i="29"/>
  <c r="O608" i="29"/>
  <c r="P594" i="29"/>
  <c r="O581" i="29"/>
  <c r="P574" i="29"/>
  <c r="O559" i="29"/>
  <c r="O547" i="29"/>
  <c r="O537" i="29"/>
  <c r="P525" i="29"/>
  <c r="P513" i="29"/>
  <c r="P488" i="29"/>
  <c r="P477" i="29"/>
  <c r="P464" i="29"/>
  <c r="P429" i="29"/>
  <c r="O401" i="29"/>
  <c r="P242" i="29"/>
  <c r="P226" i="29"/>
  <c r="P210" i="29"/>
  <c r="P194" i="29"/>
  <c r="P178" i="29"/>
  <c r="P162" i="29"/>
  <c r="P146" i="29"/>
  <c r="P130" i="29"/>
  <c r="P114" i="29"/>
  <c r="P98" i="29"/>
  <c r="P78" i="29"/>
  <c r="P53" i="29"/>
  <c r="O33" i="29"/>
  <c r="P14" i="29"/>
  <c r="L789" i="29"/>
  <c r="L764" i="29"/>
  <c r="K744" i="29"/>
  <c r="L725" i="29"/>
  <c r="L700" i="29"/>
  <c r="K680" i="29"/>
  <c r="L661" i="29"/>
  <c r="L640" i="29"/>
  <c r="L623" i="29"/>
  <c r="L606" i="29"/>
  <c r="L577" i="29"/>
  <c r="K542" i="29"/>
  <c r="L522" i="29"/>
  <c r="K485" i="29"/>
  <c r="L465" i="29"/>
  <c r="K441" i="29"/>
  <c r="L434" i="29"/>
  <c r="K335" i="29"/>
  <c r="L316" i="29"/>
  <c r="L291" i="29"/>
  <c r="K271" i="29"/>
  <c r="L87" i="29"/>
  <c r="G793" i="29"/>
  <c r="H778" i="29"/>
  <c r="H762" i="29"/>
  <c r="H746" i="29"/>
  <c r="G732" i="29"/>
  <c r="G710" i="29"/>
  <c r="H682" i="29"/>
  <c r="H670" i="29"/>
  <c r="G654" i="29"/>
  <c r="G629" i="29"/>
  <c r="G613" i="29"/>
  <c r="G597" i="29"/>
  <c r="G581" i="29"/>
  <c r="G565" i="29"/>
  <c r="G549" i="29"/>
  <c r="H526" i="29"/>
  <c r="G514" i="29"/>
  <c r="G492" i="29"/>
  <c r="G476" i="29"/>
  <c r="G460" i="29"/>
  <c r="G444" i="29"/>
  <c r="G428" i="29"/>
  <c r="H11" i="29"/>
  <c r="H27" i="29"/>
  <c r="H43" i="29"/>
  <c r="H59" i="29"/>
  <c r="H75" i="29"/>
  <c r="H91" i="29"/>
  <c r="H107" i="29"/>
  <c r="H123" i="29"/>
  <c r="H139" i="29"/>
  <c r="H155" i="29"/>
  <c r="H171" i="29"/>
  <c r="H187" i="29"/>
  <c r="H203" i="29"/>
  <c r="H219" i="29"/>
  <c r="H235" i="29"/>
  <c r="G5" i="29"/>
  <c r="G26" i="29"/>
  <c r="G48" i="29"/>
  <c r="G69" i="29"/>
  <c r="G90" i="29"/>
  <c r="G112" i="29"/>
  <c r="G133" i="29"/>
  <c r="G154" i="29"/>
  <c r="G176" i="29"/>
  <c r="G197" i="29"/>
  <c r="G218" i="29"/>
  <c r="G240" i="29"/>
  <c r="D518" i="29"/>
  <c r="D534" i="29"/>
  <c r="D550" i="29"/>
  <c r="D566" i="29"/>
  <c r="D582" i="29"/>
  <c r="D598" i="29"/>
  <c r="D614" i="29"/>
  <c r="D630" i="29"/>
  <c r="D646" i="29"/>
  <c r="D662" i="29"/>
  <c r="D678" i="29"/>
  <c r="D694" i="29"/>
  <c r="D710" i="29"/>
  <c r="D726" i="29"/>
  <c r="D742" i="29"/>
  <c r="D758" i="29"/>
  <c r="D774" i="29"/>
  <c r="D790" i="29"/>
  <c r="C509" i="29"/>
  <c r="C525" i="29"/>
  <c r="C541" i="29"/>
  <c r="C557" i="29"/>
  <c r="C573" i="29"/>
  <c r="C589" i="29"/>
  <c r="C605" i="29"/>
  <c r="C621" i="29"/>
  <c r="C637" i="29"/>
  <c r="C653" i="29"/>
  <c r="C669" i="29"/>
  <c r="C685" i="29"/>
  <c r="C701" i="29"/>
  <c r="C717" i="29"/>
  <c r="C733" i="29"/>
  <c r="C749" i="29"/>
  <c r="C765" i="29"/>
  <c r="C781" i="29"/>
  <c r="C797" i="29"/>
  <c r="D262" i="29"/>
  <c r="D278" i="29"/>
  <c r="D294" i="29"/>
  <c r="D310" i="29"/>
  <c r="D326" i="29"/>
  <c r="D342" i="29"/>
  <c r="D358" i="29"/>
  <c r="D374" i="29"/>
  <c r="D390" i="29"/>
  <c r="D406" i="29"/>
  <c r="D422" i="29"/>
  <c r="D438" i="29"/>
  <c r="D454" i="29"/>
  <c r="D470" i="29"/>
  <c r="D486" i="29"/>
  <c r="D502" i="29"/>
  <c r="C269" i="29"/>
  <c r="C285" i="29"/>
  <c r="C301" i="29"/>
  <c r="C317" i="29"/>
  <c r="C333" i="29"/>
  <c r="C349" i="29"/>
  <c r="C365" i="29"/>
  <c r="C381" i="29"/>
  <c r="C397" i="29"/>
  <c r="D443" i="29"/>
  <c r="C258" i="29"/>
  <c r="C322" i="29"/>
  <c r="C386" i="29"/>
  <c r="C426" i="29"/>
  <c r="C442" i="29"/>
  <c r="C458" i="29"/>
  <c r="C474" i="29"/>
  <c r="C490" i="29"/>
  <c r="D6" i="29"/>
  <c r="D22" i="29"/>
  <c r="D38" i="29"/>
  <c r="D54" i="29"/>
  <c r="D70" i="29"/>
  <c r="D86" i="29"/>
  <c r="D102" i="29"/>
  <c r="D118" i="29"/>
  <c r="D134" i="29"/>
  <c r="D150" i="29"/>
  <c r="D166" i="29"/>
  <c r="D182" i="29"/>
  <c r="D198" i="29"/>
  <c r="D214" i="29"/>
  <c r="D230" i="29"/>
  <c r="D246" i="29"/>
  <c r="C19" i="29"/>
  <c r="C35" i="29"/>
  <c r="C51" i="29"/>
  <c r="C67" i="29"/>
  <c r="C83" i="29"/>
  <c r="C99" i="29"/>
  <c r="C115" i="29"/>
  <c r="C131" i="29"/>
  <c r="C147" i="29"/>
  <c r="C163" i="29"/>
  <c r="C179" i="29"/>
  <c r="C195" i="29"/>
  <c r="C211" i="29"/>
  <c r="C227" i="29"/>
  <c r="C243" i="29"/>
  <c r="C84" i="29"/>
  <c r="C120" i="29"/>
  <c r="C156" i="29"/>
  <c r="C192" i="29"/>
  <c r="C224" i="29"/>
  <c r="D471" i="29"/>
  <c r="D65" i="29"/>
  <c r="D117" i="29"/>
  <c r="D169" i="29"/>
  <c r="D217" i="29"/>
  <c r="C30" i="29"/>
  <c r="C82" i="29"/>
  <c r="C138" i="29"/>
  <c r="C202" i="29"/>
  <c r="D447" i="29"/>
  <c r="C262" i="29"/>
  <c r="C326" i="29"/>
  <c r="C390" i="29"/>
  <c r="C427" i="29"/>
  <c r="C443" i="29"/>
  <c r="C459" i="29"/>
  <c r="C475" i="29"/>
  <c r="C491" i="29"/>
  <c r="D11" i="29"/>
  <c r="D27" i="29"/>
  <c r="D43" i="29"/>
  <c r="D59" i="29"/>
  <c r="D75" i="29"/>
  <c r="D91" i="29"/>
  <c r="D107" i="29"/>
  <c r="D123" i="29"/>
  <c r="D139" i="29"/>
  <c r="D155" i="29"/>
  <c r="D171" i="29"/>
  <c r="D187" i="29"/>
  <c r="D203" i="29"/>
  <c r="D219" i="29"/>
  <c r="D235" i="29"/>
  <c r="C8" i="29"/>
  <c r="C24" i="29"/>
  <c r="C44" i="29"/>
  <c r="C60" i="29"/>
  <c r="C80" i="29"/>
  <c r="C108" i="29"/>
  <c r="C136" i="29"/>
  <c r="C168" i="29"/>
  <c r="C196" i="29"/>
  <c r="C228" i="29"/>
  <c r="C66" i="29"/>
  <c r="C154" i="29"/>
  <c r="C238" i="29"/>
  <c r="D483" i="29"/>
  <c r="C298" i="29"/>
  <c r="C362" i="29"/>
  <c r="C418" i="29"/>
  <c r="C436" i="29"/>
  <c r="C452" i="29"/>
  <c r="C468" i="29"/>
  <c r="C484" i="29"/>
  <c r="C500" i="29"/>
  <c r="D20" i="29"/>
  <c r="D36" i="29"/>
  <c r="D52" i="29"/>
  <c r="D68" i="29"/>
  <c r="D84" i="29"/>
  <c r="D100" i="29"/>
  <c r="D116" i="29"/>
  <c r="D132" i="29"/>
  <c r="D148" i="29"/>
  <c r="D164" i="29"/>
  <c r="D180" i="29"/>
  <c r="D196" i="29"/>
  <c r="D212" i="29"/>
  <c r="D228" i="29"/>
  <c r="D244" i="29"/>
  <c r="C13" i="29"/>
  <c r="C29" i="29"/>
  <c r="C45" i="29"/>
  <c r="C61" i="29"/>
  <c r="C77" i="29"/>
  <c r="C93" i="29"/>
  <c r="C109" i="29"/>
  <c r="C125" i="29"/>
  <c r="C141" i="29"/>
  <c r="C157" i="29"/>
  <c r="C173" i="29"/>
  <c r="C189" i="29"/>
  <c r="C205" i="29"/>
  <c r="C221" i="29"/>
  <c r="C237" i="29"/>
  <c r="D439" i="29"/>
  <c r="C350" i="29"/>
  <c r="C433" i="29"/>
  <c r="C465" i="29"/>
  <c r="C497" i="29"/>
  <c r="D25" i="29"/>
  <c r="D61" i="29"/>
  <c r="D109" i="29"/>
  <c r="D161" i="29"/>
  <c r="D209" i="29"/>
  <c r="C6" i="29"/>
  <c r="C58" i="29"/>
  <c r="C114" i="29"/>
  <c r="C178" i="29"/>
  <c r="C234" i="29"/>
  <c r="C334" i="29"/>
  <c r="C429" i="29"/>
  <c r="C461" i="29"/>
  <c r="C493" i="29"/>
  <c r="D45" i="29"/>
  <c r="D93" i="29"/>
  <c r="D141" i="29"/>
  <c r="D189" i="29"/>
  <c r="D237" i="29"/>
  <c r="C26" i="29"/>
  <c r="C78" i="29"/>
  <c r="C134" i="29"/>
  <c r="C190" i="29"/>
  <c r="H268" i="29"/>
  <c r="H332" i="29"/>
  <c r="H396" i="29"/>
  <c r="G458" i="29"/>
  <c r="G571" i="29"/>
  <c r="G727" i="29"/>
  <c r="L66" i="29"/>
  <c r="L136" i="29"/>
  <c r="L217" i="29"/>
  <c r="L289" i="29"/>
  <c r="L354" i="29"/>
  <c r="L386" i="29"/>
  <c r="L418" i="29"/>
  <c r="K585" i="29"/>
  <c r="L767" i="29"/>
  <c r="O56" i="29"/>
  <c r="P272" i="29"/>
  <c r="P304" i="29"/>
  <c r="P336" i="29"/>
  <c r="P368" i="29"/>
  <c r="P423" i="29"/>
  <c r="P551" i="29"/>
  <c r="P703" i="29"/>
  <c r="T26" i="29"/>
  <c r="T154" i="29"/>
  <c r="G478" i="29"/>
  <c r="G733" i="29"/>
  <c r="L95" i="29"/>
  <c r="K202" i="29"/>
  <c r="K276" i="29"/>
  <c r="L440" i="29"/>
  <c r="L628" i="29"/>
  <c r="K781" i="29"/>
  <c r="O70" i="29"/>
  <c r="P143" i="29"/>
  <c r="P207" i="29"/>
  <c r="O406" i="29"/>
  <c r="P531" i="29"/>
  <c r="P627" i="29"/>
  <c r="O765" i="29"/>
  <c r="T97" i="29"/>
  <c r="H431" i="29"/>
  <c r="H495" i="29"/>
  <c r="H600" i="29"/>
  <c r="H744" i="29"/>
  <c r="K16" i="29"/>
  <c r="K92" i="29"/>
  <c r="K156" i="29"/>
  <c r="K234" i="29"/>
  <c r="K320" i="29"/>
  <c r="L393" i="29"/>
  <c r="K472" i="29"/>
  <c r="K729" i="29"/>
  <c r="O48" i="29"/>
  <c r="P287" i="29"/>
  <c r="P351" i="29"/>
  <c r="P426" i="29"/>
  <c r="O538" i="29"/>
  <c r="O681" i="29"/>
  <c r="T18" i="29"/>
  <c r="T146" i="29"/>
  <c r="G219" i="29"/>
  <c r="G155" i="29"/>
  <c r="G91" i="29"/>
  <c r="G27" i="29"/>
  <c r="H299" i="29"/>
  <c r="H363" i="29"/>
  <c r="H520" i="29"/>
  <c r="G758" i="29"/>
  <c r="L50" i="29"/>
  <c r="L169" i="29"/>
  <c r="L235" i="29"/>
  <c r="L341" i="29"/>
  <c r="K577" i="29"/>
  <c r="K709" i="29"/>
  <c r="P28" i="29"/>
  <c r="P100" i="29"/>
  <c r="P132" i="29"/>
  <c r="P164" i="29"/>
  <c r="P196" i="29"/>
  <c r="P228" i="29"/>
  <c r="O429" i="29"/>
  <c r="P547" i="29"/>
  <c r="O634" i="29"/>
  <c r="P787" i="29"/>
  <c r="T105" i="29"/>
  <c r="T229" i="29"/>
  <c r="S425" i="29"/>
  <c r="S562" i="29"/>
  <c r="S737" i="29"/>
  <c r="X134" i="29"/>
  <c r="X295" i="29"/>
  <c r="W428" i="29"/>
  <c r="X586" i="29"/>
  <c r="AB33" i="29"/>
  <c r="AA657" i="29"/>
  <c r="AF292" i="29"/>
  <c r="T419" i="29"/>
  <c r="T543" i="29"/>
  <c r="S669" i="29"/>
  <c r="X10" i="29"/>
  <c r="X177" i="29"/>
  <c r="W304" i="29"/>
  <c r="W454" i="29"/>
  <c r="X558" i="29"/>
  <c r="W657" i="29"/>
  <c r="AA378" i="29"/>
  <c r="AA617" i="29"/>
  <c r="AF308" i="29"/>
  <c r="T303" i="29"/>
  <c r="T367" i="29"/>
  <c r="T467" i="29"/>
  <c r="S681" i="29"/>
  <c r="X22" i="29"/>
  <c r="X86" i="29"/>
  <c r="X174" i="29"/>
  <c r="X311" i="29"/>
  <c r="X518" i="29"/>
  <c r="AB62" i="29"/>
  <c r="AA665" i="29"/>
  <c r="AE41" i="29"/>
  <c r="AF387" i="29"/>
  <c r="S317" i="29"/>
  <c r="T398" i="29"/>
  <c r="S501" i="29"/>
  <c r="S626" i="29"/>
  <c r="S757" i="29"/>
  <c r="W52" i="29"/>
  <c r="X138" i="29"/>
  <c r="W200" i="29"/>
  <c r="W298" i="29"/>
  <c r="X443" i="29"/>
  <c r="X574" i="29"/>
  <c r="AB145" i="29"/>
  <c r="AA450" i="29"/>
  <c r="AF196" i="29"/>
  <c r="AE771" i="29"/>
  <c r="X735" i="29"/>
  <c r="AB5" i="29"/>
  <c r="AB133" i="29"/>
  <c r="AB285" i="29"/>
  <c r="AA422" i="29"/>
  <c r="AB536" i="29"/>
  <c r="AA601" i="29"/>
  <c r="AB760" i="29"/>
  <c r="AF136" i="29"/>
  <c r="AF280" i="29"/>
  <c r="AE385" i="29"/>
  <c r="AE501" i="29"/>
  <c r="AE787" i="29"/>
  <c r="W721" i="29"/>
  <c r="W785" i="29"/>
  <c r="AB102" i="29"/>
  <c r="AB230" i="29"/>
  <c r="AB355" i="29"/>
  <c r="AB419" i="29"/>
  <c r="AB483" i="29"/>
  <c r="AA689" i="29"/>
  <c r="AF73" i="29"/>
  <c r="AF201" i="29"/>
  <c r="AF345" i="29"/>
  <c r="AF623" i="29"/>
  <c r="AB42" i="29"/>
  <c r="AB170" i="29"/>
  <c r="AB309" i="29"/>
  <c r="AB553" i="29"/>
  <c r="AB630" i="29"/>
  <c r="AB773" i="29"/>
  <c r="AF44" i="29"/>
  <c r="AF173" i="29"/>
  <c r="AF288" i="29"/>
  <c r="AE384" i="29"/>
  <c r="AF531" i="29"/>
  <c r="AI204" i="29"/>
  <c r="AI305" i="29"/>
  <c r="AJ500" i="29"/>
  <c r="AI677" i="29"/>
  <c r="AI741" i="29"/>
  <c r="AN11" i="29"/>
  <c r="AM94" i="29"/>
  <c r="AM210" i="29"/>
  <c r="AM422" i="29"/>
  <c r="AM693" i="29"/>
  <c r="AR190" i="29"/>
  <c r="AZ57" i="29"/>
  <c r="AF736" i="29"/>
  <c r="AI14" i="29"/>
  <c r="AI78" i="29"/>
  <c r="AI142" i="29"/>
  <c r="AI212" i="29"/>
  <c r="AI373" i="29"/>
  <c r="AI581" i="29"/>
  <c r="AM84" i="29"/>
  <c r="AM198" i="29"/>
  <c r="AM474" i="29"/>
  <c r="AR70" i="29"/>
  <c r="AV181" i="29"/>
  <c r="AF536" i="29"/>
  <c r="AF600" i="29"/>
  <c r="AF680" i="29"/>
  <c r="AF765" i="29"/>
  <c r="AJ48" i="29"/>
  <c r="AJ112" i="29"/>
  <c r="AJ176" i="29"/>
  <c r="AI274" i="29"/>
  <c r="AI479" i="29"/>
  <c r="AM22" i="29"/>
  <c r="AM98" i="29"/>
  <c r="AM236" i="29"/>
  <c r="AM382" i="29"/>
  <c r="AM653" i="29"/>
  <c r="AR78" i="29"/>
  <c r="AU66" i="29"/>
  <c r="AE606" i="29"/>
  <c r="AF709" i="29"/>
  <c r="AF796" i="29"/>
  <c r="AJ61" i="29"/>
  <c r="AJ125" i="29"/>
  <c r="AJ189" i="29"/>
  <c r="AJ268" i="29"/>
  <c r="AI441" i="29"/>
  <c r="AJ602" i="29"/>
  <c r="AJ687" i="29"/>
  <c r="AJ751" i="29"/>
  <c r="AM66" i="29"/>
  <c r="AM186" i="29"/>
  <c r="AN395" i="29"/>
  <c r="AM673" i="29"/>
  <c r="AR122" i="29"/>
  <c r="AU92" i="29"/>
  <c r="AN283" i="29"/>
  <c r="AN391" i="29"/>
  <c r="AM490" i="29"/>
  <c r="AM605" i="29"/>
  <c r="AR317" i="29"/>
  <c r="AQ438" i="29"/>
  <c r="AQ669" i="29"/>
  <c r="AU58" i="29"/>
  <c r="AV291" i="29"/>
  <c r="AN131" i="29"/>
  <c r="AM214" i="29"/>
  <c r="AN319" i="29"/>
  <c r="AM418" i="29"/>
  <c r="AN510" i="29"/>
  <c r="AN611" i="29"/>
  <c r="AR59" i="29"/>
  <c r="AR123" i="29"/>
  <c r="AR187" i="29"/>
  <c r="AR341" i="29"/>
  <c r="AR614" i="29"/>
  <c r="AU108" i="29"/>
  <c r="AN507" i="29"/>
  <c r="AN651" i="29"/>
  <c r="AN715" i="29"/>
  <c r="AN779" i="29"/>
  <c r="AQ81" i="29"/>
  <c r="AQ209" i="29"/>
  <c r="AR330" i="29"/>
  <c r="AQ513" i="29"/>
  <c r="AQ697" i="29"/>
  <c r="AV77" i="29"/>
  <c r="AV427" i="29"/>
  <c r="AQ545" i="29"/>
  <c r="AR639" i="29"/>
  <c r="AR703" i="29"/>
  <c r="AR767" i="29"/>
  <c r="AV275" i="29"/>
  <c r="AU454" i="29"/>
  <c r="AU146" i="29"/>
  <c r="AU210" i="29"/>
  <c r="AU338" i="29"/>
  <c r="AV494" i="29"/>
  <c r="AR478" i="29"/>
  <c r="AQ589" i="29"/>
  <c r="AV32" i="29"/>
  <c r="AU136" i="29"/>
  <c r="AV239" i="29"/>
  <c r="AU394" i="29"/>
  <c r="AV771" i="29"/>
  <c r="AU597" i="29"/>
  <c r="AU761" i="29"/>
  <c r="AZ85" i="29"/>
  <c r="AZ213" i="29"/>
  <c r="AZ137" i="29"/>
  <c r="AZ334" i="29"/>
  <c r="AV375" i="29"/>
  <c r="AV507" i="29"/>
  <c r="AU621" i="29"/>
  <c r="AU785" i="29"/>
  <c r="AZ106" i="29"/>
  <c r="AZ234" i="29"/>
  <c r="AU340" i="29"/>
  <c r="AU404" i="29"/>
  <c r="AV474" i="29"/>
  <c r="AU637" i="29"/>
  <c r="AV795" i="29"/>
  <c r="AZ126" i="29"/>
  <c r="AZ384" i="29"/>
  <c r="AY520" i="29"/>
  <c r="AY584" i="29"/>
  <c r="AY650" i="29"/>
  <c r="BD111" i="29"/>
  <c r="H320" i="29"/>
  <c r="H384" i="29"/>
  <c r="H448" i="29"/>
  <c r="G547" i="29"/>
  <c r="H692" i="29"/>
  <c r="K55" i="29"/>
  <c r="K124" i="29"/>
  <c r="L205" i="29"/>
  <c r="L294" i="29"/>
  <c r="K356" i="29"/>
  <c r="K388" i="29"/>
  <c r="K420" i="29"/>
  <c r="K599" i="29"/>
  <c r="K769" i="29"/>
  <c r="O58" i="29"/>
  <c r="O274" i="29"/>
  <c r="O306" i="29"/>
  <c r="O338" i="29"/>
  <c r="O370" i="29"/>
  <c r="P434" i="29"/>
  <c r="O554" i="29"/>
  <c r="O705" i="29"/>
  <c r="T29" i="29"/>
  <c r="T157" i="29"/>
  <c r="G454" i="29"/>
  <c r="H700" i="29"/>
  <c r="K71" i="29"/>
  <c r="L183" i="29"/>
  <c r="K260" i="29"/>
  <c r="L423" i="29"/>
  <c r="L616" i="29"/>
  <c r="L763" i="29"/>
  <c r="O54" i="29"/>
  <c r="P131" i="29"/>
  <c r="P195" i="29"/>
  <c r="P392" i="29"/>
  <c r="O514" i="29"/>
  <c r="P612" i="29"/>
  <c r="P747" i="29"/>
  <c r="T78" i="29"/>
  <c r="T206" i="29"/>
  <c r="H467" i="29"/>
  <c r="H544" i="29"/>
  <c r="H689" i="29"/>
  <c r="H780" i="29"/>
  <c r="K64" i="29"/>
  <c r="L126" i="29"/>
  <c r="L207" i="29"/>
  <c r="L286" i="29"/>
  <c r="L365" i="29"/>
  <c r="K430" i="29"/>
  <c r="K569" i="29"/>
  <c r="L775" i="29"/>
  <c r="P75" i="29"/>
  <c r="P307" i="29"/>
  <c r="P371" i="29"/>
  <c r="P474" i="29"/>
  <c r="O570" i="29"/>
  <c r="P727" i="29"/>
  <c r="T53" i="29"/>
  <c r="T181" i="29"/>
  <c r="G215" i="29"/>
  <c r="G151" i="29"/>
  <c r="G87" i="29"/>
  <c r="G23" i="29"/>
  <c r="H303" i="29"/>
  <c r="H367" i="29"/>
  <c r="G529" i="29"/>
  <c r="G762" i="29"/>
  <c r="L54" i="29"/>
  <c r="L173" i="29"/>
  <c r="L239" i="29"/>
  <c r="L325" i="29"/>
  <c r="K591" i="29"/>
  <c r="L723" i="29"/>
  <c r="O30" i="29"/>
  <c r="O102" i="29"/>
  <c r="O134" i="29"/>
  <c r="O166" i="29"/>
  <c r="O198" i="29"/>
  <c r="O230" i="29"/>
  <c r="O410" i="29"/>
  <c r="P559" i="29"/>
  <c r="O636" i="29"/>
  <c r="O789" i="29"/>
  <c r="T118" i="29"/>
  <c r="T233" i="29"/>
  <c r="S461" i="29"/>
  <c r="S614" i="29"/>
  <c r="T783" i="29"/>
  <c r="X201" i="29"/>
  <c r="W328" i="29"/>
  <c r="W537" i="29"/>
  <c r="X651" i="29"/>
  <c r="AB262" i="29"/>
  <c r="AB796" i="29"/>
  <c r="T382" i="29"/>
  <c r="S485" i="29"/>
  <c r="T619" i="29"/>
  <c r="S749" i="29"/>
  <c r="X149" i="29"/>
  <c r="X246" i="29"/>
  <c r="W390" i="29"/>
  <c r="W521" i="29"/>
  <c r="X610" i="29"/>
  <c r="AB278" i="29"/>
  <c r="AB448" i="29"/>
  <c r="AF161" i="29"/>
  <c r="T291" i="29"/>
  <c r="T355" i="29"/>
  <c r="T442" i="29"/>
  <c r="T551" i="29"/>
  <c r="S761" i="29"/>
  <c r="X58" i="29"/>
  <c r="X146" i="29"/>
  <c r="X263" i="29"/>
  <c r="X384" i="29"/>
  <c r="W565" i="29"/>
  <c r="AB193" i="29"/>
  <c r="AA771" i="29"/>
  <c r="AF116" i="29"/>
  <c r="S257" i="29"/>
  <c r="S321" i="29"/>
  <c r="S401" i="29"/>
  <c r="S508" i="29"/>
  <c r="S628" i="29"/>
  <c r="T771" i="29"/>
  <c r="W56" i="29"/>
  <c r="W140" i="29"/>
  <c r="W204" i="29"/>
  <c r="X303" i="29"/>
  <c r="X451" i="29"/>
  <c r="W577" i="29"/>
  <c r="AB206" i="29"/>
  <c r="AB424" i="29"/>
  <c r="AF129" i="29"/>
  <c r="AF780" i="29"/>
  <c r="X739" i="29"/>
  <c r="AB18" i="29"/>
  <c r="AB146" i="29"/>
  <c r="AB266" i="29"/>
  <c r="AA398" i="29"/>
  <c r="AB508" i="29"/>
  <c r="AB572" i="29"/>
  <c r="AA673" i="29"/>
  <c r="AF85" i="29"/>
  <c r="AF213" i="29"/>
  <c r="AF325" i="29"/>
  <c r="AF419" i="29"/>
  <c r="AF611" i="29"/>
  <c r="W693" i="29"/>
  <c r="W757" i="29"/>
  <c r="AB41" i="29"/>
  <c r="AB169" i="29"/>
  <c r="AB318" i="29"/>
  <c r="AB391" i="29"/>
  <c r="AB455" i="29"/>
  <c r="AA651" i="29"/>
  <c r="AA801" i="29"/>
  <c r="AF172" i="29"/>
  <c r="AF316" i="29"/>
  <c r="AF587" i="29"/>
  <c r="AB13" i="29"/>
  <c r="AB141" i="29"/>
  <c r="AB258" i="29"/>
  <c r="AA523" i="29"/>
  <c r="AA589" i="29"/>
  <c r="AB740" i="29"/>
  <c r="AF16" i="29"/>
  <c r="AF112" i="29"/>
  <c r="AF240" i="29"/>
  <c r="AF358" i="29"/>
  <c r="AF458" i="29"/>
  <c r="AE667" i="29"/>
  <c r="AI270" i="29"/>
  <c r="AI461" i="29"/>
  <c r="AI681" i="29"/>
  <c r="AI745" i="29"/>
  <c r="AN15" i="29"/>
  <c r="AM100" i="29"/>
  <c r="AN223" i="29"/>
  <c r="AN412" i="29"/>
  <c r="AM645" i="29"/>
  <c r="AR130" i="29"/>
  <c r="AV153" i="29"/>
  <c r="AF720" i="29"/>
  <c r="AE801" i="29"/>
  <c r="AI66" i="29"/>
  <c r="AI130" i="29"/>
  <c r="AI194" i="29"/>
  <c r="AI297" i="29"/>
  <c r="AI507" i="29"/>
  <c r="AN40" i="29"/>
  <c r="AN152" i="29"/>
  <c r="AM282" i="29"/>
  <c r="AM581" i="29"/>
  <c r="AR74" i="29"/>
  <c r="AV185" i="29"/>
  <c r="AE538" i="29"/>
  <c r="AE602" i="29"/>
  <c r="AE683" i="29"/>
  <c r="AF772" i="29"/>
  <c r="AJ52" i="29"/>
  <c r="AJ116" i="29"/>
  <c r="AJ180" i="29"/>
  <c r="AJ276" i="29"/>
  <c r="AJ484" i="29"/>
  <c r="AN16" i="29"/>
  <c r="AN87" i="29"/>
  <c r="AN208" i="29"/>
  <c r="AM370" i="29"/>
  <c r="AN594" i="29"/>
  <c r="AR39" i="29"/>
  <c r="AQ537" i="29"/>
  <c r="AE582" i="29"/>
  <c r="AF692" i="29"/>
  <c r="AE783" i="29"/>
  <c r="AJ49" i="29"/>
  <c r="AJ113" i="29"/>
  <c r="AJ177" i="29"/>
  <c r="AI278" i="29"/>
  <c r="AI453" i="29"/>
  <c r="AJ610" i="29"/>
  <c r="AJ691" i="29"/>
  <c r="AJ755" i="29"/>
  <c r="AM82" i="29"/>
  <c r="AN192" i="29"/>
  <c r="AN495" i="29"/>
  <c r="AM753" i="29"/>
  <c r="AR214" i="29"/>
  <c r="AV121" i="29"/>
  <c r="AN259" i="29"/>
  <c r="AN364" i="29"/>
  <c r="AM470" i="29"/>
  <c r="AM577" i="29"/>
  <c r="AR305" i="29"/>
  <c r="AR413" i="29"/>
  <c r="AQ645" i="29"/>
  <c r="AQ773" i="29"/>
  <c r="AV193" i="29"/>
  <c r="AM92" i="29"/>
  <c r="AN175" i="29"/>
  <c r="AN271" i="29"/>
  <c r="AN371" i="29"/>
  <c r="AN479" i="29"/>
  <c r="AN574" i="29"/>
  <c r="AR20" i="29"/>
  <c r="AQ93" i="29"/>
  <c r="AQ157" i="29"/>
  <c r="AQ221" i="29"/>
  <c r="AQ521" i="29"/>
  <c r="AU47" i="29"/>
  <c r="AU430" i="29"/>
  <c r="AN639" i="29"/>
  <c r="AN703" i="29"/>
  <c r="AN767" i="29"/>
  <c r="AQ57" i="29"/>
  <c r="AQ185" i="29"/>
  <c r="AQ292" i="29"/>
  <c r="AQ406" i="29"/>
  <c r="AQ641" i="29"/>
  <c r="AQ769" i="29"/>
  <c r="AV173" i="29"/>
  <c r="AR501" i="29"/>
  <c r="AR590" i="29"/>
  <c r="AR675" i="29"/>
  <c r="AR739" i="29"/>
  <c r="AV228" i="29"/>
  <c r="AV387" i="29"/>
  <c r="AU773" i="29"/>
  <c r="AU180" i="29"/>
  <c r="AV283" i="29"/>
  <c r="AU434" i="29"/>
  <c r="AZ22" i="29"/>
  <c r="AR546" i="29"/>
  <c r="AV4" i="29"/>
  <c r="AU80" i="29"/>
  <c r="AU208" i="29"/>
  <c r="AU286" i="29"/>
  <c r="AU438" i="29"/>
  <c r="AU522" i="29"/>
  <c r="AV711" i="29"/>
  <c r="AZ34" i="29"/>
  <c r="AZ162" i="29"/>
  <c r="AZ86" i="29"/>
  <c r="AZ214" i="29"/>
  <c r="AU322" i="29"/>
  <c r="AV447" i="29"/>
  <c r="AU557" i="29"/>
  <c r="AV735" i="29"/>
  <c r="AZ45" i="29"/>
  <c r="AZ173" i="29"/>
  <c r="AV303" i="29"/>
  <c r="AV376" i="29"/>
  <c r="AV440" i="29"/>
  <c r="AU585" i="29"/>
  <c r="AV747" i="29"/>
  <c r="AZ65" i="29"/>
  <c r="AZ193" i="29"/>
  <c r="AZ448" i="29"/>
  <c r="AZ526" i="29"/>
  <c r="AZ590" i="29"/>
  <c r="AY654" i="29"/>
  <c r="BD202" i="29"/>
  <c r="H308" i="29"/>
  <c r="H372" i="29"/>
  <c r="G434" i="29"/>
  <c r="G498" i="29"/>
  <c r="G619" i="29"/>
  <c r="K24" i="29"/>
  <c r="L94" i="29"/>
  <c r="K162" i="29"/>
  <c r="K240" i="29"/>
  <c r="L321" i="29"/>
  <c r="L366" i="29"/>
  <c r="L398" i="29"/>
  <c r="K446" i="29"/>
  <c r="K673" i="29"/>
  <c r="P3" i="29"/>
  <c r="P88" i="29"/>
  <c r="P284" i="29"/>
  <c r="P316" i="29"/>
  <c r="P348" i="29"/>
  <c r="P380" i="29"/>
  <c r="O463" i="29"/>
  <c r="O586" i="29"/>
  <c r="P751" i="29"/>
  <c r="T74" i="29"/>
  <c r="T202" i="29"/>
  <c r="G494" i="29"/>
  <c r="K7" i="29"/>
  <c r="K103" i="29"/>
  <c r="K210" i="29"/>
  <c r="L290" i="29"/>
  <c r="K484" i="29"/>
  <c r="L636" i="29"/>
  <c r="K797" i="29"/>
  <c r="P84" i="29"/>
  <c r="P151" i="29"/>
  <c r="P215" i="29"/>
  <c r="P419" i="29"/>
  <c r="P575" i="29"/>
  <c r="O685" i="29"/>
  <c r="T17" i="29"/>
  <c r="T145" i="29"/>
  <c r="H439" i="29"/>
  <c r="G515" i="29"/>
  <c r="G647" i="29"/>
  <c r="H768" i="29"/>
  <c r="L38" i="29"/>
  <c r="L115" i="29"/>
  <c r="L195" i="29"/>
  <c r="L270" i="29"/>
  <c r="L353" i="29"/>
  <c r="L417" i="29"/>
  <c r="K583" i="29"/>
  <c r="K777" i="29"/>
  <c r="P80" i="29"/>
  <c r="P311" i="29"/>
  <c r="P375" i="29"/>
  <c r="P479" i="29"/>
  <c r="P572" i="29"/>
  <c r="O729" i="29"/>
  <c r="T66" i="29"/>
  <c r="T194" i="29"/>
  <c r="G211" i="29"/>
  <c r="G147" i="29"/>
  <c r="G83" i="29"/>
  <c r="G19" i="29"/>
  <c r="H307" i="29"/>
  <c r="H371" i="29"/>
  <c r="G677" i="29"/>
  <c r="G782" i="29"/>
  <c r="K119" i="29"/>
  <c r="K196" i="29"/>
  <c r="K266" i="29"/>
  <c r="K434" i="29"/>
  <c r="K621" i="29"/>
  <c r="K757" i="29"/>
  <c r="P60" i="29"/>
  <c r="P112" i="29"/>
  <c r="P144" i="29"/>
  <c r="P176" i="29"/>
  <c r="P208" i="29"/>
  <c r="P240" i="29"/>
  <c r="O451" i="29"/>
  <c r="O562" i="29"/>
  <c r="O645" i="29"/>
  <c r="P798" i="29"/>
  <c r="T121" i="29"/>
  <c r="T390" i="29"/>
  <c r="S493" i="29"/>
  <c r="S689" i="29"/>
  <c r="W16" i="29"/>
  <c r="X227" i="29"/>
  <c r="X376" i="29"/>
  <c r="W545" i="29"/>
  <c r="X655" i="29"/>
  <c r="AB265" i="29"/>
  <c r="AB800" i="29"/>
  <c r="T237" i="29"/>
  <c r="T470" i="29"/>
  <c r="T607" i="29"/>
  <c r="AN640" i="29"/>
  <c r="AQ800" i="29"/>
  <c r="AJ567" i="29"/>
  <c r="AJ709" i="29"/>
  <c r="AU293" i="29"/>
  <c r="AI280" i="29"/>
  <c r="AF22" i="29"/>
  <c r="X741" i="29"/>
  <c r="AF58" i="29"/>
  <c r="AA393" i="29"/>
  <c r="W727" i="29"/>
  <c r="AE170" i="29"/>
  <c r="AB436" i="29"/>
  <c r="AB120" i="29"/>
  <c r="X692" i="29"/>
  <c r="AA674" i="29"/>
  <c r="X600" i="29"/>
  <c r="W313" i="29"/>
  <c r="W38" i="29"/>
  <c r="S482" i="29"/>
  <c r="S263" i="29"/>
  <c r="AB429" i="29"/>
  <c r="W595" i="29"/>
  <c r="W355" i="29"/>
  <c r="W103" i="29"/>
  <c r="S619" i="29"/>
  <c r="T375" i="29"/>
  <c r="AE139" i="29"/>
  <c r="W651" i="29"/>
  <c r="W411" i="29"/>
  <c r="X136" i="29"/>
  <c r="S609" i="29"/>
  <c r="S360" i="29"/>
  <c r="AE285" i="29"/>
  <c r="AB591" i="29"/>
  <c r="AA243" i="29"/>
  <c r="X644" i="29"/>
  <c r="X549" i="29"/>
  <c r="W443" i="29"/>
  <c r="W301" i="29"/>
  <c r="X156" i="29"/>
  <c r="X11" i="29"/>
  <c r="T645" i="29"/>
  <c r="S476" i="29"/>
  <c r="T384" i="29"/>
  <c r="T261" i="29"/>
  <c r="T151" i="29"/>
  <c r="S48" i="29"/>
  <c r="P704" i="29"/>
  <c r="P585" i="29"/>
  <c r="O523" i="29"/>
  <c r="O424" i="29"/>
  <c r="P357" i="29"/>
  <c r="O319" i="29"/>
  <c r="O287" i="29"/>
  <c r="P89" i="29"/>
  <c r="O5" i="29"/>
  <c r="L720" i="29"/>
  <c r="L634" i="29"/>
  <c r="L526" i="29"/>
  <c r="K444" i="29"/>
  <c r="L403" i="29"/>
  <c r="L371" i="29"/>
  <c r="L336" i="29"/>
  <c r="K153" i="29"/>
  <c r="G764" i="29"/>
  <c r="G689" i="29"/>
  <c r="G624" i="29"/>
  <c r="G582" i="29"/>
  <c r="H538" i="29"/>
  <c r="G477" i="29"/>
  <c r="H433" i="29"/>
  <c r="H377" i="29"/>
  <c r="H313" i="29"/>
  <c r="H12" i="29"/>
  <c r="H76" i="29"/>
  <c r="H140" i="29"/>
  <c r="H204" i="29"/>
  <c r="G28" i="29"/>
  <c r="G113" i="29"/>
  <c r="G198" i="29"/>
  <c r="D531" i="29"/>
  <c r="D595" i="29"/>
  <c r="D659" i="29"/>
  <c r="D723" i="29"/>
  <c r="D787" i="29"/>
  <c r="C554" i="29"/>
  <c r="C618" i="29"/>
  <c r="C682" i="29"/>
  <c r="C746" i="29"/>
  <c r="D259" i="29"/>
  <c r="D323" i="29"/>
  <c r="D387" i="29"/>
  <c r="S224" i="29"/>
  <c r="S174" i="29"/>
  <c r="S124" i="29"/>
  <c r="T72" i="29"/>
  <c r="S23" i="29"/>
  <c r="O752" i="29"/>
  <c r="P669" i="29"/>
  <c r="P617" i="29"/>
  <c r="P568" i="29"/>
  <c r="P526" i="29"/>
  <c r="P445" i="29"/>
  <c r="O369" i="29"/>
  <c r="O305" i="29"/>
  <c r="O243" i="29"/>
  <c r="O211" i="29"/>
  <c r="O179" i="29"/>
  <c r="O147" i="29"/>
  <c r="O115" i="29"/>
  <c r="P70" i="29"/>
  <c r="K784" i="29"/>
  <c r="L701" i="29"/>
  <c r="K626" i="29"/>
  <c r="L561" i="29"/>
  <c r="K469" i="29"/>
  <c r="K403" i="29"/>
  <c r="L340" i="29"/>
  <c r="L149" i="29"/>
  <c r="H737" i="29"/>
  <c r="H650" i="29"/>
  <c r="G554" i="29"/>
  <c r="G417" i="29"/>
  <c r="G385" i="29"/>
  <c r="G353" i="29"/>
  <c r="G321" i="29"/>
  <c r="G289" i="29"/>
  <c r="H5" i="29"/>
  <c r="H69" i="29"/>
  <c r="H133" i="29"/>
  <c r="H197" i="29"/>
  <c r="G18" i="29"/>
  <c r="G104" i="29"/>
  <c r="G189" i="29"/>
  <c r="D524" i="29"/>
  <c r="D588" i="29"/>
  <c r="D652" i="29"/>
  <c r="D716" i="29"/>
  <c r="D780" i="29"/>
  <c r="C547" i="29"/>
  <c r="C611" i="29"/>
  <c r="C675" i="29"/>
  <c r="C739" i="29"/>
  <c r="C803" i="29"/>
  <c r="D320" i="29"/>
  <c r="D384" i="29"/>
  <c r="D448" i="29"/>
  <c r="C267" i="29"/>
  <c r="C331" i="29"/>
  <c r="C395" i="29"/>
  <c r="S211" i="29"/>
  <c r="T159" i="29"/>
  <c r="S106" i="29"/>
  <c r="S56" i="29"/>
  <c r="T4" i="29"/>
  <c r="O724" i="29"/>
  <c r="P641" i="29"/>
  <c r="P581" i="29"/>
  <c r="O536" i="29"/>
  <c r="P480" i="29"/>
  <c r="P401" i="29"/>
  <c r="P330" i="29"/>
  <c r="P298" i="29"/>
  <c r="P266" i="29"/>
  <c r="O229" i="29"/>
  <c r="O197" i="29"/>
  <c r="O165" i="29"/>
  <c r="O133" i="29"/>
  <c r="O101" i="29"/>
  <c r="O61" i="29"/>
  <c r="P17" i="29"/>
  <c r="K772" i="29"/>
  <c r="L728" i="29"/>
  <c r="L689" i="29"/>
  <c r="K644" i="29"/>
  <c r="L582" i="29"/>
  <c r="L530" i="29"/>
  <c r="K481" i="29"/>
  <c r="K459" i="29"/>
  <c r="L446" i="29"/>
  <c r="K433" i="29"/>
  <c r="L426" i="29"/>
  <c r="L408" i="29"/>
  <c r="L392" i="29"/>
  <c r="L376" i="29"/>
  <c r="L360" i="29"/>
  <c r="L344" i="29"/>
  <c r="L319" i="29"/>
  <c r="K299" i="29"/>
  <c r="L280" i="29"/>
  <c r="K225" i="29"/>
  <c r="H802" i="29"/>
  <c r="G781" i="29"/>
  <c r="G765" i="29"/>
  <c r="G749" i="29"/>
  <c r="H730" i="29"/>
  <c r="H710" i="29"/>
  <c r="G692" i="29"/>
  <c r="H673" i="29"/>
  <c r="G650" i="29"/>
  <c r="H629" i="29"/>
  <c r="H613" i="29"/>
  <c r="H597" i="29"/>
  <c r="H581" i="29"/>
  <c r="H565" i="29"/>
  <c r="H549" i="29"/>
  <c r="G530" i="29"/>
  <c r="H514" i="29"/>
  <c r="H490" i="29"/>
  <c r="H474" i="29"/>
  <c r="H458" i="29"/>
  <c r="H442" i="29"/>
  <c r="H426" i="29"/>
  <c r="G410" i="29"/>
  <c r="G394" i="29"/>
  <c r="G378" i="29"/>
  <c r="G362" i="29"/>
  <c r="G346" i="29"/>
  <c r="G330" i="29"/>
  <c r="G314" i="29"/>
  <c r="G298" i="29"/>
  <c r="G282" i="29"/>
  <c r="G266" i="29"/>
  <c r="H14" i="29"/>
  <c r="H30" i="29"/>
  <c r="H46" i="29"/>
  <c r="H62" i="29"/>
  <c r="H78" i="29"/>
  <c r="H94" i="29"/>
  <c r="H110" i="29"/>
  <c r="H126" i="29"/>
  <c r="H142" i="29"/>
  <c r="H158" i="29"/>
  <c r="H174" i="29"/>
  <c r="H190" i="29"/>
  <c r="H206" i="29"/>
  <c r="H222" i="29"/>
  <c r="H238" i="29"/>
  <c r="G9" i="29"/>
  <c r="G30" i="29"/>
  <c r="G52" i="29"/>
  <c r="G73" i="29"/>
  <c r="G94" i="29"/>
  <c r="G116" i="29"/>
  <c r="G137" i="29"/>
  <c r="G158" i="29"/>
  <c r="G180" i="29"/>
  <c r="G201" i="29"/>
  <c r="G222" i="29"/>
  <c r="G244" i="29"/>
  <c r="D517" i="29"/>
  <c r="D533" i="29"/>
  <c r="D549" i="29"/>
  <c r="D565" i="29"/>
  <c r="D581" i="29"/>
  <c r="D597" i="29"/>
  <c r="D613" i="29"/>
  <c r="D629" i="29"/>
  <c r="D645" i="29"/>
  <c r="D661" i="29"/>
  <c r="D677" i="29"/>
  <c r="D693" i="29"/>
  <c r="D709" i="29"/>
  <c r="D725" i="29"/>
  <c r="D741" i="29"/>
  <c r="D757" i="29"/>
  <c r="D773" i="29"/>
  <c r="D789" i="29"/>
  <c r="C508" i="29"/>
  <c r="C524" i="29"/>
  <c r="C540" i="29"/>
  <c r="C556" i="29"/>
  <c r="C572" i="29"/>
  <c r="C588" i="29"/>
  <c r="C604" i="29"/>
  <c r="C620" i="29"/>
  <c r="C636" i="29"/>
  <c r="C652" i="29"/>
  <c r="C668" i="29"/>
  <c r="C684" i="29"/>
  <c r="C700" i="29"/>
  <c r="C716" i="29"/>
  <c r="C732" i="29"/>
  <c r="C748" i="29"/>
  <c r="C764" i="29"/>
  <c r="C780" i="29"/>
  <c r="C796" i="29"/>
  <c r="D265" i="29"/>
  <c r="D281" i="29"/>
  <c r="D297" i="29"/>
  <c r="D313" i="29"/>
  <c r="D329" i="29"/>
  <c r="D345" i="29"/>
  <c r="D361" i="29"/>
  <c r="D377" i="29"/>
  <c r="D393" i="29"/>
  <c r="D409" i="29"/>
  <c r="D425" i="29"/>
  <c r="D441" i="29"/>
  <c r="D457" i="29"/>
  <c r="D473" i="29"/>
  <c r="D489" i="29"/>
  <c r="C260" i="29"/>
  <c r="C276" i="29"/>
  <c r="C292" i="29"/>
  <c r="C308" i="29"/>
  <c r="C324" i="29"/>
  <c r="C340" i="29"/>
  <c r="C356" i="29"/>
  <c r="C372" i="29"/>
  <c r="C388" i="29"/>
  <c r="C404" i="29"/>
  <c r="C420" i="29"/>
  <c r="T219" i="29"/>
  <c r="S207" i="29"/>
  <c r="T192" i="29"/>
  <c r="S180" i="29"/>
  <c r="S166" i="29"/>
  <c r="T155" i="29"/>
  <c r="S143" i="29"/>
  <c r="T128" i="29"/>
  <c r="S116" i="29"/>
  <c r="S102" i="29"/>
  <c r="T91" i="29"/>
  <c r="S79" i="29"/>
  <c r="T64" i="29"/>
  <c r="S52" i="29"/>
  <c r="S38" i="29"/>
  <c r="T27" i="29"/>
  <c r="S15" i="29"/>
  <c r="P796" i="29"/>
  <c r="O776" i="29"/>
  <c r="P757" i="29"/>
  <c r="P732" i="29"/>
  <c r="O712" i="29"/>
  <c r="P693" i="29"/>
  <c r="P668" i="29"/>
  <c r="O648" i="29"/>
  <c r="P628" i="29"/>
  <c r="O613" i="29"/>
  <c r="P606" i="29"/>
  <c r="O591" i="29"/>
  <c r="O579" i="29"/>
  <c r="O569" i="29"/>
  <c r="P557" i="29"/>
  <c r="P545" i="29"/>
  <c r="O532" i="29"/>
  <c r="P520" i="29"/>
  <c r="O512" i="29"/>
  <c r="O484" i="29"/>
  <c r="P472" i="29"/>
  <c r="P460" i="29"/>
  <c r="P424" i="29"/>
  <c r="P396" i="29"/>
  <c r="P238" i="29"/>
  <c r="P222" i="29"/>
  <c r="P206" i="29"/>
  <c r="P190" i="29"/>
  <c r="P174" i="29"/>
  <c r="P158" i="29"/>
  <c r="P142" i="29"/>
  <c r="P126" i="29"/>
  <c r="P110" i="29"/>
  <c r="P94" i="29"/>
  <c r="P69" i="29"/>
  <c r="O49" i="29"/>
  <c r="P30" i="29"/>
  <c r="P5" i="29"/>
  <c r="L780" i="29"/>
  <c r="K760" i="29"/>
  <c r="L741" i="29"/>
  <c r="L716" i="29"/>
  <c r="K696" i="29"/>
  <c r="L677" i="29"/>
  <c r="L652" i="29"/>
  <c r="L633" i="29"/>
  <c r="L617" i="29"/>
  <c r="K594" i="29"/>
  <c r="L574" i="29"/>
  <c r="L534" i="29"/>
  <c r="K510" i="29"/>
  <c r="L477" i="29"/>
  <c r="L454" i="29"/>
  <c r="K439" i="29"/>
  <c r="K429" i="29"/>
  <c r="L332" i="29"/>
  <c r="L307" i="29"/>
  <c r="K287" i="29"/>
  <c r="L268" i="29"/>
  <c r="L39" i="29"/>
  <c r="H790" i="29"/>
  <c r="H774" i="29"/>
  <c r="H758" i="29"/>
  <c r="H742" i="29"/>
  <c r="G730" i="29"/>
  <c r="H703" i="29"/>
  <c r="G681" i="29"/>
  <c r="G668" i="29"/>
  <c r="G646" i="29"/>
  <c r="H622" i="29"/>
  <c r="H606" i="29"/>
  <c r="H590" i="29"/>
  <c r="H574" i="29"/>
  <c r="H558" i="29"/>
  <c r="H542" i="29"/>
  <c r="G525" i="29"/>
  <c r="H501" i="29"/>
  <c r="H485" i="29"/>
  <c r="H469" i="29"/>
  <c r="H453" i="29"/>
  <c r="H437" i="29"/>
  <c r="H421" i="29"/>
  <c r="H15" i="29"/>
  <c r="H31" i="29"/>
  <c r="H47" i="29"/>
  <c r="H63" i="29"/>
  <c r="H79" i="29"/>
  <c r="H95" i="29"/>
  <c r="H111" i="29"/>
  <c r="H127" i="29"/>
  <c r="H143" i="29"/>
  <c r="H159" i="29"/>
  <c r="H175" i="29"/>
  <c r="H191" i="29"/>
  <c r="H207" i="29"/>
  <c r="H223" i="29"/>
  <c r="H239" i="29"/>
  <c r="G10" i="29"/>
  <c r="G32" i="29"/>
  <c r="G53" i="29"/>
  <c r="G74" i="29"/>
  <c r="G96" i="29"/>
  <c r="G117" i="29"/>
  <c r="G138" i="29"/>
  <c r="G160" i="29"/>
  <c r="G181" i="29"/>
  <c r="G202" i="29"/>
  <c r="G224" i="29"/>
  <c r="G245" i="29"/>
  <c r="D522" i="29"/>
  <c r="D538" i="29"/>
  <c r="D554" i="29"/>
  <c r="D570" i="29"/>
  <c r="D586" i="29"/>
  <c r="D602" i="29"/>
  <c r="D618" i="29"/>
  <c r="D634" i="29"/>
  <c r="D650" i="29"/>
  <c r="D666" i="29"/>
  <c r="D682" i="29"/>
  <c r="D698" i="29"/>
  <c r="D714" i="29"/>
  <c r="D730" i="29"/>
  <c r="D746" i="29"/>
  <c r="D762" i="29"/>
  <c r="D778" i="29"/>
  <c r="D794" i="29"/>
  <c r="C513" i="29"/>
  <c r="C529" i="29"/>
  <c r="C545" i="29"/>
  <c r="C561" i="29"/>
  <c r="C577" i="29"/>
  <c r="C593" i="29"/>
  <c r="C609" i="29"/>
  <c r="C625" i="29"/>
  <c r="C641" i="29"/>
  <c r="C657" i="29"/>
  <c r="C673" i="29"/>
  <c r="C689" i="29"/>
  <c r="C705" i="29"/>
  <c r="C721" i="29"/>
  <c r="C737" i="29"/>
  <c r="C753" i="29"/>
  <c r="C769" i="29"/>
  <c r="C785" i="29"/>
  <c r="C801" i="29"/>
  <c r="D266" i="29"/>
  <c r="D282" i="29"/>
  <c r="D298" i="29"/>
  <c r="D314" i="29"/>
  <c r="D330" i="29"/>
  <c r="D346" i="29"/>
  <c r="D362" i="29"/>
  <c r="D378" i="29"/>
  <c r="D394" i="29"/>
  <c r="D410" i="29"/>
  <c r="D426" i="29"/>
  <c r="D442" i="29"/>
  <c r="D458" i="29"/>
  <c r="D474" i="29"/>
  <c r="D490" i="29"/>
  <c r="C257" i="29"/>
  <c r="C273" i="29"/>
  <c r="C289" i="29"/>
  <c r="C305" i="29"/>
  <c r="C321" i="29"/>
  <c r="C337" i="29"/>
  <c r="C353" i="29"/>
  <c r="C369" i="29"/>
  <c r="C385" i="29"/>
  <c r="C401" i="29"/>
  <c r="D459" i="29"/>
  <c r="C274" i="29"/>
  <c r="C338" i="29"/>
  <c r="C402" i="29"/>
  <c r="C430" i="29"/>
  <c r="C446" i="29"/>
  <c r="C462" i="29"/>
  <c r="C478" i="29"/>
  <c r="C494" i="29"/>
  <c r="D10" i="29"/>
  <c r="D26" i="29"/>
  <c r="D42" i="29"/>
  <c r="D58" i="29"/>
  <c r="D74" i="29"/>
  <c r="D90" i="29"/>
  <c r="D106" i="29"/>
  <c r="D122" i="29"/>
  <c r="D138" i="29"/>
  <c r="D154" i="29"/>
  <c r="D170" i="29"/>
  <c r="D186" i="29"/>
  <c r="D202" i="29"/>
  <c r="D218" i="29"/>
  <c r="D234" i="29"/>
  <c r="C7" i="29"/>
  <c r="C23" i="29"/>
  <c r="C39" i="29"/>
  <c r="C55" i="29"/>
  <c r="C71" i="29"/>
  <c r="C87" i="29"/>
  <c r="C103" i="29"/>
  <c r="C119" i="29"/>
  <c r="C135" i="29"/>
  <c r="C151" i="29"/>
  <c r="C167" i="29"/>
  <c r="C183" i="29"/>
  <c r="C199" i="29"/>
  <c r="C215" i="29"/>
  <c r="C231" i="29"/>
  <c r="C247" i="29"/>
  <c r="C92" i="29"/>
  <c r="C128" i="29"/>
  <c r="C164" i="29"/>
  <c r="C200" i="29"/>
  <c r="C232" i="29"/>
  <c r="D5" i="29"/>
  <c r="D77" i="29"/>
  <c r="D129" i="29"/>
  <c r="D181" i="29"/>
  <c r="D229" i="29"/>
  <c r="C42" i="29"/>
  <c r="C94" i="29"/>
  <c r="C158" i="29"/>
  <c r="C218" i="29"/>
  <c r="D463" i="29"/>
  <c r="C278" i="29"/>
  <c r="C342" i="29"/>
  <c r="C406" i="29"/>
  <c r="C431" i="29"/>
  <c r="C447" i="29"/>
  <c r="C463" i="29"/>
  <c r="C479" i="29"/>
  <c r="C495" i="29"/>
  <c r="D15" i="29"/>
  <c r="D31" i="29"/>
  <c r="D47" i="29"/>
  <c r="D63" i="29"/>
  <c r="D79" i="29"/>
  <c r="D95" i="29"/>
  <c r="D111" i="29"/>
  <c r="D127" i="29"/>
  <c r="D143" i="29"/>
  <c r="D159" i="29"/>
  <c r="D175" i="29"/>
  <c r="D191" i="29"/>
  <c r="D207" i="29"/>
  <c r="D223" i="29"/>
  <c r="D239" i="29"/>
  <c r="C12" i="29"/>
  <c r="C32" i="29"/>
  <c r="C48" i="29"/>
  <c r="C64" i="29"/>
  <c r="C88" i="29"/>
  <c r="C116" i="29"/>
  <c r="C144" i="29"/>
  <c r="C176" i="29"/>
  <c r="C204" i="29"/>
  <c r="C236" i="29"/>
  <c r="C110" i="29"/>
  <c r="C174" i="29"/>
  <c r="D435" i="29"/>
  <c r="D499" i="29"/>
  <c r="C314" i="29"/>
  <c r="C378" i="29"/>
  <c r="C424" i="29"/>
  <c r="C440" i="29"/>
  <c r="C456" i="29"/>
  <c r="C472" i="29"/>
  <c r="C488" i="29"/>
  <c r="D8" i="29"/>
  <c r="D24" i="29"/>
  <c r="D40" i="29"/>
  <c r="D56" i="29"/>
  <c r="D72" i="29"/>
  <c r="D88" i="29"/>
  <c r="D104" i="29"/>
  <c r="D120" i="29"/>
  <c r="D136" i="29"/>
  <c r="D152" i="29"/>
  <c r="D168" i="29"/>
  <c r="D184" i="29"/>
  <c r="D200" i="29"/>
  <c r="D216" i="29"/>
  <c r="D232" i="29"/>
  <c r="D248" i="29"/>
  <c r="C17" i="29"/>
  <c r="C33" i="29"/>
  <c r="C49" i="29"/>
  <c r="C65" i="29"/>
  <c r="C81" i="29"/>
  <c r="C97" i="29"/>
  <c r="C113" i="29"/>
  <c r="C129" i="29"/>
  <c r="C145" i="29"/>
  <c r="C161" i="29"/>
  <c r="C177" i="29"/>
  <c r="C193" i="29"/>
  <c r="C209" i="29"/>
  <c r="C225" i="29"/>
  <c r="C241" i="29"/>
  <c r="D487" i="29"/>
  <c r="C382" i="29"/>
  <c r="C441" i="29"/>
  <c r="C473" i="29"/>
  <c r="D13" i="29"/>
  <c r="D29" i="29"/>
  <c r="D73" i="29"/>
  <c r="D121" i="29"/>
  <c r="D173" i="29"/>
  <c r="D221" i="29"/>
  <c r="C22" i="29"/>
  <c r="C74" i="29"/>
  <c r="C130" i="29"/>
  <c r="C194" i="29"/>
  <c r="D455" i="29"/>
  <c r="C366" i="29"/>
  <c r="C437" i="29"/>
  <c r="C469" i="29"/>
  <c r="C501" i="29"/>
  <c r="D57" i="29"/>
  <c r="D101" i="29"/>
  <c r="D153" i="29"/>
  <c r="D201" i="29"/>
  <c r="D249" i="29"/>
  <c r="C38" i="29"/>
  <c r="C90" i="29"/>
  <c r="C150" i="29"/>
  <c r="C206" i="29"/>
  <c r="H284" i="29"/>
  <c r="H348" i="29"/>
  <c r="H412" i="29"/>
  <c r="G474" i="29"/>
  <c r="G603" i="29"/>
  <c r="L14" i="29"/>
  <c r="K84" i="29"/>
  <c r="L151" i="29"/>
  <c r="K232" i="29"/>
  <c r="K310" i="29"/>
  <c r="L362" i="29"/>
  <c r="L394" i="29"/>
  <c r="L431" i="29"/>
  <c r="K635" i="29"/>
  <c r="L794" i="29"/>
  <c r="O74" i="29"/>
  <c r="P280" i="29"/>
  <c r="P312" i="29"/>
  <c r="P344" i="29"/>
  <c r="P376" i="29"/>
  <c r="O453" i="29"/>
  <c r="P571" i="29"/>
  <c r="P735" i="29"/>
  <c r="T58" i="29"/>
  <c r="T186" i="29"/>
  <c r="H512" i="29"/>
  <c r="L15" i="29"/>
  <c r="L111" i="29"/>
  <c r="K218" i="29"/>
  <c r="L301" i="29"/>
  <c r="K521" i="29"/>
  <c r="K669" i="29"/>
  <c r="O6" i="29"/>
  <c r="P95" i="29"/>
  <c r="P159" i="29"/>
  <c r="P223" i="29"/>
  <c r="O445" i="29"/>
  <c r="O558" i="29"/>
  <c r="O653" i="29"/>
  <c r="O797" i="29"/>
  <c r="T129" i="29"/>
  <c r="H447" i="29"/>
  <c r="G507" i="29"/>
  <c r="H632" i="29"/>
  <c r="H760" i="29"/>
  <c r="L30" i="29"/>
  <c r="K108" i="29"/>
  <c r="K188" i="29"/>
  <c r="K256" i="29"/>
  <c r="L345" i="29"/>
  <c r="L409" i="29"/>
  <c r="L556" i="29"/>
  <c r="K761" i="29"/>
  <c r="O66" i="29"/>
  <c r="P303" i="29"/>
  <c r="P367" i="29"/>
  <c r="P466" i="29"/>
  <c r="P567" i="29"/>
  <c r="O713" i="29"/>
  <c r="T50" i="29"/>
  <c r="T178" i="29"/>
  <c r="G203" i="29"/>
  <c r="G139" i="29"/>
  <c r="G75" i="29"/>
  <c r="G11" i="29"/>
  <c r="H315" i="29"/>
  <c r="H379" i="29"/>
  <c r="G639" i="29"/>
  <c r="G774" i="29"/>
  <c r="K87" i="29"/>
  <c r="L185" i="29"/>
  <c r="L277" i="29"/>
  <c r="K452" i="29"/>
  <c r="K615" i="29"/>
  <c r="K741" i="29"/>
  <c r="O46" i="29"/>
  <c r="P108" i="29"/>
  <c r="P140" i="29"/>
  <c r="P172" i="29"/>
  <c r="P204" i="29"/>
  <c r="P236" i="29"/>
  <c r="O477" i="29"/>
  <c r="O574" i="29"/>
  <c r="O677" i="29"/>
  <c r="T9" i="29"/>
  <c r="T137" i="29"/>
  <c r="T249" i="29"/>
  <c r="T443" i="29"/>
  <c r="T599" i="29"/>
  <c r="S769" i="29"/>
  <c r="X197" i="29"/>
  <c r="W318" i="29"/>
  <c r="X515" i="29"/>
  <c r="W613" i="29"/>
  <c r="AB161" i="29"/>
  <c r="AA779" i="29"/>
  <c r="AE389" i="29"/>
  <c r="S453" i="29"/>
  <c r="S588" i="29"/>
  <c r="T715" i="29"/>
  <c r="W116" i="29"/>
  <c r="X214" i="29"/>
  <c r="W326" i="29"/>
  <c r="W486" i="29"/>
  <c r="X578" i="29"/>
  <c r="AB113" i="29"/>
  <c r="AA410" i="29"/>
  <c r="AA751" i="29"/>
  <c r="T241" i="29"/>
  <c r="T319" i="29"/>
  <c r="S389" i="29"/>
  <c r="S497" i="29"/>
  <c r="T727" i="29"/>
  <c r="X38" i="29"/>
  <c r="W112" i="29"/>
  <c r="W221" i="29"/>
  <c r="W350" i="29"/>
  <c r="X531" i="29"/>
  <c r="AB190" i="29"/>
  <c r="AA755" i="29"/>
  <c r="AF113" i="29"/>
  <c r="S269" i="29"/>
  <c r="S333" i="29"/>
  <c r="T418" i="29"/>
  <c r="S540" i="29"/>
  <c r="S636" i="29"/>
  <c r="S789" i="29"/>
  <c r="W68" i="29"/>
  <c r="W152" i="29"/>
  <c r="W213" i="29"/>
  <c r="X323" i="29"/>
  <c r="X475" i="29"/>
  <c r="X594" i="29"/>
  <c r="AA354" i="29"/>
  <c r="AA482" i="29"/>
  <c r="AF276" i="29"/>
  <c r="X687" i="29"/>
  <c r="X751" i="29"/>
  <c r="AB37" i="29"/>
  <c r="AB165" i="29"/>
  <c r="AB317" i="29"/>
  <c r="AA454" i="29"/>
  <c r="AB552" i="29"/>
  <c r="AA629" i="29"/>
  <c r="AB792" i="29"/>
  <c r="AF168" i="29"/>
  <c r="AF312" i="29"/>
  <c r="AE413" i="29"/>
  <c r="AF519" i="29"/>
  <c r="W673" i="29"/>
  <c r="W737" i="29"/>
  <c r="AB6" i="29"/>
  <c r="AB134" i="29"/>
  <c r="AB273" i="29"/>
  <c r="AB371" i="29"/>
  <c r="AB435" i="29"/>
  <c r="AB499" i="29"/>
  <c r="AB720" i="29"/>
  <c r="AF105" i="29"/>
  <c r="AF233" i="29"/>
  <c r="AE393" i="29"/>
  <c r="AE699" i="29"/>
  <c r="AB74" i="29"/>
  <c r="AB202" i="29"/>
  <c r="AB341" i="29"/>
  <c r="AB569" i="29"/>
  <c r="AB672" i="29"/>
  <c r="AB789" i="29"/>
  <c r="AF77" i="29"/>
  <c r="AF205" i="29"/>
  <c r="AF320" i="29"/>
  <c r="AF418" i="29"/>
  <c r="AF595" i="29"/>
  <c r="AJ223" i="29"/>
  <c r="AJ325" i="29"/>
  <c r="AJ530" i="29"/>
  <c r="AI693" i="29"/>
  <c r="AI757" i="29"/>
  <c r="AN27" i="29"/>
  <c r="AM116" i="29"/>
  <c r="AM338" i="29"/>
  <c r="AN476" i="29"/>
  <c r="AM757" i="29"/>
  <c r="AQ384" i="29"/>
  <c r="AE659" i="29"/>
  <c r="AE759" i="29"/>
  <c r="AI30" i="29"/>
  <c r="AI94" i="29"/>
  <c r="AI158" i="29"/>
  <c r="AJ231" i="29"/>
  <c r="AI437" i="29"/>
  <c r="AI613" i="29"/>
  <c r="AN119" i="29"/>
  <c r="AM278" i="29"/>
  <c r="AM649" i="29"/>
  <c r="AR134" i="29"/>
  <c r="AV272" i="29"/>
  <c r="AF552" i="29"/>
  <c r="AF616" i="29"/>
  <c r="AF700" i="29"/>
  <c r="AF788" i="29"/>
  <c r="AJ64" i="29"/>
  <c r="AJ128" i="29"/>
  <c r="AJ192" i="29"/>
  <c r="AJ293" i="29"/>
  <c r="AJ786" i="29"/>
  <c r="AM30" i="29"/>
  <c r="AN139" i="29"/>
  <c r="AN291" i="29"/>
  <c r="AM434" i="29"/>
  <c r="AM717" i="29"/>
  <c r="AR142" i="29"/>
  <c r="AE510" i="29"/>
  <c r="AF640" i="29"/>
  <c r="AE735" i="29"/>
  <c r="AJ13" i="29"/>
  <c r="AJ77" i="29"/>
  <c r="AJ141" i="29"/>
  <c r="AJ208" i="29"/>
  <c r="AI291" i="29"/>
  <c r="AJ492" i="29"/>
  <c r="AJ639" i="29"/>
  <c r="AJ703" i="29"/>
  <c r="AJ767" i="29"/>
  <c r="AN107" i="29"/>
  <c r="AN216" i="29"/>
  <c r="AN468" i="29"/>
  <c r="AM737" i="29"/>
  <c r="AR186" i="29"/>
  <c r="AU300" i="29"/>
  <c r="AM310" i="29"/>
  <c r="AN411" i="29"/>
  <c r="AN506" i="29"/>
  <c r="AR36" i="29"/>
  <c r="AQ336" i="29"/>
  <c r="AR526" i="29"/>
  <c r="AQ701" i="29"/>
  <c r="AU90" i="29"/>
  <c r="AN67" i="29"/>
  <c r="AM150" i="29"/>
  <c r="AM234" i="29"/>
  <c r="AN339" i="29"/>
  <c r="AN447" i="29"/>
  <c r="AN523" i="29"/>
  <c r="AN802" i="29"/>
  <c r="AR75" i="29"/>
  <c r="AR139" i="29"/>
  <c r="AR203" i="29"/>
  <c r="AQ416" i="29"/>
  <c r="AU7" i="29"/>
  <c r="AV165" i="29"/>
  <c r="AM545" i="29"/>
  <c r="AN667" i="29"/>
  <c r="AN731" i="29"/>
  <c r="AR5" i="29"/>
  <c r="AQ113" i="29"/>
  <c r="AQ241" i="29"/>
  <c r="AQ366" i="29"/>
  <c r="AQ557" i="29"/>
  <c r="AQ729" i="29"/>
  <c r="AV109" i="29"/>
  <c r="AR461" i="29"/>
  <c r="AQ561" i="29"/>
  <c r="AR655" i="29"/>
  <c r="AR719" i="29"/>
  <c r="AR783" i="29"/>
  <c r="AV331" i="29"/>
  <c r="AV591" i="29"/>
  <c r="AU162" i="29"/>
  <c r="AU234" i="29"/>
  <c r="AV379" i="29"/>
  <c r="AU545" i="29"/>
  <c r="AR494" i="29"/>
  <c r="AR618" i="29"/>
  <c r="AV48" i="29"/>
  <c r="AU168" i="29"/>
  <c r="AU284" i="29"/>
  <c r="AV435" i="29"/>
  <c r="AV502" i="29"/>
  <c r="AU629" i="29"/>
  <c r="AU793" i="29"/>
  <c r="AZ117" i="29"/>
  <c r="AZ321" i="29"/>
  <c r="AZ169" i="29"/>
  <c r="AY379" i="29"/>
  <c r="AV407" i="29"/>
  <c r="AV523" i="29"/>
  <c r="AU673" i="29"/>
  <c r="AZ10" i="29"/>
  <c r="AZ138" i="29"/>
  <c r="AZ350" i="29"/>
  <c r="AU356" i="29"/>
  <c r="AU420" i="29"/>
  <c r="AU493" i="29"/>
  <c r="AU701" i="29"/>
  <c r="AZ30" i="29"/>
  <c r="AZ158" i="29"/>
  <c r="AY443" i="29"/>
  <c r="AY536" i="29"/>
  <c r="AY600" i="29"/>
  <c r="BD12" i="29"/>
  <c r="H272" i="29"/>
  <c r="H336" i="29"/>
  <c r="H400" i="29"/>
  <c r="H464" i="29"/>
  <c r="G579" i="29"/>
  <c r="G802" i="29"/>
  <c r="L70" i="29"/>
  <c r="K140" i="29"/>
  <c r="L221" i="29"/>
  <c r="K312" i="29"/>
  <c r="K364" i="29"/>
  <c r="K396" i="29"/>
  <c r="L443" i="29"/>
  <c r="K657" i="29"/>
  <c r="K801" i="29"/>
  <c r="P83" i="29"/>
  <c r="O282" i="29"/>
  <c r="O314" i="29"/>
  <c r="O346" i="29"/>
  <c r="O378" i="29"/>
  <c r="P458" i="29"/>
  <c r="P583" i="29"/>
  <c r="O737" i="29"/>
  <c r="T61" i="29"/>
  <c r="T189" i="29"/>
  <c r="G486" i="29"/>
  <c r="G798" i="29"/>
  <c r="L99" i="29"/>
  <c r="K206" i="29"/>
  <c r="L285" i="29"/>
  <c r="K464" i="29"/>
  <c r="L632" i="29"/>
  <c r="L790" i="29"/>
  <c r="P79" i="29"/>
  <c r="P147" i="29"/>
  <c r="P211" i="29"/>
  <c r="O412" i="29"/>
  <c r="P543" i="29"/>
  <c r="P631" i="29"/>
  <c r="P779" i="29"/>
  <c r="T110" i="29"/>
  <c r="H419" i="29"/>
  <c r="H483" i="29"/>
  <c r="H576" i="29"/>
  <c r="H724" i="29"/>
  <c r="K4" i="29"/>
  <c r="L78" i="29"/>
  <c r="K142" i="29"/>
  <c r="L223" i="29"/>
  <c r="K304" i="29"/>
  <c r="L381" i="29"/>
  <c r="L451" i="29"/>
  <c r="K649" i="29"/>
  <c r="P11" i="29"/>
  <c r="P259" i="29"/>
  <c r="P323" i="29"/>
  <c r="O388" i="29"/>
  <c r="O495" i="29"/>
  <c r="P599" i="29"/>
  <c r="P759" i="29"/>
  <c r="T85" i="29"/>
  <c r="T213" i="29"/>
  <c r="G199" i="29"/>
  <c r="G135" i="29"/>
  <c r="G71" i="29"/>
  <c r="G7" i="29"/>
  <c r="H319" i="29"/>
  <c r="H383" i="29"/>
  <c r="H668" i="29"/>
  <c r="G778" i="29"/>
  <c r="L90" i="29"/>
  <c r="K189" i="29"/>
  <c r="L261" i="29"/>
  <c r="L424" i="29"/>
  <c r="K617" i="29"/>
  <c r="L755" i="29"/>
  <c r="P55" i="29"/>
  <c r="O110" i="29"/>
  <c r="O142" i="29"/>
  <c r="O174" i="29"/>
  <c r="O206" i="29"/>
  <c r="O238" i="29"/>
  <c r="O437" i="29"/>
  <c r="P579" i="29"/>
  <c r="O693" i="29"/>
  <c r="T22" i="29"/>
  <c r="T150" i="29"/>
  <c r="T378" i="29"/>
  <c r="T483" i="29"/>
  <c r="S673" i="29"/>
  <c r="X14" i="29"/>
  <c r="W225" i="29"/>
  <c r="X371" i="29"/>
  <c r="W569" i="29"/>
  <c r="X790" i="29"/>
  <c r="AA511" i="29"/>
  <c r="AF145" i="29"/>
  <c r="T402" i="29"/>
  <c r="T511" i="29"/>
  <c r="T635" i="29"/>
  <c r="S781" i="29"/>
  <c r="X165" i="29"/>
  <c r="W280" i="29"/>
  <c r="W430" i="29"/>
  <c r="X546" i="29"/>
  <c r="W645" i="29"/>
  <c r="AB352" i="29"/>
  <c r="AB480" i="29"/>
  <c r="AF411" i="29"/>
  <c r="T307" i="29"/>
  <c r="T374" i="29"/>
  <c r="S477" i="29"/>
  <c r="S596" i="29"/>
  <c r="T802" i="29"/>
  <c r="X74" i="29"/>
  <c r="X162" i="29"/>
  <c r="W296" i="29"/>
  <c r="W414" i="29"/>
  <c r="X587" i="29"/>
  <c r="AB297" i="29"/>
  <c r="AE13" i="29"/>
  <c r="AF244" i="29"/>
  <c r="S273" i="29"/>
  <c r="S337" i="29"/>
  <c r="T430" i="29"/>
  <c r="S554" i="29"/>
  <c r="S645" i="29"/>
  <c r="T798" i="29"/>
  <c r="W72" i="29"/>
  <c r="W156" i="29"/>
  <c r="X218" i="29"/>
  <c r="W332" i="29"/>
  <c r="X483" i="29"/>
  <c r="X606" i="29"/>
  <c r="AB310" i="29"/>
  <c r="AB456" i="29"/>
  <c r="AF337" i="29"/>
  <c r="X691" i="29"/>
  <c r="X755" i="29"/>
  <c r="AB50" i="29"/>
  <c r="AB178" i="29"/>
  <c r="AB298" i="29"/>
  <c r="AA430" i="29"/>
  <c r="AB524" i="29"/>
  <c r="AB590" i="29"/>
  <c r="AA737" i="29"/>
  <c r="AF117" i="29"/>
  <c r="AF245" i="29"/>
  <c r="AF357" i="29"/>
  <c r="AE445" i="29"/>
  <c r="AE723" i="29"/>
  <c r="W709" i="29"/>
  <c r="W773" i="29"/>
  <c r="AB73" i="29"/>
  <c r="AB201" i="29"/>
  <c r="AB343" i="29"/>
  <c r="AB407" i="29"/>
  <c r="AB471" i="29"/>
  <c r="AA697" i="29"/>
  <c r="AF76" i="29"/>
  <c r="AF204" i="29"/>
  <c r="AF348" i="29"/>
  <c r="AF637" i="29"/>
  <c r="AB45" i="29"/>
  <c r="AB173" i="29"/>
  <c r="AB290" i="29"/>
  <c r="AA539" i="29"/>
  <c r="AA609" i="29"/>
  <c r="AA761" i="29"/>
  <c r="AF32" i="29"/>
  <c r="AF144" i="29"/>
  <c r="AF269" i="29"/>
  <c r="AF374" i="29"/>
  <c r="AF490" i="29"/>
  <c r="AF764" i="29"/>
  <c r="AI307" i="29"/>
  <c r="AJ630" i="29"/>
  <c r="AI697" i="29"/>
  <c r="AI761" i="29"/>
  <c r="AN31" i="29"/>
  <c r="AN127" i="29"/>
  <c r="AN260" i="29"/>
  <c r="AN431" i="29"/>
  <c r="AM709" i="29"/>
  <c r="AR194" i="29"/>
  <c r="AE639" i="29"/>
  <c r="AE743" i="29"/>
  <c r="AI18" i="29"/>
  <c r="AI82" i="29"/>
  <c r="AI146" i="29"/>
  <c r="AJ219" i="29"/>
  <c r="AJ328" i="29"/>
  <c r="AI557" i="29"/>
  <c r="AM68" i="29"/>
  <c r="AN179" i="29"/>
  <c r="AN308" i="29"/>
  <c r="AM665" i="29"/>
  <c r="AR138" i="29"/>
  <c r="AU354" i="29"/>
  <c r="AE554" i="29"/>
  <c r="AE618" i="29"/>
  <c r="AF712" i="29"/>
  <c r="AJ4" i="29"/>
  <c r="AJ68" i="29"/>
  <c r="AJ132" i="29"/>
  <c r="AJ195" i="29"/>
  <c r="AI299" i="29"/>
  <c r="AI509" i="29"/>
  <c r="AN24" i="29"/>
  <c r="AM114" i="29"/>
  <c r="AM242" i="29"/>
  <c r="AN387" i="29"/>
  <c r="AM669" i="29"/>
  <c r="AR82" i="29"/>
  <c r="AU124" i="29"/>
  <c r="AE614" i="29"/>
  <c r="AE719" i="29"/>
  <c r="AF800" i="29"/>
  <c r="AJ65" i="29"/>
  <c r="AJ129" i="29"/>
  <c r="AJ193" i="29"/>
  <c r="AJ296" i="29"/>
  <c r="AJ506" i="29"/>
  <c r="AJ643" i="29"/>
  <c r="AJ707" i="29"/>
  <c r="AJ771" i="29"/>
  <c r="AN112" i="29"/>
  <c r="AM222" i="29"/>
  <c r="AN546" i="29"/>
  <c r="AQ27" i="29"/>
  <c r="AR373" i="29"/>
  <c r="AV336" i="29"/>
  <c r="AN287" i="29"/>
  <c r="AM394" i="29"/>
  <c r="AN492" i="29"/>
  <c r="AN614" i="29"/>
  <c r="AQ326" i="29"/>
  <c r="AR445" i="29"/>
  <c r="AQ677" i="29"/>
  <c r="AV61" i="29"/>
  <c r="AV363" i="29"/>
  <c r="AN111" i="29"/>
  <c r="AN200" i="29"/>
  <c r="AN300" i="29"/>
  <c r="AM398" i="29"/>
  <c r="AN499" i="29"/>
  <c r="AM597" i="29"/>
  <c r="AQ45" i="29"/>
  <c r="AQ109" i="29"/>
  <c r="AQ173" i="29"/>
  <c r="AQ237" i="29"/>
  <c r="AR567" i="29"/>
  <c r="AU82" i="29"/>
  <c r="AM525" i="29"/>
  <c r="AN655" i="29"/>
  <c r="AN719" i="29"/>
  <c r="AN783" i="29"/>
  <c r="AQ89" i="29"/>
  <c r="AQ217" i="29"/>
  <c r="AR314" i="29"/>
  <c r="AQ432" i="29"/>
  <c r="AQ673" i="29"/>
  <c r="AV65" i="29"/>
  <c r="AU526" i="29"/>
  <c r="AR506" i="29"/>
  <c r="AQ617" i="29"/>
  <c r="AR691" i="29"/>
  <c r="AR755" i="29"/>
  <c r="AV243" i="29"/>
  <c r="AU422" i="29"/>
  <c r="AZ70" i="29"/>
  <c r="AU196" i="29"/>
  <c r="AV311" i="29"/>
  <c r="AU477" i="29"/>
  <c r="AQ456" i="29"/>
  <c r="AQ569" i="29"/>
  <c r="AN788" i="29"/>
  <c r="AM683" i="29"/>
  <c r="AA784" i="29"/>
  <c r="AA319" i="29"/>
  <c r="W551" i="29"/>
  <c r="AE342" i="29"/>
  <c r="X35" i="29"/>
  <c r="W598" i="29"/>
  <c r="S296" i="29"/>
  <c r="W620" i="29"/>
  <c r="X115" i="29"/>
  <c r="T357" i="29"/>
  <c r="P665" i="29"/>
  <c r="O347" i="29"/>
  <c r="L784" i="29"/>
  <c r="L430" i="29"/>
  <c r="L72" i="29"/>
  <c r="H570" i="29"/>
  <c r="H361" i="29"/>
  <c r="H156" i="29"/>
  <c r="G220" i="29"/>
  <c r="D739" i="29"/>
  <c r="C698" i="29"/>
  <c r="D403" i="29"/>
  <c r="S60" i="29"/>
  <c r="P605" i="29"/>
  <c r="O353" i="29"/>
  <c r="O171" i="29"/>
  <c r="L765" i="29"/>
  <c r="K445" i="29"/>
  <c r="G713" i="29"/>
  <c r="G377" i="29"/>
  <c r="H21" i="29"/>
  <c r="G40" i="29"/>
  <c r="D604" i="29"/>
  <c r="C563" i="29"/>
  <c r="D272" i="29"/>
  <c r="C283" i="29"/>
  <c r="S147" i="29"/>
  <c r="P705" i="29"/>
  <c r="P463" i="29"/>
  <c r="P262" i="29"/>
  <c r="O129" i="29"/>
  <c r="L769" i="29"/>
  <c r="K570" i="29"/>
  <c r="K443" i="29"/>
  <c r="L388" i="29"/>
  <c r="K315" i="29"/>
  <c r="H793" i="29"/>
  <c r="G721" i="29"/>
  <c r="H646" i="29"/>
  <c r="H579" i="29"/>
  <c r="H500" i="29"/>
  <c r="H436" i="29"/>
  <c r="G374" i="29"/>
  <c r="G310" i="29"/>
  <c r="H18" i="29"/>
  <c r="H82" i="29"/>
  <c r="H146" i="29"/>
  <c r="H210" i="29"/>
  <c r="G36" i="29"/>
  <c r="G121" i="29"/>
  <c r="G206" i="29"/>
  <c r="D537" i="29"/>
  <c r="D601" i="29"/>
  <c r="D665" i="29"/>
  <c r="D729" i="29"/>
  <c r="D793" i="29"/>
  <c r="C560" i="29"/>
  <c r="C624" i="29"/>
  <c r="C688" i="29"/>
  <c r="C752" i="29"/>
  <c r="D269" i="29"/>
  <c r="D333" i="29"/>
  <c r="D397" i="29"/>
  <c r="D461" i="29"/>
  <c r="C280" i="29"/>
  <c r="C344" i="29"/>
  <c r="C408" i="29"/>
  <c r="S191" i="29"/>
  <c r="T139" i="29"/>
  <c r="S86" i="29"/>
  <c r="S36" i="29"/>
  <c r="P773" i="29"/>
  <c r="P684" i="29"/>
  <c r="O611" i="29"/>
  <c r="O564" i="29"/>
  <c r="O517" i="29"/>
  <c r="P451" i="29"/>
  <c r="P218" i="29"/>
  <c r="P154" i="29"/>
  <c r="P85" i="29"/>
  <c r="L796" i="29"/>
  <c r="K712" i="29"/>
  <c r="L631" i="29"/>
  <c r="K530" i="29"/>
  <c r="L437" i="29"/>
  <c r="L284" i="29"/>
  <c r="H770" i="29"/>
  <c r="G694" i="29"/>
  <c r="G621" i="29"/>
  <c r="G557" i="29"/>
  <c r="G484" i="29"/>
  <c r="G420" i="29"/>
  <c r="H67" i="29"/>
  <c r="H131" i="29"/>
  <c r="H195" i="29"/>
  <c r="G16" i="29"/>
  <c r="G101" i="29"/>
  <c r="G186" i="29"/>
  <c r="D526" i="29"/>
  <c r="D590" i="29"/>
  <c r="D654" i="29"/>
  <c r="D718" i="29"/>
  <c r="D782" i="29"/>
  <c r="C549" i="29"/>
  <c r="C613" i="29"/>
  <c r="C677" i="29"/>
  <c r="C741" i="29"/>
  <c r="D506" i="29"/>
  <c r="D318" i="29"/>
  <c r="D382" i="29"/>
  <c r="D446" i="29"/>
  <c r="C261" i="29"/>
  <c r="C325" i="29"/>
  <c r="C389" i="29"/>
  <c r="C354" i="29"/>
  <c r="C466" i="29"/>
  <c r="D30" i="29"/>
  <c r="D94" i="29"/>
  <c r="D158" i="29"/>
  <c r="D222" i="29"/>
  <c r="C43" i="29"/>
  <c r="C107" i="29"/>
  <c r="C171" i="29"/>
  <c r="C235" i="29"/>
  <c r="C172" i="29"/>
  <c r="D89" i="29"/>
  <c r="C54" i="29"/>
  <c r="D479" i="29"/>
  <c r="C435" i="29"/>
  <c r="C499" i="29"/>
  <c r="D67" i="29"/>
  <c r="D131" i="29"/>
  <c r="D195" i="29"/>
  <c r="C16" i="29"/>
  <c r="C96" i="29"/>
  <c r="C212" i="29"/>
  <c r="D451" i="29"/>
  <c r="C428" i="29"/>
  <c r="C492" i="29"/>
  <c r="D60" i="29"/>
  <c r="D124" i="29"/>
  <c r="D188" i="29"/>
  <c r="C5" i="29"/>
  <c r="C69" i="29"/>
  <c r="C133" i="29"/>
  <c r="C197" i="29"/>
  <c r="C286" i="29"/>
  <c r="D17" i="29"/>
  <c r="D185" i="29"/>
  <c r="C146" i="29"/>
  <c r="C445" i="29"/>
  <c r="D113" i="29"/>
  <c r="C50" i="29"/>
  <c r="H300" i="29"/>
  <c r="H652" i="29"/>
  <c r="K248" i="29"/>
  <c r="L459" i="29"/>
  <c r="P288" i="29"/>
  <c r="P487" i="29"/>
  <c r="T218" i="29"/>
  <c r="L237" i="29"/>
  <c r="P31" i="29"/>
  <c r="O469" i="29"/>
  <c r="T161" i="29"/>
  <c r="H776" i="29"/>
  <c r="L281" i="29"/>
  <c r="L802" i="29"/>
  <c r="P490" i="29"/>
  <c r="T210" i="29"/>
  <c r="H267" i="29"/>
  <c r="G790" i="29"/>
  <c r="K500" i="29"/>
  <c r="P116" i="29"/>
  <c r="P244" i="29"/>
  <c r="T41" i="29"/>
  <c r="S657" i="29"/>
  <c r="X530" i="29"/>
  <c r="T221" i="29"/>
  <c r="X145" i="29"/>
  <c r="W605" i="29"/>
  <c r="T271" i="29"/>
  <c r="T759" i="29"/>
  <c r="X379" i="29"/>
  <c r="AF241" i="29"/>
  <c r="S586" i="29"/>
  <c r="W168" i="29"/>
  <c r="X618" i="29"/>
  <c r="X703" i="29"/>
  <c r="AA358" i="29"/>
  <c r="AF72" i="29"/>
  <c r="AF583" i="29"/>
  <c r="AB166" i="29"/>
  <c r="AB611" i="29"/>
  <c r="AE417" i="29"/>
  <c r="AB521" i="29"/>
  <c r="AF109" i="29"/>
  <c r="AF664" i="29"/>
  <c r="AI709" i="29"/>
  <c r="AN355" i="29"/>
  <c r="AF688" i="29"/>
  <c r="AI174" i="29"/>
  <c r="AM146" i="29"/>
  <c r="AU661" i="29"/>
  <c r="AJ16" i="29"/>
  <c r="AI349" i="29"/>
  <c r="AN316" i="29"/>
  <c r="AE542" i="29"/>
  <c r="AJ93" i="29"/>
  <c r="AJ538" i="29"/>
  <c r="AM132" i="29"/>
  <c r="AR786" i="29"/>
  <c r="AM537" i="29"/>
  <c r="AQ733" i="29"/>
  <c r="AN267" i="29"/>
  <c r="AR16" i="29"/>
  <c r="AR518" i="29"/>
  <c r="AN683" i="29"/>
  <c r="AQ284" i="29"/>
  <c r="AV145" i="29"/>
  <c r="AR735" i="29"/>
  <c r="AU178" i="29"/>
  <c r="AQ525" i="29"/>
  <c r="AU318" i="29"/>
  <c r="AZ21" i="29"/>
  <c r="AV320" i="29"/>
  <c r="AZ42" i="29"/>
  <c r="AU436" i="29"/>
  <c r="AZ190" i="29"/>
  <c r="BD44" i="29"/>
  <c r="H480" i="29"/>
  <c r="K154" i="29"/>
  <c r="K404" i="29"/>
  <c r="O258" i="29"/>
  <c r="O386" i="29"/>
  <c r="T93" i="29"/>
  <c r="L114" i="29"/>
  <c r="K685" i="29"/>
  <c r="P227" i="29"/>
  <c r="T14" i="29"/>
  <c r="H608" i="29"/>
  <c r="K164" i="29"/>
  <c r="K492" i="29"/>
  <c r="P339" i="29"/>
  <c r="O793" i="29"/>
  <c r="G119" i="29"/>
  <c r="H399" i="29"/>
  <c r="K208" i="29"/>
  <c r="L787" i="29"/>
  <c r="O182" i="29"/>
  <c r="O606" i="29"/>
  <c r="S405" i="29"/>
  <c r="W258" i="29"/>
  <c r="AA575" i="29"/>
  <c r="S685" i="29"/>
  <c r="W462" i="29"/>
  <c r="AB648" i="29"/>
  <c r="T499" i="29"/>
  <c r="X178" i="29"/>
  <c r="AA567" i="29"/>
  <c r="S353" i="29"/>
  <c r="W24" i="29"/>
  <c r="X387" i="29"/>
  <c r="AB488" i="29"/>
  <c r="AB82" i="29"/>
  <c r="AB540" i="29"/>
  <c r="AF261" i="29"/>
  <c r="W725" i="29"/>
  <c r="AB359" i="29"/>
  <c r="AF108" i="29"/>
  <c r="AB77" i="29"/>
  <c r="AA633" i="29"/>
  <c r="AF301" i="29"/>
  <c r="AI331" i="29"/>
  <c r="AN47" i="29"/>
  <c r="AM773" i="29"/>
  <c r="AI34" i="29"/>
  <c r="AI393" i="29"/>
  <c r="AM410" i="29"/>
  <c r="AE570" i="29"/>
  <c r="AJ84" i="29"/>
  <c r="AI793" i="29"/>
  <c r="AN439" i="29"/>
  <c r="AE643" i="29"/>
  <c r="AJ145" i="29"/>
  <c r="AJ659" i="29"/>
  <c r="AN331" i="29"/>
  <c r="AM212" i="29"/>
  <c r="AR40" i="29"/>
  <c r="AV93" i="29"/>
  <c r="AM322" i="29"/>
  <c r="AQ61" i="29"/>
  <c r="AR630" i="29"/>
  <c r="AN735" i="29"/>
  <c r="AQ342" i="29"/>
  <c r="AR469" i="29"/>
  <c r="AR771" i="29"/>
  <c r="AU212" i="29"/>
  <c r="AR591" i="29"/>
  <c r="AU144" i="29"/>
  <c r="AU362" i="29"/>
  <c r="AV611" i="29"/>
  <c r="AZ98" i="29"/>
  <c r="AZ150" i="29"/>
  <c r="AV383" i="29"/>
  <c r="AV635" i="29"/>
  <c r="AZ109" i="29"/>
  <c r="AV344" i="29"/>
  <c r="AV478" i="29"/>
  <c r="AU797" i="29"/>
  <c r="AZ302" i="29"/>
  <c r="AZ558" i="29"/>
  <c r="BD47" i="29"/>
  <c r="H340" i="29"/>
  <c r="G466" i="29"/>
  <c r="H716" i="29"/>
  <c r="K128" i="29"/>
  <c r="L278" i="29"/>
  <c r="L382" i="29"/>
  <c r="K567" i="29"/>
  <c r="O42" i="29"/>
  <c r="P300" i="29"/>
  <c r="P364" i="29"/>
  <c r="O534" i="29"/>
  <c r="T10" i="29"/>
  <c r="G430" i="29"/>
  <c r="L59" i="29"/>
  <c r="L245" i="29"/>
  <c r="K593" i="29"/>
  <c r="O38" i="29"/>
  <c r="P183" i="29"/>
  <c r="P516" i="29"/>
  <c r="O749" i="29"/>
  <c r="T209" i="29"/>
  <c r="H584" i="29"/>
  <c r="K8" i="29"/>
  <c r="K146" i="29"/>
  <c r="L313" i="29"/>
  <c r="K456" i="29"/>
  <c r="O34" i="29"/>
  <c r="P343" i="29"/>
  <c r="P523" i="29"/>
  <c r="P802" i="29"/>
  <c r="G243" i="29"/>
  <c r="G115" i="29"/>
  <c r="H275" i="29"/>
  <c r="H403" i="29"/>
  <c r="L42" i="29"/>
  <c r="L227" i="29"/>
  <c r="K559" i="29"/>
  <c r="O14" i="29"/>
  <c r="P128" i="29"/>
  <c r="P192" i="29"/>
  <c r="O396" i="29"/>
  <c r="P611" i="29"/>
  <c r="T57" i="29"/>
  <c r="T438" i="29"/>
  <c r="S753" i="29"/>
  <c r="X308" i="29"/>
  <c r="W601" i="29"/>
  <c r="AB606" i="29"/>
  <c r="T414" i="29"/>
  <c r="S637" i="29"/>
  <c r="T790" i="29"/>
  <c r="X169" i="29"/>
  <c r="W288" i="29"/>
  <c r="W438" i="29"/>
  <c r="X550" i="29"/>
  <c r="W649" i="29"/>
  <c r="AA362" i="29"/>
  <c r="AA490" i="29"/>
  <c r="AF164" i="29"/>
  <c r="T295" i="29"/>
  <c r="T359" i="29"/>
  <c r="T462" i="29"/>
  <c r="S649" i="29"/>
  <c r="X6" i="29"/>
  <c r="X78" i="29"/>
  <c r="X166" i="29"/>
  <c r="W302" i="29"/>
  <c r="X424" i="29"/>
  <c r="W597" i="29"/>
  <c r="AA583" i="29"/>
  <c r="AF33" i="29"/>
  <c r="AE364" i="29"/>
  <c r="S293" i="29"/>
  <c r="S357" i="29"/>
  <c r="T459" i="29"/>
  <c r="S604" i="29"/>
  <c r="S709" i="29"/>
  <c r="W28" i="29"/>
  <c r="W92" i="29"/>
  <c r="W176" i="29"/>
  <c r="W274" i="29"/>
  <c r="X427" i="29"/>
  <c r="W557" i="29"/>
  <c r="AB81" i="29"/>
  <c r="AA402" i="29"/>
  <c r="AB619" i="29"/>
  <c r="AF543" i="29"/>
  <c r="X711" i="29"/>
  <c r="X775" i="29"/>
  <c r="AB85" i="29"/>
  <c r="AB213" i="29"/>
  <c r="AB333" i="29"/>
  <c r="AA470" i="29"/>
  <c r="AB544" i="29"/>
  <c r="AA621" i="29"/>
  <c r="AB776" i="29"/>
  <c r="AF152" i="29"/>
  <c r="AF264" i="29"/>
  <c r="AF377" i="29"/>
  <c r="AE485" i="29"/>
  <c r="W665" i="29"/>
  <c r="W729" i="29"/>
  <c r="X798" i="29"/>
  <c r="AB118" i="29"/>
  <c r="AB246" i="29"/>
  <c r="AB347" i="29"/>
  <c r="AB411" i="29"/>
  <c r="AB475" i="29"/>
  <c r="AB656" i="29"/>
  <c r="AF57" i="29"/>
  <c r="AF185" i="29"/>
  <c r="AF297" i="29"/>
  <c r="AF527" i="29"/>
  <c r="X799" i="29"/>
  <c r="AB122" i="29"/>
  <c r="AB261" i="29"/>
  <c r="AB529" i="29"/>
  <c r="AB595" i="29"/>
  <c r="AB749" i="29"/>
  <c r="AF20" i="29"/>
  <c r="AF125" i="29"/>
  <c r="AF272" i="29"/>
  <c r="AE376" i="29"/>
  <c r="AF498" i="29"/>
  <c r="AF789" i="29"/>
  <c r="AI315" i="29"/>
  <c r="AJ511" i="29"/>
  <c r="AI685" i="29"/>
  <c r="AI749" i="29"/>
  <c r="AN19" i="29"/>
  <c r="AM102" i="29"/>
  <c r="AN240" i="29"/>
  <c r="AM414" i="29"/>
  <c r="AM661" i="29"/>
  <c r="AR158" i="29"/>
  <c r="AV101" i="29"/>
  <c r="AF693" i="29"/>
  <c r="AE791" i="29"/>
  <c r="AI54" i="29"/>
  <c r="AI118" i="29"/>
  <c r="AI182" i="29"/>
  <c r="AJ267" i="29"/>
  <c r="AI469" i="29"/>
  <c r="AJ790" i="29"/>
  <c r="AN128" i="29"/>
  <c r="AM270" i="29"/>
  <c r="AN500" i="29"/>
  <c r="AQ19" i="29"/>
  <c r="AQ500" i="29"/>
  <c r="AF528" i="29"/>
  <c r="AF592" i="29"/>
  <c r="AE663" i="29"/>
  <c r="AF756" i="29"/>
  <c r="AJ40" i="29"/>
  <c r="AJ104" i="29"/>
  <c r="AJ168" i="29"/>
  <c r="AJ239" i="29"/>
  <c r="AI381" i="29"/>
  <c r="AJ802" i="29"/>
  <c r="AM38" i="29"/>
  <c r="AN147" i="29"/>
  <c r="AN323" i="29"/>
  <c r="AN463" i="29"/>
  <c r="AM801" i="29"/>
  <c r="AR238" i="29"/>
  <c r="AV319" i="29"/>
  <c r="AE622" i="29"/>
  <c r="AF721" i="29"/>
  <c r="AJ5" i="29"/>
  <c r="AJ69" i="29"/>
  <c r="AJ133" i="29"/>
  <c r="AI196" i="29"/>
  <c r="AJ280" i="29"/>
  <c r="AI473" i="29"/>
  <c r="AJ618" i="29"/>
  <c r="AJ695" i="29"/>
  <c r="AJ759" i="29"/>
  <c r="AN88" i="29"/>
  <c r="AM194" i="29"/>
  <c r="AM498" i="29"/>
  <c r="AM769" i="29"/>
  <c r="AR218" i="29"/>
  <c r="AV607" i="29"/>
  <c r="AM290" i="29"/>
  <c r="AN396" i="29"/>
  <c r="AM502" i="29"/>
  <c r="AN790" i="29"/>
  <c r="AR309" i="29"/>
  <c r="AR421" i="29"/>
  <c r="AQ653" i="29"/>
  <c r="AQ781" i="29"/>
  <c r="AU450" i="29"/>
  <c r="AM118" i="29"/>
  <c r="AM202" i="29"/>
  <c r="AM302" i="29"/>
  <c r="AN403" i="29"/>
  <c r="AN518" i="29"/>
  <c r="AN786" i="29"/>
  <c r="AR67" i="29"/>
  <c r="AR131" i="29"/>
  <c r="AR195" i="29"/>
  <c r="AQ370" i="29"/>
  <c r="AQ793" i="29"/>
  <c r="AV117" i="29"/>
  <c r="AN566" i="29"/>
  <c r="AN675" i="29"/>
  <c r="AN739" i="29"/>
  <c r="AR13" i="29"/>
  <c r="AQ129" i="29"/>
  <c r="AQ268" i="29"/>
  <c r="AR381" i="29"/>
  <c r="AR598" i="29"/>
  <c r="AQ745" i="29"/>
  <c r="AU132" i="29"/>
  <c r="AR473" i="29"/>
  <c r="AQ573" i="29"/>
  <c r="AR663" i="29"/>
  <c r="AR727" i="29"/>
  <c r="AR798" i="29"/>
  <c r="AU390" i="29"/>
  <c r="AU645" i="29"/>
  <c r="AU170" i="29"/>
  <c r="AV259" i="29"/>
  <c r="AU402" i="29"/>
  <c r="AZ25" i="29"/>
  <c r="AR510" i="29"/>
  <c r="AR623" i="29"/>
  <c r="AV56" i="29"/>
  <c r="AU184" i="29"/>
  <c r="AU276" i="29"/>
  <c r="AU406" i="29"/>
  <c r="AU512" i="29"/>
  <c r="AU665" i="29"/>
  <c r="AZ5" i="29"/>
  <c r="AZ133" i="29"/>
  <c r="AZ257" i="29"/>
  <c r="AZ153" i="29"/>
  <c r="AZ270" i="29"/>
  <c r="AV359" i="29"/>
  <c r="AV491" i="29"/>
  <c r="AU605" i="29"/>
  <c r="AU769" i="29"/>
  <c r="AZ90" i="29"/>
  <c r="AZ218" i="29"/>
  <c r="AU330" i="29"/>
  <c r="AU396" i="29"/>
  <c r="AU460" i="29"/>
  <c r="AV631" i="29"/>
  <c r="AU781" i="29"/>
  <c r="AZ110" i="29"/>
  <c r="AZ246" i="29"/>
  <c r="AZ480" i="29"/>
  <c r="AY560" i="29"/>
  <c r="AY624" i="29"/>
  <c r="BD60" i="29"/>
  <c r="H280" i="29"/>
  <c r="H344" i="29"/>
  <c r="H408" i="29"/>
  <c r="H472" i="29"/>
  <c r="G595" i="29"/>
  <c r="L10" i="29"/>
  <c r="K80" i="29"/>
  <c r="K148" i="29"/>
  <c r="K228" i="29"/>
  <c r="L305" i="29"/>
  <c r="K360" i="29"/>
  <c r="K392" i="29"/>
  <c r="K426" i="29"/>
  <c r="K619" i="29"/>
  <c r="K785" i="29"/>
  <c r="P72" i="29"/>
  <c r="O278" i="29"/>
  <c r="O310" i="29"/>
  <c r="O342" i="29"/>
  <c r="O374" i="29"/>
  <c r="P447" i="29"/>
  <c r="O566" i="29"/>
  <c r="O721" i="29"/>
  <c r="T45" i="29"/>
  <c r="T173" i="29"/>
  <c r="G470" i="29"/>
  <c r="L11" i="29"/>
  <c r="L107" i="29"/>
  <c r="K214" i="29"/>
  <c r="K292" i="29"/>
  <c r="K496" i="29"/>
  <c r="L624" i="29"/>
  <c r="L779" i="29"/>
  <c r="P68" i="29"/>
  <c r="P139" i="29"/>
  <c r="P203" i="29"/>
  <c r="O443" i="29"/>
  <c r="O578" i="29"/>
  <c r="P699" i="29"/>
  <c r="T30" i="29"/>
  <c r="T158" i="29"/>
  <c r="H443" i="29"/>
  <c r="H528" i="29"/>
  <c r="H660" i="29"/>
  <c r="H772" i="29"/>
  <c r="K56" i="29"/>
  <c r="L118" i="29"/>
  <c r="L199" i="29"/>
  <c r="K272" i="29"/>
  <c r="L357" i="29"/>
  <c r="L421" i="29"/>
  <c r="L588" i="29"/>
  <c r="K793" i="29"/>
  <c r="O82" i="29"/>
  <c r="P315" i="29"/>
  <c r="P379" i="29"/>
  <c r="O485" i="29"/>
  <c r="O582" i="29"/>
  <c r="P743" i="29"/>
  <c r="T69" i="29"/>
  <c r="T197" i="29"/>
  <c r="G207" i="29"/>
  <c r="G143" i="29"/>
  <c r="G79" i="29"/>
  <c r="G15" i="29"/>
  <c r="H311" i="29"/>
  <c r="H375" i="29"/>
  <c r="G685" i="29"/>
  <c r="G786" i="29"/>
  <c r="K123" i="29"/>
  <c r="K200" i="29"/>
  <c r="K268" i="29"/>
  <c r="L439" i="29"/>
  <c r="K623" i="29"/>
  <c r="L771" i="29"/>
  <c r="O62" i="29"/>
  <c r="O114" i="29"/>
  <c r="O146" i="29"/>
  <c r="O178" i="29"/>
  <c r="O210" i="29"/>
  <c r="O242" i="29"/>
  <c r="O493" i="29"/>
  <c r="O594" i="29"/>
  <c r="O709" i="29"/>
  <c r="T38" i="29"/>
  <c r="T166" i="29"/>
  <c r="S393" i="29"/>
  <c r="T498" i="29"/>
  <c r="T703" i="29"/>
  <c r="X97" i="29"/>
  <c r="W237" i="29"/>
  <c r="W380" i="29"/>
  <c r="W553" i="29"/>
  <c r="X667" i="29"/>
  <c r="AA543" i="29"/>
  <c r="AF209" i="29"/>
  <c r="T387" i="29"/>
  <c r="T502" i="29"/>
  <c r="T627" i="29"/>
  <c r="S765" i="29"/>
  <c r="X157" i="29"/>
  <c r="W266" i="29"/>
  <c r="X403" i="29"/>
  <c r="X554" i="29"/>
  <c r="W653" i="29"/>
  <c r="AB368" i="29"/>
  <c r="AB496" i="29"/>
  <c r="AF225" i="29"/>
  <c r="T283" i="29"/>
  <c r="T347" i="29"/>
  <c r="S433" i="29"/>
  <c r="S578" i="29"/>
  <c r="S777" i="29"/>
  <c r="X66" i="29"/>
  <c r="X154" i="29"/>
  <c r="W282" i="29"/>
  <c r="W404" i="29"/>
  <c r="X602" i="29"/>
  <c r="AA593" i="29"/>
  <c r="AE37" i="29"/>
  <c r="AE380" i="29"/>
  <c r="S297" i="29"/>
  <c r="S361" i="29"/>
  <c r="S469" i="29"/>
  <c r="S610" i="29"/>
  <c r="T723" i="29"/>
  <c r="W32" i="29"/>
  <c r="X101" i="29"/>
  <c r="W180" i="29"/>
  <c r="W256" i="29"/>
  <c r="W406" i="29"/>
  <c r="X547" i="29"/>
  <c r="AB14" i="29"/>
  <c r="AB408" i="29"/>
  <c r="AF65" i="29"/>
  <c r="AE635" i="29"/>
  <c r="X715" i="29"/>
  <c r="X779" i="29"/>
  <c r="AB98" i="29"/>
  <c r="AB226" i="29"/>
  <c r="AA382" i="29"/>
  <c r="AB516" i="29"/>
  <c r="AB580" i="29"/>
  <c r="AA723" i="29"/>
  <c r="AF101" i="29"/>
  <c r="AF229" i="29"/>
  <c r="AF365" i="29"/>
  <c r="AE461" i="29"/>
  <c r="AF669" i="29"/>
  <c r="W701" i="29"/>
  <c r="W765" i="29"/>
  <c r="AB57" i="29"/>
  <c r="AB185" i="29"/>
  <c r="AB302" i="29"/>
  <c r="AB383" i="29"/>
  <c r="AB447" i="29"/>
  <c r="AA605" i="29"/>
  <c r="AB756" i="29"/>
  <c r="AF124" i="29"/>
  <c r="AF268" i="29"/>
  <c r="AF410" i="29"/>
  <c r="AF748" i="29"/>
  <c r="AB93" i="29"/>
  <c r="AB221" i="29"/>
  <c r="AA515" i="29"/>
  <c r="AA579" i="29"/>
  <c r="AA705" i="29"/>
  <c r="AF8" i="29"/>
  <c r="AF96" i="29"/>
  <c r="AF224" i="29"/>
  <c r="AF366" i="29"/>
  <c r="AF474" i="29"/>
  <c r="AI198" i="29"/>
  <c r="AJ285" i="29"/>
  <c r="AI495" i="29"/>
  <c r="AI673" i="29"/>
  <c r="AI737" i="29"/>
  <c r="AN7" i="29"/>
  <c r="AN83" i="29"/>
  <c r="AM204" i="29"/>
  <c r="AM402" i="29"/>
  <c r="AN550" i="29"/>
  <c r="AR98" i="29"/>
  <c r="AQ593" i="29"/>
  <c r="AE703" i="29"/>
  <c r="AF793" i="29"/>
  <c r="AI58" i="29"/>
  <c r="AI122" i="29"/>
  <c r="AI186" i="29"/>
  <c r="AI321" i="29"/>
  <c r="AI541" i="29"/>
  <c r="AN51" i="29"/>
  <c r="AN171" i="29"/>
  <c r="AN295" i="29"/>
  <c r="AM697" i="29"/>
  <c r="AR170" i="29"/>
  <c r="AU256" i="29"/>
  <c r="AE546" i="29"/>
  <c r="AE610" i="29"/>
  <c r="AE695" i="29"/>
  <c r="AF781" i="29"/>
  <c r="AJ60" i="29"/>
  <c r="AJ124" i="29"/>
  <c r="AJ188" i="29"/>
  <c r="AJ271" i="29"/>
  <c r="AI465" i="29"/>
  <c r="AN20" i="29"/>
  <c r="AN96" i="29"/>
  <c r="AM218" i="29"/>
  <c r="AN380" i="29"/>
  <c r="AM637" i="29"/>
  <c r="AR50" i="29"/>
  <c r="AQ338" i="29"/>
  <c r="AE534" i="29"/>
  <c r="AE655" i="29"/>
  <c r="AE751" i="29"/>
  <c r="AJ25" i="29"/>
  <c r="AJ89" i="29"/>
  <c r="AJ153" i="29"/>
  <c r="AI222" i="29"/>
  <c r="AI309" i="29"/>
  <c r="AI517" i="29"/>
  <c r="AJ651" i="29"/>
  <c r="AJ715" i="29"/>
  <c r="AJ779" i="29"/>
  <c r="AM126" i="29"/>
  <c r="AM230" i="29"/>
  <c r="AN579" i="29"/>
  <c r="AR54" i="29"/>
  <c r="AR534" i="29"/>
  <c r="AN199" i="29"/>
  <c r="AN292" i="29"/>
  <c r="AM406" i="29"/>
  <c r="AN534" i="29"/>
  <c r="AR265" i="29"/>
  <c r="AR362" i="29"/>
  <c r="AQ613" i="29"/>
  <c r="AQ757" i="29"/>
  <c r="AV161" i="29"/>
  <c r="AN104" i="29"/>
  <c r="AM188" i="29"/>
  <c r="AN276" i="29"/>
  <c r="AM386" i="29"/>
  <c r="AN484" i="29"/>
  <c r="AM609" i="29"/>
  <c r="AQ53" i="29"/>
  <c r="AQ117" i="29"/>
  <c r="AQ181" i="29"/>
  <c r="AQ245" i="29"/>
  <c r="AQ597" i="29"/>
  <c r="AV105" i="29"/>
  <c r="AU510" i="29"/>
  <c r="AN647" i="29"/>
  <c r="AN711" i="29"/>
  <c r="AN775" i="29"/>
  <c r="AQ73" i="29"/>
  <c r="AQ201" i="29"/>
  <c r="AR325" i="29"/>
  <c r="AR542" i="29"/>
  <c r="AQ721" i="29"/>
  <c r="AU106" i="29"/>
  <c r="AV755" i="29"/>
  <c r="AR559" i="29"/>
  <c r="AR651" i="29"/>
  <c r="AR715" i="29"/>
  <c r="AR779" i="29"/>
  <c r="AV307" i="29"/>
  <c r="AU561" i="29"/>
  <c r="AU156" i="29"/>
  <c r="AU226" i="29"/>
  <c r="AU370" i="29"/>
  <c r="AU518" i="29"/>
  <c r="AQ488" i="29"/>
  <c r="AR606" i="29"/>
  <c r="AV44" i="29"/>
  <c r="AU160" i="29"/>
  <c r="AU278" i="29"/>
  <c r="AU426" i="29"/>
  <c r="AZ41" i="29"/>
  <c r="AV627" i="29"/>
  <c r="AV786" i="29"/>
  <c r="AZ114" i="29"/>
  <c r="AZ318" i="29"/>
  <c r="AZ166" i="29"/>
  <c r="AY367" i="29"/>
  <c r="AV399" i="29"/>
  <c r="AV519" i="29"/>
  <c r="AU657" i="29"/>
  <c r="AU801" i="29"/>
  <c r="AZ125" i="29"/>
  <c r="AZ289" i="29"/>
  <c r="AV352" i="29"/>
  <c r="AV416" i="29"/>
  <c r="AV483" i="29"/>
  <c r="AU685" i="29"/>
  <c r="AZ17" i="29"/>
  <c r="AZ145" i="29"/>
  <c r="AZ433" i="29"/>
  <c r="AZ534" i="29"/>
  <c r="AZ598" i="29"/>
  <c r="AY662" i="29"/>
  <c r="AZ237" i="29"/>
  <c r="AZ357" i="29"/>
  <c r="AZ457" i="29"/>
  <c r="AY572" i="29"/>
  <c r="AZ686" i="29"/>
  <c r="AY729" i="29"/>
  <c r="AZ772" i="29"/>
  <c r="BD35" i="29"/>
  <c r="AZ278" i="29"/>
  <c r="AY395" i="29"/>
  <c r="AZ496" i="29"/>
  <c r="AZ569" i="29"/>
  <c r="AZ633" i="29"/>
  <c r="BD140" i="29"/>
  <c r="AZ349" i="29"/>
  <c r="AZ456" i="29"/>
  <c r="AZ666" i="29"/>
  <c r="AY709" i="29"/>
  <c r="AZ752" i="29"/>
  <c r="AZ794" i="29"/>
  <c r="BD104" i="29"/>
  <c r="BD161" i="29"/>
  <c r="BC280" i="29"/>
  <c r="BC418" i="29"/>
  <c r="BC558" i="29"/>
  <c r="BC737" i="29"/>
  <c r="BG53" i="29"/>
  <c r="BH150" i="29"/>
  <c r="BD293" i="29"/>
  <c r="BD357" i="29"/>
  <c r="BC518" i="29"/>
  <c r="BC612" i="29"/>
  <c r="BD735" i="29"/>
  <c r="BD209" i="29"/>
  <c r="BD471" i="29"/>
  <c r="BD596" i="29"/>
  <c r="BG7" i="29"/>
  <c r="BG71" i="29"/>
  <c r="BD151" i="29"/>
  <c r="BC260" i="29"/>
  <c r="BC324" i="29"/>
  <c r="BC483" i="29"/>
  <c r="BD588" i="29"/>
  <c r="BD719" i="29"/>
  <c r="BD771" i="29"/>
  <c r="BG167" i="29"/>
  <c r="BH234" i="29"/>
  <c r="BG413" i="29"/>
  <c r="BG536" i="29"/>
  <c r="BG269" i="29"/>
  <c r="BH342" i="29"/>
  <c r="BG465" i="29"/>
  <c r="BD747" i="29"/>
  <c r="BG151" i="29"/>
  <c r="BG217" i="29"/>
  <c r="BG313" i="29"/>
  <c r="BG401" i="29"/>
  <c r="BH515" i="29"/>
  <c r="BD802" i="29"/>
  <c r="BH64" i="29"/>
  <c r="BH134" i="29"/>
  <c r="BG237" i="29"/>
  <c r="BH306" i="29"/>
  <c r="BH411" i="29"/>
  <c r="BG576" i="29"/>
  <c r="BG584" i="29"/>
  <c r="BH716" i="29"/>
  <c r="BL4" i="29"/>
  <c r="BL68" i="29"/>
  <c r="BL212" i="29"/>
  <c r="BG735" i="29"/>
  <c r="BL312" i="29"/>
  <c r="BG759" i="29"/>
  <c r="BK35" i="29"/>
  <c r="BL128" i="29"/>
  <c r="BH677" i="29"/>
  <c r="BH780" i="29"/>
  <c r="BL204" i="29"/>
  <c r="BL387" i="29"/>
  <c r="BK477" i="29"/>
  <c r="BK382" i="29"/>
  <c r="BK516" i="29"/>
  <c r="BL403" i="29"/>
  <c r="BL490" i="29"/>
  <c r="BL470" i="29"/>
  <c r="BK658" i="29"/>
  <c r="BK789" i="29"/>
  <c r="BP46" i="29"/>
  <c r="BK564" i="29"/>
  <c r="BO155" i="29"/>
  <c r="BK682" i="29"/>
  <c r="BL790" i="29"/>
  <c r="BO47" i="29"/>
  <c r="BO135" i="29"/>
  <c r="BK646" i="29"/>
  <c r="BP33" i="29"/>
  <c r="BP97" i="29"/>
  <c r="BP121" i="29"/>
  <c r="BP185" i="29"/>
  <c r="BP249" i="29"/>
  <c r="BP74" i="29"/>
  <c r="BP138" i="29"/>
  <c r="BP202" i="29"/>
  <c r="BO309" i="29"/>
  <c r="BP269" i="29"/>
  <c r="BO379" i="29"/>
  <c r="BO493" i="29"/>
  <c r="BP399" i="29"/>
  <c r="BO661" i="29"/>
  <c r="BO437" i="29"/>
  <c r="BO323" i="29"/>
  <c r="BO461" i="29"/>
  <c r="BP607" i="29"/>
  <c r="BO777" i="29"/>
  <c r="BO605" i="29"/>
  <c r="BO573" i="29"/>
  <c r="BO769" i="29"/>
  <c r="BO673" i="29"/>
  <c r="BP707" i="29"/>
  <c r="BP771" i="29"/>
  <c r="BO382" i="29"/>
  <c r="BO17" i="29"/>
  <c r="BO81" i="29"/>
  <c r="BO145" i="29"/>
  <c r="BO209" i="29"/>
  <c r="BO275" i="29"/>
  <c r="BO322" i="29"/>
  <c r="BO386" i="29"/>
  <c r="BO450" i="29"/>
  <c r="BO366" i="29"/>
  <c r="BP277" i="29"/>
  <c r="BO342" i="29"/>
  <c r="BO417" i="29"/>
  <c r="BO507" i="29"/>
  <c r="BO522" i="29"/>
  <c r="BO486" i="29"/>
  <c r="BO546" i="29"/>
  <c r="BO647" i="29"/>
  <c r="BP581" i="29"/>
  <c r="BO625" i="29"/>
  <c r="BP658" i="29"/>
  <c r="BP690" i="29"/>
  <c r="BP722" i="29"/>
  <c r="BP754" i="29"/>
  <c r="BP791" i="29"/>
  <c r="BL131" i="29"/>
  <c r="BL287" i="29"/>
  <c r="BK534" i="29"/>
  <c r="BL648" i="29"/>
  <c r="BL307" i="29"/>
  <c r="BK135" i="29"/>
  <c r="BK9" i="29"/>
  <c r="BK52" i="29"/>
  <c r="BL107" i="29"/>
  <c r="BK187" i="29"/>
  <c r="BK295" i="29"/>
  <c r="BK127" i="29"/>
  <c r="BK283" i="29"/>
  <c r="BK728" i="29"/>
  <c r="BL574" i="29"/>
  <c r="BK550" i="29"/>
  <c r="BK526" i="29"/>
  <c r="BL618" i="29"/>
  <c r="BL740" i="29"/>
  <c r="BL688" i="29"/>
  <c r="BL530" i="29"/>
  <c r="BL594" i="29"/>
  <c r="BL716" i="29"/>
  <c r="BL635" i="29"/>
  <c r="BL667" i="29"/>
  <c r="BL699" i="29"/>
  <c r="BL731" i="29"/>
  <c r="BL763" i="29"/>
  <c r="BK782" i="29"/>
  <c r="BH85" i="29"/>
  <c r="BG575" i="29"/>
  <c r="BH97" i="29"/>
  <c r="BH607" i="29"/>
  <c r="BG154" i="29"/>
  <c r="BG202" i="29"/>
  <c r="BH245" i="29"/>
  <c r="BH297" i="29"/>
  <c r="BG366" i="29"/>
  <c r="BG126" i="29"/>
  <c r="BH387" i="29"/>
  <c r="BG570" i="29"/>
  <c r="BG438" i="29"/>
  <c r="BG591" i="29"/>
  <c r="BH384" i="29"/>
  <c r="BH554" i="29"/>
  <c r="BG648" i="29"/>
  <c r="BH550" i="29"/>
  <c r="BH614" i="29"/>
  <c r="BD433" i="29"/>
  <c r="BC799" i="29"/>
  <c r="BC63" i="29"/>
  <c r="BC127" i="29"/>
  <c r="BC274" i="29"/>
  <c r="BC317" i="29"/>
  <c r="BD360" i="29"/>
  <c r="BD426" i="29"/>
  <c r="BD398" i="29"/>
  <c r="BC411" i="29"/>
  <c r="BD441" i="29"/>
  <c r="BC481" i="29"/>
  <c r="BC478" i="29"/>
  <c r="BC663" i="29"/>
  <c r="BD642" i="29"/>
  <c r="BD674" i="29"/>
  <c r="BD706" i="29"/>
  <c r="BD738" i="29"/>
  <c r="BD770" i="29"/>
  <c r="BC703" i="29"/>
  <c r="BC767" i="29"/>
  <c r="AY33" i="29"/>
  <c r="AY97" i="29"/>
  <c r="AY161" i="29"/>
  <c r="AY225" i="29"/>
  <c r="AY293" i="29"/>
  <c r="AY357" i="29"/>
  <c r="AZ548" i="29"/>
  <c r="AY590" i="29"/>
  <c r="AY633" i="29"/>
  <c r="AZ655" i="29"/>
  <c r="AZ711" i="29"/>
  <c r="AZ775" i="29"/>
  <c r="AZ715" i="29"/>
  <c r="AZ779" i="29"/>
  <c r="AY698" i="29"/>
  <c r="AY762" i="29"/>
  <c r="AV23" i="29"/>
  <c r="AV114" i="29"/>
  <c r="AV278" i="29"/>
  <c r="AU4" i="29"/>
  <c r="AU272" i="29"/>
  <c r="AU56" i="29"/>
  <c r="AV120" i="29"/>
  <c r="AV184" i="29"/>
  <c r="AV276" i="29"/>
  <c r="AU327" i="29"/>
  <c r="AU391" i="29"/>
  <c r="AU455" i="29"/>
  <c r="AU539" i="29"/>
  <c r="AU563" i="29"/>
  <c r="AV655" i="29"/>
  <c r="AU611" i="29"/>
  <c r="AV663" i="29"/>
  <c r="AV562" i="29"/>
  <c r="AV594" i="29"/>
  <c r="AV626" i="29"/>
  <c r="AU715" i="29"/>
  <c r="AU779" i="29"/>
  <c r="AV666" i="29"/>
  <c r="AV698" i="29"/>
  <c r="AV730" i="29"/>
  <c r="AV762" i="29"/>
  <c r="AU795" i="29"/>
  <c r="AQ44" i="29"/>
  <c r="AR344" i="29"/>
  <c r="AR446" i="29"/>
  <c r="AQ32" i="29"/>
  <c r="AR73" i="29"/>
  <c r="AQ115" i="29"/>
  <c r="AQ158" i="29"/>
  <c r="AR201" i="29"/>
  <c r="AQ243" i="29"/>
  <c r="AR404" i="29"/>
  <c r="AQ393" i="29"/>
  <c r="AQ401" i="29"/>
  <c r="AR533" i="29"/>
  <c r="AR345" i="29"/>
  <c r="AR409" i="29"/>
  <c r="AR530" i="29"/>
  <c r="AR385" i="29"/>
  <c r="AR457" i="29"/>
  <c r="AQ527" i="29"/>
  <c r="AQ795" i="29"/>
  <c r="AQ666" i="29"/>
  <c r="AQ698" i="29"/>
  <c r="AQ730" i="29"/>
  <c r="AQ762" i="29"/>
  <c r="AQ803" i="29"/>
  <c r="AM20" i="29"/>
  <c r="AM72" i="29"/>
  <c r="AM115" i="29"/>
  <c r="AN158" i="29"/>
  <c r="AM200" i="29"/>
  <c r="AM243" i="29"/>
  <c r="AN561" i="29"/>
  <c r="AM103" i="29"/>
  <c r="AM167" i="29"/>
  <c r="AM231" i="29"/>
  <c r="AN621" i="29"/>
  <c r="AM606" i="29"/>
  <c r="AM646" i="29"/>
  <c r="AM678" i="29"/>
  <c r="AM710" i="29"/>
  <c r="AM742" i="29"/>
  <c r="AM774" i="29"/>
  <c r="AJ332" i="29"/>
  <c r="AI443" i="29"/>
  <c r="AI363" i="29"/>
  <c r="AI4" i="29"/>
  <c r="AI68" i="29"/>
  <c r="AI132" i="29"/>
  <c r="AI195" i="29"/>
  <c r="AJ238" i="29"/>
  <c r="AZ338" i="29"/>
  <c r="AZ440" i="29"/>
  <c r="AY548" i="29"/>
  <c r="AZ678" i="29"/>
  <c r="AJ784" i="29"/>
  <c r="AI99" i="29"/>
  <c r="AB260" i="29"/>
  <c r="AA71" i="29"/>
  <c r="W238" i="29"/>
  <c r="AA272" i="29"/>
  <c r="T553" i="29"/>
  <c r="X328" i="29"/>
  <c r="AE187" i="29"/>
  <c r="X512" i="29"/>
  <c r="T773" i="29"/>
  <c r="T231" i="29"/>
  <c r="P570" i="29"/>
  <c r="O311" i="29"/>
  <c r="K700" i="29"/>
  <c r="L395" i="29"/>
  <c r="G748" i="29"/>
  <c r="G522" i="29"/>
  <c r="H297" i="29"/>
  <c r="H220" i="29"/>
  <c r="D547" i="29"/>
  <c r="D803" i="29"/>
  <c r="C762" i="29"/>
  <c r="S215" i="29"/>
  <c r="T8" i="29"/>
  <c r="O560" i="29"/>
  <c r="O289" i="29"/>
  <c r="O139" i="29"/>
  <c r="L676" i="29"/>
  <c r="K387" i="29"/>
  <c r="H638" i="29"/>
  <c r="G345" i="29"/>
  <c r="H85" i="29"/>
  <c r="G125" i="29"/>
  <c r="D668" i="29"/>
  <c r="C627" i="29"/>
  <c r="D336" i="29"/>
  <c r="C347" i="29"/>
  <c r="T95" i="29"/>
  <c r="O615" i="29"/>
  <c r="P374" i="29"/>
  <c r="O225" i="29"/>
  <c r="O97" i="29"/>
  <c r="K724" i="29"/>
  <c r="K518" i="29"/>
  <c r="K431" i="29"/>
  <c r="L372" i="29"/>
  <c r="L296" i="29"/>
  <c r="G777" i="29"/>
  <c r="G706" i="29"/>
  <c r="H627" i="29"/>
  <c r="H563" i="29"/>
  <c r="H484" i="29"/>
  <c r="H420" i="29"/>
  <c r="G358" i="29"/>
  <c r="G294" i="29"/>
  <c r="H34" i="29"/>
  <c r="H98" i="29"/>
  <c r="H162" i="29"/>
  <c r="H226" i="29"/>
  <c r="G57" i="29"/>
  <c r="G142" i="29"/>
  <c r="G228" i="29"/>
  <c r="D553" i="29"/>
  <c r="D617" i="29"/>
  <c r="D681" i="29"/>
  <c r="D745" i="29"/>
  <c r="C512" i="29"/>
  <c r="C576" i="29"/>
  <c r="C640" i="29"/>
  <c r="C704" i="29"/>
  <c r="C768" i="29"/>
  <c r="D285" i="29"/>
  <c r="D349" i="29"/>
  <c r="D413" i="29"/>
  <c r="D477" i="29"/>
  <c r="C296" i="29"/>
  <c r="C360" i="29"/>
  <c r="T243" i="29"/>
  <c r="T176" i="29"/>
  <c r="S127" i="29"/>
  <c r="T75" i="29"/>
  <c r="S22" i="29"/>
  <c r="P748" i="29"/>
  <c r="O664" i="29"/>
  <c r="O601" i="29"/>
  <c r="P552" i="29"/>
  <c r="P510" i="29"/>
  <c r="O413" i="29"/>
  <c r="P202" i="29"/>
  <c r="P138" i="29"/>
  <c r="O65" i="29"/>
  <c r="K776" i="29"/>
  <c r="L693" i="29"/>
  <c r="L615" i="29"/>
  <c r="L500" i="29"/>
  <c r="K424" i="29"/>
  <c r="L259" i="29"/>
  <c r="H754" i="29"/>
  <c r="H677" i="29"/>
  <c r="G605" i="29"/>
  <c r="G541" i="29"/>
  <c r="G468" i="29"/>
  <c r="H19" i="29"/>
  <c r="H83" i="29"/>
  <c r="H147" i="29"/>
  <c r="H211" i="29"/>
  <c r="G37" i="29"/>
  <c r="G122" i="29"/>
  <c r="G208" i="29"/>
  <c r="D542" i="29"/>
  <c r="D606" i="29"/>
  <c r="D670" i="29"/>
  <c r="D734" i="29"/>
  <c r="D798" i="29"/>
  <c r="C565" i="29"/>
  <c r="C629" i="29"/>
  <c r="C693" i="29"/>
  <c r="C757" i="29"/>
  <c r="D270" i="29"/>
  <c r="D334" i="29"/>
  <c r="D398" i="29"/>
  <c r="D462" i="29"/>
  <c r="C277" i="29"/>
  <c r="C341" i="29"/>
  <c r="C405" i="29"/>
  <c r="C414" i="29"/>
  <c r="C482" i="29"/>
  <c r="D46" i="29"/>
  <c r="D110" i="29"/>
  <c r="D174" i="29"/>
  <c r="D238" i="29"/>
  <c r="C59" i="29"/>
  <c r="C123" i="29"/>
  <c r="C187" i="29"/>
  <c r="C28" i="29"/>
  <c r="C208" i="29"/>
  <c r="D145" i="29"/>
  <c r="C106" i="29"/>
  <c r="C294" i="29"/>
  <c r="C451" i="29"/>
  <c r="D19" i="29"/>
  <c r="D83" i="29"/>
  <c r="D147" i="29"/>
  <c r="D211" i="29"/>
  <c r="C36" i="29"/>
  <c r="C124" i="29"/>
  <c r="C244" i="29"/>
  <c r="C266" i="29"/>
  <c r="C444" i="29"/>
  <c r="D12" i="29"/>
  <c r="D76" i="29"/>
  <c r="D140" i="29"/>
  <c r="D204" i="29"/>
  <c r="C21" i="29"/>
  <c r="C85" i="29"/>
  <c r="C149" i="29"/>
  <c r="C213" i="29"/>
  <c r="C413" i="29"/>
  <c r="D41" i="29"/>
  <c r="D233" i="29"/>
  <c r="C210" i="29"/>
  <c r="C477" i="29"/>
  <c r="D165" i="29"/>
  <c r="C102" i="29"/>
  <c r="H364" i="29"/>
  <c r="K32" i="29"/>
  <c r="K328" i="29"/>
  <c r="L703" i="29"/>
  <c r="P320" i="29"/>
  <c r="O598" i="29"/>
  <c r="H636" i="29"/>
  <c r="L322" i="29"/>
  <c r="P111" i="29"/>
  <c r="P580" i="29"/>
  <c r="H463" i="29"/>
  <c r="K60" i="29"/>
  <c r="L361" i="29"/>
  <c r="P91" i="29"/>
  <c r="P587" i="29"/>
  <c r="G187" i="29"/>
  <c r="H331" i="29"/>
  <c r="L127" i="29"/>
  <c r="K625" i="29"/>
  <c r="P148" i="29"/>
  <c r="O501" i="29"/>
  <c r="T169" i="29"/>
  <c r="S801" i="29"/>
  <c r="X647" i="29"/>
  <c r="T475" i="29"/>
  <c r="X234" i="29"/>
  <c r="AB241" i="29"/>
  <c r="T335" i="29"/>
  <c r="X54" i="29"/>
  <c r="W585" i="29"/>
  <c r="S285" i="29"/>
  <c r="S693" i="29"/>
  <c r="X235" i="29"/>
  <c r="AA386" i="29"/>
  <c r="X767" i="29"/>
  <c r="AA486" i="29"/>
  <c r="AF200" i="29"/>
  <c r="W689" i="29"/>
  <c r="AB305" i="29"/>
  <c r="AB764" i="29"/>
  <c r="AF773" i="29"/>
  <c r="AB585" i="29"/>
  <c r="AF237" i="29"/>
  <c r="AJ248" i="29"/>
  <c r="AI773" i="29"/>
  <c r="AM509" i="29"/>
  <c r="AF777" i="29"/>
  <c r="AI281" i="29"/>
  <c r="AM298" i="29"/>
  <c r="AF568" i="29"/>
  <c r="AJ80" i="29"/>
  <c r="AM6" i="29"/>
  <c r="AN451" i="29"/>
  <c r="AF660" i="29"/>
  <c r="AJ157" i="29"/>
  <c r="AJ655" i="29"/>
  <c r="AN243" i="29"/>
  <c r="AM206" i="29"/>
  <c r="AR273" i="29"/>
  <c r="AU122" i="29"/>
  <c r="AM366" i="29"/>
  <c r="AR91" i="29"/>
  <c r="AU39" i="29"/>
  <c r="AN747" i="29"/>
  <c r="AR394" i="29"/>
  <c r="AR481" i="29"/>
  <c r="AU222" i="29"/>
  <c r="AU270" i="29"/>
  <c r="AQ797" i="29"/>
  <c r="AV490" i="29"/>
  <c r="AZ149" i="29"/>
  <c r="AV439" i="29"/>
  <c r="AZ170" i="29"/>
  <c r="AV583" i="29"/>
  <c r="AZ465" i="29"/>
  <c r="H288" i="29"/>
  <c r="G611" i="29"/>
  <c r="K236" i="29"/>
  <c r="K476" i="29"/>
  <c r="O290" i="29"/>
  <c r="P498" i="29"/>
  <c r="T226" i="29"/>
  <c r="K222" i="29"/>
  <c r="P15" i="29"/>
  <c r="P450" i="29"/>
  <c r="T142" i="29"/>
  <c r="H748" i="29"/>
  <c r="K238" i="29"/>
  <c r="L711" i="29"/>
  <c r="P407" i="29"/>
  <c r="T117" i="29"/>
  <c r="G55" i="29"/>
  <c r="G703" i="29"/>
  <c r="K282" i="29"/>
  <c r="P76" i="29"/>
  <c r="O214" i="29"/>
  <c r="O725" i="29"/>
  <c r="S530" i="29"/>
  <c r="X392" i="29"/>
  <c r="AF353" i="29"/>
  <c r="W12" i="29"/>
  <c r="W561" i="29"/>
  <c r="T259" i="29"/>
  <c r="S697" i="29"/>
  <c r="X315" i="29"/>
  <c r="AF29" i="29"/>
  <c r="S457" i="29"/>
  <c r="W88" i="29"/>
  <c r="X539" i="29"/>
  <c r="AF539" i="29"/>
  <c r="AB210" i="29"/>
  <c r="AB603" i="29"/>
  <c r="AF373" i="29"/>
  <c r="W789" i="29"/>
  <c r="AB423" i="29"/>
  <c r="AF236" i="29"/>
  <c r="AB205" i="29"/>
  <c r="AA777" i="29"/>
  <c r="AE397" i="29"/>
  <c r="AI649" i="29"/>
  <c r="AM154" i="29"/>
  <c r="AR514" i="29"/>
  <c r="AI98" i="29"/>
  <c r="AI589" i="29"/>
  <c r="AM729" i="29"/>
  <c r="AE634" i="29"/>
  <c r="AJ148" i="29"/>
  <c r="AN35" i="29"/>
  <c r="AM733" i="29"/>
  <c r="AF737" i="29"/>
  <c r="AI210" i="29"/>
  <c r="AJ723" i="29"/>
  <c r="AM601" i="29"/>
  <c r="AN315" i="29"/>
  <c r="AR349" i="29"/>
  <c r="AZ54" i="29"/>
  <c r="AN420" i="29"/>
  <c r="AQ125" i="29"/>
  <c r="AU114" i="29"/>
  <c r="AR9" i="29"/>
  <c r="AR519" i="29"/>
  <c r="AR551" i="29"/>
  <c r="AU280" i="29"/>
  <c r="AV347" i="29"/>
  <c r="AV20" i="29"/>
  <c r="AV227" i="29"/>
  <c r="AU677" i="29"/>
  <c r="AV743" i="29"/>
  <c r="AZ194" i="29"/>
  <c r="AZ242" i="29"/>
  <c r="AU489" i="29"/>
  <c r="AV767" i="29"/>
  <c r="AZ205" i="29"/>
  <c r="AV392" i="29"/>
  <c r="AU617" i="29"/>
  <c r="AZ97" i="29"/>
  <c r="AY475" i="29"/>
  <c r="AZ606" i="29"/>
  <c r="G260" i="29"/>
  <c r="H388" i="29"/>
  <c r="H509" i="29"/>
  <c r="K43" i="29"/>
  <c r="L193" i="29"/>
  <c r="L342" i="29"/>
  <c r="L406" i="29"/>
  <c r="L719" i="29"/>
  <c r="P260" i="29"/>
  <c r="P324" i="29"/>
  <c r="P391" i="29"/>
  <c r="P615" i="29"/>
  <c r="T106" i="29"/>
  <c r="G523" i="29"/>
  <c r="L137" i="29"/>
  <c r="K308" i="29"/>
  <c r="K701" i="29"/>
  <c r="P103" i="29"/>
  <c r="P231" i="29"/>
  <c r="P595" i="29"/>
  <c r="T49" i="29"/>
  <c r="H455" i="29"/>
  <c r="G695" i="29"/>
  <c r="K68" i="29"/>
  <c r="L211" i="29"/>
  <c r="L369" i="29"/>
  <c r="K665" i="29"/>
  <c r="P263" i="29"/>
  <c r="P395" i="29"/>
  <c r="O602" i="29"/>
  <c r="T98" i="29"/>
  <c r="G195" i="29"/>
  <c r="G67" i="29"/>
  <c r="H323" i="29"/>
  <c r="H732" i="29"/>
  <c r="L135" i="29"/>
  <c r="K284" i="29"/>
  <c r="K633" i="29"/>
  <c r="O78" i="29"/>
  <c r="P152" i="29"/>
  <c r="P216" i="29"/>
  <c r="O491" i="29"/>
  <c r="P707" i="29"/>
  <c r="T153" i="29"/>
  <c r="T535" i="29"/>
  <c r="W120" i="29"/>
  <c r="X411" i="29"/>
  <c r="W797" i="29"/>
  <c r="AF148" i="29"/>
  <c r="T490" i="29"/>
  <c r="T699" i="29"/>
  <c r="W100" i="29"/>
  <c r="X185" i="29"/>
  <c r="W314" i="29"/>
  <c r="W470" i="29"/>
  <c r="X563" i="29"/>
  <c r="AB49" i="29"/>
  <c r="AA394" i="29"/>
  <c r="AB586" i="29"/>
  <c r="AF603" i="29"/>
  <c r="T311" i="29"/>
  <c r="S377" i="29"/>
  <c r="T482" i="29"/>
  <c r="T711" i="29"/>
  <c r="X30" i="29"/>
  <c r="W96" i="29"/>
  <c r="X182" i="29"/>
  <c r="X339" i="29"/>
  <c r="X510" i="29"/>
  <c r="X663" i="29"/>
  <c r="AB688" i="29"/>
  <c r="AF49" i="29"/>
  <c r="AF507" i="29"/>
  <c r="S309" i="29"/>
  <c r="S381" i="29"/>
  <c r="S489" i="29"/>
  <c r="S618" i="29"/>
  <c r="S741" i="29"/>
  <c r="W44" i="29"/>
  <c r="W124" i="29"/>
  <c r="W192" i="29"/>
  <c r="X307" i="29"/>
  <c r="X459" i="29"/>
  <c r="X579" i="29"/>
  <c r="AB209" i="29"/>
  <c r="AA434" i="29"/>
  <c r="AA791" i="29"/>
  <c r="AF716" i="29"/>
  <c r="X727" i="29"/>
  <c r="W793" i="29"/>
  <c r="AB117" i="29"/>
  <c r="AB245" i="29"/>
  <c r="AA374" i="29"/>
  <c r="AA502" i="29"/>
  <c r="AB560" i="29"/>
  <c r="AB640" i="29"/>
  <c r="AF56" i="29"/>
  <c r="AF184" i="29"/>
  <c r="AF296" i="29"/>
  <c r="AE401" i="29"/>
  <c r="AF551" i="29"/>
  <c r="W681" i="29"/>
  <c r="W745" i="29"/>
  <c r="AB22" i="29"/>
  <c r="AB150" i="29"/>
  <c r="AB257" i="29"/>
  <c r="AB363" i="29"/>
  <c r="AB427" i="29"/>
  <c r="AB491" i="29"/>
  <c r="AB709" i="29"/>
  <c r="AF89" i="29"/>
  <c r="AF217" i="29"/>
  <c r="AF329" i="29"/>
  <c r="AF591" i="29"/>
  <c r="AB26" i="29"/>
  <c r="AB154" i="29"/>
  <c r="AB293" i="29"/>
  <c r="AB545" i="29"/>
  <c r="AB622" i="29"/>
  <c r="AB765" i="29"/>
  <c r="AF36" i="29"/>
  <c r="AF157" i="29"/>
  <c r="AF304" i="29"/>
  <c r="AF402" i="29"/>
  <c r="AF563" i="29"/>
  <c r="AJ216" i="29"/>
  <c r="AI353" i="29"/>
  <c r="AI637" i="29"/>
  <c r="AI701" i="29"/>
  <c r="AI765" i="29"/>
  <c r="AM34" i="29"/>
  <c r="AN135" i="29"/>
  <c r="AM262" i="29"/>
  <c r="AM466" i="29"/>
  <c r="AM725" i="29"/>
  <c r="AR222" i="29"/>
  <c r="AU246" i="29"/>
  <c r="AE727" i="29"/>
  <c r="AI6" i="29"/>
  <c r="AI70" i="29"/>
  <c r="AI134" i="29"/>
  <c r="AJ199" i="29"/>
  <c r="AJ312" i="29"/>
  <c r="AI533" i="29"/>
  <c r="AN48" i="29"/>
  <c r="AN155" i="29"/>
  <c r="AM286" i="29"/>
  <c r="AN603" i="29"/>
  <c r="AR102" i="29"/>
  <c r="AV69" i="29"/>
  <c r="AF544" i="29"/>
  <c r="AF608" i="29"/>
  <c r="AF685" i="29"/>
  <c r="AE779" i="29"/>
  <c r="AJ56" i="29"/>
  <c r="AJ120" i="29"/>
  <c r="AJ184" i="29"/>
  <c r="AJ259" i="29"/>
  <c r="AI445" i="29"/>
  <c r="AM10" i="29"/>
  <c r="AN63" i="29"/>
  <c r="AM172" i="29"/>
  <c r="AN375" i="29"/>
  <c r="AN610" i="29"/>
  <c r="AR46" i="29"/>
  <c r="AQ312" i="29"/>
  <c r="AE526" i="29"/>
  <c r="AF645" i="29"/>
  <c r="AF744" i="29"/>
  <c r="AJ21" i="29"/>
  <c r="AJ85" i="29"/>
  <c r="AJ149" i="29"/>
  <c r="AJ215" i="29"/>
  <c r="AJ304" i="29"/>
  <c r="AI515" i="29"/>
  <c r="AJ647" i="29"/>
  <c r="AJ711" i="29"/>
  <c r="AJ775" i="29"/>
  <c r="AN115" i="29"/>
  <c r="AM228" i="29"/>
  <c r="AM573" i="29"/>
  <c r="AR43" i="29"/>
  <c r="AU11" i="29"/>
  <c r="AN219" i="29"/>
  <c r="AN327" i="29"/>
  <c r="AM426" i="29"/>
  <c r="AN530" i="29"/>
  <c r="AR44" i="29"/>
  <c r="AQ328" i="29"/>
  <c r="AQ476" i="29"/>
  <c r="AQ685" i="29"/>
  <c r="AV81" i="29"/>
  <c r="AM54" i="29"/>
  <c r="AM138" i="29"/>
  <c r="AN227" i="29"/>
  <c r="AN324" i="29"/>
  <c r="AM430" i="29"/>
  <c r="AN547" i="29"/>
  <c r="AR8" i="29"/>
  <c r="AR83" i="29"/>
  <c r="AR147" i="29"/>
  <c r="AR211" i="29"/>
  <c r="AR453" i="29"/>
  <c r="AU23" i="29"/>
  <c r="AV197" i="29"/>
  <c r="AN606" i="29"/>
  <c r="AN691" i="29"/>
  <c r="AN755" i="29"/>
  <c r="AR29" i="29"/>
  <c r="AQ161" i="29"/>
  <c r="AQ300" i="29"/>
  <c r="AQ422" i="29"/>
  <c r="AQ649" i="29"/>
  <c r="AQ777" i="29"/>
  <c r="AV177" i="29"/>
  <c r="AR489" i="29"/>
  <c r="AR602" i="29"/>
  <c r="AR679" i="29"/>
  <c r="AR743" i="29"/>
  <c r="AU230" i="29"/>
  <c r="AU442" i="29"/>
  <c r="AV803" i="29"/>
  <c r="AU186" i="29"/>
  <c r="AU288" i="29"/>
  <c r="AV443" i="29"/>
  <c r="AQ464" i="29"/>
  <c r="AR550" i="29"/>
  <c r="AV8" i="29"/>
  <c r="AU88" i="29"/>
  <c r="AU216" i="29"/>
  <c r="AV299" i="29"/>
  <c r="AU458" i="29"/>
  <c r="AU528" i="29"/>
  <c r="AU713" i="29"/>
  <c r="AZ37" i="29"/>
  <c r="AZ165" i="29"/>
  <c r="AY399" i="29"/>
  <c r="AZ185" i="29"/>
  <c r="AZ364" i="29"/>
  <c r="AV391" i="29"/>
  <c r="AV515" i="29"/>
  <c r="AU641" i="29"/>
  <c r="AV799" i="29"/>
  <c r="AZ122" i="29"/>
  <c r="AZ286" i="29"/>
  <c r="AU348" i="29"/>
  <c r="AU412" i="29"/>
  <c r="AU481" i="29"/>
  <c r="AU669" i="29"/>
  <c r="AZ14" i="29"/>
  <c r="AZ142" i="29"/>
  <c r="AZ305" i="29"/>
  <c r="AY512" i="29"/>
  <c r="AY576" i="29"/>
  <c r="AY642" i="29"/>
  <c r="BD92" i="29"/>
  <c r="H296" i="29"/>
  <c r="H360" i="29"/>
  <c r="H424" i="29"/>
  <c r="H488" i="29"/>
  <c r="G627" i="29"/>
  <c r="K28" i="29"/>
  <c r="L98" i="29"/>
  <c r="K170" i="29"/>
  <c r="K244" i="29"/>
  <c r="L326" i="29"/>
  <c r="K368" i="29"/>
  <c r="K400" i="29"/>
  <c r="L448" i="29"/>
  <c r="K689" i="29"/>
  <c r="P8" i="29"/>
  <c r="O90" i="29"/>
  <c r="O286" i="29"/>
  <c r="O318" i="29"/>
  <c r="O350" i="29"/>
  <c r="O382" i="29"/>
  <c r="O467" i="29"/>
  <c r="P588" i="29"/>
  <c r="O753" i="29"/>
  <c r="T77" i="29"/>
  <c r="T205" i="29"/>
  <c r="H533" i="29"/>
  <c r="K44" i="29"/>
  <c r="L141" i="29"/>
  <c r="L233" i="29"/>
  <c r="L317" i="29"/>
  <c r="K509" i="29"/>
  <c r="K653" i="29"/>
  <c r="P4" i="29"/>
  <c r="O86" i="29"/>
  <c r="P155" i="29"/>
  <c r="P219" i="29"/>
  <c r="O461" i="29"/>
  <c r="P607" i="29"/>
  <c r="P731" i="29"/>
  <c r="T62" i="29"/>
  <c r="T190" i="29"/>
  <c r="H459" i="29"/>
  <c r="H560" i="29"/>
  <c r="G705" i="29"/>
  <c r="H788" i="29"/>
  <c r="K72" i="29"/>
  <c r="K134" i="29"/>
  <c r="L215" i="29"/>
  <c r="L297" i="29"/>
  <c r="L373" i="29"/>
  <c r="K442" i="29"/>
  <c r="K681" i="29"/>
  <c r="O18" i="29"/>
  <c r="P267" i="29"/>
  <c r="P331" i="29"/>
  <c r="P400" i="29"/>
  <c r="O506" i="29"/>
  <c r="P604" i="29"/>
  <c r="P775" i="29"/>
  <c r="T101" i="29"/>
  <c r="T245" i="29"/>
  <c r="G191" i="29"/>
  <c r="G127" i="29"/>
  <c r="G63" i="29"/>
  <c r="H263" i="29"/>
  <c r="H327" i="29"/>
  <c r="H391" i="29"/>
  <c r="G738" i="29"/>
  <c r="L31" i="29"/>
  <c r="L139" i="29"/>
  <c r="K216" i="29"/>
  <c r="L293" i="29"/>
  <c r="K480" i="29"/>
  <c r="K645" i="29"/>
  <c r="L798" i="29"/>
  <c r="P87" i="29"/>
  <c r="O122" i="29"/>
  <c r="O154" i="29"/>
  <c r="O186" i="29"/>
  <c r="O218" i="29"/>
  <c r="P403" i="29"/>
  <c r="P515" i="29"/>
  <c r="O618" i="29"/>
  <c r="O741" i="29"/>
  <c r="T70" i="29"/>
  <c r="T198" i="29"/>
  <c r="T422" i="29"/>
  <c r="S548" i="29"/>
  <c r="T735" i="29"/>
  <c r="X129" i="29"/>
  <c r="X287" i="29"/>
  <c r="X416" i="29"/>
  <c r="W581" i="29"/>
  <c r="AB30" i="29"/>
  <c r="AB610" i="29"/>
  <c r="AF289" i="29"/>
  <c r="S417" i="29"/>
  <c r="S538" i="29"/>
  <c r="S653" i="29"/>
  <c r="S797" i="29"/>
  <c r="X173" i="29"/>
  <c r="X300" i="29"/>
  <c r="W446" i="29"/>
  <c r="W573" i="29"/>
  <c r="AB110" i="29"/>
  <c r="AB400" i="29"/>
  <c r="AB614" i="29"/>
  <c r="AF305" i="29"/>
  <c r="T299" i="29"/>
  <c r="T363" i="29"/>
  <c r="S465" i="29"/>
  <c r="S665" i="29"/>
  <c r="W8" i="29"/>
  <c r="X82" i="29"/>
  <c r="X170" i="29"/>
  <c r="W306" i="29"/>
  <c r="X514" i="29"/>
  <c r="X671" i="29"/>
  <c r="AA721" i="29"/>
  <c r="AF52" i="29"/>
  <c r="AF511" i="29"/>
  <c r="S313" i="29"/>
  <c r="T386" i="29"/>
  <c r="T491" i="29"/>
  <c r="S620" i="29"/>
  <c r="T755" i="29"/>
  <c r="W48" i="29"/>
  <c r="X133" i="29"/>
  <c r="W196" i="29"/>
  <c r="X279" i="29"/>
  <c r="X435" i="29"/>
  <c r="X562" i="29"/>
  <c r="AB142" i="29"/>
  <c r="AB440" i="29"/>
  <c r="AF193" i="29"/>
  <c r="AF741" i="29"/>
  <c r="X731" i="29"/>
  <c r="X802" i="29"/>
  <c r="AB130" i="29"/>
  <c r="AB282" i="29"/>
  <c r="AA414" i="29"/>
  <c r="AB532" i="29"/>
  <c r="AB598" i="29"/>
  <c r="AB752" i="29"/>
  <c r="AF133" i="29"/>
  <c r="AF277" i="29"/>
  <c r="AF381" i="29"/>
  <c r="AE493" i="29"/>
  <c r="AF757" i="29"/>
  <c r="W717" i="29"/>
  <c r="W781" i="29"/>
  <c r="AB89" i="29"/>
  <c r="AB217" i="29"/>
  <c r="AB334" i="29"/>
  <c r="AB399" i="29"/>
  <c r="AB463" i="29"/>
  <c r="AA625" i="29"/>
  <c r="AB788" i="29"/>
  <c r="AF156" i="29"/>
  <c r="AF300" i="29"/>
  <c r="AF555" i="29"/>
  <c r="W801" i="29"/>
  <c r="AB125" i="29"/>
  <c r="AB274" i="29"/>
  <c r="AA531" i="29"/>
  <c r="AA597" i="29"/>
  <c r="AA753" i="29"/>
  <c r="AF24" i="29"/>
  <c r="AF128" i="29"/>
  <c r="AF285" i="29"/>
  <c r="AF382" i="29"/>
  <c r="AF567" i="29"/>
  <c r="AI218" i="29"/>
  <c r="AJ320" i="29"/>
  <c r="AJ522" i="29"/>
  <c r="AI689" i="29"/>
  <c r="AI753" i="29"/>
  <c r="AN23" i="29"/>
  <c r="AM108" i="29"/>
  <c r="AN247" i="29"/>
  <c r="AN419" i="29"/>
  <c r="AM677" i="29"/>
  <c r="AR162" i="29"/>
  <c r="AU130" i="29"/>
  <c r="AF729" i="29"/>
  <c r="AI10" i="29"/>
  <c r="AI74" i="29"/>
  <c r="AI138" i="29"/>
  <c r="AI206" i="29"/>
  <c r="AI361" i="29"/>
  <c r="AI573" i="29"/>
  <c r="AM76" i="29"/>
  <c r="AM196" i="29"/>
  <c r="AN363" i="29"/>
  <c r="AM761" i="29"/>
  <c r="AR234" i="29"/>
  <c r="AU577" i="29"/>
  <c r="AE562" i="29"/>
  <c r="AE626" i="29"/>
  <c r="AF717" i="29"/>
  <c r="AJ12" i="29"/>
  <c r="AJ76" i="29"/>
  <c r="AJ140" i="29"/>
  <c r="AI202" i="29"/>
  <c r="AJ288" i="29"/>
  <c r="AI523" i="29"/>
  <c r="AN28" i="29"/>
  <c r="AN123" i="29"/>
  <c r="AN268" i="29"/>
  <c r="AN399" i="29"/>
  <c r="AM701" i="29"/>
  <c r="AR114" i="29"/>
  <c r="AR599" i="29"/>
  <c r="AE566" i="29"/>
  <c r="AF677" i="29"/>
  <c r="AF769" i="29"/>
  <c r="AJ41" i="29"/>
  <c r="AJ105" i="29"/>
  <c r="AJ169" i="29"/>
  <c r="AI242" i="29"/>
  <c r="AI357" i="29"/>
  <c r="AJ562" i="29"/>
  <c r="AJ667" i="29"/>
  <c r="AJ731" i="29"/>
  <c r="AN36" i="29"/>
  <c r="AM148" i="29"/>
  <c r="AN284" i="29"/>
  <c r="AM657" i="29"/>
  <c r="AR118" i="29"/>
  <c r="AU19" i="29"/>
  <c r="AN224" i="29"/>
  <c r="AM330" i="29"/>
  <c r="AN428" i="29"/>
  <c r="AM565" i="29"/>
  <c r="AR297" i="29"/>
  <c r="AQ398" i="29"/>
  <c r="AQ661" i="29"/>
  <c r="AQ801" i="29"/>
  <c r="AV499" i="29"/>
  <c r="AM124" i="29"/>
  <c r="AN207" i="29"/>
  <c r="AN307" i="29"/>
  <c r="AN415" i="29"/>
  <c r="AM521" i="29"/>
  <c r="AM793" i="29"/>
  <c r="AQ69" i="29"/>
  <c r="AQ133" i="29"/>
  <c r="AQ197" i="29"/>
  <c r="AR405" i="29"/>
  <c r="AR802" i="29"/>
  <c r="AV137" i="29"/>
  <c r="AN538" i="29"/>
  <c r="AN663" i="29"/>
  <c r="AN727" i="29"/>
  <c r="AN798" i="29"/>
  <c r="AQ105" i="29"/>
  <c r="AQ233" i="29"/>
  <c r="AQ360" i="29"/>
  <c r="AQ609" i="29"/>
  <c r="AQ753" i="29"/>
  <c r="AV141" i="29"/>
  <c r="AR477" i="29"/>
  <c r="AR575" i="29"/>
  <c r="AR667" i="29"/>
  <c r="AR731" i="29"/>
  <c r="AV220" i="29"/>
  <c r="AU358" i="29"/>
  <c r="AU709" i="29"/>
  <c r="AU172" i="29"/>
  <c r="AU268" i="29"/>
  <c r="AV411" i="29"/>
  <c r="AV723" i="29"/>
  <c r="AQ517" i="29"/>
  <c r="AR790" i="29"/>
  <c r="AU64" i="29"/>
  <c r="AU192" i="29"/>
  <c r="AV312" i="29"/>
  <c r="AV475" i="29"/>
  <c r="AU514" i="29"/>
  <c r="AU681" i="29"/>
  <c r="AZ18" i="29"/>
  <c r="AZ146" i="29"/>
  <c r="AY411" i="29"/>
  <c r="AZ198" i="29"/>
  <c r="AV315" i="29"/>
  <c r="AV431" i="29"/>
  <c r="AV539" i="29"/>
  <c r="AV719" i="29"/>
  <c r="AZ29" i="29"/>
  <c r="AZ157" i="29"/>
  <c r="AZ416" i="29"/>
  <c r="AV368" i="29"/>
  <c r="AV432" i="29"/>
  <c r="AU569" i="29"/>
  <c r="AV731" i="29"/>
  <c r="AZ49" i="29"/>
  <c r="AZ177" i="29"/>
  <c r="AY463" i="29"/>
  <c r="AZ550" i="29"/>
  <c r="AZ614" i="29"/>
  <c r="BD31" i="29"/>
  <c r="AZ261" i="29"/>
  <c r="AZ388" i="29"/>
  <c r="AY487" i="29"/>
  <c r="AY604" i="29"/>
  <c r="AY697" i="29"/>
  <c r="AZ740" i="29"/>
  <c r="AZ782" i="29"/>
  <c r="BD67" i="29"/>
  <c r="AZ310" i="29"/>
  <c r="AZ417" i="29"/>
  <c r="AZ521" i="29"/>
  <c r="AZ585" i="29"/>
  <c r="BD23" i="29"/>
  <c r="BC212" i="29"/>
  <c r="AZ377" i="29"/>
  <c r="AY483" i="29"/>
  <c r="AY677" i="29"/>
  <c r="AZ720" i="29"/>
  <c r="AZ762" i="29"/>
  <c r="BD8" i="29"/>
  <c r="BD156" i="29"/>
  <c r="BC188" i="29"/>
  <c r="BC312" i="29"/>
  <c r="BC455" i="29"/>
  <c r="BD580" i="29"/>
  <c r="BG5" i="29"/>
  <c r="BG69" i="29"/>
  <c r="BD234" i="29"/>
  <c r="BD309" i="29"/>
  <c r="BD373" i="29"/>
  <c r="BD540" i="29"/>
  <c r="BC626" i="29"/>
  <c r="BG137" i="29"/>
  <c r="BC236" i="29"/>
  <c r="BD527" i="29"/>
  <c r="BC636" i="29"/>
  <c r="BG23" i="29"/>
  <c r="BG87" i="29"/>
  <c r="BC184" i="29"/>
  <c r="BC276" i="29"/>
  <c r="BC340" i="29"/>
  <c r="BD519" i="29"/>
  <c r="BD611" i="29"/>
  <c r="BD759" i="29"/>
  <c r="BD798" i="29"/>
  <c r="BH186" i="29"/>
  <c r="BG345" i="29"/>
  <c r="BG441" i="29"/>
  <c r="BH579" i="29"/>
  <c r="BG285" i="29"/>
  <c r="BG376" i="29"/>
  <c r="BH494" i="29"/>
  <c r="BD779" i="29"/>
  <c r="BH170" i="29"/>
  <c r="BG233" i="29"/>
  <c r="BG335" i="29"/>
  <c r="BH427" i="29"/>
  <c r="BG592" i="29"/>
  <c r="BH16" i="29"/>
  <c r="BH80" i="29"/>
  <c r="BG153" i="29"/>
  <c r="BH258" i="29"/>
  <c r="BH322" i="29"/>
  <c r="BH446" i="29"/>
  <c r="BG614" i="29"/>
  <c r="BG630" i="29"/>
  <c r="BG743" i="29"/>
  <c r="BL20" i="29"/>
  <c r="BL84" i="29"/>
  <c r="BL296" i="29"/>
  <c r="BH757" i="29"/>
  <c r="BG683" i="29"/>
  <c r="BH785" i="29"/>
  <c r="BK51" i="29"/>
  <c r="BL164" i="29"/>
  <c r="BG707" i="29"/>
  <c r="BK15" i="29"/>
  <c r="BL280" i="29"/>
  <c r="BL407" i="29"/>
  <c r="BL575" i="29"/>
  <c r="BL426" i="29"/>
  <c r="BL276" i="29"/>
  <c r="BL418" i="29"/>
  <c r="BK524" i="29"/>
  <c r="BK497" i="29"/>
  <c r="BK722" i="29"/>
  <c r="BL800" i="29"/>
  <c r="BO111" i="29"/>
  <c r="BL623" i="29"/>
  <c r="BO219" i="29"/>
  <c r="BK746" i="29"/>
  <c r="BK801" i="29"/>
  <c r="BO63" i="29"/>
  <c r="BO199" i="29"/>
  <c r="BK710" i="29"/>
  <c r="BP49" i="29"/>
  <c r="BO147" i="29"/>
  <c r="BP137" i="29"/>
  <c r="BP201" i="29"/>
  <c r="BP270" i="29"/>
  <c r="BP90" i="29"/>
  <c r="BP154" i="29"/>
  <c r="BP218" i="29"/>
  <c r="BO267" i="29"/>
  <c r="BP291" i="29"/>
  <c r="BP410" i="29"/>
  <c r="BP590" i="29"/>
  <c r="BP434" i="29"/>
  <c r="BO331" i="29"/>
  <c r="BO459" i="29"/>
  <c r="BP343" i="29"/>
  <c r="BO483" i="29"/>
  <c r="BP526" i="29"/>
  <c r="BO537" i="29"/>
  <c r="BP663" i="29"/>
  <c r="BP599" i="29"/>
  <c r="BP691" i="29"/>
  <c r="BO793" i="29"/>
  <c r="BP723" i="29"/>
  <c r="BO789" i="29"/>
  <c r="BO414" i="29"/>
  <c r="BO33" i="29"/>
  <c r="BO97" i="29"/>
  <c r="BO161" i="29"/>
  <c r="BO225" i="29"/>
  <c r="BO286" i="29"/>
  <c r="BO337" i="29"/>
  <c r="BO401" i="29"/>
  <c r="BO465" i="29"/>
  <c r="BO398" i="29"/>
  <c r="BP293" i="29"/>
  <c r="BP355" i="29"/>
  <c r="BP438" i="29"/>
  <c r="BP525" i="29"/>
  <c r="BO541" i="29"/>
  <c r="BO502" i="29"/>
  <c r="BO562" i="29"/>
  <c r="BO663" i="29"/>
  <c r="BO591" i="29"/>
  <c r="BP633" i="29"/>
  <c r="BP666" i="29"/>
  <c r="BP698" i="29"/>
  <c r="BP730" i="29"/>
  <c r="BP762" i="29"/>
  <c r="BO795" i="29"/>
  <c r="BL163" i="29"/>
  <c r="BL319" i="29"/>
  <c r="BL552" i="29"/>
  <c r="BL215" i="29"/>
  <c r="BL339" i="29"/>
  <c r="BK160" i="29"/>
  <c r="BK20" i="29"/>
  <c r="BL63" i="29"/>
  <c r="BK123" i="29"/>
  <c r="BK212" i="29"/>
  <c r="BK327" i="29"/>
  <c r="BK159" i="29"/>
  <c r="BK315" i="29"/>
  <c r="BL510" i="29"/>
  <c r="BK592" i="29"/>
  <c r="BL568" i="29"/>
  <c r="BL544" i="29"/>
  <c r="BL644" i="29"/>
  <c r="BK599" i="29"/>
  <c r="BL720" i="29"/>
  <c r="BL546" i="29"/>
  <c r="BL626" i="29"/>
  <c r="BL748" i="29"/>
  <c r="BL643" i="29"/>
  <c r="BL675" i="29"/>
  <c r="BL707" i="29"/>
  <c r="BL739" i="29"/>
  <c r="BL779" i="29"/>
  <c r="BK798" i="29"/>
  <c r="BH131" i="29"/>
  <c r="BH626" i="29"/>
  <c r="BH155" i="29"/>
  <c r="BG106" i="29"/>
  <c r="BG170" i="29"/>
  <c r="BH213" i="29"/>
  <c r="BH265" i="29"/>
  <c r="BG307" i="29"/>
  <c r="BG419" i="29"/>
  <c r="BG142" i="29"/>
  <c r="BG506" i="29"/>
  <c r="BH588" i="29"/>
  <c r="BG527" i="29"/>
  <c r="BH610" i="29"/>
  <c r="BG430" i="29"/>
  <c r="BG572" i="29"/>
  <c r="BG672" i="29"/>
  <c r="BH566" i="29"/>
  <c r="BH630" i="29"/>
  <c r="BD497" i="29"/>
  <c r="BC15" i="29"/>
  <c r="BC79" i="29"/>
  <c r="BC143" i="29"/>
  <c r="BC285" i="29"/>
  <c r="BD328" i="29"/>
  <c r="BC370" i="29"/>
  <c r="BC469" i="29"/>
  <c r="BD414" i="29"/>
  <c r="BD437" i="29"/>
  <c r="BD473" i="29"/>
  <c r="BD502" i="29"/>
  <c r="BD606" i="29"/>
  <c r="BD616" i="29"/>
  <c r="BD650" i="29"/>
  <c r="BD682" i="29"/>
  <c r="BD714" i="29"/>
  <c r="BD746" i="29"/>
  <c r="BD778" i="29"/>
  <c r="BC719" i="29"/>
  <c r="BC783" i="29"/>
  <c r="AY49" i="29"/>
  <c r="AY113" i="29"/>
  <c r="AY177" i="29"/>
  <c r="AY241" i="29"/>
  <c r="AY309" i="29"/>
  <c r="AZ516" i="29"/>
  <c r="AY558" i="29"/>
  <c r="AY601" i="29"/>
  <c r="AZ675" i="29"/>
  <c r="AZ663" i="29"/>
  <c r="AZ727" i="29"/>
  <c r="AZ791" i="29"/>
  <c r="AZ731" i="29"/>
  <c r="AZ795" i="29"/>
  <c r="AY714" i="29"/>
  <c r="AY778" i="29"/>
  <c r="AV39" i="29"/>
  <c r="AV146" i="29"/>
  <c r="AV284" i="29"/>
  <c r="AU36" i="29"/>
  <c r="AV294" i="29"/>
  <c r="AV72" i="29"/>
  <c r="AV136" i="29"/>
  <c r="AV200" i="29"/>
  <c r="AV302" i="29"/>
  <c r="AU343" i="29"/>
  <c r="AU407" i="29"/>
  <c r="AV462" i="29"/>
  <c r="AU571" i="29"/>
  <c r="AV518" i="29"/>
  <c r="AV687" i="29"/>
  <c r="AU627" i="29"/>
  <c r="AV695" i="29"/>
  <c r="AV570" i="29"/>
  <c r="AV602" i="29"/>
  <c r="AV634" i="29"/>
  <c r="AU731" i="29"/>
  <c r="AV642" i="29"/>
  <c r="AV674" i="29"/>
  <c r="AV706" i="29"/>
  <c r="AV738" i="29"/>
  <c r="AV770" i="29"/>
  <c r="AU790" i="29"/>
  <c r="AR264" i="29"/>
  <c r="AQ361" i="29"/>
  <c r="AQ282" i="29"/>
  <c r="AQ39" i="29"/>
  <c r="AQ83" i="29"/>
  <c r="AQ126" i="29"/>
  <c r="AR169" i="29"/>
  <c r="AQ211" i="29"/>
  <c r="AQ261" i="29"/>
  <c r="AQ322" i="29"/>
  <c r="AQ429" i="29"/>
  <c r="AQ433" i="29"/>
  <c r="AR304" i="29"/>
  <c r="AR356" i="29"/>
  <c r="AR420" i="29"/>
  <c r="AR328" i="29"/>
  <c r="AR396" i="29"/>
  <c r="AQ473" i="29"/>
  <c r="AR517" i="29"/>
  <c r="AQ642" i="29"/>
  <c r="AQ674" i="29"/>
  <c r="AQ706" i="29"/>
  <c r="AQ738" i="29"/>
  <c r="AQ770" i="29"/>
  <c r="AQ798" i="29"/>
  <c r="AM36" i="29"/>
  <c r="AM83" i="29"/>
  <c r="AN126" i="29"/>
  <c r="AM168" i="29"/>
  <c r="AM211" i="29"/>
  <c r="AM295" i="29"/>
  <c r="AM55" i="29"/>
  <c r="AM119" i="29"/>
  <c r="AM183" i="29"/>
  <c r="AM247" i="29"/>
  <c r="AM618" i="29"/>
  <c r="AM629" i="29"/>
  <c r="AM654" i="29"/>
  <c r="AM686" i="29"/>
  <c r="AM718" i="29"/>
  <c r="AM750" i="29"/>
  <c r="AM782" i="29"/>
  <c r="AI347" i="29"/>
  <c r="AJ464" i="29"/>
  <c r="AI395" i="29"/>
  <c r="AI20" i="29"/>
  <c r="AI84" i="29"/>
  <c r="AI148" i="29"/>
  <c r="AJ206" i="29"/>
  <c r="AI248" i="29"/>
  <c r="AZ361" i="29"/>
  <c r="AY467" i="29"/>
  <c r="AY580" i="29"/>
  <c r="AY689" i="29"/>
  <c r="AZ732" i="29"/>
  <c r="AZ774" i="29"/>
  <c r="BD48" i="29"/>
  <c r="AZ281" i="29"/>
  <c r="AZ400" i="29"/>
  <c r="AZ509" i="29"/>
  <c r="AZ573" i="29"/>
  <c r="BD4" i="29"/>
  <c r="BD143" i="29"/>
  <c r="AZ360" i="29"/>
  <c r="AZ468" i="29"/>
  <c r="AY669" i="29"/>
  <c r="AZ712" i="29"/>
  <c r="AZ754" i="29"/>
  <c r="AY797" i="29"/>
  <c r="BD108" i="29"/>
  <c r="BD173" i="29"/>
  <c r="BC256" i="29"/>
  <c r="BC394" i="29"/>
  <c r="BD543" i="29"/>
  <c r="BC701" i="29"/>
  <c r="BG41" i="29"/>
  <c r="BG105" i="29"/>
  <c r="BD281" i="29"/>
  <c r="BD345" i="29"/>
  <c r="BC499" i="29"/>
  <c r="BC602" i="29"/>
  <c r="BC713" i="29"/>
  <c r="BC192" i="29"/>
  <c r="BC429" i="29"/>
  <c r="BD579" i="29"/>
  <c r="BD767" i="29"/>
  <c r="BG59" i="29"/>
  <c r="BD132" i="29"/>
  <c r="BD245" i="29"/>
  <c r="BD314" i="29"/>
  <c r="BD450" i="29"/>
  <c r="BD571" i="29"/>
  <c r="BC689" i="29"/>
  <c r="BC741" i="29"/>
  <c r="BG149" i="29"/>
  <c r="BH222" i="29"/>
  <c r="BH362" i="29"/>
  <c r="BG473" i="29"/>
  <c r="BH645" i="29"/>
  <c r="BH307" i="29"/>
  <c r="BH410" i="29"/>
  <c r="BH547" i="29"/>
  <c r="BG113" i="29"/>
  <c r="BH191" i="29"/>
  <c r="BG257" i="29"/>
  <c r="BH354" i="29"/>
  <c r="BG469" i="29"/>
  <c r="BH637" i="29"/>
  <c r="BH36" i="29"/>
  <c r="BH100" i="29"/>
  <c r="BG181" i="29"/>
  <c r="BH278" i="29"/>
  <c r="BH358" i="29"/>
  <c r="BH478" i="29"/>
  <c r="BG663" i="29"/>
  <c r="BH672" i="29"/>
  <c r="BG775" i="29"/>
  <c r="BL40" i="29"/>
  <c r="BL144" i="29"/>
  <c r="BG691" i="29"/>
  <c r="BH788" i="29"/>
  <c r="BG715" i="29"/>
  <c r="BL9" i="29"/>
  <c r="BL73" i="29"/>
  <c r="BL224" i="29"/>
  <c r="BH709" i="29"/>
  <c r="BK23" i="29"/>
  <c r="BL344" i="29"/>
  <c r="BK390" i="29"/>
  <c r="BL479" i="29"/>
  <c r="BL384" i="29"/>
  <c r="BL240" i="29"/>
  <c r="BK406" i="29"/>
  <c r="BK493" i="29"/>
  <c r="BL482" i="29"/>
  <c r="BK674" i="29"/>
  <c r="BL792" i="29"/>
  <c r="BP50" i="29"/>
  <c r="BK638" i="29"/>
  <c r="BO235" i="29"/>
  <c r="BL760" i="29"/>
  <c r="BO3" i="29"/>
  <c r="BO67" i="29"/>
  <c r="BO215" i="29"/>
  <c r="BK662" i="29"/>
  <c r="BP37" i="29"/>
  <c r="BP101" i="29"/>
  <c r="BP125" i="29"/>
  <c r="BP189" i="29"/>
  <c r="BP258" i="29"/>
  <c r="BP78" i="29"/>
  <c r="BP142" i="29"/>
  <c r="BP206" i="29"/>
  <c r="BO295" i="29"/>
  <c r="BP315" i="29"/>
  <c r="BP330" i="29"/>
  <c r="BP458" i="29"/>
  <c r="BP335" i="29"/>
  <c r="BP479" i="29"/>
  <c r="BP378" i="29"/>
  <c r="BP494" i="29"/>
  <c r="BO397" i="29"/>
  <c r="BP550" i="29"/>
  <c r="BO729" i="29"/>
  <c r="BP591" i="29"/>
  <c r="BO801" i="29"/>
  <c r="BP643" i="29"/>
  <c r="BP618" i="29"/>
  <c r="BO653" i="29"/>
  <c r="BP743" i="29"/>
  <c r="BO329" i="29"/>
  <c r="BO457" i="29"/>
  <c r="BO53" i="29"/>
  <c r="BO117" i="29"/>
  <c r="BO181" i="29"/>
  <c r="BO245" i="29"/>
  <c r="BO299" i="29"/>
  <c r="BP358" i="29"/>
  <c r="BP422" i="29"/>
  <c r="BO345" i="29"/>
  <c r="BO282" i="29"/>
  <c r="BP349" i="29"/>
  <c r="BP417" i="29"/>
  <c r="BP535" i="29"/>
  <c r="BP541" i="29"/>
  <c r="BP511" i="29"/>
  <c r="BO517" i="29"/>
  <c r="BO683" i="29"/>
  <c r="BP605" i="29"/>
  <c r="BO642" i="29"/>
  <c r="BO674" i="29"/>
  <c r="BO706" i="29"/>
  <c r="BO738" i="29"/>
  <c r="BO770" i="29"/>
  <c r="BO794" i="29"/>
  <c r="BK195" i="29"/>
  <c r="BK351" i="29"/>
  <c r="BK579" i="29"/>
  <c r="BK240" i="29"/>
  <c r="BL103" i="29"/>
  <c r="BK183" i="29"/>
  <c r="BK33" i="29"/>
  <c r="BK76" i="29"/>
  <c r="BL155" i="29"/>
  <c r="BK235" i="29"/>
  <c r="BL87" i="29"/>
  <c r="BL207" i="29"/>
  <c r="BL331" i="29"/>
  <c r="BL523" i="29"/>
  <c r="BL614" i="29"/>
  <c r="BK568" i="29"/>
  <c r="BK544" i="29"/>
  <c r="BK644" i="29"/>
  <c r="BL606" i="29"/>
  <c r="BK720" i="29"/>
  <c r="BK551" i="29"/>
  <c r="BK626" i="29"/>
  <c r="BK748" i="29"/>
  <c r="BK643" i="29"/>
  <c r="BK675" i="29"/>
  <c r="BK707" i="29"/>
  <c r="BK739" i="29"/>
  <c r="BK779" i="29"/>
  <c r="BK802" i="29"/>
  <c r="BH147" i="29"/>
  <c r="BH5" i="29"/>
  <c r="BH171" i="29"/>
  <c r="BH109" i="29"/>
  <c r="AE777" i="29"/>
  <c r="AA565" i="29"/>
  <c r="AE657" i="29"/>
  <c r="AE694" i="29"/>
  <c r="T761" i="29"/>
  <c r="W552" i="29"/>
  <c r="T312" i="29"/>
  <c r="W59" i="29"/>
  <c r="AB485" i="29"/>
  <c r="W413" i="29"/>
  <c r="T610" i="29"/>
  <c r="T124" i="29"/>
  <c r="P506" i="29"/>
  <c r="O279" i="29"/>
  <c r="K606" i="29"/>
  <c r="L363" i="29"/>
  <c r="G674" i="29"/>
  <c r="H465" i="29"/>
  <c r="H28" i="29"/>
  <c r="G49" i="29"/>
  <c r="D611" i="29"/>
  <c r="C570" i="29"/>
  <c r="D275" i="29"/>
  <c r="T163" i="29"/>
  <c r="P733" i="29"/>
  <c r="O511" i="29"/>
  <c r="O235" i="29"/>
  <c r="O107" i="29"/>
  <c r="K618" i="29"/>
  <c r="L315" i="29"/>
  <c r="H517" i="29"/>
  <c r="G313" i="29"/>
  <c r="H149" i="29"/>
  <c r="G210" i="29"/>
  <c r="D732" i="29"/>
  <c r="C691" i="29"/>
  <c r="D400" i="29"/>
  <c r="C411" i="29"/>
  <c r="S42" i="29"/>
  <c r="P569" i="29"/>
  <c r="P326" i="29"/>
  <c r="O193" i="29"/>
  <c r="P58" i="29"/>
  <c r="L680" i="29"/>
  <c r="L476" i="29"/>
  <c r="L420" i="29"/>
  <c r="L356" i="29"/>
  <c r="L271" i="29"/>
  <c r="G761" i="29"/>
  <c r="G690" i="29"/>
  <c r="H611" i="29"/>
  <c r="H547" i="29"/>
  <c r="H468" i="29"/>
  <c r="G406" i="29"/>
  <c r="G342" i="29"/>
  <c r="G278" i="29"/>
  <c r="H50" i="29"/>
  <c r="H114" i="29"/>
  <c r="H178" i="29"/>
  <c r="H242" i="29"/>
  <c r="G78" i="29"/>
  <c r="G164" i="29"/>
  <c r="G249" i="29"/>
  <c r="D569" i="29"/>
  <c r="D633" i="29"/>
  <c r="D697" i="29"/>
  <c r="D761" i="29"/>
  <c r="C528" i="29"/>
  <c r="C592" i="29"/>
  <c r="C656" i="29"/>
  <c r="C720" i="29"/>
  <c r="C784" i="29"/>
  <c r="D301" i="29"/>
  <c r="D365" i="29"/>
  <c r="D429" i="29"/>
  <c r="D493" i="29"/>
  <c r="C312" i="29"/>
  <c r="C376" i="29"/>
  <c r="S214" i="29"/>
  <c r="S164" i="29"/>
  <c r="T112" i="29"/>
  <c r="S63" i="29"/>
  <c r="T11" i="29"/>
  <c r="O728" i="29"/>
  <c r="P645" i="29"/>
  <c r="P589" i="29"/>
  <c r="O544" i="29"/>
  <c r="O482" i="29"/>
  <c r="P393" i="29"/>
  <c r="P186" i="29"/>
  <c r="P122" i="29"/>
  <c r="P46" i="29"/>
  <c r="L757" i="29"/>
  <c r="L668" i="29"/>
  <c r="L586" i="29"/>
  <c r="K473" i="29"/>
  <c r="L323" i="29"/>
  <c r="K3" i="29"/>
  <c r="H738" i="29"/>
  <c r="G666" i="29"/>
  <c r="G589" i="29"/>
  <c r="H522" i="29"/>
  <c r="G452" i="29"/>
  <c r="H35" i="29"/>
  <c r="H99" i="29"/>
  <c r="H163" i="29"/>
  <c r="H227" i="29"/>
  <c r="G58" i="29"/>
  <c r="G144" i="29"/>
  <c r="G229" i="29"/>
  <c r="D558" i="29"/>
  <c r="D622" i="29"/>
  <c r="D686" i="29"/>
  <c r="D750" i="29"/>
  <c r="C517" i="29"/>
  <c r="C581" i="29"/>
  <c r="C645" i="29"/>
  <c r="C709" i="29"/>
  <c r="C773" i="29"/>
  <c r="D286" i="29"/>
  <c r="D350" i="29"/>
  <c r="D414" i="29"/>
  <c r="D478" i="29"/>
  <c r="C293" i="29"/>
  <c r="C357" i="29"/>
  <c r="D475" i="29"/>
  <c r="C434" i="29"/>
  <c r="C498" i="29"/>
  <c r="D62" i="29"/>
  <c r="D126" i="29"/>
  <c r="D190" i="29"/>
  <c r="C11" i="29"/>
  <c r="C75" i="29"/>
  <c r="C139" i="29"/>
  <c r="C203" i="29"/>
  <c r="C104" i="29"/>
  <c r="C240" i="29"/>
  <c r="D193" i="29"/>
  <c r="C170" i="29"/>
  <c r="C358" i="29"/>
  <c r="C467" i="29"/>
  <c r="D35" i="29"/>
  <c r="D99" i="29"/>
  <c r="D163" i="29"/>
  <c r="D227" i="29"/>
  <c r="C52" i="29"/>
  <c r="C152" i="29"/>
  <c r="C126" i="29"/>
  <c r="C330" i="29"/>
  <c r="C460" i="29"/>
  <c r="D28" i="29"/>
  <c r="D92" i="29"/>
  <c r="D156" i="29"/>
  <c r="D220" i="29"/>
  <c r="C37" i="29"/>
  <c r="C101" i="29"/>
  <c r="C165" i="29"/>
  <c r="C229" i="29"/>
  <c r="C449" i="29"/>
  <c r="D85" i="29"/>
  <c r="C34" i="29"/>
  <c r="C270" i="29"/>
  <c r="D9" i="29"/>
  <c r="D213" i="29"/>
  <c r="C166" i="29"/>
  <c r="G426" i="29"/>
  <c r="L102" i="29"/>
  <c r="L370" i="29"/>
  <c r="O10" i="29"/>
  <c r="P352" i="29"/>
  <c r="P767" i="29"/>
  <c r="K48" i="29"/>
  <c r="K575" i="29"/>
  <c r="P175" i="29"/>
  <c r="O701" i="29"/>
  <c r="H536" i="29"/>
  <c r="L122" i="29"/>
  <c r="L427" i="29"/>
  <c r="P319" i="29"/>
  <c r="O745" i="29"/>
  <c r="G123" i="29"/>
  <c r="H395" i="29"/>
  <c r="K204" i="29"/>
  <c r="K773" i="29"/>
  <c r="P180" i="29"/>
  <c r="P596" i="29"/>
  <c r="S373" i="29"/>
  <c r="X222" i="29"/>
  <c r="AB329" i="29"/>
  <c r="T615" i="29"/>
  <c r="W388" i="29"/>
  <c r="AA442" i="29"/>
  <c r="T411" i="29"/>
  <c r="X142" i="29"/>
  <c r="AB294" i="29"/>
  <c r="S349" i="29"/>
  <c r="W20" i="29"/>
  <c r="W358" i="29"/>
  <c r="AA759" i="29"/>
  <c r="AB69" i="29"/>
  <c r="AB568" i="29"/>
  <c r="AF344" i="29"/>
  <c r="W753" i="29"/>
  <c r="AB387" i="29"/>
  <c r="AF137" i="29"/>
  <c r="AB106" i="29"/>
  <c r="AB736" i="29"/>
  <c r="AF352" i="29"/>
  <c r="AI385" i="29"/>
  <c r="AM42" i="29"/>
  <c r="AR62" i="29"/>
  <c r="AI46" i="29"/>
  <c r="AI489" i="29"/>
  <c r="AM713" i="29"/>
  <c r="AF632" i="29"/>
  <c r="AJ144" i="29"/>
  <c r="AM46" i="29"/>
  <c r="AM781" i="29"/>
  <c r="AF753" i="29"/>
  <c r="AI228" i="29"/>
  <c r="AJ719" i="29"/>
  <c r="AN542" i="29"/>
  <c r="AN332" i="29"/>
  <c r="AQ374" i="29"/>
  <c r="AM86" i="29"/>
  <c r="AN467" i="29"/>
  <c r="AR155" i="29"/>
  <c r="AU418" i="29"/>
  <c r="AR21" i="29"/>
  <c r="AR615" i="29"/>
  <c r="AQ585" i="29"/>
  <c r="AU378" i="29"/>
  <c r="AU414" i="29"/>
  <c r="AU72" i="29"/>
  <c r="AU520" i="29"/>
  <c r="AZ73" i="29"/>
  <c r="AU541" i="29"/>
  <c r="AU298" i="29"/>
  <c r="AU733" i="29"/>
  <c r="AY552" i="29"/>
  <c r="H352" i="29"/>
  <c r="K20" i="29"/>
  <c r="L337" i="29"/>
  <c r="K705" i="29"/>
  <c r="O322" i="29"/>
  <c r="P603" i="29"/>
  <c r="G517" i="29"/>
  <c r="L306" i="29"/>
  <c r="P99" i="29"/>
  <c r="P563" i="29"/>
  <c r="H435" i="29"/>
  <c r="L19" i="29"/>
  <c r="L329" i="29"/>
  <c r="P32" i="29"/>
  <c r="O518" i="29"/>
  <c r="G247" i="29"/>
  <c r="H271" i="29"/>
  <c r="K23" i="29"/>
  <c r="K454" i="29"/>
  <c r="O118" i="29"/>
  <c r="O246" i="29"/>
  <c r="T54" i="29"/>
  <c r="T719" i="29"/>
  <c r="X598" i="29"/>
  <c r="S429" i="29"/>
  <c r="X181" i="29"/>
  <c r="AB46" i="29"/>
  <c r="T323" i="29"/>
  <c r="X26" i="29"/>
  <c r="X506" i="29"/>
  <c r="AF324" i="29"/>
  <c r="T591" i="29"/>
  <c r="W172" i="29"/>
  <c r="X622" i="29"/>
  <c r="X707" i="29"/>
  <c r="AB330" i="29"/>
  <c r="AB768" i="29"/>
  <c r="AE477" i="29"/>
  <c r="AB105" i="29"/>
  <c r="AB487" i="29"/>
  <c r="AF395" i="29"/>
  <c r="AB322" i="29"/>
  <c r="AF48" i="29"/>
  <c r="AF535" i="29"/>
  <c r="AI713" i="29"/>
  <c r="AN343" i="29"/>
  <c r="AF661" i="29"/>
  <c r="AI162" i="29"/>
  <c r="AN95" i="29"/>
  <c r="AR202" i="29"/>
  <c r="AE731" i="29"/>
  <c r="AI214" i="29"/>
  <c r="AN144" i="29"/>
  <c r="AR146" i="29"/>
  <c r="AJ17" i="29"/>
  <c r="AI329" i="29"/>
  <c r="AI789" i="29"/>
  <c r="AR86" i="29"/>
  <c r="AN423" i="29"/>
  <c r="AQ529" i="29"/>
  <c r="AN136" i="29"/>
  <c r="AN514" i="29"/>
  <c r="AQ189" i="29"/>
  <c r="AN562" i="29"/>
  <c r="AQ121" i="29"/>
  <c r="AQ705" i="29"/>
  <c r="AR643" i="29"/>
  <c r="AV463" i="29"/>
  <c r="AU497" i="29"/>
  <c r="AV36" i="29"/>
  <c r="AU242" i="29"/>
  <c r="AV798" i="29"/>
  <c r="AV775" i="29"/>
  <c r="AZ226" i="29"/>
  <c r="AZ337" i="29"/>
  <c r="AV511" i="29"/>
  <c r="AV794" i="29"/>
  <c r="AZ245" i="29"/>
  <c r="AV408" i="29"/>
  <c r="AU653" i="29"/>
  <c r="AZ129" i="29"/>
  <c r="AZ497" i="29"/>
  <c r="AZ622" i="29"/>
  <c r="H276" i="29"/>
  <c r="H404" i="29"/>
  <c r="G555" i="29"/>
  <c r="L58" i="29"/>
  <c r="L209" i="29"/>
  <c r="L350" i="29"/>
  <c r="L414" i="29"/>
  <c r="L751" i="29"/>
  <c r="P268" i="29"/>
  <c r="P332" i="29"/>
  <c r="P416" i="29"/>
  <c r="O673" i="29"/>
  <c r="T138" i="29"/>
  <c r="G653" i="29"/>
  <c r="L159" i="29"/>
  <c r="L333" i="29"/>
  <c r="K733" i="29"/>
  <c r="P119" i="29"/>
  <c r="P247" i="29"/>
  <c r="P619" i="29"/>
  <c r="T81" i="29"/>
  <c r="H471" i="29"/>
  <c r="H736" i="29"/>
  <c r="L82" i="29"/>
  <c r="K226" i="29"/>
  <c r="L385" i="29"/>
  <c r="K713" i="29"/>
  <c r="P279" i="29"/>
  <c r="O414" i="29"/>
  <c r="O649" i="29"/>
  <c r="T130" i="29"/>
  <c r="G179" i="29"/>
  <c r="G51" i="29"/>
  <c r="H339" i="29"/>
  <c r="G750" i="29"/>
  <c r="L161" i="29"/>
  <c r="L309" i="29"/>
  <c r="K693" i="29"/>
  <c r="P96" i="29"/>
  <c r="P160" i="29"/>
  <c r="P224" i="29"/>
  <c r="O510" i="29"/>
  <c r="P739" i="29"/>
  <c r="T185" i="29"/>
  <c r="S580" i="29"/>
  <c r="X189" i="29"/>
  <c r="X507" i="29"/>
  <c r="AB97" i="29"/>
  <c r="AE356" i="29"/>
  <c r="S524" i="29"/>
  <c r="T731" i="29"/>
  <c r="W132" i="29"/>
  <c r="X219" i="29"/>
  <c r="W364" i="29"/>
  <c r="W502" i="29"/>
  <c r="W593" i="29"/>
  <c r="AB177" i="29"/>
  <c r="AA426" i="29"/>
  <c r="AA683" i="29"/>
  <c r="T263" i="29"/>
  <c r="T327" i="29"/>
  <c r="T406" i="29"/>
  <c r="T519" i="29"/>
  <c r="T743" i="29"/>
  <c r="X46" i="29"/>
  <c r="W128" i="29"/>
  <c r="X238" i="29"/>
  <c r="W366" i="29"/>
  <c r="X526" i="29"/>
  <c r="AB126" i="29"/>
  <c r="AA787" i="29"/>
  <c r="AF177" i="29"/>
  <c r="S261" i="29"/>
  <c r="S325" i="29"/>
  <c r="T403" i="29"/>
  <c r="S522" i="29"/>
  <c r="S632" i="29"/>
  <c r="S773" i="29"/>
  <c r="W60" i="29"/>
  <c r="W144" i="29"/>
  <c r="W208" i="29"/>
  <c r="W340" i="29"/>
  <c r="X491" i="29"/>
  <c r="W609" i="29"/>
  <c r="AB313" i="29"/>
  <c r="AA466" i="29"/>
  <c r="AF132" i="29"/>
  <c r="X679" i="29"/>
  <c r="X743" i="29"/>
  <c r="AB21" i="29"/>
  <c r="AB149" i="29"/>
  <c r="AB269" i="29"/>
  <c r="AA406" i="29"/>
  <c r="AB512" i="29"/>
  <c r="AB576" i="29"/>
  <c r="AB704" i="29"/>
  <c r="AF88" i="29"/>
  <c r="AF216" i="29"/>
  <c r="AF328" i="29"/>
  <c r="AE421" i="29"/>
  <c r="AF615" i="29"/>
  <c r="W697" i="29"/>
  <c r="W761" i="29"/>
  <c r="AB54" i="29"/>
  <c r="AB182" i="29"/>
  <c r="AB289" i="29"/>
  <c r="AB379" i="29"/>
  <c r="AB443" i="29"/>
  <c r="AB587" i="29"/>
  <c r="AB748" i="29"/>
  <c r="AF121" i="29"/>
  <c r="AF249" i="29"/>
  <c r="AF386" i="29"/>
  <c r="AF652" i="29"/>
  <c r="AB58" i="29"/>
  <c r="AB186" i="29"/>
  <c r="AB325" i="29"/>
  <c r="AB561" i="29"/>
  <c r="AA635" i="29"/>
  <c r="AB781" i="29"/>
  <c r="AF61" i="29"/>
  <c r="AF189" i="29"/>
  <c r="AF336" i="29"/>
  <c r="AF434" i="29"/>
  <c r="AF627" i="29"/>
  <c r="AI236" i="29"/>
  <c r="AI417" i="29"/>
  <c r="AI653" i="29"/>
  <c r="AI717" i="29"/>
  <c r="AI781" i="29"/>
  <c r="AM50" i="29"/>
  <c r="AN160" i="29"/>
  <c r="AN348" i="29"/>
  <c r="AN483" i="29"/>
  <c r="AQ15" i="29"/>
  <c r="AQ304" i="29"/>
  <c r="AF644" i="29"/>
  <c r="AF745" i="29"/>
  <c r="AI22" i="29"/>
  <c r="AI86" i="29"/>
  <c r="AI150" i="29"/>
  <c r="AJ224" i="29"/>
  <c r="AI341" i="29"/>
  <c r="AI565" i="29"/>
  <c r="AM70" i="29"/>
  <c r="AM190" i="29"/>
  <c r="AM346" i="29"/>
  <c r="AM681" i="29"/>
  <c r="AR166" i="29"/>
  <c r="AU366" i="29"/>
  <c r="AF560" i="29"/>
  <c r="AF624" i="29"/>
  <c r="AE715" i="29"/>
  <c r="AJ8" i="29"/>
  <c r="AJ72" i="29"/>
  <c r="AJ136" i="29"/>
  <c r="AJ200" i="29"/>
  <c r="AI283" i="29"/>
  <c r="AI497" i="29"/>
  <c r="AM18" i="29"/>
  <c r="AM90" i="29"/>
  <c r="AN215" i="29"/>
  <c r="AM390" i="29"/>
  <c r="AM685" i="29"/>
  <c r="AR110" i="29"/>
  <c r="AQ565" i="29"/>
  <c r="AE558" i="29"/>
  <c r="AE675" i="29"/>
  <c r="AE767" i="29"/>
  <c r="AJ37" i="29"/>
  <c r="AJ101" i="29"/>
  <c r="AJ165" i="29"/>
  <c r="AJ240" i="29"/>
  <c r="AI345" i="29"/>
  <c r="AJ554" i="29"/>
  <c r="AJ663" i="29"/>
  <c r="AJ727" i="29"/>
  <c r="AJ798" i="29"/>
  <c r="AM140" i="29"/>
  <c r="AN340" i="29"/>
  <c r="AM641" i="29"/>
  <c r="AR90" i="29"/>
  <c r="AU43" i="29"/>
  <c r="AM238" i="29"/>
  <c r="AN347" i="29"/>
  <c r="AN455" i="29"/>
  <c r="AM557" i="29"/>
  <c r="AR257" i="29"/>
  <c r="AR357" i="29"/>
  <c r="AR538" i="29"/>
  <c r="AQ717" i="29"/>
  <c r="AV113" i="29"/>
  <c r="AM74" i="29"/>
  <c r="AN163" i="29"/>
  <c r="AM246" i="29"/>
  <c r="AM354" i="29"/>
  <c r="AN452" i="29"/>
  <c r="AN578" i="29"/>
  <c r="AR24" i="29"/>
  <c r="AR99" i="29"/>
  <c r="AR163" i="29"/>
  <c r="AR227" i="29"/>
  <c r="AR527" i="29"/>
  <c r="AU55" i="29"/>
  <c r="AV459" i="29"/>
  <c r="AN643" i="29"/>
  <c r="AN707" i="29"/>
  <c r="AN771" i="29"/>
  <c r="AQ65" i="29"/>
  <c r="AQ193" i="29"/>
  <c r="AQ316" i="29"/>
  <c r="AQ492" i="29"/>
  <c r="AQ681" i="29"/>
  <c r="AU68" i="29"/>
  <c r="AU386" i="29"/>
  <c r="AQ509" i="29"/>
  <c r="AR622" i="29"/>
  <c r="AR695" i="29"/>
  <c r="AR759" i="29"/>
  <c r="AU292" i="29"/>
  <c r="AU469" i="29"/>
  <c r="AU138" i="29"/>
  <c r="AU202" i="29"/>
  <c r="AU314" i="29"/>
  <c r="AV482" i="29"/>
  <c r="AR486" i="29"/>
  <c r="AR574" i="29"/>
  <c r="AV24" i="29"/>
  <c r="AU120" i="29"/>
  <c r="AV231" i="29"/>
  <c r="AU326" i="29"/>
  <c r="AV707" i="29"/>
  <c r="AU581" i="29"/>
  <c r="AU745" i="29"/>
  <c r="AZ69" i="29"/>
  <c r="AZ197" i="29"/>
  <c r="AZ89" i="29"/>
  <c r="AZ217" i="29"/>
  <c r="AU308" i="29"/>
  <c r="AV423" i="29"/>
  <c r="AV535" i="29"/>
  <c r="AU705" i="29"/>
  <c r="AZ26" i="29"/>
  <c r="AZ154" i="29"/>
  <c r="AZ401" i="29"/>
  <c r="AU364" i="29"/>
  <c r="AU428" i="29"/>
  <c r="AU553" i="29"/>
  <c r="AU717" i="29"/>
  <c r="AZ46" i="29"/>
  <c r="AZ174" i="29"/>
  <c r="AY431" i="29"/>
  <c r="AY528" i="29"/>
  <c r="AY592" i="29"/>
  <c r="AY658" i="29"/>
  <c r="BD217" i="29"/>
  <c r="H312" i="29"/>
  <c r="H376" i="29"/>
  <c r="H440" i="29"/>
  <c r="G521" i="29"/>
  <c r="G673" i="29"/>
  <c r="L47" i="29"/>
  <c r="K116" i="29"/>
  <c r="L197" i="29"/>
  <c r="L262" i="29"/>
  <c r="K344" i="29"/>
  <c r="K376" i="29"/>
  <c r="K408" i="29"/>
  <c r="K513" i="29"/>
  <c r="K721" i="29"/>
  <c r="O26" i="29"/>
  <c r="O262" i="29"/>
  <c r="O294" i="29"/>
  <c r="O326" i="29"/>
  <c r="O358" i="29"/>
  <c r="O398" i="29"/>
  <c r="P519" i="29"/>
  <c r="O630" i="29"/>
  <c r="O785" i="29"/>
  <c r="T109" i="29"/>
  <c r="T238" i="29"/>
  <c r="G669" i="29"/>
  <c r="L63" i="29"/>
  <c r="L167" i="29"/>
  <c r="L249" i="29"/>
  <c r="L338" i="29"/>
  <c r="K561" i="29"/>
  <c r="L715" i="29"/>
  <c r="O22" i="29"/>
  <c r="P107" i="29"/>
  <c r="P171" i="29"/>
  <c r="P235" i="29"/>
  <c r="O526" i="29"/>
  <c r="P623" i="29"/>
  <c r="P763" i="29"/>
  <c r="T94" i="29"/>
  <c r="T222" i="29"/>
  <c r="H475" i="29"/>
  <c r="H592" i="29"/>
  <c r="H740" i="29"/>
  <c r="K12" i="29"/>
  <c r="L86" i="29"/>
  <c r="L153" i="29"/>
  <c r="K230" i="29"/>
  <c r="L318" i="29"/>
  <c r="L389" i="29"/>
  <c r="K460" i="29"/>
  <c r="L727" i="29"/>
  <c r="P43" i="29"/>
  <c r="P283" i="29"/>
  <c r="P347" i="29"/>
  <c r="O420" i="29"/>
  <c r="P535" i="29"/>
  <c r="O665" i="29"/>
  <c r="T5" i="29"/>
  <c r="T133" i="29"/>
  <c r="G239" i="29"/>
  <c r="G175" i="29"/>
  <c r="G111" i="29"/>
  <c r="G47" i="29"/>
  <c r="H279" i="29"/>
  <c r="H343" i="29"/>
  <c r="H407" i="29"/>
  <c r="G754" i="29"/>
  <c r="L46" i="29"/>
  <c r="L165" i="29"/>
  <c r="L231" i="29"/>
  <c r="L314" i="29"/>
  <c r="L564" i="29"/>
  <c r="L707" i="29"/>
  <c r="P23" i="29"/>
  <c r="O98" i="29"/>
  <c r="O130" i="29"/>
  <c r="O162" i="29"/>
  <c r="O194" i="29"/>
  <c r="O226" i="29"/>
  <c r="O427" i="29"/>
  <c r="O542" i="29"/>
  <c r="O632" i="29"/>
  <c r="O773" i="29"/>
  <c r="T102" i="29"/>
  <c r="T225" i="29"/>
  <c r="S441" i="29"/>
  <c r="S594" i="29"/>
  <c r="T767" i="29"/>
  <c r="X193" i="29"/>
  <c r="W312" i="29"/>
  <c r="W509" i="29"/>
  <c r="X603" i="29"/>
  <c r="AB158" i="29"/>
  <c r="AA763" i="29"/>
  <c r="AE372" i="29"/>
  <c r="S445" i="29"/>
  <c r="T575" i="29"/>
  <c r="S701" i="29"/>
  <c r="X109" i="29"/>
  <c r="X210" i="29"/>
  <c r="W324" i="29"/>
  <c r="W478" i="29"/>
  <c r="X595" i="29"/>
  <c r="AB238" i="29"/>
  <c r="AB432" i="29"/>
  <c r="AA745" i="29"/>
  <c r="AF607" i="29"/>
  <c r="T315" i="29"/>
  <c r="T379" i="29"/>
  <c r="T494" i="29"/>
  <c r="S713" i="29"/>
  <c r="X34" i="29"/>
  <c r="X105" i="29"/>
  <c r="X186" i="29"/>
  <c r="X344" i="29"/>
  <c r="W529" i="29"/>
  <c r="AB129" i="29"/>
  <c r="AE5" i="29"/>
  <c r="AF180" i="29"/>
  <c r="S265" i="29"/>
  <c r="S329" i="29"/>
  <c r="S413" i="29"/>
  <c r="T527" i="29"/>
  <c r="S634" i="29"/>
  <c r="T787" i="29"/>
  <c r="W64" i="29"/>
  <c r="W148" i="29"/>
  <c r="X211" i="29"/>
  <c r="X316" i="29"/>
  <c r="X467" i="29"/>
  <c r="W589" i="29"/>
  <c r="AB344" i="29"/>
  <c r="AB472" i="29"/>
  <c r="AF273" i="29"/>
  <c r="X683" i="29"/>
  <c r="X747" i="29"/>
  <c r="AB34" i="29"/>
  <c r="AB162" i="29"/>
  <c r="AB314" i="29"/>
  <c r="AA446" i="29"/>
  <c r="AB548" i="29"/>
  <c r="AB627" i="29"/>
  <c r="AB784" i="29"/>
  <c r="AF165" i="29"/>
  <c r="AF309" i="29"/>
  <c r="AF403" i="29"/>
  <c r="AF515" i="29"/>
  <c r="W669" i="29"/>
  <c r="W733" i="29"/>
  <c r="X803" i="29"/>
  <c r="AB121" i="29"/>
  <c r="AB249" i="29"/>
  <c r="AB351" i="29"/>
  <c r="AB415" i="29"/>
  <c r="AB479" i="29"/>
  <c r="AB680" i="29"/>
  <c r="AF60" i="29"/>
  <c r="AF188" i="29"/>
  <c r="AF332" i="29"/>
  <c r="AF619" i="29"/>
  <c r="AB29" i="29"/>
  <c r="AB157" i="29"/>
  <c r="AB306" i="29"/>
  <c r="AA547" i="29"/>
  <c r="AB626" i="29"/>
  <c r="AA769" i="29"/>
  <c r="AF40" i="29"/>
  <c r="AF160" i="29"/>
  <c r="AF317" i="29"/>
  <c r="AF414" i="29"/>
  <c r="AF631" i="29"/>
  <c r="AJ243" i="29"/>
  <c r="AI365" i="29"/>
  <c r="AI641" i="29"/>
  <c r="AI705" i="29"/>
  <c r="AI769" i="29"/>
  <c r="AN39" i="29"/>
  <c r="AM142" i="29"/>
  <c r="AN303" i="29"/>
  <c r="AN471" i="29"/>
  <c r="AM741" i="29"/>
  <c r="AR226" i="29"/>
  <c r="AF656" i="29"/>
  <c r="AF752" i="29"/>
  <c r="AI26" i="29"/>
  <c r="AI90" i="29"/>
  <c r="AI154" i="29"/>
  <c r="AI226" i="29"/>
  <c r="AI425" i="29"/>
  <c r="AI605" i="29"/>
  <c r="AM110" i="29"/>
  <c r="AN248" i="29"/>
  <c r="AN436" i="29"/>
  <c r="AR35" i="29"/>
  <c r="AR582" i="29"/>
  <c r="AE514" i="29"/>
  <c r="AE578" i="29"/>
  <c r="AF648" i="29"/>
  <c r="AF740" i="29"/>
  <c r="AJ28" i="29"/>
  <c r="AJ92" i="29"/>
  <c r="AJ156" i="29"/>
  <c r="AJ227" i="29"/>
  <c r="AI337" i="29"/>
  <c r="AN4" i="29"/>
  <c r="AN43" i="29"/>
  <c r="AM158" i="29"/>
  <c r="AN311" i="29"/>
  <c r="AM446" i="29"/>
  <c r="AM765" i="29"/>
  <c r="AR178" i="29"/>
  <c r="AV217" i="29"/>
  <c r="AE598" i="29"/>
  <c r="AE707" i="29"/>
  <c r="AF792" i="29"/>
  <c r="AJ57" i="29"/>
  <c r="AJ121" i="29"/>
  <c r="AJ185" i="29"/>
  <c r="AI266" i="29"/>
  <c r="AI421" i="29"/>
  <c r="AJ594" i="29"/>
  <c r="AJ683" i="29"/>
  <c r="AJ747" i="29"/>
  <c r="AN64" i="29"/>
  <c r="AN183" i="29"/>
  <c r="AM378" i="29"/>
  <c r="AM721" i="29"/>
  <c r="AR182" i="29"/>
  <c r="AU51" i="29"/>
  <c r="AM244" i="29"/>
  <c r="AN359" i="29"/>
  <c r="AM458" i="29"/>
  <c r="AN587" i="29"/>
  <c r="AR313" i="29"/>
  <c r="AR426" i="29"/>
  <c r="AQ693" i="29"/>
  <c r="AU84" i="29"/>
  <c r="AM60" i="29"/>
  <c r="AN143" i="29"/>
  <c r="AN232" i="29"/>
  <c r="AM334" i="29"/>
  <c r="AN435" i="29"/>
  <c r="AM549" i="29"/>
  <c r="AR12" i="29"/>
  <c r="AQ85" i="29"/>
  <c r="AQ149" i="29"/>
  <c r="AQ213" i="29"/>
  <c r="AQ484" i="29"/>
  <c r="AU31" i="29"/>
  <c r="AV201" i="29"/>
  <c r="AM569" i="29"/>
  <c r="AN679" i="29"/>
  <c r="AN743" i="29"/>
  <c r="AR17" i="29"/>
  <c r="AQ137" i="29"/>
  <c r="AQ276" i="29"/>
  <c r="AR389" i="29"/>
  <c r="AQ657" i="29"/>
  <c r="AQ785" i="29"/>
  <c r="AV205" i="29"/>
  <c r="AR493" i="29"/>
  <c r="AQ605" i="29"/>
  <c r="AR683" i="29"/>
  <c r="AR747" i="29"/>
  <c r="AV236" i="29"/>
  <c r="AU410" i="29"/>
  <c r="AZ6" i="29"/>
  <c r="AU188" i="29"/>
  <c r="AU294" i="29"/>
  <c r="AU446" i="29"/>
  <c r="AR437" i="29"/>
  <c r="AR554" i="29"/>
  <c r="AV12" i="29"/>
  <c r="AU96" i="29"/>
  <c r="AV219" i="29"/>
  <c r="AV339" i="29"/>
  <c r="AU593" i="29"/>
  <c r="AU549" i="29"/>
  <c r="AV727" i="29"/>
  <c r="AZ50" i="29"/>
  <c r="AZ178" i="29"/>
  <c r="AZ102" i="29"/>
  <c r="AZ230" i="29"/>
  <c r="AU334" i="29"/>
  <c r="AU473" i="29"/>
  <c r="AV587" i="29"/>
  <c r="AV751" i="29"/>
  <c r="AZ61" i="29"/>
  <c r="AZ189" i="29"/>
  <c r="AU316" i="29"/>
  <c r="AV384" i="29"/>
  <c r="AV448" i="29"/>
  <c r="AU601" i="29"/>
  <c r="AV763" i="29"/>
  <c r="AZ81" i="29"/>
  <c r="AZ209" i="29"/>
  <c r="AZ492" i="29"/>
  <c r="AZ566" i="29"/>
  <c r="AZ630" i="29"/>
  <c r="BD63" i="29"/>
  <c r="AZ293" i="29"/>
  <c r="AZ408" i="29"/>
  <c r="AY508" i="29"/>
  <c r="AY665" i="29"/>
  <c r="AZ708" i="29"/>
  <c r="AZ750" i="29"/>
  <c r="AY793" i="29"/>
  <c r="BD99" i="29"/>
  <c r="AZ342" i="29"/>
  <c r="AY447" i="29"/>
  <c r="AZ537" i="29"/>
  <c r="AZ601" i="29"/>
  <c r="BD55" i="29"/>
  <c r="AZ285" i="29"/>
  <c r="AY407" i="29"/>
  <c r="AZ636" i="29"/>
  <c r="AZ688" i="29"/>
  <c r="AZ730" i="29"/>
  <c r="AY773" i="29"/>
  <c r="BD40" i="29"/>
  <c r="BC180" i="29"/>
  <c r="BD210" i="29"/>
  <c r="BC344" i="29"/>
  <c r="BD511" i="29"/>
  <c r="BC637" i="29"/>
  <c r="BG21" i="29"/>
  <c r="BG85" i="29"/>
  <c r="BD261" i="29"/>
  <c r="BD325" i="29"/>
  <c r="BC435" i="29"/>
  <c r="BC570" i="29"/>
  <c r="BC665" i="29"/>
  <c r="BC160" i="29"/>
  <c r="BD391" i="29"/>
  <c r="BD547" i="29"/>
  <c r="BC693" i="29"/>
  <c r="BG39" i="29"/>
  <c r="BG103" i="29"/>
  <c r="BD213" i="29"/>
  <c r="BC292" i="29"/>
  <c r="BC356" i="29"/>
  <c r="BD539" i="29"/>
  <c r="BD627" i="29"/>
  <c r="BH118" i="29"/>
  <c r="BH122" i="29"/>
  <c r="BH202" i="29"/>
  <c r="BG355" i="29"/>
  <c r="BH470" i="29"/>
  <c r="BH636" i="29"/>
  <c r="BG301" i="29"/>
  <c r="BG405" i="29"/>
  <c r="BH531" i="29"/>
  <c r="BH106" i="29"/>
  <c r="BG185" i="29"/>
  <c r="BG249" i="29"/>
  <c r="BH350" i="29"/>
  <c r="BH459" i="29"/>
  <c r="BH627" i="29"/>
  <c r="BH32" i="29"/>
  <c r="BH96" i="29"/>
  <c r="BG173" i="29"/>
  <c r="BH274" i="29"/>
  <c r="BG343" i="29"/>
  <c r="BH466" i="29"/>
  <c r="BH660" i="29"/>
  <c r="BH668" i="29"/>
  <c r="BH765" i="29"/>
  <c r="BL36" i="29"/>
  <c r="BL120" i="29"/>
  <c r="BH688" i="29"/>
  <c r="BH781" i="29"/>
  <c r="BH712" i="29"/>
  <c r="BK3" i="29"/>
  <c r="BK67" i="29"/>
  <c r="BL200" i="29"/>
  <c r="BH736" i="29"/>
  <c r="BK47" i="29"/>
  <c r="BL316" i="29"/>
  <c r="BL434" i="29"/>
  <c r="BL288" i="29"/>
  <c r="BL454" i="29"/>
  <c r="BL340" i="29"/>
  <c r="BL439" i="29"/>
  <c r="BL400" i="29"/>
  <c r="BK532" i="29"/>
  <c r="BL768" i="29"/>
  <c r="BP14" i="29"/>
  <c r="BO175" i="29"/>
  <c r="BK686" i="29"/>
  <c r="BK554" i="29"/>
  <c r="BK769" i="29"/>
  <c r="BO15" i="29"/>
  <c r="BO79" i="29"/>
  <c r="BK562" i="29"/>
  <c r="BK762" i="29"/>
  <c r="BP65" i="29"/>
  <c r="BO211" i="29"/>
  <c r="BP153" i="29"/>
  <c r="BP217" i="29"/>
  <c r="BP294" i="29"/>
  <c r="BP106" i="29"/>
  <c r="BP170" i="29"/>
  <c r="BP234" i="29"/>
  <c r="BO285" i="29"/>
  <c r="BO311" i="29"/>
  <c r="BO443" i="29"/>
  <c r="BO773" i="29"/>
  <c r="BO475" i="29"/>
  <c r="BO373" i="29"/>
  <c r="BP486" i="29"/>
  <c r="BO389" i="29"/>
  <c r="BO499" i="29"/>
  <c r="BP615" i="29"/>
  <c r="BO569" i="29"/>
  <c r="BO733" i="29"/>
  <c r="BO617" i="29"/>
  <c r="BO797" i="29"/>
  <c r="BP651" i="29"/>
  <c r="BP739" i="29"/>
  <c r="BO318" i="29"/>
  <c r="BO446" i="29"/>
  <c r="BO49" i="29"/>
  <c r="BO113" i="29"/>
  <c r="BO177" i="29"/>
  <c r="BO241" i="29"/>
  <c r="BP297" i="29"/>
  <c r="BO354" i="29"/>
  <c r="BO418" i="29"/>
  <c r="BO479" i="29"/>
  <c r="BO430" i="29"/>
  <c r="BP309" i="29"/>
  <c r="BP381" i="29"/>
  <c r="BP449" i="29"/>
  <c r="BO543" i="29"/>
  <c r="BO557" i="29"/>
  <c r="BP509" i="29"/>
  <c r="BO506" i="29"/>
  <c r="BO679" i="29"/>
  <c r="BO602" i="29"/>
  <c r="BP642" i="29"/>
  <c r="BP674" i="29"/>
  <c r="BP706" i="29"/>
  <c r="BP738" i="29"/>
  <c r="BP770" i="29"/>
  <c r="BO790" i="29"/>
  <c r="BL195" i="29"/>
  <c r="BL351" i="29"/>
  <c r="BL579" i="29"/>
  <c r="BK231" i="29"/>
  <c r="BK96" i="29"/>
  <c r="BL183" i="29"/>
  <c r="BL31" i="29"/>
  <c r="BK73" i="29"/>
  <c r="BK148" i="29"/>
  <c r="BL235" i="29"/>
  <c r="BK410" i="29"/>
  <c r="BK191" i="29"/>
  <c r="BK347" i="29"/>
  <c r="BK528" i="29"/>
  <c r="BL437" i="29"/>
  <c r="BL595" i="29"/>
  <c r="BL571" i="29"/>
  <c r="BL676" i="29"/>
  <c r="BL622" i="29"/>
  <c r="BL752" i="29"/>
  <c r="BL562" i="29"/>
  <c r="BL652" i="29"/>
  <c r="BL775" i="29"/>
  <c r="BL651" i="29"/>
  <c r="BL683" i="29"/>
  <c r="BL715" i="29"/>
  <c r="BL747" i="29"/>
  <c r="BL795" i="29"/>
  <c r="BH21" i="29"/>
  <c r="BH530" i="29"/>
  <c r="BH33" i="29"/>
  <c r="BG385" i="29"/>
  <c r="BG122" i="29"/>
  <c r="BH181" i="29"/>
  <c r="BG223" i="29"/>
  <c r="BG275" i="29"/>
  <c r="BG318" i="29"/>
  <c r="BG374" i="29"/>
  <c r="BG158" i="29"/>
  <c r="BH524" i="29"/>
  <c r="BH615" i="29"/>
  <c r="BH546" i="29"/>
  <c r="BG628" i="29"/>
  <c r="BG508" i="29"/>
  <c r="BG599" i="29"/>
  <c r="BH518" i="29"/>
  <c r="BH582" i="29"/>
  <c r="BH667" i="29"/>
  <c r="BC639" i="29"/>
  <c r="BC31" i="29"/>
  <c r="BC95" i="29"/>
  <c r="BC159" i="29"/>
  <c r="BD296" i="29"/>
  <c r="BC338" i="29"/>
  <c r="BD392" i="29"/>
  <c r="BD490" i="29"/>
  <c r="BD465" i="29"/>
  <c r="BC458" i="29"/>
  <c r="BD445" i="29"/>
  <c r="BD624" i="29"/>
  <c r="BC651" i="29"/>
  <c r="BD659" i="29"/>
  <c r="BD658" i="29"/>
  <c r="BD690" i="29"/>
  <c r="BD722" i="29"/>
  <c r="BD754" i="29"/>
  <c r="BD786" i="29"/>
  <c r="BC735" i="29"/>
  <c r="BC790" i="29"/>
  <c r="AY65" i="29"/>
  <c r="AY129" i="29"/>
  <c r="AY193" i="29"/>
  <c r="AY261" i="29"/>
  <c r="AY325" i="29"/>
  <c r="AY526" i="29"/>
  <c r="AY569" i="29"/>
  <c r="AZ612" i="29"/>
  <c r="AZ639" i="29"/>
  <c r="AZ679" i="29"/>
  <c r="AZ743" i="29"/>
  <c r="AZ683" i="29"/>
  <c r="AZ747" i="29"/>
  <c r="AY666" i="29"/>
  <c r="AY730" i="29"/>
  <c r="AY794" i="29"/>
  <c r="AV55" i="29"/>
  <c r="AV178" i="29"/>
  <c r="AU323" i="29"/>
  <c r="AV234" i="29"/>
  <c r="AU328" i="29"/>
  <c r="AV88" i="29"/>
  <c r="AV152" i="29"/>
  <c r="AV216" i="29"/>
  <c r="AV334" i="29"/>
  <c r="AU359" i="29"/>
  <c r="AU423" i="29"/>
  <c r="AU470" i="29"/>
  <c r="AU551" i="29"/>
  <c r="AV543" i="29"/>
  <c r="AU579" i="29"/>
  <c r="AV667" i="29"/>
  <c r="AV546" i="29"/>
  <c r="AV578" i="29"/>
  <c r="AV610" i="29"/>
  <c r="AV659" i="29"/>
  <c r="AU747" i="29"/>
  <c r="AV650" i="29"/>
  <c r="AV682" i="29"/>
  <c r="AV714" i="29"/>
  <c r="AV746" i="29"/>
  <c r="AV778" i="29"/>
  <c r="AR274" i="29"/>
  <c r="AR280" i="29"/>
  <c r="AQ397" i="29"/>
  <c r="AR372" i="29"/>
  <c r="AQ51" i="29"/>
  <c r="AQ94" i="29"/>
  <c r="AR137" i="29"/>
  <c r="AQ179" i="29"/>
  <c r="AQ222" i="29"/>
  <c r="AQ277" i="29"/>
  <c r="AR350" i="29"/>
  <c r="AQ337" i="29"/>
  <c r="AQ454" i="29"/>
  <c r="AQ314" i="29"/>
  <c r="AR377" i="29"/>
  <c r="AR441" i="29"/>
  <c r="AQ349" i="29"/>
  <c r="AQ417" i="29"/>
  <c r="AR484" i="29"/>
  <c r="AQ551" i="29"/>
  <c r="AQ650" i="29"/>
  <c r="AQ682" i="29"/>
  <c r="AQ714" i="29"/>
  <c r="AQ746" i="29"/>
  <c r="AQ778" i="29"/>
  <c r="AN590" i="29"/>
  <c r="AM51" i="29"/>
  <c r="AN94" i="29"/>
  <c r="AM136" i="29"/>
  <c r="AM179" i="29"/>
  <c r="AN222" i="29"/>
  <c r="AM563" i="29"/>
  <c r="AM71" i="29"/>
  <c r="AM135" i="29"/>
  <c r="AM199" i="29"/>
  <c r="AN531" i="29"/>
  <c r="AN513" i="29"/>
  <c r="AM633" i="29"/>
  <c r="AM662" i="29"/>
  <c r="AM694" i="29"/>
  <c r="AM726" i="29"/>
  <c r="AM758" i="29"/>
  <c r="AM787" i="29"/>
  <c r="AI379" i="29"/>
  <c r="AJ488" i="29"/>
  <c r="AI411" i="29"/>
  <c r="AI36" i="29"/>
  <c r="AI100" i="29"/>
  <c r="AI164" i="29"/>
  <c r="AI216" i="29"/>
  <c r="AZ274" i="29"/>
  <c r="AY391" i="29"/>
  <c r="AZ489" i="29"/>
  <c r="AY612" i="29"/>
  <c r="AZ700" i="29"/>
  <c r="AZ742" i="29"/>
  <c r="AY785" i="29"/>
  <c r="BD80" i="29"/>
  <c r="AZ313" i="29"/>
  <c r="AY427" i="29"/>
  <c r="AZ525" i="29"/>
  <c r="AZ589" i="29"/>
  <c r="BD36" i="29"/>
  <c r="AZ266" i="29"/>
  <c r="AY387" i="29"/>
  <c r="AZ488" i="29"/>
  <c r="AZ680" i="29"/>
  <c r="AZ722" i="29"/>
  <c r="AY765" i="29"/>
  <c r="BD11" i="29"/>
  <c r="BD159" i="29"/>
  <c r="BD193" i="29"/>
  <c r="BC288" i="29"/>
  <c r="BD434" i="29"/>
  <c r="BD563" i="29"/>
  <c r="BC745" i="29"/>
  <c r="BG57" i="29"/>
  <c r="BG157" i="29"/>
  <c r="BD297" i="29"/>
  <c r="BD361" i="29"/>
  <c r="BD523" i="29"/>
  <c r="BC616" i="29"/>
  <c r="BD743" i="29"/>
  <c r="BD221" i="29"/>
  <c r="BC477" i="29"/>
  <c r="BC614" i="29"/>
  <c r="BG11" i="29"/>
  <c r="BG75" i="29"/>
  <c r="BC164" i="29"/>
  <c r="BD266" i="29"/>
  <c r="BD330" i="29"/>
  <c r="BC485" i="29"/>
  <c r="BC598" i="29"/>
  <c r="BC721" i="29"/>
  <c r="BC773" i="29"/>
  <c r="BH174" i="29"/>
  <c r="BH238" i="29"/>
  <c r="BH390" i="29"/>
  <c r="BH502" i="29"/>
  <c r="BH259" i="29"/>
  <c r="BH323" i="29"/>
  <c r="BG445" i="29"/>
  <c r="BG624" i="29"/>
  <c r="BG133" i="29"/>
  <c r="BH207" i="29"/>
  <c r="BG289" i="29"/>
  <c r="BG384" i="29"/>
  <c r="BH491" i="29"/>
  <c r="BD775" i="29"/>
  <c r="BH52" i="29"/>
  <c r="BH114" i="29"/>
  <c r="BG213" i="29"/>
  <c r="BH294" i="29"/>
  <c r="BH402" i="29"/>
  <c r="BH498" i="29"/>
  <c r="BG552" i="29"/>
  <c r="BG699" i="29"/>
  <c r="BH793" i="29"/>
  <c r="BL56" i="29"/>
  <c r="BL180" i="29"/>
  <c r="BH720" i="29"/>
  <c r="BL188" i="29"/>
  <c r="BH744" i="29"/>
  <c r="BL25" i="29"/>
  <c r="BL96" i="29"/>
  <c r="BL264" i="29"/>
  <c r="BG739" i="29"/>
  <c r="BK55" i="29"/>
  <c r="BL268" i="29"/>
  <c r="BK409" i="29"/>
  <c r="BK508" i="29"/>
  <c r="BK429" i="29"/>
  <c r="BL292" i="29"/>
  <c r="BK421" i="29"/>
  <c r="BK538" i="29"/>
  <c r="BL502" i="29"/>
  <c r="BK738" i="29"/>
  <c r="BL802" i="29"/>
  <c r="BO127" i="29"/>
  <c r="BK702" i="29"/>
  <c r="BL559" i="29"/>
  <c r="BL772" i="29"/>
  <c r="BO19" i="29"/>
  <c r="BO83" i="29"/>
  <c r="BK530" i="29"/>
  <c r="BK726" i="29"/>
  <c r="BP53" i="29"/>
  <c r="BO163" i="29"/>
  <c r="BP141" i="29"/>
  <c r="BP205" i="29"/>
  <c r="BP274" i="29"/>
  <c r="BP94" i="29"/>
  <c r="BP158" i="29"/>
  <c r="BP222" i="29"/>
  <c r="BP314" i="29"/>
  <c r="BP257" i="29"/>
  <c r="BP354" i="29"/>
  <c r="BP478" i="29"/>
  <c r="BP370" i="29"/>
  <c r="BO513" i="29"/>
  <c r="BO411" i="29"/>
  <c r="BP574" i="29"/>
  <c r="BP431" i="29"/>
  <c r="BP647" i="29"/>
  <c r="BP510" i="29"/>
  <c r="BP634" i="29"/>
  <c r="BO515" i="29"/>
  <c r="BO721" i="29"/>
  <c r="BP655" i="29"/>
  <c r="BO685" i="29"/>
  <c r="BP759" i="29"/>
  <c r="BO361" i="29"/>
  <c r="BO5" i="29"/>
  <c r="BO69" i="29"/>
  <c r="BO133" i="29"/>
  <c r="BO197" i="29"/>
  <c r="BO265" i="29"/>
  <c r="BO310" i="29"/>
  <c r="BP369" i="29"/>
  <c r="BP433" i="29"/>
  <c r="BO377" i="29"/>
  <c r="BO298" i="29"/>
  <c r="BO370" i="29"/>
  <c r="BO438" i="29"/>
  <c r="BP551" i="29"/>
  <c r="BP557" i="29"/>
  <c r="BP538" i="29"/>
  <c r="BO630" i="29"/>
  <c r="BP573" i="29"/>
  <c r="BO615" i="29"/>
  <c r="BO650" i="29"/>
  <c r="BO682" i="29"/>
  <c r="BO714" i="29"/>
  <c r="BO746" i="29"/>
  <c r="BO778" i="29"/>
  <c r="BK99" i="29"/>
  <c r="BK227" i="29"/>
  <c r="BK515" i="29"/>
  <c r="BK598" i="29"/>
  <c r="BK275" i="29"/>
  <c r="BK119" i="29"/>
  <c r="BK208" i="29"/>
  <c r="BK44" i="29"/>
  <c r="BL91" i="29"/>
  <c r="BK171" i="29"/>
  <c r="BL279" i="29"/>
  <c r="BL111" i="29"/>
  <c r="BL239" i="29"/>
  <c r="BL680" i="29"/>
  <c r="BK542" i="29"/>
  <c r="BK439" i="29"/>
  <c r="BK595" i="29"/>
  <c r="BK571" i="29"/>
  <c r="BK676" i="29"/>
  <c r="BK622" i="29"/>
  <c r="BK752" i="29"/>
  <c r="BK567" i="29"/>
  <c r="BK652" i="29"/>
  <c r="BK775" i="29"/>
  <c r="BK651" i="29"/>
  <c r="BK683" i="29"/>
  <c r="BK715" i="29"/>
  <c r="BK747" i="29"/>
  <c r="BK795" i="29"/>
  <c r="BH29" i="29"/>
  <c r="BH543" i="29"/>
  <c r="BH41" i="29"/>
  <c r="BH385" i="29"/>
  <c r="BH125" i="29"/>
  <c r="AI422" i="29"/>
  <c r="S428" i="29"/>
  <c r="AA136" i="29"/>
  <c r="O393" i="29"/>
  <c r="G614" i="29"/>
  <c r="D675" i="29"/>
  <c r="P644" i="29"/>
  <c r="L541" i="29"/>
  <c r="H213" i="29"/>
  <c r="D464" i="29"/>
  <c r="P294" i="29"/>
  <c r="K457" i="29"/>
  <c r="G745" i="29"/>
  <c r="H452" i="29"/>
  <c r="H66" i="29"/>
  <c r="G100" i="29"/>
  <c r="D649" i="29"/>
  <c r="C608" i="29"/>
  <c r="D317" i="29"/>
  <c r="C328" i="29"/>
  <c r="S100" i="29"/>
  <c r="P626" i="29"/>
  <c r="P234" i="29"/>
  <c r="L732" i="29"/>
  <c r="K303" i="29"/>
  <c r="G573" i="29"/>
  <c r="H115" i="29"/>
  <c r="G165" i="29"/>
  <c r="D702" i="29"/>
  <c r="C661" i="29"/>
  <c r="D366" i="29"/>
  <c r="C373" i="29"/>
  <c r="D78" i="29"/>
  <c r="C91" i="29"/>
  <c r="D37" i="29"/>
  <c r="C483" i="29"/>
  <c r="D243" i="29"/>
  <c r="C394" i="29"/>
  <c r="D172" i="29"/>
  <c r="C181" i="29"/>
  <c r="C86" i="29"/>
  <c r="C222" i="29"/>
  <c r="P256" i="29"/>
  <c r="K717" i="29"/>
  <c r="L203" i="29"/>
  <c r="G59" i="29"/>
  <c r="P212" i="29"/>
  <c r="AF84" i="29"/>
  <c r="S546" i="29"/>
  <c r="W84" i="29"/>
  <c r="AA667" i="29"/>
  <c r="AF281" i="29"/>
  <c r="AI645" i="29"/>
  <c r="AN32" i="29"/>
  <c r="AM164" i="29"/>
  <c r="AJ783" i="29"/>
  <c r="AM170" i="29"/>
  <c r="AQ145" i="29"/>
  <c r="AU757" i="29"/>
  <c r="AU721" i="29"/>
  <c r="H416" i="29"/>
  <c r="O354" i="29"/>
  <c r="P163" i="29"/>
  <c r="L397" i="29"/>
  <c r="H335" i="29"/>
  <c r="P482" i="29"/>
  <c r="S556" i="29"/>
  <c r="X90" i="29"/>
  <c r="W245" i="29"/>
  <c r="AF149" i="29"/>
  <c r="AE711" i="29"/>
  <c r="AI777" i="29"/>
  <c r="AN211" i="29"/>
  <c r="AN299" i="29"/>
  <c r="AM134" i="29"/>
  <c r="AM220" i="29"/>
  <c r="AQ249" i="29"/>
  <c r="AQ480" i="29"/>
  <c r="AZ66" i="29"/>
  <c r="AZ77" i="29"/>
  <c r="AZ225" i="29"/>
  <c r="G450" i="29"/>
  <c r="L374" i="29"/>
  <c r="P356" i="29"/>
  <c r="K40" i="29"/>
  <c r="P167" i="29"/>
  <c r="H552" i="29"/>
  <c r="L432" i="29"/>
  <c r="O761" i="29"/>
  <c r="H387" i="29"/>
  <c r="K789" i="29"/>
  <c r="P591" i="29"/>
  <c r="W264" i="29"/>
  <c r="T623" i="29"/>
  <c r="X395" i="29"/>
  <c r="AA458" i="29"/>
  <c r="T426" i="29"/>
  <c r="X150" i="29"/>
  <c r="AA519" i="29"/>
  <c r="S341" i="29"/>
  <c r="W4" i="29"/>
  <c r="W398" i="29"/>
  <c r="AA498" i="29"/>
  <c r="AB53" i="29"/>
  <c r="AB528" i="29"/>
  <c r="AF248" i="29"/>
  <c r="W713" i="29"/>
  <c r="AB321" i="29"/>
  <c r="AB780" i="29"/>
  <c r="AE739" i="29"/>
  <c r="AB577" i="29"/>
  <c r="AF221" i="29"/>
  <c r="AJ275" i="29"/>
  <c r="AN3" i="29"/>
  <c r="AN522" i="29"/>
  <c r="AF768" i="29"/>
  <c r="AI244" i="29"/>
  <c r="AN235" i="29"/>
  <c r="AF512" i="29"/>
  <c r="AJ24" i="29"/>
  <c r="AJ317" i="29"/>
  <c r="AM306" i="29"/>
  <c r="AV213" i="29"/>
  <c r="AJ53" i="29"/>
  <c r="AI409" i="29"/>
  <c r="AM58" i="29"/>
  <c r="AR154" i="29"/>
  <c r="AN475" i="29"/>
  <c r="AR594" i="29"/>
  <c r="AM182" i="29"/>
  <c r="AN602" i="29"/>
  <c r="AR243" i="29"/>
  <c r="AN659" i="29"/>
  <c r="AQ225" i="29"/>
  <c r="AU100" i="29"/>
  <c r="AR711" i="29"/>
  <c r="AU154" i="29"/>
  <c r="AR502" i="29"/>
  <c r="AV244" i="29"/>
  <c r="AU777" i="29"/>
  <c r="AZ249" i="29"/>
  <c r="AU737" i="29"/>
  <c r="AU380" i="29"/>
  <c r="AZ78" i="29"/>
  <c r="AY608" i="29"/>
  <c r="H392" i="29"/>
  <c r="L62" i="29"/>
  <c r="K352" i="29"/>
  <c r="K753" i="29"/>
  <c r="O334" i="29"/>
  <c r="O689" i="29"/>
  <c r="G717" i="29"/>
  <c r="K438" i="29"/>
  <c r="P123" i="29"/>
  <c r="O637" i="29"/>
  <c r="H491" i="29"/>
  <c r="K104" i="29"/>
  <c r="L405" i="29"/>
  <c r="P299" i="29"/>
  <c r="P711" i="29"/>
  <c r="G159" i="29"/>
  <c r="H359" i="29"/>
  <c r="L181" i="29"/>
  <c r="L739" i="29"/>
  <c r="O170" i="29"/>
  <c r="P564" i="29"/>
  <c r="T246" i="29"/>
  <c r="W209" i="29"/>
  <c r="AB326" i="29"/>
  <c r="T611" i="29"/>
  <c r="W372" i="29"/>
  <c r="AB464" i="29"/>
  <c r="S409" i="29"/>
  <c r="X137" i="29"/>
  <c r="AA535" i="29"/>
  <c r="S345" i="29"/>
  <c r="X18" i="29"/>
  <c r="W356" i="29"/>
  <c r="AB712" i="29"/>
  <c r="AB66" i="29"/>
  <c r="AB564" i="29"/>
  <c r="AF341" i="29"/>
  <c r="W749" i="29"/>
  <c r="AB367" i="29"/>
  <c r="AF92" i="29"/>
  <c r="AB61" i="29"/>
  <c r="AA641" i="29"/>
  <c r="AF349" i="29"/>
  <c r="AI429" i="29"/>
  <c r="AN56" i="29"/>
  <c r="AQ31" i="29"/>
  <c r="AI42" i="29"/>
  <c r="AJ476" i="29"/>
  <c r="AN630" i="29"/>
  <c r="AE594" i="29"/>
  <c r="AJ108" i="29"/>
  <c r="AN12" i="29"/>
  <c r="AM517" i="29"/>
  <c r="AE630" i="29"/>
  <c r="AJ137" i="29"/>
  <c r="AJ626" i="29"/>
  <c r="AN203" i="29"/>
  <c r="AU262" i="29"/>
  <c r="AM797" i="29"/>
  <c r="AU116" i="29"/>
  <c r="AN356" i="29"/>
  <c r="AQ101" i="29"/>
  <c r="AV73" i="29"/>
  <c r="AN759" i="29"/>
  <c r="AQ424" i="29"/>
  <c r="AR511" i="29"/>
  <c r="AV267" i="29"/>
  <c r="AU332" i="29"/>
  <c r="AV28" i="29"/>
  <c r="AU741" i="29"/>
  <c r="AZ210" i="29"/>
  <c r="AU501" i="29"/>
  <c r="AZ221" i="29"/>
  <c r="AU633" i="29"/>
  <c r="AZ518" i="29"/>
  <c r="AZ325" i="29"/>
  <c r="AZ718" i="29"/>
  <c r="AZ368" i="29"/>
  <c r="BD87" i="29"/>
  <c r="AZ698" i="29"/>
  <c r="BD136" i="29"/>
  <c r="BD699" i="29"/>
  <c r="BD341" i="29"/>
  <c r="BD189" i="29"/>
  <c r="BG55" i="29"/>
  <c r="BC372" i="29"/>
  <c r="BG147" i="29"/>
  <c r="BH661" i="29"/>
  <c r="BG131" i="29"/>
  <c r="BG489" i="29"/>
  <c r="BG205" i="29"/>
  <c r="BH539" i="29"/>
  <c r="BL176" i="29"/>
  <c r="BK19" i="29"/>
  <c r="BK79" i="29"/>
  <c r="BK481" i="29"/>
  <c r="BK588" i="29"/>
  <c r="BK750" i="29"/>
  <c r="BO95" i="29"/>
  <c r="BP105" i="29"/>
  <c r="BP122" i="29"/>
  <c r="BP346" i="29"/>
  <c r="BO395" i="29"/>
  <c r="BO713" i="29"/>
  <c r="BO641" i="29"/>
  <c r="BO514" i="29"/>
  <c r="BO261" i="29"/>
  <c r="BO334" i="29"/>
  <c r="BO482" i="29"/>
  <c r="BO621" i="29"/>
  <c r="BP682" i="29"/>
  <c r="BL99" i="29"/>
  <c r="BL275" i="29"/>
  <c r="BK84" i="29"/>
  <c r="BK223" i="29"/>
  <c r="BL507" i="29"/>
  <c r="BL514" i="29"/>
  <c r="BL659" i="29"/>
  <c r="BK766" i="29"/>
  <c r="BH516" i="29"/>
  <c r="BG286" i="29"/>
  <c r="BH551" i="29"/>
  <c r="BG535" i="29"/>
  <c r="BH799" i="29"/>
  <c r="BD264" i="29"/>
  <c r="BC384" i="29"/>
  <c r="BC446" i="29"/>
  <c r="BD698" i="29"/>
  <c r="BC751" i="29"/>
  <c r="AY209" i="29"/>
  <c r="AZ580" i="29"/>
  <c r="AZ759" i="29"/>
  <c r="AY746" i="29"/>
  <c r="AV279" i="29"/>
  <c r="AV168" i="29"/>
  <c r="AU439" i="29"/>
  <c r="AU595" i="29"/>
  <c r="AV618" i="29"/>
  <c r="AV690" i="29"/>
  <c r="AQ436" i="29"/>
  <c r="AQ62" i="29"/>
  <c r="AR233" i="29"/>
  <c r="AQ470" i="29"/>
  <c r="AQ364" i="29"/>
  <c r="AQ658" i="29"/>
  <c r="AQ791" i="29"/>
  <c r="AM147" i="29"/>
  <c r="AM87" i="29"/>
  <c r="AM547" i="29"/>
  <c r="AM734" i="29"/>
  <c r="AJ300" i="29"/>
  <c r="AI180" i="29"/>
  <c r="AY516" i="29"/>
  <c r="AY753" i="29"/>
  <c r="BD112" i="29"/>
  <c r="AZ449" i="29"/>
  <c r="AZ605" i="29"/>
  <c r="AZ298" i="29"/>
  <c r="AZ640" i="29"/>
  <c r="AY733" i="29"/>
  <c r="BD43" i="29"/>
  <c r="BC220" i="29"/>
  <c r="BC461" i="29"/>
  <c r="BG9" i="29"/>
  <c r="BC244" i="29"/>
  <c r="BD377" i="29"/>
  <c r="BC628" i="29"/>
  <c r="BD241" i="29"/>
  <c r="BC645" i="29"/>
  <c r="BG91" i="29"/>
  <c r="BD282" i="29"/>
  <c r="BC522" i="29"/>
  <c r="BD794" i="29"/>
  <c r="BH190" i="29"/>
  <c r="BG421" i="29"/>
  <c r="BH275" i="29"/>
  <c r="BH467" i="29"/>
  <c r="BH158" i="29"/>
  <c r="BG321" i="29"/>
  <c r="BG518" i="29"/>
  <c r="BH68" i="29"/>
  <c r="BG245" i="29"/>
  <c r="BG429" i="29"/>
  <c r="BG598" i="29"/>
  <c r="BL8" i="29"/>
  <c r="BL216" i="29"/>
  <c r="BH669" i="29"/>
  <c r="BL41" i="29"/>
  <c r="BK378" i="29"/>
  <c r="BL108" i="29"/>
  <c r="BL438" i="29"/>
  <c r="BL466" i="29"/>
  <c r="BK441" i="29"/>
  <c r="BL543" i="29"/>
  <c r="BP18" i="29"/>
  <c r="BO107" i="29"/>
  <c r="BL782" i="29"/>
  <c r="BO99" i="29"/>
  <c r="BP5" i="29"/>
  <c r="BO227" i="29"/>
  <c r="BP221" i="29"/>
  <c r="BP110" i="29"/>
  <c r="BP238" i="29"/>
  <c r="BO273" i="29"/>
  <c r="BO497" i="29"/>
  <c r="BO665" i="29"/>
  <c r="BO325" i="29"/>
  <c r="BO593" i="29"/>
  <c r="BO681" i="29"/>
  <c r="BO785" i="29"/>
  <c r="BP711" i="29"/>
  <c r="BO393" i="29"/>
  <c r="BO85" i="29"/>
  <c r="BO213" i="29"/>
  <c r="BP326" i="29"/>
  <c r="BP454" i="29"/>
  <c r="BO314" i="29"/>
  <c r="BP451" i="29"/>
  <c r="BP473" i="29"/>
  <c r="BO651" i="29"/>
  <c r="BO634" i="29"/>
  <c r="BO690" i="29"/>
  <c r="BO754" i="29"/>
  <c r="BK131" i="29"/>
  <c r="BL534" i="29"/>
  <c r="BK307" i="29"/>
  <c r="BK12" i="29"/>
  <c r="BK107" i="29"/>
  <c r="BL311" i="29"/>
  <c r="BL267" i="29"/>
  <c r="BL560" i="29"/>
  <c r="BK507" i="29"/>
  <c r="BK708" i="29"/>
  <c r="BK519" i="29"/>
  <c r="BK684" i="29"/>
  <c r="BK659" i="29"/>
  <c r="BK723" i="29"/>
  <c r="BK770" i="29"/>
  <c r="BG562" i="29"/>
  <c r="BG516" i="29"/>
  <c r="BH173" i="29"/>
  <c r="BG215" i="29"/>
  <c r="BH257" i="29"/>
  <c r="BG299" i="29"/>
  <c r="BG380" i="29"/>
  <c r="BH129" i="29"/>
  <c r="BG387" i="29"/>
  <c r="BH570" i="29"/>
  <c r="BG514" i="29"/>
  <c r="BH596" i="29"/>
  <c r="BG398" i="29"/>
  <c r="BH567" i="29"/>
  <c r="BG640" i="29"/>
  <c r="BG555" i="29"/>
  <c r="BG619" i="29"/>
  <c r="BD376" i="29"/>
  <c r="BC3" i="29"/>
  <c r="BC67" i="29"/>
  <c r="BC131" i="29"/>
  <c r="BC277" i="29"/>
  <c r="BD320" i="29"/>
  <c r="BC362" i="29"/>
  <c r="BC426" i="29"/>
  <c r="BC406" i="29"/>
  <c r="BD403" i="29"/>
  <c r="BD430" i="29"/>
  <c r="BC449" i="29"/>
  <c r="BC608" i="29"/>
  <c r="BC622" i="29"/>
  <c r="BD630" i="29"/>
  <c r="BC650" i="29"/>
  <c r="BC682" i="29"/>
  <c r="BC714" i="29"/>
  <c r="BC746" i="29"/>
  <c r="BC778" i="29"/>
  <c r="BC723" i="29"/>
  <c r="BC787" i="29"/>
  <c r="AY37" i="29"/>
  <c r="AY101" i="29"/>
  <c r="AY165" i="29"/>
  <c r="AY229" i="29"/>
  <c r="AY297" i="29"/>
  <c r="AZ508" i="29"/>
  <c r="AY550" i="29"/>
  <c r="AY593" i="29"/>
  <c r="AY675" i="29"/>
  <c r="AY663" i="29"/>
  <c r="AY727" i="29"/>
  <c r="AY791" i="29"/>
  <c r="AY731" i="29"/>
  <c r="AY795" i="29"/>
  <c r="AY718" i="29"/>
  <c r="AY782" i="29"/>
  <c r="AV43" i="29"/>
  <c r="AV154" i="29"/>
  <c r="AV280" i="29"/>
  <c r="AU8" i="29"/>
  <c r="AU283" i="29"/>
  <c r="AU61" i="29"/>
  <c r="AU125" i="29"/>
  <c r="AU189" i="29"/>
  <c r="AU291" i="29"/>
  <c r="AV330" i="29"/>
  <c r="AV394" i="29"/>
  <c r="AV458" i="29"/>
  <c r="AV555" i="29"/>
  <c r="AU507" i="29"/>
  <c r="AU655" i="29"/>
  <c r="AU615" i="29"/>
  <c r="AU663" i="29"/>
  <c r="AU562" i="29"/>
  <c r="AU594" i="29"/>
  <c r="AU626" i="29"/>
  <c r="AU719" i="29"/>
  <c r="AU783" i="29"/>
  <c r="AU666" i="29"/>
  <c r="AU698" i="29"/>
  <c r="AU730" i="29"/>
  <c r="AU762" i="29"/>
  <c r="AU799" i="29"/>
  <c r="AQ256" i="29"/>
  <c r="AR354" i="29"/>
  <c r="AR258" i="29"/>
  <c r="AQ36" i="29"/>
  <c r="AQ75" i="29"/>
  <c r="AQ118" i="29"/>
  <c r="AR161" i="29"/>
  <c r="AQ203" i="29"/>
  <c r="AQ246" i="29"/>
  <c r="AR266" i="29"/>
  <c r="AR386" i="29"/>
  <c r="AQ380" i="29"/>
  <c r="AR562" i="29"/>
  <c r="AQ345" i="29"/>
  <c r="AQ409" i="29"/>
  <c r="AQ530" i="29"/>
  <c r="AQ385" i="29"/>
  <c r="AQ457" i="29"/>
  <c r="AQ554" i="29"/>
  <c r="AR638" i="29"/>
  <c r="AR670" i="29"/>
  <c r="AR702" i="29"/>
  <c r="AR734" i="29"/>
  <c r="AR766" i="29"/>
  <c r="AQ786" i="29"/>
  <c r="AM24" i="29"/>
  <c r="AM75" i="29"/>
  <c r="AN118" i="29"/>
  <c r="AM160" i="29"/>
  <c r="AM203" i="29"/>
  <c r="AN246" i="29"/>
  <c r="AN595" i="29"/>
  <c r="AN106" i="29"/>
  <c r="AN170" i="29"/>
  <c r="AN234" i="29"/>
  <c r="AM621" i="29"/>
  <c r="AN617" i="29"/>
  <c r="AN658" i="29"/>
  <c r="AN690" i="29"/>
  <c r="AN722" i="29"/>
  <c r="AN754" i="29"/>
  <c r="AN791" i="29"/>
  <c r="AJ347" i="29"/>
  <c r="AI464" i="29"/>
  <c r="AJ395" i="29"/>
  <c r="AI24" i="29"/>
  <c r="AI88" i="29"/>
  <c r="AI152" i="29"/>
  <c r="AI208" i="29"/>
  <c r="AZ277" i="29"/>
  <c r="AZ393" i="29"/>
  <c r="AY499" i="29"/>
  <c r="AY620" i="29"/>
  <c r="AZ702" i="29"/>
  <c r="AY745" i="29"/>
  <c r="AZ788" i="29"/>
  <c r="BD83" i="29"/>
  <c r="AZ294" i="29"/>
  <c r="AZ412" i="29"/>
  <c r="AZ513" i="29"/>
  <c r="AZ577" i="29"/>
  <c r="BD7" i="29"/>
  <c r="BD197" i="29"/>
  <c r="AZ372" i="29"/>
  <c r="AY471" i="29"/>
  <c r="AZ672" i="29"/>
  <c r="AZ714" i="29"/>
  <c r="AY757" i="29"/>
  <c r="AZ800" i="29"/>
  <c r="BD115" i="29"/>
  <c r="BC176" i="29"/>
  <c r="BC296" i="29"/>
  <c r="BD439" i="29"/>
  <c r="BD575" i="29"/>
  <c r="BD751" i="29"/>
  <c r="BG61" i="29"/>
  <c r="BD229" i="29"/>
  <c r="BD301" i="29"/>
  <c r="BD365" i="29"/>
  <c r="BD535" i="29"/>
  <c r="BC618" i="29"/>
  <c r="BC769" i="29"/>
  <c r="BC224" i="29"/>
  <c r="BC510" i="29"/>
  <c r="BC630" i="29"/>
  <c r="BG15" i="29"/>
  <c r="BG79" i="29"/>
  <c r="BD169" i="29"/>
  <c r="BC268" i="29"/>
  <c r="BC332" i="29"/>
  <c r="BD524" i="29"/>
  <c r="BD619" i="29"/>
  <c r="BC801" i="29"/>
  <c r="BG115" i="29"/>
  <c r="BH194" i="29"/>
  <c r="BH334" i="29"/>
  <c r="BH426" i="29"/>
  <c r="BH555" i="29"/>
  <c r="BG277" i="29"/>
  <c r="BG357" i="29"/>
  <c r="BG477" i="29"/>
  <c r="BG632" i="29"/>
  <c r="BH138" i="29"/>
  <c r="BG209" i="29"/>
  <c r="BG297" i="29"/>
  <c r="BG389" i="29"/>
  <c r="BG501" i="29"/>
  <c r="BC777" i="29"/>
  <c r="BH56" i="29"/>
  <c r="BG121" i="29"/>
  <c r="BG221" i="29"/>
  <c r="BH314" i="29"/>
  <c r="BH435" i="29"/>
  <c r="BH595" i="29"/>
  <c r="BH603" i="29"/>
  <c r="BG731" i="29"/>
  <c r="BL12" i="29"/>
  <c r="BL76" i="29"/>
  <c r="BL232" i="29"/>
  <c r="BH752" i="29"/>
  <c r="BG671" i="29"/>
  <c r="BH776" i="29"/>
  <c r="BK43" i="29"/>
  <c r="BL136" i="29"/>
  <c r="BG667" i="29"/>
  <c r="BG771" i="29"/>
  <c r="BL140" i="29"/>
  <c r="BL392" i="29"/>
  <c r="BK489" i="29"/>
  <c r="BL367" i="29"/>
  <c r="BL498" i="29"/>
  <c r="BK386" i="29"/>
  <c r="BK473" i="29"/>
  <c r="BL430" i="29"/>
  <c r="BK556" i="29"/>
  <c r="BK773" i="29"/>
  <c r="BP22" i="29"/>
  <c r="BO207" i="29"/>
  <c r="BK718" i="29"/>
  <c r="BK650" i="29"/>
  <c r="BK785" i="29"/>
  <c r="BO39" i="29"/>
  <c r="BO103" i="29"/>
  <c r="BK580" i="29"/>
  <c r="BP9" i="29"/>
  <c r="BP73" i="29"/>
  <c r="BO243" i="29"/>
  <c r="BP161" i="29"/>
  <c r="BP225" i="29"/>
  <c r="BO301" i="29"/>
  <c r="BP114" i="29"/>
  <c r="BP178" i="29"/>
  <c r="BP242" i="29"/>
  <c r="BP278" i="29"/>
  <c r="BO279" i="29"/>
  <c r="BO403" i="29"/>
  <c r="BO501" i="29"/>
  <c r="BP375" i="29"/>
  <c r="BP534" i="29"/>
  <c r="BP426" i="29"/>
  <c r="BP602" i="29"/>
  <c r="BO451" i="29"/>
  <c r="BO757" i="29"/>
  <c r="BO519" i="29"/>
  <c r="BO645" i="29"/>
  <c r="BO589" i="29"/>
  <c r="BP799" i="29"/>
  <c r="BO689" i="29"/>
  <c r="BP715" i="29"/>
  <c r="BP779" i="29"/>
  <c r="BP393" i="29"/>
  <c r="BO25" i="29"/>
  <c r="BO89" i="29"/>
  <c r="BO153" i="29"/>
  <c r="BO217" i="29"/>
  <c r="BP281" i="29"/>
  <c r="BO326" i="29"/>
  <c r="BO390" i="29"/>
  <c r="BO454" i="29"/>
  <c r="BP409" i="29"/>
  <c r="BP317" i="29"/>
  <c r="BP385" i="29"/>
  <c r="BO466" i="29"/>
  <c r="BO567" i="29"/>
  <c r="BO478" i="29"/>
  <c r="BO554" i="29"/>
  <c r="BO655" i="29"/>
  <c r="BO586" i="29"/>
  <c r="BP629" i="29"/>
  <c r="BP662" i="29"/>
  <c r="BP694" i="29"/>
  <c r="BP726" i="29"/>
  <c r="BP758" i="29"/>
  <c r="BP787" i="29"/>
  <c r="BL147" i="29"/>
  <c r="BL271" i="29"/>
  <c r="BL520" i="29"/>
  <c r="BL630" i="29"/>
  <c r="BL259" i="29"/>
  <c r="BK103" i="29"/>
  <c r="BK192" i="29"/>
  <c r="BK36" i="29"/>
  <c r="BL79" i="29"/>
  <c r="BK155" i="29"/>
  <c r="BK244" i="29"/>
  <c r="BK87" i="29"/>
  <c r="BK207" i="29"/>
  <c r="BK331" i="29"/>
  <c r="BK523" i="29"/>
  <c r="BK614" i="29"/>
  <c r="BK582" i="29"/>
  <c r="BK558" i="29"/>
  <c r="BL660" i="29"/>
  <c r="BK606" i="29"/>
  <c r="BL736" i="29"/>
  <c r="BL554" i="29"/>
  <c r="BL636" i="29"/>
  <c r="BL767" i="29"/>
  <c r="BL647" i="29"/>
  <c r="BL679" i="29"/>
  <c r="BL711" i="29"/>
  <c r="BL743" i="29"/>
  <c r="BL787" i="29"/>
  <c r="BH9" i="29"/>
  <c r="BH163" i="29"/>
  <c r="BH13" i="29"/>
  <c r="BG372" i="29"/>
  <c r="BG114" i="29"/>
  <c r="BG175" i="29"/>
  <c r="BG218" i="29"/>
  <c r="BG270" i="29"/>
  <c r="BH313" i="29"/>
  <c r="BG369" i="29"/>
  <c r="BG150" i="29"/>
  <c r="BH519" i="29"/>
  <c r="BG602" i="29"/>
  <c r="BG532" i="29"/>
  <c r="BG623" i="29"/>
  <c r="BG435" i="29"/>
  <c r="BH586" i="29"/>
  <c r="BH510" i="29"/>
  <c r="BH574" i="29"/>
  <c r="BG637" i="29"/>
  <c r="BC454" i="29"/>
  <c r="BC23" i="29"/>
  <c r="BC87" i="29"/>
  <c r="BC151" i="29"/>
  <c r="BC290" i="29"/>
  <c r="BC333" i="29"/>
  <c r="BD380" i="29"/>
  <c r="BD479" i="29"/>
  <c r="BC422" i="29"/>
  <c r="BC419" i="29"/>
  <c r="BC462" i="29"/>
  <c r="BC470" i="29"/>
  <c r="BD457" i="29"/>
  <c r="BC647" i="29"/>
  <c r="BD638" i="29"/>
  <c r="BD670" i="29"/>
  <c r="BD702" i="29"/>
  <c r="BD734" i="29"/>
  <c r="BD766" i="29"/>
  <c r="BC695" i="29"/>
  <c r="BC759" i="29"/>
  <c r="AY9" i="29"/>
  <c r="AY73" i="29"/>
  <c r="AY137" i="29"/>
  <c r="AY201" i="29"/>
  <c r="AY269" i="29"/>
  <c r="AY333" i="29"/>
  <c r="AZ532" i="29"/>
  <c r="AY574" i="29"/>
  <c r="AY617" i="29"/>
  <c r="AZ643" i="29"/>
  <c r="AZ687" i="29"/>
  <c r="AZ751" i="29"/>
  <c r="AZ691" i="29"/>
  <c r="AZ755" i="29"/>
  <c r="AY674" i="29"/>
  <c r="AY738" i="29"/>
  <c r="AY802" i="29"/>
  <c r="AV66" i="29"/>
  <c r="AV194" i="29"/>
  <c r="AU307" i="29"/>
  <c r="AU48" i="29"/>
  <c r="AU12" i="29"/>
  <c r="AV96" i="29"/>
  <c r="AV160" i="29"/>
  <c r="AV226" i="29"/>
  <c r="AV318" i="29"/>
  <c r="AU351" i="29"/>
  <c r="AU415" i="29"/>
  <c r="AV466" i="29"/>
  <c r="AU534" i="29"/>
  <c r="AV526" i="29"/>
  <c r="AV703" i="29"/>
  <c r="AV651" i="29"/>
  <c r="AV542" i="29"/>
  <c r="AV574" i="29"/>
  <c r="AV606" i="29"/>
  <c r="AV643" i="29"/>
  <c r="AU739" i="29"/>
  <c r="AV646" i="29"/>
  <c r="AV678" i="29"/>
  <c r="AV710" i="29"/>
  <c r="AV742" i="29"/>
  <c r="AV774" i="29"/>
  <c r="AU798" i="29"/>
  <c r="AR272" i="29"/>
  <c r="AR382" i="29"/>
  <c r="AQ290" i="29"/>
  <c r="AQ46" i="29"/>
  <c r="AR89" i="29"/>
  <c r="AQ131" i="29"/>
  <c r="AQ174" i="29"/>
  <c r="AR217" i="29"/>
  <c r="AQ269" i="29"/>
  <c r="AQ535" i="29"/>
  <c r="AR414" i="29"/>
  <c r="AR412" i="29"/>
  <c r="AQ309" i="29"/>
  <c r="AQ362" i="29"/>
  <c r="AQ426" i="29"/>
  <c r="AR332" i="29"/>
  <c r="AQ413" i="29"/>
  <c r="AR634" i="29"/>
  <c r="AQ522" i="29"/>
  <c r="AQ633" i="29"/>
  <c r="AQ662" i="29"/>
  <c r="AQ694" i="29"/>
  <c r="AQ726" i="29"/>
  <c r="AQ758" i="29"/>
  <c r="AQ787" i="29"/>
  <c r="AM28" i="29"/>
  <c r="AN78" i="29"/>
  <c r="AM120" i="29"/>
  <c r="AM163" i="29"/>
  <c r="AN206" i="29"/>
  <c r="AM248" i="29"/>
  <c r="AM595" i="29"/>
  <c r="AM111" i="29"/>
  <c r="AM175" i="29"/>
  <c r="AM239" i="29"/>
  <c r="AM582" i="29"/>
  <c r="AM617" i="29"/>
  <c r="AM658" i="29"/>
  <c r="AM690" i="29"/>
  <c r="AM722" i="29"/>
  <c r="AM754" i="29"/>
  <c r="AM791" i="29"/>
  <c r="AJ352" i="29"/>
  <c r="AI475" i="29"/>
  <c r="AJ400" i="29"/>
  <c r="AI28" i="29"/>
  <c r="AI92" i="29"/>
  <c r="AI156" i="29"/>
  <c r="AI211" i="29"/>
  <c r="AZ258" i="29"/>
  <c r="AZ376" i="29"/>
  <c r="AZ484" i="29"/>
  <c r="AY628" i="29"/>
  <c r="AY705" i="29"/>
  <c r="AZ748" i="29"/>
  <c r="AZ790" i="29"/>
  <c r="BD96" i="29"/>
  <c r="AZ297" i="29"/>
  <c r="AY415" i="29"/>
  <c r="AZ517" i="29"/>
  <c r="AZ581" i="29"/>
  <c r="BD20" i="29"/>
  <c r="BC200" i="29"/>
  <c r="AY375" i="29"/>
  <c r="AZ473" i="29"/>
  <c r="AY685" i="29"/>
  <c r="AZ728" i="29"/>
  <c r="AZ770" i="29"/>
  <c r="BD27" i="29"/>
  <c r="BC168" i="29"/>
  <c r="BC208" i="29"/>
  <c r="BC336" i="29"/>
  <c r="BD498" i="29"/>
  <c r="BD635" i="29"/>
  <c r="BG17" i="29"/>
  <c r="BG81" i="29"/>
  <c r="BD257" i="29"/>
  <c r="BD321" i="29"/>
  <c r="BC427" i="29"/>
  <c r="BD567" i="29"/>
  <c r="BC649" i="29"/>
  <c r="BD147" i="29"/>
  <c r="BD385" i="29"/>
  <c r="BD515" i="29"/>
  <c r="BC634" i="29"/>
  <c r="BG19" i="29"/>
  <c r="BG83" i="29"/>
  <c r="BD181" i="29"/>
  <c r="BD274" i="29"/>
  <c r="BD338" i="29"/>
  <c r="BD507" i="29"/>
  <c r="BD607" i="29"/>
  <c r="BC753" i="29"/>
  <c r="BC789" i="29"/>
  <c r="BH182" i="29"/>
  <c r="BH246" i="29"/>
  <c r="BH395" i="29"/>
  <c r="BG528" i="29"/>
  <c r="BH267" i="29"/>
  <c r="BG327" i="29"/>
  <c r="BH462" i="29"/>
  <c r="BG659" i="29"/>
  <c r="BG145" i="29"/>
  <c r="BH215" i="29"/>
  <c r="BG305" i="29"/>
  <c r="BH394" i="29"/>
  <c r="BG510" i="29"/>
  <c r="BC793" i="29"/>
  <c r="BH60" i="29"/>
  <c r="BG127" i="29"/>
  <c r="BG229" i="29"/>
  <c r="BH318" i="29"/>
  <c r="BG437" i="29"/>
  <c r="BH611" i="29"/>
  <c r="BG616" i="29"/>
  <c r="BH733" i="29"/>
  <c r="BL16" i="29"/>
  <c r="BL80" i="29"/>
  <c r="BH676" i="29"/>
  <c r="BG779" i="29"/>
  <c r="BG727" i="29"/>
  <c r="BL17" i="29"/>
  <c r="BL81" i="29"/>
  <c r="BL363" i="29"/>
  <c r="BG751" i="29"/>
  <c r="BK71" i="29"/>
  <c r="BL375" i="29"/>
  <c r="BL474" i="29"/>
  <c r="BL336" i="29"/>
  <c r="BL471" i="29"/>
  <c r="BL324" i="29"/>
  <c r="BK433" i="29"/>
  <c r="BK398" i="29"/>
  <c r="BL519" i="29"/>
  <c r="BK765" i="29"/>
  <c r="BP10" i="29"/>
  <c r="BO159" i="29"/>
  <c r="BK670" i="29"/>
  <c r="BK540" i="29"/>
  <c r="BL766" i="29"/>
  <c r="BO11" i="29"/>
  <c r="BO75" i="29"/>
  <c r="BO247" i="29"/>
  <c r="BK694" i="29"/>
  <c r="BP45" i="29"/>
  <c r="BO131" i="29"/>
  <c r="BP149" i="29"/>
  <c r="BP213" i="29"/>
  <c r="BO287" i="29"/>
  <c r="BP102" i="29"/>
  <c r="BP166" i="29"/>
  <c r="BP230" i="29"/>
  <c r="BO263" i="29"/>
  <c r="BP265" i="29"/>
  <c r="BO363" i="29"/>
  <c r="BO489" i="29"/>
  <c r="BO381" i="29"/>
  <c r="BP566" i="29"/>
  <c r="BO435" i="29"/>
  <c r="BP338" i="29"/>
  <c r="BO473" i="29"/>
  <c r="BO697" i="29"/>
  <c r="BP583" i="29"/>
  <c r="BO781" i="29"/>
  <c r="BP695" i="29"/>
  <c r="BP639" i="29"/>
  <c r="BO669" i="29"/>
  <c r="BP751" i="29"/>
  <c r="BP350" i="29"/>
  <c r="BP514" i="29"/>
  <c r="BO61" i="29"/>
  <c r="BO125" i="29"/>
  <c r="BO189" i="29"/>
  <c r="BO257" i="29"/>
  <c r="BP305" i="29"/>
  <c r="BP365" i="29"/>
  <c r="BP429" i="29"/>
  <c r="BP334" i="29"/>
  <c r="BP462" i="29"/>
  <c r="BO321" i="29"/>
  <c r="BP387" i="29"/>
  <c r="BO474" i="29"/>
  <c r="BP559" i="29"/>
  <c r="BP565" i="29"/>
  <c r="BP530" i="29"/>
  <c r="BP621" i="29"/>
  <c r="BO691" i="29"/>
  <c r="BO610" i="29"/>
  <c r="BO646" i="29"/>
  <c r="BO678" i="29"/>
  <c r="BO710" i="29"/>
  <c r="BO742" i="29"/>
  <c r="BO774" i="29"/>
  <c r="BO802" i="29"/>
  <c r="BK211" i="29"/>
  <c r="BK335" i="29"/>
  <c r="BL566" i="29"/>
  <c r="BL231" i="29"/>
  <c r="BK323" i="29"/>
  <c r="BK151" i="29"/>
  <c r="BK17" i="29"/>
  <c r="BK60" i="29"/>
  <c r="BL123" i="29"/>
  <c r="BK203" i="29"/>
  <c r="BL327" i="29"/>
  <c r="BL159" i="29"/>
  <c r="BL315" i="29"/>
  <c r="BK510" i="29"/>
  <c r="BL592" i="29"/>
  <c r="BK563" i="29"/>
  <c r="BK539" i="29"/>
  <c r="BK634" i="29"/>
  <c r="BK756" i="29"/>
  <c r="BK704" i="29"/>
  <c r="BK543" i="29"/>
  <c r="BK610" i="29"/>
  <c r="BK732" i="29"/>
  <c r="BK639" i="29"/>
  <c r="BK671" i="29"/>
  <c r="BK703" i="29"/>
  <c r="BK735" i="29"/>
  <c r="BK771" i="29"/>
  <c r="BK794" i="29"/>
  <c r="BH107" i="29"/>
  <c r="BG626" i="29"/>
  <c r="BH139" i="29"/>
  <c r="BG612" i="29"/>
  <c r="BH165" i="29"/>
  <c r="BG210" i="29"/>
  <c r="BG262" i="29"/>
  <c r="BH305" i="29"/>
  <c r="BH419" i="29"/>
  <c r="BH137" i="29"/>
  <c r="BG414" i="29"/>
  <c r="BG583" i="29"/>
  <c r="BH527" i="29"/>
  <c r="BG610" i="29"/>
  <c r="BG403" i="29"/>
  <c r="BH572" i="29"/>
  <c r="BG645" i="29"/>
  <c r="BG563" i="29"/>
  <c r="BG627" i="29"/>
  <c r="BC433" i="29"/>
  <c r="BD799" i="29"/>
  <c r="BC59" i="29"/>
  <c r="BC123" i="29"/>
  <c r="BD272" i="29"/>
  <c r="BC314" i="29"/>
  <c r="BC357" i="29"/>
  <c r="BC416" i="29"/>
  <c r="BC398" i="29"/>
  <c r="BD411" i="29"/>
  <c r="BC441" i="29"/>
  <c r="BD477" i="29"/>
  <c r="BD478" i="29"/>
  <c r="BD663" i="29"/>
  <c r="BC638" i="29"/>
  <c r="BC670" i="29"/>
  <c r="BC702" i="29"/>
  <c r="BC734" i="29"/>
  <c r="BC766" i="29"/>
  <c r="BC699" i="29"/>
  <c r="BC763" i="29"/>
  <c r="AY13" i="29"/>
  <c r="AY77" i="29"/>
  <c r="AY141" i="29"/>
  <c r="AY205" i="29"/>
  <c r="AY273" i="29"/>
  <c r="AY337" i="29"/>
  <c r="AY534" i="29"/>
  <c r="AY577" i="29"/>
  <c r="AZ620" i="29"/>
  <c r="AY643" i="29"/>
  <c r="AY687" i="29"/>
  <c r="AY751" i="29"/>
  <c r="AY691" i="29"/>
  <c r="AY755" i="29"/>
  <c r="AY678" i="29"/>
  <c r="AY742" i="29"/>
  <c r="AV3" i="29"/>
  <c r="AV74" i="29"/>
  <c r="AV202" i="29"/>
  <c r="AU315" i="29"/>
  <c r="AU231" i="29"/>
  <c r="AU16" i="29"/>
  <c r="AU101" i="29"/>
  <c r="AU165" i="29"/>
  <c r="AU228" i="29"/>
  <c r="AV326" i="29"/>
  <c r="AV354" i="29"/>
  <c r="AV418" i="29"/>
  <c r="AU463" i="29"/>
  <c r="AV551" i="29"/>
  <c r="AU535" i="29"/>
  <c r="AU703" i="29"/>
  <c r="AU651" i="29"/>
  <c r="AU542" i="29"/>
  <c r="AU574" i="29"/>
  <c r="AU606" i="29"/>
  <c r="AU643" i="29"/>
  <c r="AU743" i="29"/>
  <c r="AU646" i="29"/>
  <c r="AU678" i="29"/>
  <c r="AU710" i="29"/>
  <c r="AU742" i="29"/>
  <c r="AU774" i="29"/>
  <c r="AU802" i="29"/>
  <c r="AQ280" i="29"/>
  <c r="AR397" i="29"/>
  <c r="AQ372" i="29"/>
  <c r="AR49" i="29"/>
  <c r="AQ91" i="29"/>
  <c r="AQ134" i="29"/>
  <c r="AR177" i="29"/>
  <c r="AQ219" i="29"/>
  <c r="AR277" i="29"/>
  <c r="AQ350" i="29"/>
  <c r="AR337" i="29"/>
  <c r="AR454" i="29"/>
  <c r="AR312" i="29"/>
  <c r="AQ373" i="29"/>
  <c r="AQ437" i="29"/>
  <c r="AR334" i="29"/>
  <c r="AR417" i="29"/>
  <c r="AQ634" i="29"/>
  <c r="AR525" i="29"/>
  <c r="AR629" i="29"/>
  <c r="AR658" i="29"/>
  <c r="AR690" i="29"/>
  <c r="AR722" i="29"/>
  <c r="AR754" i="29"/>
  <c r="AR791" i="29"/>
  <c r="AM16" i="29"/>
  <c r="AN70" i="29"/>
  <c r="AM112" i="29"/>
  <c r="AM155" i="29"/>
  <c r="AN198" i="29"/>
  <c r="AM240" i="29"/>
  <c r="AM561" i="29"/>
  <c r="AN98" i="29"/>
  <c r="AN162" i="29"/>
  <c r="AN226" i="29"/>
  <c r="AM634" i="29"/>
  <c r="AM579" i="29"/>
  <c r="AN646" i="29"/>
  <c r="AN678" i="29"/>
  <c r="AN710" i="29"/>
  <c r="AN742" i="29"/>
  <c r="AN774" i="29"/>
  <c r="AM802" i="29"/>
  <c r="AI432" i="29"/>
  <c r="AJ311" i="29"/>
  <c r="AI799" i="29"/>
  <c r="AI64" i="29"/>
  <c r="AI128" i="29"/>
  <c r="AI192" i="29"/>
  <c r="AI235" i="29"/>
  <c r="G787" i="29"/>
  <c r="G696" i="29"/>
  <c r="G755" i="29"/>
  <c r="G720" i="29"/>
  <c r="G652" i="29"/>
  <c r="G648" i="29"/>
  <c r="G620" i="29"/>
  <c r="G556" i="29"/>
  <c r="G519" i="29"/>
  <c r="G599" i="29"/>
  <c r="G535" i="29"/>
  <c r="G371" i="29"/>
  <c r="G307" i="29"/>
  <c r="H494" i="29"/>
  <c r="G451" i="29"/>
  <c r="G404" i="29"/>
  <c r="G340" i="29"/>
  <c r="G276" i="29"/>
  <c r="G644" i="29"/>
  <c r="G577" i="29"/>
  <c r="H523" i="29"/>
  <c r="L232" i="29"/>
  <c r="L200" i="29"/>
  <c r="K143" i="29"/>
  <c r="L97" i="29"/>
  <c r="L184" i="29"/>
  <c r="K110" i="29"/>
  <c r="K46" i="29"/>
  <c r="L125" i="29"/>
  <c r="L29" i="29"/>
  <c r="K182" i="29"/>
  <c r="L61" i="29"/>
  <c r="K199" i="29"/>
  <c r="K211" i="29"/>
  <c r="L92" i="29"/>
  <c r="L177" i="29"/>
  <c r="K99" i="29"/>
  <c r="K209" i="29"/>
  <c r="K229" i="29"/>
  <c r="K771" i="29"/>
  <c r="K707" i="29"/>
  <c r="K766" i="29"/>
  <c r="K734" i="29"/>
  <c r="K702" i="29"/>
  <c r="K670" i="29"/>
  <c r="K675" i="29"/>
  <c r="K588" i="29"/>
  <c r="L647" i="29"/>
  <c r="K629" i="29"/>
  <c r="K547" i="29"/>
  <c r="L480" i="29"/>
  <c r="K313" i="29"/>
  <c r="L581" i="29"/>
  <c r="L508" i="29"/>
  <c r="K281" i="29"/>
  <c r="L527" i="29"/>
  <c r="K600" i="29"/>
  <c r="K528" i="29"/>
  <c r="L474" i="29"/>
  <c r="K390" i="29"/>
  <c r="K326" i="29"/>
  <c r="K627" i="29"/>
  <c r="K511" i="29"/>
  <c r="O767" i="29"/>
  <c r="O703" i="29"/>
  <c r="P770" i="29"/>
  <c r="P738" i="29"/>
  <c r="P706" i="29"/>
  <c r="P674" i="29"/>
  <c r="P642" i="29"/>
  <c r="P663" i="29"/>
  <c r="O474" i="29"/>
  <c r="O399" i="29"/>
  <c r="O24" i="29"/>
  <c r="P56" i="29"/>
  <c r="P465" i="29"/>
  <c r="P441" i="29"/>
  <c r="O392" i="29"/>
  <c r="O332" i="29"/>
  <c r="O268" i="29"/>
  <c r="O188" i="29"/>
  <c r="O124" i="29"/>
  <c r="O60" i="29"/>
  <c r="O671" i="29"/>
  <c r="S779" i="29"/>
  <c r="S715" i="29"/>
  <c r="T774" i="29"/>
  <c r="T742" i="29"/>
  <c r="T710" i="29"/>
  <c r="T678" i="29"/>
  <c r="T646" i="29"/>
  <c r="T614" i="29"/>
  <c r="S543" i="29"/>
  <c r="S647" i="29"/>
  <c r="S579" i="29"/>
  <c r="S603" i="29"/>
  <c r="S512" i="29"/>
  <c r="S536" i="29"/>
  <c r="T451" i="29"/>
  <c r="T342" i="29"/>
  <c r="T310" i="29"/>
  <c r="T278" i="29"/>
  <c r="S233" i="29"/>
  <c r="S169" i="29"/>
  <c r="S105" i="29"/>
  <c r="S41" i="29"/>
  <c r="S592" i="29"/>
  <c r="T510" i="29"/>
  <c r="W778" i="29"/>
  <c r="W746" i="29"/>
  <c r="W714" i="29"/>
  <c r="W682" i="29"/>
  <c r="W650" i="29"/>
  <c r="W634" i="29"/>
  <c r="W518" i="29"/>
  <c r="W452" i="29"/>
  <c r="W351" i="29"/>
  <c r="X386" i="29"/>
  <c r="X318" i="29"/>
  <c r="W455" i="29"/>
  <c r="W395" i="29"/>
  <c r="W498" i="29"/>
  <c r="W434" i="29"/>
  <c r="W291" i="29"/>
  <c r="W145" i="29"/>
  <c r="X262" i="29"/>
  <c r="W105" i="29"/>
  <c r="W278" i="29"/>
  <c r="W93" i="29"/>
  <c r="W61" i="29"/>
  <c r="W29" i="29"/>
  <c r="W6" i="29"/>
  <c r="AA803" i="29"/>
  <c r="AA756" i="29"/>
  <c r="AB652" i="29"/>
  <c r="AA711" i="29"/>
  <c r="AB685" i="29"/>
  <c r="AB671" i="29"/>
  <c r="AA622" i="29"/>
  <c r="AA553" i="29"/>
  <c r="AB511" i="29"/>
  <c r="AB462" i="29"/>
  <c r="AA419" i="29"/>
  <c r="AA376" i="29"/>
  <c r="AA329" i="29"/>
  <c r="AA265" i="29"/>
  <c r="AA197" i="29"/>
  <c r="AA133" i="29"/>
  <c r="AA69" i="29"/>
  <c r="AA5" i="29"/>
  <c r="AE795" i="29"/>
  <c r="AE595" i="29"/>
  <c r="AE552" i="29"/>
  <c r="AF510" i="29"/>
  <c r="AE446" i="29"/>
  <c r="AF457" i="29"/>
  <c r="AE475" i="29"/>
  <c r="AE414" i="29"/>
  <c r="AE344" i="29"/>
  <c r="AE280" i="29"/>
  <c r="AE216" i="29"/>
  <c r="AE152" i="29"/>
  <c r="AE88" i="29"/>
  <c r="AE32" i="29"/>
  <c r="AE9" i="29"/>
  <c r="AI774" i="29"/>
  <c r="AI742" i="29"/>
  <c r="AI710" i="29"/>
  <c r="AI678" i="29"/>
  <c r="AI646" i="29"/>
  <c r="AI606" i="29"/>
  <c r="AI542" i="29"/>
  <c r="AJ625" i="29"/>
  <c r="AJ561" i="29"/>
  <c r="AI603" i="29"/>
  <c r="AI539" i="29"/>
  <c r="AI468" i="29"/>
  <c r="AJ420" i="29"/>
  <c r="AJ367" i="29"/>
  <c r="AJ305" i="29"/>
  <c r="AI215" i="29"/>
  <c r="AJ472" i="29"/>
  <c r="AJ408" i="29"/>
  <c r="AJ344" i="29"/>
  <c r="AJ496" i="29"/>
  <c r="AI428" i="29"/>
  <c r="AJ380" i="29"/>
  <c r="AJ319" i="29"/>
  <c r="H795" i="29"/>
  <c r="H728" i="29"/>
  <c r="H763" i="29"/>
  <c r="H731" i="29"/>
  <c r="H663" i="29"/>
  <c r="H680" i="29"/>
  <c r="G655" i="29"/>
  <c r="H572" i="29"/>
  <c r="H715" i="29"/>
  <c r="H607" i="29"/>
  <c r="H543" i="29"/>
  <c r="G399" i="29"/>
  <c r="G335" i="29"/>
  <c r="G271" i="29"/>
  <c r="H470" i="29"/>
  <c r="G427" i="29"/>
  <c r="G368" i="29"/>
  <c r="G304" i="29"/>
  <c r="H708" i="29"/>
  <c r="H609" i="29"/>
  <c r="H545" i="29"/>
  <c r="L246" i="29"/>
  <c r="L214" i="29"/>
  <c r="L170" i="29"/>
  <c r="L174" i="29"/>
  <c r="K69" i="29"/>
  <c r="K152" i="29"/>
  <c r="K90" i="29"/>
  <c r="K26" i="29"/>
  <c r="K89" i="29"/>
  <c r="L190" i="29"/>
  <c r="K129" i="29"/>
  <c r="K25" i="29"/>
  <c r="L100" i="29"/>
  <c r="K173" i="29"/>
  <c r="K47" i="29"/>
  <c r="L40" i="29"/>
  <c r="K35" i="29"/>
  <c r="K83" i="29"/>
  <c r="L119" i="29"/>
  <c r="K751" i="29"/>
  <c r="L795" i="29"/>
  <c r="L758" i="29"/>
  <c r="L726" i="29"/>
  <c r="L694" i="29"/>
  <c r="L662" i="29"/>
  <c r="L643" i="29"/>
  <c r="L567" i="29"/>
  <c r="K699" i="29"/>
  <c r="K589" i="29"/>
  <c r="K531" i="29"/>
  <c r="K471" i="29"/>
  <c r="K305" i="29"/>
  <c r="K576" i="29"/>
  <c r="L502" i="29"/>
  <c r="K273" i="29"/>
  <c r="K527" i="29"/>
  <c r="L600" i="29"/>
  <c r="L528" i="29"/>
  <c r="K474" i="29"/>
  <c r="K386" i="29"/>
  <c r="K322" i="29"/>
  <c r="L611" i="29"/>
  <c r="K483" i="29"/>
  <c r="O763" i="29"/>
  <c r="O699" i="29"/>
  <c r="O766" i="29"/>
  <c r="O734" i="29"/>
  <c r="O702" i="29"/>
  <c r="O670" i="29"/>
  <c r="O638" i="29"/>
  <c r="O647" i="29"/>
  <c r="P459" i="29"/>
  <c r="P394" i="29"/>
  <c r="P497" i="29"/>
  <c r="O55" i="29"/>
  <c r="O465" i="29"/>
  <c r="O441" i="29"/>
  <c r="P390" i="29"/>
  <c r="O328" i="29"/>
  <c r="O264" i="29"/>
  <c r="O200" i="29"/>
  <c r="O136" i="29"/>
  <c r="O72" i="29"/>
  <c r="P799" i="29"/>
  <c r="T803" i="29"/>
  <c r="S727" i="29"/>
  <c r="S778" i="29"/>
  <c r="S746" i="29"/>
  <c r="S714" i="29"/>
  <c r="S682" i="29"/>
  <c r="S650" i="29"/>
  <c r="T632" i="29"/>
  <c r="T554" i="29"/>
  <c r="T679" i="29"/>
  <c r="S598" i="29"/>
  <c r="T515" i="29"/>
  <c r="T539" i="29"/>
  <c r="T563" i="29"/>
  <c r="T655" i="29"/>
  <c r="S354" i="29"/>
  <c r="S322" i="29"/>
  <c r="S290" i="29"/>
  <c r="S258" i="29"/>
  <c r="S197" i="29"/>
  <c r="S133" i="29"/>
  <c r="S69" i="29"/>
  <c r="S5" i="29"/>
  <c r="T555" i="29"/>
  <c r="X791" i="29"/>
  <c r="X762" i="29"/>
  <c r="X730" i="29"/>
  <c r="X698" i="29"/>
  <c r="X666" i="29"/>
  <c r="X621" i="29"/>
  <c r="W515" i="29"/>
  <c r="X468" i="29"/>
  <c r="X383" i="29"/>
  <c r="W403" i="29"/>
  <c r="X324" i="29"/>
  <c r="X471" i="29"/>
  <c r="X406" i="29"/>
  <c r="X490" i="29"/>
  <c r="W423" i="29"/>
  <c r="X291" i="29"/>
  <c r="W141" i="29"/>
  <c r="W262" i="29"/>
  <c r="W134" i="29"/>
  <c r="X276" i="29"/>
  <c r="X93" i="29"/>
  <c r="X61" i="29"/>
  <c r="X29" i="29"/>
  <c r="W118" i="29"/>
  <c r="AB803" i="29"/>
  <c r="AB751" i="29"/>
  <c r="AB719" i="29"/>
  <c r="AA700" i="29"/>
  <c r="AA664" i="29"/>
  <c r="AA671" i="29"/>
  <c r="AA595" i="29"/>
  <c r="AB551" i="29"/>
  <c r="AA508" i="29"/>
  <c r="AB470" i="29"/>
  <c r="AA427" i="29"/>
  <c r="AA384" i="29"/>
  <c r="AA341" i="29"/>
  <c r="AA277" i="29"/>
  <c r="AA209" i="29"/>
  <c r="AA145" i="29"/>
  <c r="AA81" i="29"/>
  <c r="AA17" i="29"/>
  <c r="AF803" i="29"/>
  <c r="AE603" i="29"/>
  <c r="AE560" i="29"/>
  <c r="AF518" i="29"/>
  <c r="AF462" i="29"/>
  <c r="AE473" i="29"/>
  <c r="AF491" i="29"/>
  <c r="AF427" i="29"/>
  <c r="AF356" i="29"/>
  <c r="AE292" i="29"/>
  <c r="AE228" i="29"/>
  <c r="AE164" i="29"/>
  <c r="AE100" i="29"/>
  <c r="AE40" i="29"/>
  <c r="AE33" i="29"/>
  <c r="AJ782" i="29"/>
  <c r="AJ750" i="29"/>
  <c r="AJ718" i="29"/>
  <c r="AJ686" i="29"/>
  <c r="AJ654" i="29"/>
  <c r="AJ622" i="29"/>
  <c r="AJ558" i="29"/>
  <c r="AI484" i="29"/>
  <c r="AI577" i="29"/>
  <c r="AJ619" i="29"/>
  <c r="AJ555" i="29"/>
  <c r="AJ485" i="29"/>
  <c r="AI431" i="29"/>
  <c r="AJ381" i="29"/>
  <c r="AI324" i="29"/>
  <c r="AJ226" i="29"/>
  <c r="AJ467" i="29"/>
  <c r="AJ403" i="29"/>
  <c r="AJ339" i="29"/>
  <c r="AJ483" i="29"/>
  <c r="AJ428" i="29"/>
  <c r="AJ375" i="29"/>
  <c r="AI319" i="29"/>
  <c r="G791" i="29"/>
  <c r="H707" i="29"/>
  <c r="G759" i="29"/>
  <c r="G731" i="29"/>
  <c r="G656" i="29"/>
  <c r="H659" i="29"/>
  <c r="G628" i="29"/>
  <c r="G564" i="29"/>
  <c r="G715" i="29"/>
  <c r="G607" i="29"/>
  <c r="G543" i="29"/>
  <c r="G379" i="29"/>
  <c r="G315" i="29"/>
  <c r="G499" i="29"/>
  <c r="G456" i="29"/>
  <c r="G412" i="29"/>
  <c r="G348" i="29"/>
  <c r="G284" i="29"/>
  <c r="H661" i="29"/>
  <c r="G585" i="29"/>
  <c r="H527" i="29"/>
  <c r="L244" i="29"/>
  <c r="L212" i="29"/>
  <c r="K167" i="29"/>
  <c r="K174" i="29"/>
  <c r="L69" i="29"/>
  <c r="L152" i="29"/>
  <c r="K86" i="29"/>
  <c r="K22" i="29"/>
  <c r="L89" i="29"/>
  <c r="K190" i="29"/>
  <c r="L129" i="29"/>
  <c r="L25" i="29"/>
  <c r="L140" i="29"/>
  <c r="K195" i="29"/>
  <c r="L76" i="29"/>
  <c r="L103" i="29"/>
  <c r="L32" i="29"/>
  <c r="K165" i="29"/>
  <c r="K763" i="29"/>
  <c r="K791" i="29"/>
  <c r="K762" i="29"/>
  <c r="K730" i="29"/>
  <c r="K698" i="29"/>
  <c r="K666" i="29"/>
  <c r="K659" i="29"/>
  <c r="K580" i="29"/>
  <c r="L642" i="29"/>
  <c r="K613" i="29"/>
  <c r="K536" i="29"/>
  <c r="L482" i="29"/>
  <c r="K321" i="29"/>
  <c r="K595" i="29"/>
  <c r="K519" i="29"/>
  <c r="K285" i="29"/>
  <c r="K532" i="29"/>
  <c r="K605" i="29"/>
  <c r="K539" i="29"/>
  <c r="K479" i="29"/>
  <c r="K398" i="29"/>
  <c r="K334" i="29"/>
  <c r="L655" i="29"/>
  <c r="L516" i="29"/>
  <c r="O775" i="29"/>
  <c r="O711" i="29"/>
  <c r="P774" i="29"/>
  <c r="P742" i="29"/>
  <c r="P710" i="29"/>
  <c r="P678" i="29"/>
  <c r="P646" i="29"/>
  <c r="P679" i="29"/>
  <c r="P491" i="29"/>
  <c r="O425" i="29"/>
  <c r="O51" i="29"/>
  <c r="O449" i="29"/>
  <c r="O11" i="29"/>
  <c r="O479" i="29"/>
  <c r="O419" i="29"/>
  <c r="O372" i="29"/>
  <c r="O308" i="29"/>
  <c r="O244" i="29"/>
  <c r="O180" i="29"/>
  <c r="O116" i="29"/>
  <c r="O40" i="29"/>
  <c r="O655" i="29"/>
  <c r="S771" i="29"/>
  <c r="S707" i="29"/>
  <c r="T770" i="29"/>
  <c r="T738" i="29"/>
  <c r="T706" i="29"/>
  <c r="T674" i="29"/>
  <c r="T642" i="29"/>
  <c r="S599" i="29"/>
  <c r="S535" i="29"/>
  <c r="S683" i="29"/>
  <c r="T566" i="29"/>
  <c r="T590" i="29"/>
  <c r="S507" i="29"/>
  <c r="S531" i="29"/>
  <c r="S449" i="29"/>
  <c r="T346" i="29"/>
  <c r="T314" i="29"/>
  <c r="T282" i="29"/>
  <c r="S241" i="29"/>
  <c r="S177" i="29"/>
  <c r="S113" i="29"/>
  <c r="S49" i="29"/>
  <c r="T606" i="29"/>
  <c r="S523" i="29"/>
  <c r="W782" i="29"/>
  <c r="W750" i="29"/>
  <c r="W718" i="29"/>
  <c r="W686" i="29"/>
  <c r="W654" i="29"/>
  <c r="W629" i="29"/>
  <c r="X513" i="29"/>
  <c r="W460" i="29"/>
  <c r="X362" i="29"/>
  <c r="W392" i="29"/>
  <c r="X322" i="29"/>
  <c r="W463" i="29"/>
  <c r="W399" i="29"/>
  <c r="W490" i="29"/>
  <c r="X423" i="29"/>
  <c r="W287" i="29"/>
  <c r="AF413" i="29"/>
  <c r="X273" i="29"/>
  <c r="X261" i="29"/>
  <c r="O69" i="29"/>
  <c r="G423" i="29"/>
  <c r="C634" i="29"/>
  <c r="P432" i="29"/>
  <c r="H785" i="29"/>
  <c r="D540" i="29"/>
  <c r="T196" i="29"/>
  <c r="O161" i="29"/>
  <c r="L404" i="29"/>
  <c r="H666" i="29"/>
  <c r="G390" i="29"/>
  <c r="H130" i="29"/>
  <c r="G185" i="29"/>
  <c r="D713" i="29"/>
  <c r="C672" i="29"/>
  <c r="D381" i="29"/>
  <c r="C392" i="29"/>
  <c r="T48" i="29"/>
  <c r="P577" i="29"/>
  <c r="P170" i="29"/>
  <c r="K648" i="29"/>
  <c r="H786" i="29"/>
  <c r="G500" i="29"/>
  <c r="H179" i="29"/>
  <c r="D510" i="29"/>
  <c r="D766" i="29"/>
  <c r="C725" i="29"/>
  <c r="D430" i="29"/>
  <c r="C290" i="29"/>
  <c r="D142" i="29"/>
  <c r="C155" i="29"/>
  <c r="D241" i="29"/>
  <c r="D51" i="29"/>
  <c r="C68" i="29"/>
  <c r="C476" i="29"/>
  <c r="D236" i="29"/>
  <c r="C245" i="29"/>
  <c r="C398" i="29"/>
  <c r="G490" i="29"/>
  <c r="P384" i="29"/>
  <c r="P239" i="29"/>
  <c r="K601" i="29"/>
  <c r="G701" i="29"/>
  <c r="P723" i="29"/>
  <c r="T747" i="29"/>
  <c r="X243" i="29"/>
  <c r="W533" i="29"/>
  <c r="AE437" i="29"/>
  <c r="AB234" i="29"/>
  <c r="AN151" i="29"/>
  <c r="AR198" i="29"/>
  <c r="AR206" i="29"/>
  <c r="AQ11" i="29"/>
  <c r="AN554" i="29"/>
  <c r="AQ761" i="29"/>
  <c r="AU200" i="29"/>
  <c r="AU372" i="29"/>
  <c r="K91" i="29"/>
  <c r="O769" i="29"/>
  <c r="O669" i="29"/>
  <c r="P275" i="29"/>
  <c r="L131" i="29"/>
  <c r="T182" i="29"/>
  <c r="W310" i="29"/>
  <c r="X634" i="29"/>
  <c r="AB360" i="29"/>
  <c r="W661" i="29"/>
  <c r="AA555" i="29"/>
  <c r="AM478" i="29"/>
  <c r="AE506" i="29"/>
  <c r="AE518" i="29"/>
  <c r="AU3" i="29"/>
  <c r="AN622" i="29"/>
  <c r="AV97" i="29"/>
  <c r="AU112" i="29"/>
  <c r="AZ118" i="29"/>
  <c r="AV328" i="29"/>
  <c r="AZ542" i="29"/>
  <c r="G663" i="29"/>
  <c r="K488" i="29"/>
  <c r="P507" i="29"/>
  <c r="L229" i="29"/>
  <c r="O459" i="29"/>
  <c r="H784" i="29"/>
  <c r="P16" i="29"/>
  <c r="T242" i="29"/>
  <c r="L27" i="29"/>
  <c r="P120" i="29"/>
  <c r="T25" i="29"/>
  <c r="X571" i="29"/>
  <c r="T763" i="29"/>
  <c r="X534" i="29"/>
  <c r="AA783" i="29"/>
  <c r="S564" i="29"/>
  <c r="W276" i="29"/>
  <c r="AF17" i="29"/>
  <c r="T434" i="29"/>
  <c r="W76" i="29"/>
  <c r="W541" i="29"/>
  <c r="AF340" i="29"/>
  <c r="AB181" i="29"/>
  <c r="AB594" i="29"/>
  <c r="AF361" i="29"/>
  <c r="W777" i="29"/>
  <c r="AB395" i="29"/>
  <c r="AF153" i="29"/>
  <c r="AB90" i="29"/>
  <c r="AA699" i="29"/>
  <c r="AE360" i="29"/>
  <c r="AI481" i="29"/>
  <c r="AN80" i="29"/>
  <c r="AR94" i="29"/>
  <c r="AI38" i="29"/>
  <c r="AI405" i="29"/>
  <c r="AN427" i="29"/>
  <c r="AF576" i="29"/>
  <c r="AJ88" i="29"/>
  <c r="AI519" i="29"/>
  <c r="AN444" i="29"/>
  <c r="AE590" i="29"/>
  <c r="AJ117" i="29"/>
  <c r="AJ586" i="29"/>
  <c r="AM174" i="29"/>
  <c r="AV133" i="29"/>
  <c r="AM585" i="29"/>
  <c r="AQ749" i="29"/>
  <c r="AM274" i="29"/>
  <c r="AR51" i="29"/>
  <c r="AR578" i="29"/>
  <c r="AN723" i="29"/>
  <c r="AQ358" i="29"/>
  <c r="AU725" i="29"/>
  <c r="AR775" i="29"/>
  <c r="AU218" i="29"/>
  <c r="AQ601" i="29"/>
  <c r="AV371" i="29"/>
  <c r="AZ101" i="29"/>
  <c r="AV327" i="29"/>
  <c r="AZ58" i="29"/>
  <c r="AU444" i="29"/>
  <c r="AZ206" i="29"/>
  <c r="BD28" i="29"/>
  <c r="H456" i="29"/>
  <c r="K132" i="29"/>
  <c r="K384" i="29"/>
  <c r="P51" i="29"/>
  <c r="O366" i="29"/>
  <c r="T13" i="29"/>
  <c r="K88" i="29"/>
  <c r="K607" i="29"/>
  <c r="P187" i="29"/>
  <c r="P790" i="29"/>
  <c r="H624" i="29"/>
  <c r="K180" i="29"/>
  <c r="K549" i="29"/>
  <c r="P363" i="29"/>
  <c r="T37" i="29"/>
  <c r="G95" i="29"/>
  <c r="G637" i="29"/>
  <c r="L247" i="29"/>
  <c r="O44" i="29"/>
  <c r="O202" i="29"/>
  <c r="O661" i="29"/>
  <c r="T478" i="29"/>
  <c r="X347" i="29"/>
  <c r="AF81" i="29"/>
  <c r="S733" i="29"/>
  <c r="X538" i="29"/>
  <c r="AF97" i="29"/>
  <c r="S532" i="29"/>
  <c r="W241" i="29"/>
  <c r="AE21" i="29"/>
  <c r="T450" i="29"/>
  <c r="W80" i="29"/>
  <c r="X499" i="29"/>
  <c r="AF406" i="29"/>
  <c r="AB194" i="29"/>
  <c r="AA659" i="29"/>
  <c r="AE429" i="29"/>
  <c r="AB25" i="29"/>
  <c r="AB431" i="29"/>
  <c r="AF220" i="29"/>
  <c r="AB189" i="29"/>
  <c r="AA785" i="29"/>
  <c r="AF442" i="29"/>
  <c r="AI657" i="29"/>
  <c r="AM162" i="29"/>
  <c r="AQ320" i="29"/>
  <c r="AI106" i="29"/>
  <c r="AI797" i="29"/>
  <c r="AR106" i="29"/>
  <c r="AF668" i="29"/>
  <c r="AJ172" i="29"/>
  <c r="AN71" i="29"/>
  <c r="AQ7" i="29"/>
  <c r="AF728" i="29"/>
  <c r="AJ203" i="29"/>
  <c r="AJ699" i="29"/>
  <c r="AN459" i="29"/>
  <c r="AN279" i="29"/>
  <c r="AQ334" i="29"/>
  <c r="AN79" i="29"/>
  <c r="AM462" i="29"/>
  <c r="AQ165" i="29"/>
  <c r="AU306" i="29"/>
  <c r="AR33" i="29"/>
  <c r="AQ689" i="29"/>
  <c r="AR626" i="29"/>
  <c r="AV451" i="29"/>
  <c r="AU485" i="29"/>
  <c r="AU128" i="29"/>
  <c r="AV595" i="29"/>
  <c r="AZ134" i="29"/>
  <c r="AV619" i="29"/>
  <c r="AV335" i="29"/>
  <c r="AV790" i="29"/>
  <c r="AZ582" i="29"/>
  <c r="AY435" i="29"/>
  <c r="AY761" i="29"/>
  <c r="AZ476" i="29"/>
  <c r="AZ317" i="29"/>
  <c r="AY741" i="29"/>
  <c r="BC240" i="29"/>
  <c r="BG37" i="29"/>
  <c r="BC491" i="29"/>
  <c r="BC423" i="29"/>
  <c r="BD119" i="29"/>
  <c r="BC566" i="29"/>
  <c r="BH218" i="29"/>
  <c r="BG317" i="29"/>
  <c r="BG201" i="29"/>
  <c r="BG655" i="29"/>
  <c r="BH290" i="29"/>
  <c r="BH696" i="29"/>
  <c r="BH708" i="29"/>
  <c r="BK83" i="29"/>
  <c r="BK358" i="29"/>
  <c r="BK374" i="29"/>
  <c r="BL778" i="29"/>
  <c r="BL591" i="29"/>
  <c r="BL599" i="29"/>
  <c r="BP169" i="29"/>
  <c r="BP186" i="29"/>
  <c r="BP474" i="29"/>
  <c r="BP542" i="29"/>
  <c r="BO585" i="29"/>
  <c r="BP683" i="29"/>
  <c r="BO65" i="29"/>
  <c r="BO307" i="29"/>
  <c r="BO462" i="29"/>
  <c r="BO559" i="29"/>
  <c r="BO695" i="29"/>
  <c r="BP714" i="29"/>
  <c r="BL227" i="29"/>
  <c r="BL119" i="29"/>
  <c r="BL171" i="29"/>
  <c r="BK696" i="29"/>
  <c r="BK590" i="29"/>
  <c r="BL578" i="29"/>
  <c r="BL691" i="29"/>
  <c r="BH53" i="29"/>
  <c r="BG138" i="29"/>
  <c r="BH335" i="29"/>
  <c r="BG634" i="29"/>
  <c r="BH618" i="29"/>
  <c r="BC671" i="29"/>
  <c r="BC306" i="29"/>
  <c r="BC395" i="29"/>
  <c r="BC683" i="29"/>
  <c r="BD730" i="29"/>
  <c r="AY17" i="29"/>
  <c r="AY277" i="29"/>
  <c r="AY622" i="29"/>
  <c r="AZ699" i="29"/>
  <c r="AV7" i="29"/>
  <c r="AV262" i="29"/>
  <c r="AU263" i="29"/>
  <c r="AV520" i="29"/>
  <c r="AV699" i="29"/>
  <c r="AV691" i="29"/>
  <c r="AV722" i="29"/>
  <c r="AR296" i="29"/>
  <c r="AR105" i="29"/>
  <c r="AQ293" i="29"/>
  <c r="AR324" i="29"/>
  <c r="AR430" i="29"/>
  <c r="AQ690" i="29"/>
  <c r="AM4" i="29"/>
  <c r="AN190" i="29"/>
  <c r="AM151" i="29"/>
  <c r="AM638" i="29"/>
  <c r="AM766" i="29"/>
  <c r="AJ448" i="29"/>
  <c r="AI227" i="29"/>
  <c r="AZ668" i="29"/>
  <c r="AZ764" i="29"/>
  <c r="BD185" i="29"/>
  <c r="AY479" i="29"/>
  <c r="AZ621" i="29"/>
  <c r="AZ330" i="29"/>
  <c r="AZ656" i="29"/>
  <c r="AZ744" i="29"/>
  <c r="BD75" i="29"/>
  <c r="BD242" i="29"/>
  <c r="BC514" i="29"/>
  <c r="BG25" i="29"/>
  <c r="BD265" i="29"/>
  <c r="BC451" i="29"/>
  <c r="BC681" i="29"/>
  <c r="BD399" i="29"/>
  <c r="BD707" i="29"/>
  <c r="BG155" i="29"/>
  <c r="BD298" i="29"/>
  <c r="BD551" i="29"/>
  <c r="BG125" i="29"/>
  <c r="BH206" i="29"/>
  <c r="BH443" i="29"/>
  <c r="BH291" i="29"/>
  <c r="BG497" i="29"/>
  <c r="BH175" i="29"/>
  <c r="BG337" i="29"/>
  <c r="BG600" i="29"/>
  <c r="BH84" i="29"/>
  <c r="BH262" i="29"/>
  <c r="BG449" i="29"/>
  <c r="BG635" i="29"/>
  <c r="BL24" i="29"/>
  <c r="BL368" i="29"/>
  <c r="BH685" i="29"/>
  <c r="BL57" i="29"/>
  <c r="BG687" i="29"/>
  <c r="BL236" i="29"/>
  <c r="BK457" i="29"/>
  <c r="BL486" i="29"/>
  <c r="BL463" i="29"/>
  <c r="BL615" i="29"/>
  <c r="BP34" i="29"/>
  <c r="BO171" i="29"/>
  <c r="BK793" i="29"/>
  <c r="BO151" i="29"/>
  <c r="BP21" i="29"/>
  <c r="BP109" i="29"/>
  <c r="BP237" i="29"/>
  <c r="BP126" i="29"/>
  <c r="BP275" i="29"/>
  <c r="BO293" i="29"/>
  <c r="BP614" i="29"/>
  <c r="BO347" i="29"/>
  <c r="BO349" i="29"/>
  <c r="BP630" i="29"/>
  <c r="BO749" i="29"/>
  <c r="BO693" i="29"/>
  <c r="BP727" i="29"/>
  <c r="BO425" i="29"/>
  <c r="BO101" i="29"/>
  <c r="BO229" i="29"/>
  <c r="BP337" i="29"/>
  <c r="BP465" i="29"/>
  <c r="BP323" i="29"/>
  <c r="BP518" i="29"/>
  <c r="BP489" i="29"/>
  <c r="BO667" i="29"/>
  <c r="BO633" i="29"/>
  <c r="BO698" i="29"/>
  <c r="BO762" i="29"/>
  <c r="BK163" i="29"/>
  <c r="BK552" i="29"/>
  <c r="BK339" i="29"/>
  <c r="BL23" i="29"/>
  <c r="BK132" i="29"/>
  <c r="BL343" i="29"/>
  <c r="BL299" i="29"/>
  <c r="BL587" i="29"/>
  <c r="BL526" i="29"/>
  <c r="BK740" i="29"/>
  <c r="BK535" i="29"/>
  <c r="BK716" i="29"/>
  <c r="BK667" i="29"/>
  <c r="BK731" i="29"/>
  <c r="BK786" i="29"/>
  <c r="BH580" i="29"/>
  <c r="BG607" i="29"/>
  <c r="BG183" i="29"/>
  <c r="BG226" i="29"/>
  <c r="BG267" i="29"/>
  <c r="BG310" i="29"/>
  <c r="BH369" i="29"/>
  <c r="BH145" i="29"/>
  <c r="BH506" i="29"/>
  <c r="BG588" i="29"/>
  <c r="BH532" i="29"/>
  <c r="BH623" i="29"/>
  <c r="BH433" i="29"/>
  <c r="BG586" i="29"/>
  <c r="BG507" i="29"/>
  <c r="BG571" i="29"/>
  <c r="BH635" i="29"/>
  <c r="BD454" i="29"/>
  <c r="BC19" i="29"/>
  <c r="BC83" i="29"/>
  <c r="BC147" i="29"/>
  <c r="BD288" i="29"/>
  <c r="BC330" i="29"/>
  <c r="BC373" i="29"/>
  <c r="BD469" i="29"/>
  <c r="BD422" i="29"/>
  <c r="BD419" i="29"/>
  <c r="BD462" i="29"/>
  <c r="BD470" i="29"/>
  <c r="BC425" i="29"/>
  <c r="BD667" i="29"/>
  <c r="BC659" i="29"/>
  <c r="BC658" i="29"/>
  <c r="BC690" i="29"/>
  <c r="BC722" i="29"/>
  <c r="BC754" i="29"/>
  <c r="BC786" i="29"/>
  <c r="BC739" i="29"/>
  <c r="BC794" i="29"/>
  <c r="AY53" i="29"/>
  <c r="AY117" i="29"/>
  <c r="AY181" i="29"/>
  <c r="AY245" i="29"/>
  <c r="AY313" i="29"/>
  <c r="AY518" i="29"/>
  <c r="AY561" i="29"/>
  <c r="AZ604" i="29"/>
  <c r="AY639" i="29"/>
  <c r="AY679" i="29"/>
  <c r="AY743" i="29"/>
  <c r="AY683" i="29"/>
  <c r="AY747" i="29"/>
  <c r="AY670" i="29"/>
  <c r="AY734" i="29"/>
  <c r="AY798" i="29"/>
  <c r="AV58" i="29"/>
  <c r="AV186" i="29"/>
  <c r="AU299" i="29"/>
  <c r="AU40" i="29"/>
  <c r="AU304" i="29"/>
  <c r="AU77" i="29"/>
  <c r="AU141" i="29"/>
  <c r="AU205" i="29"/>
  <c r="AV310" i="29"/>
  <c r="AV346" i="29"/>
  <c r="AV410" i="29"/>
  <c r="AU466" i="29"/>
  <c r="AV534" i="29"/>
  <c r="AU523" i="29"/>
  <c r="AU687" i="29"/>
  <c r="AU631" i="29"/>
  <c r="AU695" i="29"/>
  <c r="AU570" i="29"/>
  <c r="AU602" i="29"/>
  <c r="AU634" i="29"/>
  <c r="AU735" i="29"/>
  <c r="AU642" i="29"/>
  <c r="AU674" i="29"/>
  <c r="AU706" i="29"/>
  <c r="AU738" i="29"/>
  <c r="AU770" i="29"/>
  <c r="AU794" i="29"/>
  <c r="AQ272" i="29"/>
  <c r="AQ382" i="29"/>
  <c r="AR290" i="29"/>
  <c r="AQ43" i="29"/>
  <c r="AQ86" i="29"/>
  <c r="AR129" i="29"/>
  <c r="AQ171" i="29"/>
  <c r="AQ214" i="29"/>
  <c r="AR269" i="29"/>
  <c r="AR535" i="29"/>
  <c r="AQ414" i="29"/>
  <c r="AQ412" i="29"/>
  <c r="AQ306" i="29"/>
  <c r="AR358" i="29"/>
  <c r="AR422" i="29"/>
  <c r="AQ332" i="29"/>
  <c r="AR398" i="29"/>
  <c r="AR476" i="29"/>
  <c r="AQ519" i="29"/>
  <c r="AR646" i="29"/>
  <c r="AR678" i="29"/>
  <c r="AR710" i="29"/>
  <c r="AR742" i="29"/>
  <c r="AR774" i="29"/>
  <c r="AQ802" i="29"/>
  <c r="AM40" i="29"/>
  <c r="AN86" i="29"/>
  <c r="AM128" i="29"/>
  <c r="AM171" i="29"/>
  <c r="AN214" i="29"/>
  <c r="AM263" i="29"/>
  <c r="AN58" i="29"/>
  <c r="AN122" i="29"/>
  <c r="AN186" i="29"/>
  <c r="AM279" i="29"/>
  <c r="AM515" i="29"/>
  <c r="AN795" i="29"/>
  <c r="AN666" i="29"/>
  <c r="AN698" i="29"/>
  <c r="AN730" i="29"/>
  <c r="AN762" i="29"/>
  <c r="AN803" i="29"/>
  <c r="AJ379" i="29"/>
  <c r="AI488" i="29"/>
  <c r="AJ411" i="29"/>
  <c r="AI40" i="29"/>
  <c r="AI104" i="29"/>
  <c r="AI168" i="29"/>
  <c r="AI219" i="29"/>
  <c r="AZ309" i="29"/>
  <c r="AY423" i="29"/>
  <c r="AY524" i="29"/>
  <c r="AZ670" i="29"/>
  <c r="AY713" i="29"/>
  <c r="AZ756" i="29"/>
  <c r="AZ798" i="29"/>
  <c r="BD124" i="29"/>
  <c r="AZ326" i="29"/>
  <c r="AZ432" i="29"/>
  <c r="AZ529" i="29"/>
  <c r="AZ593" i="29"/>
  <c r="BD39" i="29"/>
  <c r="AZ269" i="29"/>
  <c r="AZ392" i="29"/>
  <c r="AZ500" i="29"/>
  <c r="AZ682" i="29"/>
  <c r="AY725" i="29"/>
  <c r="AZ768" i="29"/>
  <c r="BD24" i="29"/>
  <c r="BD165" i="29"/>
  <c r="BD205" i="29"/>
  <c r="BC328" i="29"/>
  <c r="BD474" i="29"/>
  <c r="BD595" i="29"/>
  <c r="BG13" i="29"/>
  <c r="BG77" i="29"/>
  <c r="BD249" i="29"/>
  <c r="BD317" i="29"/>
  <c r="BD381" i="29"/>
  <c r="BD555" i="29"/>
  <c r="BC632" i="29"/>
  <c r="BD144" i="29"/>
  <c r="BD407" i="29"/>
  <c r="BD532" i="29"/>
  <c r="BC661" i="29"/>
  <c r="BG31" i="29"/>
  <c r="BG95" i="29"/>
  <c r="BC196" i="29"/>
  <c r="BC284" i="29"/>
  <c r="BC348" i="29"/>
  <c r="BC554" i="29"/>
  <c r="BC641" i="29"/>
  <c r="BD723" i="29"/>
  <c r="BG135" i="29"/>
  <c r="BH210" i="29"/>
  <c r="BG351" i="29"/>
  <c r="BG453" i="29"/>
  <c r="BG590" i="29"/>
  <c r="BG293" i="29"/>
  <c r="BG397" i="29"/>
  <c r="BH499" i="29"/>
  <c r="BD763" i="29"/>
  <c r="BG163" i="29"/>
  <c r="BG225" i="29"/>
  <c r="BG329" i="29"/>
  <c r="BH422" i="29"/>
  <c r="BG526" i="29"/>
  <c r="BH8" i="29"/>
  <c r="BH72" i="29"/>
  <c r="BG141" i="29"/>
  <c r="BH266" i="29"/>
  <c r="BG333" i="29"/>
  <c r="BH451" i="29"/>
  <c r="BH640" i="29"/>
  <c r="BG643" i="29"/>
  <c r="BH760" i="29"/>
  <c r="BL28" i="29"/>
  <c r="BL112" i="29"/>
  <c r="BL383" i="29"/>
  <c r="BH772" i="29"/>
  <c r="BG695" i="29"/>
  <c r="BH796" i="29"/>
  <c r="BK59" i="29"/>
  <c r="BL192" i="29"/>
  <c r="BH692" i="29"/>
  <c r="BH789" i="29"/>
  <c r="BL284" i="29"/>
  <c r="BK417" i="29"/>
  <c r="BK522" i="29"/>
  <c r="BK394" i="29"/>
  <c r="BL244" i="29"/>
  <c r="BL408" i="29"/>
  <c r="BL495" i="29"/>
  <c r="BL455" i="29"/>
  <c r="BL619" i="29"/>
  <c r="BL784" i="29"/>
  <c r="BP38" i="29"/>
  <c r="BK546" i="29"/>
  <c r="BO123" i="29"/>
  <c r="BK714" i="29"/>
  <c r="BL796" i="29"/>
  <c r="BO55" i="29"/>
  <c r="BO167" i="29"/>
  <c r="BL607" i="29"/>
  <c r="BP25" i="29"/>
  <c r="BP89" i="29"/>
  <c r="BP113" i="29"/>
  <c r="BP177" i="29"/>
  <c r="BP241" i="29"/>
  <c r="BP66" i="29"/>
  <c r="BP130" i="29"/>
  <c r="BP194" i="29"/>
  <c r="BO277" i="29"/>
  <c r="BO297" i="29"/>
  <c r="BP298" i="29"/>
  <c r="BO423" i="29"/>
  <c r="BP558" i="29"/>
  <c r="BO421" i="29"/>
  <c r="BO725" i="29"/>
  <c r="BP450" i="29"/>
  <c r="BO333" i="29"/>
  <c r="BP471" i="29"/>
  <c r="BO597" i="29"/>
  <c r="BO553" i="29"/>
  <c r="BO701" i="29"/>
  <c r="BO609" i="29"/>
  <c r="BP790" i="29"/>
  <c r="BP626" i="29"/>
  <c r="BP731" i="29"/>
  <c r="BP803" i="29"/>
  <c r="BP425" i="29"/>
  <c r="BO41" i="29"/>
  <c r="BO105" i="29"/>
  <c r="BO169" i="29"/>
  <c r="BO233" i="29"/>
  <c r="BO291" i="29"/>
  <c r="BP339" i="29"/>
  <c r="BP403" i="29"/>
  <c r="BP467" i="29"/>
  <c r="BP441" i="29"/>
  <c r="BO338" i="29"/>
  <c r="BO406" i="29"/>
  <c r="BO518" i="29"/>
  <c r="BO533" i="29"/>
  <c r="BO494" i="29"/>
  <c r="BO570" i="29"/>
  <c r="BO671" i="29"/>
  <c r="BP597" i="29"/>
  <c r="BP638" i="29"/>
  <c r="BP670" i="29"/>
  <c r="BP702" i="29"/>
  <c r="BP734" i="29"/>
  <c r="BP766" i="29"/>
  <c r="BO803" i="29"/>
  <c r="BL179" i="29"/>
  <c r="BL303" i="29"/>
  <c r="BL547" i="29"/>
  <c r="BL664" i="29"/>
  <c r="BL291" i="29"/>
  <c r="BK128" i="29"/>
  <c r="BK4" i="29"/>
  <c r="BL47" i="29"/>
  <c r="BK91" i="29"/>
  <c r="BK180" i="29"/>
  <c r="BK279" i="29"/>
  <c r="BK111" i="29"/>
  <c r="BK239" i="29"/>
  <c r="BK680" i="29"/>
  <c r="BL542" i="29"/>
  <c r="BK518" i="29"/>
  <c r="BL611" i="29"/>
  <c r="BL576" i="29"/>
  <c r="BL692" i="29"/>
  <c r="BL640" i="29"/>
  <c r="BL506" i="29"/>
  <c r="BL570" i="29"/>
  <c r="BL668" i="29"/>
  <c r="BL783" i="29"/>
  <c r="BL655" i="29"/>
  <c r="BL687" i="29"/>
  <c r="BL719" i="29"/>
  <c r="BL751" i="29"/>
  <c r="BL803" i="29"/>
  <c r="BH37" i="29"/>
  <c r="BG543" i="29"/>
  <c r="BH49" i="29"/>
  <c r="BH511" i="29"/>
  <c r="BG130" i="29"/>
  <c r="BG186" i="29"/>
  <c r="BH229" i="29"/>
  <c r="BH281" i="29"/>
  <c r="BG323" i="29"/>
  <c r="BH417" i="29"/>
  <c r="BG166" i="29"/>
  <c r="BG538" i="29"/>
  <c r="BH620" i="29"/>
  <c r="BG559" i="29"/>
  <c r="BH651" i="29"/>
  <c r="BH522" i="29"/>
  <c r="BG604" i="29"/>
  <c r="BH526" i="29"/>
  <c r="BH590" i="29"/>
  <c r="BH795" i="29"/>
  <c r="BC655" i="29"/>
  <c r="BC39" i="29"/>
  <c r="BC103" i="29"/>
  <c r="BC258" i="29"/>
  <c r="BC301" i="29"/>
  <c r="BD344" i="29"/>
  <c r="BD400" i="29"/>
  <c r="BC377" i="29"/>
  <c r="BC486" i="29"/>
  <c r="BC447" i="29"/>
  <c r="BC494" i="29"/>
  <c r="BD483" i="29"/>
  <c r="BD489" i="29"/>
  <c r="BC679" i="29"/>
  <c r="BD646" i="29"/>
  <c r="BD678" i="29"/>
  <c r="BD710" i="29"/>
  <c r="BD742" i="29"/>
  <c r="BD774" i="29"/>
  <c r="BC711" i="29"/>
  <c r="BC775" i="29"/>
  <c r="AY25" i="29"/>
  <c r="AY89" i="29"/>
  <c r="AY153" i="29"/>
  <c r="AY217" i="29"/>
  <c r="AY285" i="29"/>
  <c r="AY349" i="29"/>
  <c r="AY542" i="29"/>
  <c r="AY585" i="29"/>
  <c r="AZ628" i="29"/>
  <c r="AZ651" i="29"/>
  <c r="AZ703" i="29"/>
  <c r="AZ767" i="29"/>
  <c r="AZ707" i="29"/>
  <c r="AZ771" i="29"/>
  <c r="AY690" i="29"/>
  <c r="AY754" i="29"/>
  <c r="AV15" i="29"/>
  <c r="AV98" i="29"/>
  <c r="AU220" i="29"/>
  <c r="AU258" i="29"/>
  <c r="AV266" i="29"/>
  <c r="AU44" i="29"/>
  <c r="AV112" i="29"/>
  <c r="AV176" i="29"/>
  <c r="AU259" i="29"/>
  <c r="AU303" i="29"/>
  <c r="AU367" i="29"/>
  <c r="AU431" i="29"/>
  <c r="AU475" i="29"/>
  <c r="AU567" i="29"/>
  <c r="AV559" i="29"/>
  <c r="AU587" i="29"/>
  <c r="AV683" i="29"/>
  <c r="AV550" i="29"/>
  <c r="AV582" i="29"/>
  <c r="AV614" i="29"/>
  <c r="AV675" i="29"/>
  <c r="AU755" i="29"/>
  <c r="AV654" i="29"/>
  <c r="AV686" i="29"/>
  <c r="AV718" i="29"/>
  <c r="AV750" i="29"/>
  <c r="AV782" i="29"/>
  <c r="AR298" i="29"/>
  <c r="AR288" i="29"/>
  <c r="AR408" i="29"/>
  <c r="AQ8" i="29"/>
  <c r="AR57" i="29"/>
  <c r="AQ99" i="29"/>
  <c r="AQ142" i="29"/>
  <c r="AR185" i="29"/>
  <c r="AQ227" i="29"/>
  <c r="AQ285" i="29"/>
  <c r="AQ329" i="29"/>
  <c r="AR440" i="29"/>
  <c r="AR444" i="29"/>
  <c r="AR320" i="29"/>
  <c r="AR384" i="29"/>
  <c r="AQ452" i="29"/>
  <c r="AQ353" i="29"/>
  <c r="AQ428" i="29"/>
  <c r="AQ478" i="29"/>
  <c r="AR557" i="29"/>
  <c r="AQ638" i="29"/>
  <c r="AQ670" i="29"/>
  <c r="AQ702" i="29"/>
  <c r="AQ734" i="29"/>
  <c r="AQ766" i="29"/>
  <c r="AQ790" i="29"/>
  <c r="AM44" i="29"/>
  <c r="AM88" i="29"/>
  <c r="AM131" i="29"/>
  <c r="AN174" i="29"/>
  <c r="AM216" i="29"/>
  <c r="AN266" i="29"/>
  <c r="AM63" i="29"/>
  <c r="AM127" i="29"/>
  <c r="AM191" i="29"/>
  <c r="AN282" i="29"/>
  <c r="AM542" i="29"/>
  <c r="AM795" i="29"/>
  <c r="AM666" i="29"/>
  <c r="AM698" i="29"/>
  <c r="AM730" i="29"/>
  <c r="AM762" i="29"/>
  <c r="AM803" i="29"/>
  <c r="AJ384" i="29"/>
  <c r="AJ493" i="29"/>
  <c r="AJ416" i="29"/>
  <c r="AI44" i="29"/>
  <c r="AI108" i="29"/>
  <c r="AI172" i="29"/>
  <c r="AJ222" i="29"/>
  <c r="AZ290" i="29"/>
  <c r="AY403" i="29"/>
  <c r="AY532" i="29"/>
  <c r="AY673" i="29"/>
  <c r="AZ716" i="29"/>
  <c r="AZ758" i="29"/>
  <c r="AY801" i="29"/>
  <c r="BD131" i="29"/>
  <c r="AZ329" i="29"/>
  <c r="AZ444" i="29"/>
  <c r="AZ533" i="29"/>
  <c r="AZ597" i="29"/>
  <c r="BD52" i="29"/>
  <c r="AZ282" i="29"/>
  <c r="AZ404" i="29"/>
  <c r="AZ648" i="29"/>
  <c r="AZ696" i="29"/>
  <c r="AZ738" i="29"/>
  <c r="AY781" i="29"/>
  <c r="BD59" i="29"/>
  <c r="BD123" i="29"/>
  <c r="BD237" i="29"/>
  <c r="BC368" i="29"/>
  <c r="BC526" i="29"/>
  <c r="BC685" i="29"/>
  <c r="BG33" i="29"/>
  <c r="BG97" i="29"/>
  <c r="BD273" i="29"/>
  <c r="BD337" i="29"/>
  <c r="BD482" i="29"/>
  <c r="BD587" i="29"/>
  <c r="BC697" i="29"/>
  <c r="BD177" i="29"/>
  <c r="BD415" i="29"/>
  <c r="BC542" i="29"/>
  <c r="BC677" i="29"/>
  <c r="BG35" i="29"/>
  <c r="BG99" i="29"/>
  <c r="BD201" i="29"/>
  <c r="BD290" i="29"/>
  <c r="BD354" i="29"/>
  <c r="BC534" i="29"/>
  <c r="BD623" i="29"/>
  <c r="BG111" i="29"/>
  <c r="BG117" i="29"/>
  <c r="BH198" i="29"/>
  <c r="BH338" i="29"/>
  <c r="BG433" i="29"/>
  <c r="BH563" i="29"/>
  <c r="BH283" i="29"/>
  <c r="BG359" i="29"/>
  <c r="BH482" i="29"/>
  <c r="BC765" i="29"/>
  <c r="BG165" i="29"/>
  <c r="BH231" i="29"/>
  <c r="BG331" i="29"/>
  <c r="BG425" i="29"/>
  <c r="BG542" i="29"/>
  <c r="BH12" i="29"/>
  <c r="BH76" i="29"/>
  <c r="BH146" i="29"/>
  <c r="BH270" i="29"/>
  <c r="BG341" i="29"/>
  <c r="BG461" i="29"/>
  <c r="BH656" i="29"/>
  <c r="BH664" i="29"/>
  <c r="BG763" i="29"/>
  <c r="BL32" i="29"/>
  <c r="BL116" i="29"/>
  <c r="BG703" i="29"/>
  <c r="BL124" i="29"/>
  <c r="BH749" i="29"/>
  <c r="BL33" i="29"/>
  <c r="BL104" i="29"/>
  <c r="BG675" i="29"/>
  <c r="BH773" i="29"/>
  <c r="BL172" i="29"/>
  <c r="BK402" i="29"/>
  <c r="BL494" i="29"/>
  <c r="BL379" i="29"/>
  <c r="BK501" i="29"/>
  <c r="BL371" i="29"/>
  <c r="BL458" i="29"/>
  <c r="BK437" i="29"/>
  <c r="BK570" i="29"/>
  <c r="BL776" i="29"/>
  <c r="BP26" i="29"/>
  <c r="BO223" i="29"/>
  <c r="BK734" i="29"/>
  <c r="BK586" i="29"/>
  <c r="BK777" i="29"/>
  <c r="BO27" i="29"/>
  <c r="BO91" i="29"/>
  <c r="BK548" i="29"/>
  <c r="BK758" i="29"/>
  <c r="BP61" i="29"/>
  <c r="BO195" i="29"/>
  <c r="BP165" i="29"/>
  <c r="BP229" i="29"/>
  <c r="BP306" i="29"/>
  <c r="BP118" i="29"/>
  <c r="BP182" i="29"/>
  <c r="BP246" i="29"/>
  <c r="BP283" i="29"/>
  <c r="BP286" i="29"/>
  <c r="BO405" i="29"/>
  <c r="BP586" i="29"/>
  <c r="BO429" i="29"/>
  <c r="BO327" i="29"/>
  <c r="BO455" i="29"/>
  <c r="BO387" i="29"/>
  <c r="BP495" i="29"/>
  <c r="BO761" i="29"/>
  <c r="BO601" i="29"/>
  <c r="BO529" i="29"/>
  <c r="BO753" i="29"/>
  <c r="BP671" i="29"/>
  <c r="BP703" i="29"/>
  <c r="BP767" i="29"/>
  <c r="BP382" i="29"/>
  <c r="BO13" i="29"/>
  <c r="BO77" i="29"/>
  <c r="BO141" i="29"/>
  <c r="BO205" i="29"/>
  <c r="BP273" i="29"/>
  <c r="BO315" i="29"/>
  <c r="BO375" i="29"/>
  <c r="BO439" i="29"/>
  <c r="BP366" i="29"/>
  <c r="BO274" i="29"/>
  <c r="BP342" i="29"/>
  <c r="BP413" i="29"/>
  <c r="BP507" i="29"/>
  <c r="BP522" i="29"/>
  <c r="BP481" i="29"/>
  <c r="BP546" i="29"/>
  <c r="BO643" i="29"/>
  <c r="BO578" i="29"/>
  <c r="BP625" i="29"/>
  <c r="BO654" i="29"/>
  <c r="BO686" i="29"/>
  <c r="BO718" i="29"/>
  <c r="BO750" i="29"/>
  <c r="BO782" i="29"/>
  <c r="BK115" i="29"/>
  <c r="BK243" i="29"/>
  <c r="BK415" i="29"/>
  <c r="BK584" i="29"/>
  <c r="BK247" i="29"/>
  <c r="BL413" i="29"/>
  <c r="BK176" i="29"/>
  <c r="BK28" i="29"/>
  <c r="BL71" i="29"/>
  <c r="BK139" i="29"/>
  <c r="BK228" i="29"/>
  <c r="BL410" i="29"/>
  <c r="BL191" i="29"/>
  <c r="BL347" i="29"/>
  <c r="BL528" i="29"/>
  <c r="BK434" i="29"/>
  <c r="BL582" i="29"/>
  <c r="BL558" i="29"/>
  <c r="BK660" i="29"/>
  <c r="BK615" i="29"/>
  <c r="BK736" i="29"/>
  <c r="BK559" i="29"/>
  <c r="BK636" i="29"/>
  <c r="BK767" i="29"/>
  <c r="BK647" i="29"/>
  <c r="BK679" i="29"/>
  <c r="BK711" i="29"/>
  <c r="BK743" i="29"/>
  <c r="BK787" i="29"/>
  <c r="BH17" i="29"/>
  <c r="BG530" i="29"/>
  <c r="BH25" i="29"/>
  <c r="BH372" i="29"/>
  <c r="BH117" i="29"/>
  <c r="BG178" i="29"/>
  <c r="BH221" i="29"/>
  <c r="BH273" i="29"/>
  <c r="BG315" i="29"/>
  <c r="BH374" i="29"/>
  <c r="BH153" i="29"/>
  <c r="BG519" i="29"/>
  <c r="BH602" i="29"/>
  <c r="BG546" i="29"/>
  <c r="BH628" i="29"/>
  <c r="BH508" i="29"/>
  <c r="BH599" i="29"/>
  <c r="BG515" i="29"/>
  <c r="BG579" i="29"/>
  <c r="BG664" i="29"/>
  <c r="BC497" i="29"/>
  <c r="BC11" i="29"/>
  <c r="BC75" i="29"/>
  <c r="BC139" i="29"/>
  <c r="BC282" i="29"/>
  <c r="BC325" i="29"/>
  <c r="BD368" i="29"/>
  <c r="BD443" i="29"/>
  <c r="BC414" i="29"/>
  <c r="BC437" i="29"/>
  <c r="BC473" i="29"/>
  <c r="BC498" i="29"/>
  <c r="BC606" i="29"/>
  <c r="BD614" i="29"/>
  <c r="BC646" i="29"/>
  <c r="BC678" i="29"/>
  <c r="BC710" i="29"/>
  <c r="BC742" i="29"/>
  <c r="BC774" i="29"/>
  <c r="BC715" i="29"/>
  <c r="BC779" i="29"/>
  <c r="AY29" i="29"/>
  <c r="AY93" i="29"/>
  <c r="AY157" i="29"/>
  <c r="AY221" i="29"/>
  <c r="AY289" i="29"/>
  <c r="AY353" i="29"/>
  <c r="AY545" i="29"/>
  <c r="AZ588" i="29"/>
  <c r="AY630" i="29"/>
  <c r="AY651" i="29"/>
  <c r="AY703" i="29"/>
  <c r="AY767" i="29"/>
  <c r="AY707" i="29"/>
  <c r="AY771" i="29"/>
  <c r="AY694" i="29"/>
  <c r="AY758" i="29"/>
  <c r="AV19" i="29"/>
  <c r="AV106" i="29"/>
  <c r="AU247" i="29"/>
  <c r="AV258" i="29"/>
  <c r="AV268" i="29"/>
  <c r="AU52" i="29"/>
  <c r="AU117" i="29"/>
  <c r="AU181" i="29"/>
  <c r="AV263" i="29"/>
  <c r="AV306" i="29"/>
  <c r="AV370" i="29"/>
  <c r="AV434" i="29"/>
  <c r="AV512" i="29"/>
  <c r="AV538" i="29"/>
  <c r="AU559" i="29"/>
  <c r="AU591" i="29"/>
  <c r="AU683" i="29"/>
  <c r="AU550" i="29"/>
  <c r="AU582" i="29"/>
  <c r="AU614" i="29"/>
  <c r="AU675" i="29"/>
  <c r="AU759" i="29"/>
  <c r="AU654" i="29"/>
  <c r="AU686" i="29"/>
  <c r="AU718" i="29"/>
  <c r="AU750" i="29"/>
  <c r="AU782" i="29"/>
  <c r="AQ298" i="29"/>
  <c r="AQ296" i="29"/>
  <c r="AR418" i="29"/>
  <c r="AQ12" i="29"/>
  <c r="AQ59" i="29"/>
  <c r="AQ102" i="29"/>
  <c r="AR145" i="29"/>
  <c r="AQ187" i="29"/>
  <c r="AQ230" i="29"/>
  <c r="AR293" i="29"/>
  <c r="AQ376" i="29"/>
  <c r="AR369" i="29"/>
  <c r="AR470" i="29"/>
  <c r="AQ324" i="29"/>
  <c r="AQ388" i="29"/>
  <c r="AR452" i="29"/>
  <c r="AR360" i="29"/>
  <c r="AR428" i="29"/>
  <c r="AQ481" i="29"/>
  <c r="AQ559" i="29"/>
  <c r="AR795" i="29"/>
  <c r="AR666" i="29"/>
  <c r="AR698" i="29"/>
  <c r="AR730" i="29"/>
  <c r="AR762" i="29"/>
  <c r="AR803" i="29"/>
  <c r="AM32" i="29"/>
  <c r="AM80" i="29"/>
  <c r="AM123" i="29"/>
  <c r="AN166" i="29"/>
  <c r="AM208" i="29"/>
  <c r="AM268" i="29"/>
  <c r="AN50" i="29"/>
  <c r="AN114" i="29"/>
  <c r="AN178" i="29"/>
  <c r="AN242" i="29"/>
  <c r="AN618" i="29"/>
  <c r="AN629" i="29"/>
  <c r="AN654" i="29"/>
  <c r="AN686" i="29"/>
  <c r="AN718" i="29"/>
  <c r="AN750" i="29"/>
  <c r="AN782" i="29"/>
  <c r="AI336" i="29"/>
  <c r="AJ459" i="29"/>
  <c r="AI368" i="29"/>
  <c r="AI16" i="29"/>
  <c r="AI80" i="29"/>
  <c r="AI144" i="29"/>
  <c r="AI203" i="29"/>
  <c r="AJ246" i="29"/>
  <c r="G779" i="29"/>
  <c r="G664" i="29"/>
  <c r="G747" i="29"/>
  <c r="H699" i="29"/>
  <c r="G800" i="29"/>
  <c r="H719" i="29"/>
  <c r="G604" i="29"/>
  <c r="G540" i="29"/>
  <c r="G683" i="29"/>
  <c r="G583" i="29"/>
  <c r="G520" i="29"/>
  <c r="G355" i="29"/>
  <c r="G291" i="29"/>
  <c r="G483" i="29"/>
  <c r="G440" i="29"/>
  <c r="G388" i="29"/>
  <c r="G324" i="29"/>
  <c r="G508" i="29"/>
  <c r="G625" i="29"/>
  <c r="G561" i="29"/>
  <c r="H651" i="29"/>
  <c r="L224" i="29"/>
  <c r="K191" i="29"/>
  <c r="L187" i="29"/>
  <c r="L73" i="29"/>
  <c r="K166" i="29"/>
  <c r="K94" i="29"/>
  <c r="K30" i="29"/>
  <c r="L101" i="29"/>
  <c r="L5" i="29"/>
  <c r="L133" i="29"/>
  <c r="L37" i="29"/>
  <c r="L116" i="29"/>
  <c r="L188" i="29"/>
  <c r="L60" i="29"/>
  <c r="L71" i="29"/>
  <c r="L43" i="29"/>
  <c r="L104" i="29"/>
  <c r="L145" i="29"/>
  <c r="K755" i="29"/>
  <c r="K795" i="29"/>
  <c r="K758" i="29"/>
  <c r="K726" i="29"/>
  <c r="K694" i="29"/>
  <c r="K662" i="29"/>
  <c r="K643" i="29"/>
  <c r="K572" i="29"/>
  <c r="K637" i="29"/>
  <c r="K603" i="29"/>
  <c r="L531" i="29"/>
  <c r="K466" i="29"/>
  <c r="K293" i="29"/>
  <c r="K563" i="29"/>
  <c r="L491" i="29"/>
  <c r="K257" i="29"/>
  <c r="L494" i="29"/>
  <c r="K573" i="29"/>
  <c r="L521" i="29"/>
  <c r="L463" i="29"/>
  <c r="K374" i="29"/>
  <c r="K298" i="29"/>
  <c r="K579" i="29"/>
  <c r="K478" i="29"/>
  <c r="O751" i="29"/>
  <c r="P791" i="29"/>
  <c r="P762" i="29"/>
  <c r="P730" i="29"/>
  <c r="P698" i="29"/>
  <c r="P666" i="29"/>
  <c r="P691" i="29"/>
  <c r="P683" i="29"/>
  <c r="P453" i="29"/>
  <c r="O91" i="29"/>
  <c r="P502" i="29"/>
  <c r="P44" i="29"/>
  <c r="P494" i="29"/>
  <c r="P430" i="29"/>
  <c r="O380" i="29"/>
  <c r="O316" i="29"/>
  <c r="O236" i="29"/>
  <c r="O172" i="29"/>
  <c r="O108" i="29"/>
  <c r="O16" i="29"/>
  <c r="O639" i="29"/>
  <c r="S763" i="29"/>
  <c r="S699" i="29"/>
  <c r="T766" i="29"/>
  <c r="T734" i="29"/>
  <c r="T702" i="29"/>
  <c r="T670" i="29"/>
  <c r="T638" i="29"/>
  <c r="S591" i="29"/>
  <c r="S527" i="29"/>
  <c r="S667" i="29"/>
  <c r="S552" i="29"/>
  <c r="S576" i="29"/>
  <c r="S600" i="29"/>
  <c r="T518" i="29"/>
  <c r="T366" i="29"/>
  <c r="T334" i="29"/>
  <c r="T302" i="29"/>
  <c r="T270" i="29"/>
  <c r="S217" i="29"/>
  <c r="S153" i="29"/>
  <c r="S89" i="29"/>
  <c r="S25" i="29"/>
  <c r="T574" i="29"/>
  <c r="W794" i="29"/>
  <c r="W770" i="29"/>
  <c r="W738" i="29"/>
  <c r="W706" i="29"/>
  <c r="W674" i="29"/>
  <c r="W642" i="29"/>
  <c r="W539" i="29"/>
  <c r="W500" i="29"/>
  <c r="W436" i="29"/>
  <c r="W319" i="29"/>
  <c r="X375" i="29"/>
  <c r="X302" i="29"/>
  <c r="W439" i="29"/>
  <c r="W378" i="29"/>
  <c r="W482" i="29"/>
  <c r="W402" i="29"/>
  <c r="X270" i="29"/>
  <c r="W121" i="29"/>
  <c r="W205" i="29"/>
  <c r="X286" i="29"/>
  <c r="X208" i="29"/>
  <c r="W85" i="29"/>
  <c r="W53" i="29"/>
  <c r="W21" i="29"/>
  <c r="X102" i="29"/>
  <c r="AA795" i="29"/>
  <c r="AA740" i="29"/>
  <c r="AB708" i="29"/>
  <c r="AA679" i="29"/>
  <c r="AB660" i="29"/>
  <c r="AB747" i="29"/>
  <c r="AA585" i="29"/>
  <c r="AB543" i="29"/>
  <c r="AB494" i="29"/>
  <c r="AA451" i="29"/>
  <c r="AA408" i="29"/>
  <c r="AB366" i="29"/>
  <c r="AA313" i="29"/>
  <c r="AA245" i="29"/>
  <c r="AA181" i="29"/>
  <c r="AA117" i="29"/>
  <c r="AA53" i="29"/>
  <c r="AA703" i="29"/>
  <c r="AE627" i="29"/>
  <c r="AE584" i="29"/>
  <c r="AF542" i="29"/>
  <c r="AE494" i="29"/>
  <c r="AE430" i="29"/>
  <c r="AF441" i="29"/>
  <c r="AE459" i="29"/>
  <c r="AF380" i="29"/>
  <c r="AE328" i="29"/>
  <c r="AE264" i="29"/>
  <c r="AE200" i="29"/>
  <c r="AE136" i="29"/>
  <c r="AE72" i="29"/>
  <c r="AF21" i="29"/>
  <c r="AI790" i="29"/>
  <c r="AI766" i="29"/>
  <c r="AI734" i="29"/>
  <c r="AI702" i="29"/>
  <c r="AI670" i="29"/>
  <c r="AI638" i="29"/>
  <c r="AI590" i="29"/>
  <c r="AI530" i="29"/>
  <c r="AJ609" i="29"/>
  <c r="AJ545" i="29"/>
  <c r="AI587" i="29"/>
  <c r="AI518" i="29"/>
  <c r="AJ461" i="29"/>
  <c r="AI404" i="29"/>
  <c r="AJ356" i="29"/>
  <c r="AI292" i="29"/>
  <c r="AI199" i="29"/>
  <c r="AJ456" i="29"/>
  <c r="AJ392" i="29"/>
  <c r="AI327" i="29"/>
  <c r="AI471" i="29"/>
  <c r="AJ421" i="29"/>
  <c r="AI364" i="29"/>
  <c r="AJ308" i="29"/>
  <c r="H787" i="29"/>
  <c r="H696" i="29"/>
  <c r="H755" i="29"/>
  <c r="H720" i="29"/>
  <c r="H637" i="29"/>
  <c r="H648" i="29"/>
  <c r="H620" i="29"/>
  <c r="H556" i="29"/>
  <c r="G704" i="29"/>
  <c r="H591" i="29"/>
  <c r="H531" i="29"/>
  <c r="G383" i="29"/>
  <c r="G319" i="29"/>
  <c r="G259" i="29"/>
  <c r="G459" i="29"/>
  <c r="G416" i="29"/>
  <c r="G352" i="29"/>
  <c r="G288" i="29"/>
  <c r="G687" i="29"/>
  <c r="H593" i="29"/>
  <c r="H529" i="29"/>
  <c r="L238" i="29"/>
  <c r="L206" i="29"/>
  <c r="L154" i="29"/>
  <c r="K155" i="29"/>
  <c r="K45" i="29"/>
  <c r="L142" i="29"/>
  <c r="K74" i="29"/>
  <c r="K10" i="29"/>
  <c r="K65" i="29"/>
  <c r="K171" i="29"/>
  <c r="K105" i="29"/>
  <c r="K9" i="29"/>
  <c r="L36" i="29"/>
  <c r="K139" i="29"/>
  <c r="K15" i="29"/>
  <c r="K233" i="29"/>
  <c r="L23" i="29"/>
  <c r="K27" i="29"/>
  <c r="K790" i="29"/>
  <c r="K735" i="29"/>
  <c r="L782" i="29"/>
  <c r="L750" i="29"/>
  <c r="L718" i="29"/>
  <c r="L686" i="29"/>
  <c r="L654" i="29"/>
  <c r="L621" i="29"/>
  <c r="K695" i="29"/>
  <c r="K667" i="29"/>
  <c r="L571" i="29"/>
  <c r="L515" i="29"/>
  <c r="L464" i="29"/>
  <c r="K289" i="29"/>
  <c r="L551" i="29"/>
  <c r="L486" i="29"/>
  <c r="K294" i="29"/>
  <c r="K494" i="29"/>
  <c r="L573" i="29"/>
  <c r="K512" i="29"/>
  <c r="K455" i="29"/>
  <c r="K370" i="29"/>
  <c r="K278" i="29"/>
  <c r="K565" i="29"/>
  <c r="O802" i="29"/>
  <c r="O747" i="29"/>
  <c r="O795" i="29"/>
  <c r="O758" i="29"/>
  <c r="O726" i="29"/>
  <c r="O694" i="29"/>
  <c r="O662" i="29"/>
  <c r="O675" i="29"/>
  <c r="O667" i="29"/>
  <c r="O446" i="29"/>
  <c r="O87" i="29"/>
  <c r="P481" i="29"/>
  <c r="O43" i="29"/>
  <c r="O490" i="29"/>
  <c r="O426" i="29"/>
  <c r="O376" i="29"/>
  <c r="O312" i="29"/>
  <c r="O248" i="29"/>
  <c r="O184" i="29"/>
  <c r="O120" i="29"/>
  <c r="O52" i="29"/>
  <c r="P671" i="29"/>
  <c r="S775" i="29"/>
  <c r="S711" i="29"/>
  <c r="S770" i="29"/>
  <c r="S738" i="29"/>
  <c r="S706" i="29"/>
  <c r="S674" i="29"/>
  <c r="S642" i="29"/>
  <c r="T602" i="29"/>
  <c r="T538" i="29"/>
  <c r="T647" i="29"/>
  <c r="T579" i="29"/>
  <c r="T603" i="29"/>
  <c r="T512" i="29"/>
  <c r="T536" i="29"/>
  <c r="T449" i="29"/>
  <c r="S346" i="29"/>
  <c r="S314" i="29"/>
  <c r="S282" i="29"/>
  <c r="S245" i="29"/>
  <c r="S181" i="29"/>
  <c r="S117" i="29"/>
  <c r="S53" i="29"/>
  <c r="S622" i="29"/>
  <c r="T528" i="29"/>
  <c r="X786" i="29"/>
  <c r="X754" i="29"/>
  <c r="X722" i="29"/>
  <c r="X690" i="29"/>
  <c r="X658" i="29"/>
  <c r="X617" i="29"/>
  <c r="W550" i="29"/>
  <c r="X452" i="29"/>
  <c r="X351" i="29"/>
  <c r="W386" i="29"/>
  <c r="W315" i="29"/>
  <c r="X455" i="29"/>
  <c r="W384" i="29"/>
  <c r="X474" i="29"/>
  <c r="W391" i="29"/>
  <c r="W270" i="29"/>
  <c r="W113" i="29"/>
  <c r="W201" i="29"/>
  <c r="W286" i="29"/>
  <c r="X204" i="29"/>
  <c r="X85" i="29"/>
  <c r="X53" i="29"/>
  <c r="X21" i="29"/>
  <c r="W122" i="29"/>
  <c r="AB795" i="29"/>
  <c r="AB727" i="29"/>
  <c r="AB687" i="29"/>
  <c r="AA668" i="29"/>
  <c r="AA611" i="29"/>
  <c r="AA747" i="29"/>
  <c r="AB583" i="29"/>
  <c r="AA540" i="29"/>
  <c r="AB502" i="29"/>
  <c r="AA459" i="29"/>
  <c r="AA416" i="29"/>
  <c r="AB374" i="29"/>
  <c r="AA325" i="29"/>
  <c r="AA261" i="29"/>
  <c r="AA193" i="29"/>
  <c r="AA129" i="29"/>
  <c r="AA65" i="29"/>
  <c r="AB707" i="29"/>
  <c r="AF795" i="29"/>
  <c r="AE592" i="29"/>
  <c r="AF550" i="29"/>
  <c r="AE507" i="29"/>
  <c r="AF446" i="29"/>
  <c r="AE457" i="29"/>
  <c r="AF475" i="29"/>
  <c r="AE387" i="29"/>
  <c r="AE340" i="29"/>
  <c r="AE276" i="29"/>
  <c r="AE212" i="29"/>
  <c r="AE148" i="29"/>
  <c r="AE84" i="29"/>
  <c r="AE28" i="29"/>
  <c r="AI802" i="29"/>
  <c r="AJ774" i="29"/>
  <c r="AJ742" i="29"/>
  <c r="AJ710" i="29"/>
  <c r="AJ678" i="29"/>
  <c r="AJ646" i="29"/>
  <c r="AJ606" i="29"/>
  <c r="AJ542" i="29"/>
  <c r="AI625" i="29"/>
  <c r="AI561" i="29"/>
  <c r="AJ603" i="29"/>
  <c r="AJ539" i="29"/>
  <c r="AJ468" i="29"/>
  <c r="AJ415" i="29"/>
  <c r="AI367" i="29"/>
  <c r="AJ303" i="29"/>
  <c r="AJ210" i="29"/>
  <c r="AJ451" i="29"/>
  <c r="AJ387" i="29"/>
  <c r="AI316" i="29"/>
  <c r="AJ469" i="29"/>
  <c r="AI412" i="29"/>
  <c r="AJ364" i="29"/>
  <c r="AI304" i="29"/>
  <c r="G783" i="29"/>
  <c r="H675" i="29"/>
  <c r="G751" i="29"/>
  <c r="G716" i="29"/>
  <c r="H635" i="29"/>
  <c r="G729" i="29"/>
  <c r="G612" i="29"/>
  <c r="G548" i="29"/>
  <c r="H704" i="29"/>
  <c r="G591" i="29"/>
  <c r="G524" i="29"/>
  <c r="G363" i="29"/>
  <c r="G299" i="29"/>
  <c r="G488" i="29"/>
  <c r="H446" i="29"/>
  <c r="G396" i="29"/>
  <c r="G332" i="29"/>
  <c r="G268" i="29"/>
  <c r="G633" i="29"/>
  <c r="G569" i="29"/>
  <c r="H516" i="29"/>
  <c r="L236" i="29"/>
  <c r="L204" i="29"/>
  <c r="K151" i="29"/>
  <c r="L155" i="29"/>
  <c r="L45" i="29"/>
  <c r="L134" i="29"/>
  <c r="K70" i="29"/>
  <c r="K6" i="29"/>
  <c r="L65" i="29"/>
  <c r="L171" i="29"/>
  <c r="L105" i="29"/>
  <c r="L9" i="29"/>
  <c r="L84" i="29"/>
  <c r="K161" i="29"/>
  <c r="L44" i="29"/>
  <c r="K217" i="29"/>
  <c r="L123" i="29"/>
  <c r="K802" i="29"/>
  <c r="K747" i="29"/>
  <c r="K786" i="29"/>
  <c r="K754" i="29"/>
  <c r="K722" i="29"/>
  <c r="K690" i="29"/>
  <c r="K658" i="29"/>
  <c r="K638" i="29"/>
  <c r="K564" i="29"/>
  <c r="L699" i="29"/>
  <c r="L589" i="29"/>
  <c r="L529" i="29"/>
  <c r="L471" i="29"/>
  <c r="K301" i="29"/>
  <c r="L576" i="29"/>
  <c r="K502" i="29"/>
  <c r="L266" i="29"/>
  <c r="K499" i="29"/>
  <c r="L587" i="29"/>
  <c r="L523" i="29"/>
  <c r="L472" i="29"/>
  <c r="K382" i="29"/>
  <c r="K318" i="29"/>
  <c r="K611" i="29"/>
  <c r="L483" i="29"/>
  <c r="O759" i="29"/>
  <c r="O695" i="29"/>
  <c r="P766" i="29"/>
  <c r="P734" i="29"/>
  <c r="P702" i="29"/>
  <c r="P670" i="29"/>
  <c r="P638" i="29"/>
  <c r="P647" i="29"/>
  <c r="O478" i="29"/>
  <c r="O407" i="29"/>
  <c r="O15" i="29"/>
  <c r="O67" i="29"/>
  <c r="O20" i="29"/>
  <c r="P469" i="29"/>
  <c r="O408" i="29"/>
  <c r="O356" i="29"/>
  <c r="O292" i="29"/>
  <c r="O228" i="29"/>
  <c r="O164" i="29"/>
  <c r="O100" i="29"/>
  <c r="O486" i="29"/>
  <c r="P622" i="29"/>
  <c r="S755" i="29"/>
  <c r="T791" i="29"/>
  <c r="T762" i="29"/>
  <c r="T730" i="29"/>
  <c r="T698" i="29"/>
  <c r="T666" i="29"/>
  <c r="T691" i="29"/>
  <c r="S583" i="29"/>
  <c r="S519" i="29"/>
  <c r="S651" i="29"/>
  <c r="S547" i="29"/>
  <c r="S571" i="29"/>
  <c r="S595" i="29"/>
  <c r="S799" i="29"/>
  <c r="T370" i="29"/>
  <c r="T338" i="29"/>
  <c r="T306" i="29"/>
  <c r="T274" i="29"/>
  <c r="S225" i="29"/>
  <c r="S161" i="29"/>
  <c r="S97" i="29"/>
  <c r="S33" i="29"/>
  <c r="S587" i="29"/>
  <c r="W802" i="29"/>
  <c r="W774" i="29"/>
  <c r="W742" i="29"/>
  <c r="W710" i="29"/>
  <c r="W678" i="29"/>
  <c r="W646" i="29"/>
  <c r="X625" i="29"/>
  <c r="W523" i="29"/>
  <c r="W444" i="29"/>
  <c r="X330" i="29"/>
  <c r="X382" i="29"/>
  <c r="X310" i="29"/>
  <c r="W447" i="29"/>
  <c r="X380" i="29"/>
  <c r="W474" i="29"/>
  <c r="AE65" i="29"/>
  <c r="AB637" i="29"/>
  <c r="S454" i="29"/>
  <c r="L501" i="29"/>
  <c r="H92" i="29"/>
  <c r="D339" i="29"/>
  <c r="O203" i="29"/>
  <c r="G409" i="29"/>
  <c r="D796" i="29"/>
  <c r="O788" i="29"/>
  <c r="O13" i="29"/>
  <c r="L335" i="29"/>
  <c r="H595" i="29"/>
  <c r="G326" i="29"/>
  <c r="H194" i="29"/>
  <c r="D521" i="29"/>
  <c r="D777" i="29"/>
  <c r="C736" i="29"/>
  <c r="D445" i="29"/>
  <c r="T203" i="29"/>
  <c r="O792" i="29"/>
  <c r="P530" i="29"/>
  <c r="P106" i="29"/>
  <c r="K562" i="29"/>
  <c r="H722" i="29"/>
  <c r="G436" i="29"/>
  <c r="H243" i="29"/>
  <c r="D574" i="29"/>
  <c r="C533" i="29"/>
  <c r="C789" i="29"/>
  <c r="D494" i="29"/>
  <c r="C450" i="29"/>
  <c r="D206" i="29"/>
  <c r="C219" i="29"/>
  <c r="C230" i="29"/>
  <c r="D115" i="29"/>
  <c r="C180" i="29"/>
  <c r="D44" i="29"/>
  <c r="C53" i="29"/>
  <c r="C481" i="29"/>
  <c r="D69" i="29"/>
  <c r="K178" i="29"/>
  <c r="T90" i="29"/>
  <c r="T33" i="29"/>
  <c r="P383" i="29"/>
  <c r="L298" i="29"/>
  <c r="S481" i="29"/>
  <c r="W513" i="29"/>
  <c r="AF9" i="29"/>
  <c r="AE409" i="29"/>
  <c r="AB38" i="29"/>
  <c r="AF12" i="29"/>
  <c r="AU60" i="29"/>
  <c r="AF724" i="29"/>
  <c r="AJ29" i="29"/>
  <c r="AM438" i="29"/>
  <c r="AR219" i="29"/>
  <c r="AR671" i="29"/>
  <c r="AU697" i="29"/>
  <c r="AZ62" i="29"/>
  <c r="K372" i="29"/>
  <c r="L18" i="29"/>
  <c r="H499" i="29"/>
  <c r="P616" i="29"/>
  <c r="K631" i="29"/>
  <c r="X113" i="29"/>
  <c r="AB384" i="29"/>
  <c r="S289" i="29"/>
  <c r="X771" i="29"/>
  <c r="AB233" i="29"/>
  <c r="AF176" i="29"/>
  <c r="AF761" i="29"/>
  <c r="AJ20" i="29"/>
  <c r="AJ81" i="29"/>
  <c r="AM513" i="29"/>
  <c r="AQ352" i="29"/>
  <c r="AR707" i="29"/>
  <c r="AU324" i="29"/>
  <c r="AV351" i="29"/>
  <c r="AV456" i="29"/>
  <c r="BD15" i="29"/>
  <c r="L110" i="29"/>
  <c r="P24" i="29"/>
  <c r="P783" i="29"/>
  <c r="K553" i="29"/>
  <c r="O717" i="29"/>
  <c r="L130" i="29"/>
  <c r="P327" i="29"/>
  <c r="G131" i="29"/>
  <c r="K212" i="29"/>
  <c r="P184" i="29"/>
  <c r="T410" i="29"/>
  <c r="AA527" i="29"/>
  <c r="X153" i="29"/>
  <c r="X630" i="29"/>
  <c r="T279" i="29"/>
  <c r="T775" i="29"/>
  <c r="W396" i="29"/>
  <c r="AF257" i="29"/>
  <c r="T559" i="29"/>
  <c r="W160" i="29"/>
  <c r="X659" i="29"/>
  <c r="X695" i="29"/>
  <c r="AB301" i="29"/>
  <c r="AA743" i="29"/>
  <c r="AE453" i="29"/>
  <c r="AB86" i="29"/>
  <c r="AB459" i="29"/>
  <c r="AF265" i="29"/>
  <c r="AB218" i="29"/>
  <c r="AF4" i="29"/>
  <c r="AF466" i="29"/>
  <c r="AI669" i="29"/>
  <c r="AN187" i="29"/>
  <c r="AR543" i="29"/>
  <c r="AI102" i="29"/>
  <c r="AI597" i="29"/>
  <c r="AM745" i="29"/>
  <c r="AF636" i="29"/>
  <c r="AJ152" i="29"/>
  <c r="AM26" i="29"/>
  <c r="AM749" i="29"/>
  <c r="AF704" i="29"/>
  <c r="AJ181" i="29"/>
  <c r="AJ679" i="29"/>
  <c r="AM442" i="29"/>
  <c r="AM266" i="29"/>
  <c r="AR289" i="29"/>
  <c r="AV157" i="29"/>
  <c r="AN383" i="29"/>
  <c r="AR115" i="29"/>
  <c r="AV85" i="29"/>
  <c r="AM789" i="29"/>
  <c r="AR522" i="29"/>
  <c r="AQ553" i="29"/>
  <c r="AV355" i="29"/>
  <c r="AU350" i="29"/>
  <c r="AV40" i="29"/>
  <c r="AZ38" i="29"/>
  <c r="AZ229" i="29"/>
  <c r="AV455" i="29"/>
  <c r="AZ186" i="29"/>
  <c r="AV599" i="29"/>
  <c r="AZ460" i="29"/>
  <c r="H264" i="29"/>
  <c r="G563" i="29"/>
  <c r="L213" i="29"/>
  <c r="K416" i="29"/>
  <c r="O270" i="29"/>
  <c r="O418" i="29"/>
  <c r="T141" i="29"/>
  <c r="K198" i="29"/>
  <c r="L747" i="29"/>
  <c r="P399" i="29"/>
  <c r="T126" i="29"/>
  <c r="H756" i="29"/>
  <c r="K246" i="29"/>
  <c r="L759" i="29"/>
  <c r="P455" i="29"/>
  <c r="T165" i="29"/>
  <c r="G31" i="29"/>
  <c r="G770" i="29"/>
  <c r="K332" i="29"/>
  <c r="O106" i="29"/>
  <c r="O234" i="29"/>
  <c r="T6" i="29"/>
  <c r="S641" i="29"/>
  <c r="W525" i="29"/>
  <c r="AF575" i="29"/>
  <c r="X141" i="29"/>
  <c r="W637" i="29"/>
  <c r="T267" i="29"/>
  <c r="S745" i="29"/>
  <c r="W374" i="29"/>
  <c r="AF260" i="29"/>
  <c r="S572" i="29"/>
  <c r="W164" i="29"/>
  <c r="X611" i="29"/>
  <c r="X699" i="29"/>
  <c r="AA350" i="29"/>
  <c r="AF69" i="29"/>
  <c r="AF579" i="29"/>
  <c r="AB153" i="29"/>
  <c r="AB495" i="29"/>
  <c r="AF390" i="29"/>
  <c r="AB338" i="29"/>
  <c r="AF64" i="29"/>
  <c r="AF725" i="29"/>
  <c r="AI721" i="29"/>
  <c r="AM350" i="29"/>
  <c r="AF676" i="29"/>
  <c r="AI170" i="29"/>
  <c r="AM130" i="29"/>
  <c r="AU98" i="29"/>
  <c r="AE763" i="29"/>
  <c r="AI246" i="29"/>
  <c r="AM180" i="29"/>
  <c r="AR242" i="29"/>
  <c r="AJ9" i="29"/>
  <c r="AI289" i="29"/>
  <c r="AJ763" i="29"/>
  <c r="AM785" i="29"/>
  <c r="AN379" i="29"/>
  <c r="AR566" i="29"/>
  <c r="AN168" i="29"/>
  <c r="AN582" i="29"/>
  <c r="AQ229" i="29"/>
  <c r="AM613" i="29"/>
  <c r="AQ169" i="29"/>
  <c r="AU74" i="29"/>
  <c r="AR699" i="29"/>
  <c r="AU140" i="29"/>
  <c r="AQ472" i="29"/>
  <c r="AV235" i="29"/>
  <c r="AV759" i="29"/>
  <c r="AZ273" i="29"/>
  <c r="AV783" i="29"/>
  <c r="AV400" i="29"/>
  <c r="AZ113" i="29"/>
  <c r="AY646" i="29"/>
  <c r="AY540" i="29"/>
  <c r="BD3" i="29"/>
  <c r="AZ553" i="29"/>
  <c r="AZ436" i="29"/>
  <c r="AZ784" i="29"/>
  <c r="BC386" i="29"/>
  <c r="BG101" i="29"/>
  <c r="BD599" i="29"/>
  <c r="BC574" i="29"/>
  <c r="BD233" i="29"/>
  <c r="BC673" i="29"/>
  <c r="BH386" i="29"/>
  <c r="BH438" i="29"/>
  <c r="BG281" i="29"/>
  <c r="BH48" i="29"/>
  <c r="BH398" i="29"/>
  <c r="BG791" i="29"/>
  <c r="BL156" i="29"/>
  <c r="BK366" i="29"/>
  <c r="BL447" i="29"/>
  <c r="BK461" i="29"/>
  <c r="BP30" i="29"/>
  <c r="BL780" i="29"/>
  <c r="BP17" i="29"/>
  <c r="BP233" i="29"/>
  <c r="BO289" i="29"/>
  <c r="BO365" i="29"/>
  <c r="BO413" i="29"/>
  <c r="BP794" i="29"/>
  <c r="BP755" i="29"/>
  <c r="BO129" i="29"/>
  <c r="BO369" i="29"/>
  <c r="BP321" i="29"/>
  <c r="BO470" i="29"/>
  <c r="BP613" i="29"/>
  <c r="BP746" i="29"/>
  <c r="BL515" i="29"/>
  <c r="BK199" i="29"/>
  <c r="BK263" i="29"/>
  <c r="BK555" i="29"/>
  <c r="BL708" i="29"/>
  <c r="BL684" i="29"/>
  <c r="BL723" i="29"/>
  <c r="BG548" i="29"/>
  <c r="BG191" i="29"/>
  <c r="BG110" i="29"/>
  <c r="BG564" i="29"/>
  <c r="BH534" i="29"/>
  <c r="BC47" i="29"/>
  <c r="BC349" i="29"/>
  <c r="BD501" i="29"/>
  <c r="BD691" i="29"/>
  <c r="BD762" i="29"/>
  <c r="AY81" i="29"/>
  <c r="AY341" i="29"/>
  <c r="AZ647" i="29"/>
  <c r="AZ763" i="29"/>
  <c r="AV82" i="29"/>
  <c r="AU28" i="29"/>
  <c r="AU311" i="29"/>
  <c r="AU538" i="29"/>
  <c r="AV554" i="29"/>
  <c r="AU763" i="29"/>
  <c r="AV754" i="29"/>
  <c r="AQ418" i="29"/>
  <c r="AQ147" i="29"/>
  <c r="AR376" i="29"/>
  <c r="AR388" i="29"/>
  <c r="AQ494" i="29"/>
  <c r="AQ722" i="29"/>
  <c r="AN62" i="29"/>
  <c r="AM232" i="29"/>
  <c r="AM215" i="29"/>
  <c r="AM670" i="29"/>
  <c r="AM790" i="29"/>
  <c r="AI52" i="29"/>
  <c r="AZ306" i="29"/>
  <c r="AZ710" i="29"/>
  <c r="AZ796" i="29"/>
  <c r="AZ345" i="29"/>
  <c r="AZ541" i="29"/>
  <c r="BD68" i="29"/>
  <c r="AZ409" i="29"/>
  <c r="AZ690" i="29"/>
  <c r="AZ776" i="29"/>
  <c r="BD107" i="29"/>
  <c r="BC320" i="29"/>
  <c r="BC590" i="29"/>
  <c r="BG73" i="29"/>
  <c r="BD313" i="29"/>
  <c r="BC550" i="29"/>
  <c r="BH162" i="29"/>
  <c r="BC530" i="29"/>
  <c r="BG27" i="29"/>
  <c r="BD186" i="29"/>
  <c r="BD346" i="29"/>
  <c r="BD615" i="29"/>
  <c r="BH110" i="29"/>
  <c r="BH330" i="29"/>
  <c r="BG544" i="29"/>
  <c r="BG349" i="29"/>
  <c r="BC749" i="29"/>
  <c r="BH223" i="29"/>
  <c r="BH418" i="29"/>
  <c r="BH4" i="29"/>
  <c r="BG139" i="29"/>
  <c r="BH310" i="29"/>
  <c r="BH587" i="29"/>
  <c r="BH728" i="29"/>
  <c r="BL72" i="29"/>
  <c r="BH740" i="29"/>
  <c r="BH764" i="29"/>
  <c r="BL132" i="29"/>
  <c r="BH768" i="29"/>
  <c r="BL332" i="29"/>
  <c r="BL304" i="29"/>
  <c r="BK354" i="29"/>
  <c r="BK425" i="29"/>
  <c r="BL770" i="29"/>
  <c r="BO191" i="29"/>
  <c r="BL627" i="29"/>
  <c r="BO35" i="29"/>
  <c r="BL567" i="29"/>
  <c r="BP69" i="29"/>
  <c r="BP157" i="29"/>
  <c r="BP299" i="29"/>
  <c r="BP174" i="29"/>
  <c r="BO271" i="29"/>
  <c r="BP394" i="29"/>
  <c r="BO419" i="29"/>
  <c r="BP442" i="29"/>
  <c r="BP466" i="29"/>
  <c r="BO545" i="29"/>
  <c r="BO581" i="29"/>
  <c r="BP687" i="29"/>
  <c r="BP775" i="29"/>
  <c r="BO21" i="29"/>
  <c r="BO149" i="29"/>
  <c r="BO278" i="29"/>
  <c r="BP390" i="29"/>
  <c r="BO409" i="29"/>
  <c r="BO385" i="29"/>
  <c r="BP567" i="29"/>
  <c r="BP554" i="29"/>
  <c r="BO583" i="29"/>
  <c r="BO658" i="29"/>
  <c r="BO722" i="29"/>
  <c r="BO791" i="29"/>
  <c r="BK287" i="29"/>
  <c r="BK648" i="29"/>
  <c r="BK144" i="29"/>
  <c r="BL55" i="29"/>
  <c r="BK196" i="29"/>
  <c r="BL143" i="29"/>
  <c r="BL712" i="29"/>
  <c r="BK531" i="29"/>
  <c r="BL590" i="29"/>
  <c r="BK656" i="29"/>
  <c r="BK583" i="29"/>
  <c r="BK791" i="29"/>
  <c r="BK691" i="29"/>
  <c r="BK755" i="29"/>
  <c r="BH61" i="29"/>
  <c r="BH73" i="29"/>
  <c r="BH141" i="29"/>
  <c r="BG194" i="29"/>
  <c r="BH237" i="29"/>
  <c r="BG278" i="29"/>
  <c r="BH321" i="29"/>
  <c r="BG417" i="29"/>
  <c r="BH161" i="29"/>
  <c r="BG524" i="29"/>
  <c r="BG615" i="29"/>
  <c r="BH559" i="29"/>
  <c r="BG651" i="29"/>
  <c r="BG522" i="29"/>
  <c r="BH604" i="29"/>
  <c r="BG523" i="29"/>
  <c r="BG587" i="29"/>
  <c r="BG669" i="29"/>
  <c r="BD655" i="29"/>
  <c r="BC35" i="29"/>
  <c r="BC99" i="29"/>
  <c r="BD256" i="29"/>
  <c r="BC298" i="29"/>
  <c r="BC341" i="29"/>
  <c r="BC392" i="29"/>
  <c r="BC490" i="29"/>
  <c r="BD486" i="29"/>
  <c r="BD447" i="29"/>
  <c r="BD494" i="29"/>
  <c r="BD481" i="29"/>
  <c r="BC457" i="29"/>
  <c r="BD647" i="29"/>
  <c r="BC691" i="29"/>
  <c r="BC666" i="29"/>
  <c r="BC698" i="29"/>
  <c r="BC730" i="29"/>
  <c r="BC762" i="29"/>
  <c r="BC791" i="29"/>
  <c r="BC755" i="29"/>
  <c r="AY5" i="29"/>
  <c r="AY69" i="29"/>
  <c r="AY133" i="29"/>
  <c r="AY197" i="29"/>
  <c r="AY265" i="29"/>
  <c r="AY329" i="29"/>
  <c r="AY529" i="29"/>
  <c r="AZ572" i="29"/>
  <c r="AY614" i="29"/>
  <c r="AY647" i="29"/>
  <c r="AY695" i="29"/>
  <c r="AY759" i="29"/>
  <c r="AY699" i="29"/>
  <c r="AY763" i="29"/>
  <c r="AY686" i="29"/>
  <c r="AY750" i="29"/>
  <c r="AV11" i="29"/>
  <c r="AV90" i="29"/>
  <c r="AV218" i="29"/>
  <c r="AU331" i="29"/>
  <c r="AU236" i="29"/>
  <c r="AU336" i="29"/>
  <c r="AU93" i="29"/>
  <c r="AU157" i="29"/>
  <c r="AU223" i="29"/>
  <c r="AV298" i="29"/>
  <c r="AV362" i="29"/>
  <c r="AV426" i="29"/>
  <c r="AV473" i="29"/>
  <c r="AV567" i="29"/>
  <c r="AU543" i="29"/>
  <c r="AU583" i="29"/>
  <c r="AU667" i="29"/>
  <c r="AU546" i="29"/>
  <c r="AU578" i="29"/>
  <c r="AU610" i="29"/>
  <c r="AU659" i="29"/>
  <c r="AU751" i="29"/>
  <c r="AU650" i="29"/>
  <c r="AU682" i="29"/>
  <c r="AU714" i="29"/>
  <c r="AU746" i="29"/>
  <c r="AU778" i="29"/>
  <c r="AQ274" i="29"/>
  <c r="AQ288" i="29"/>
  <c r="AQ408" i="29"/>
  <c r="AQ4" i="29"/>
  <c r="AQ54" i="29"/>
  <c r="AR97" i="29"/>
  <c r="AQ139" i="29"/>
  <c r="AQ182" i="29"/>
  <c r="AR225" i="29"/>
  <c r="AR285" i="29"/>
  <c r="AR329" i="29"/>
  <c r="AQ440" i="29"/>
  <c r="AQ444" i="29"/>
  <c r="AQ317" i="29"/>
  <c r="AQ377" i="29"/>
  <c r="AQ441" i="29"/>
  <c r="AR353" i="29"/>
  <c r="AR424" i="29"/>
  <c r="AQ486" i="29"/>
  <c r="AR625" i="29"/>
  <c r="AR654" i="29"/>
  <c r="AR686" i="29"/>
  <c r="AR718" i="29"/>
  <c r="AR750" i="29"/>
  <c r="AR782" i="29"/>
  <c r="AM590" i="29"/>
  <c r="AN54" i="29"/>
  <c r="AM96" i="29"/>
  <c r="AM139" i="29"/>
  <c r="AN182" i="29"/>
  <c r="AM224" i="29"/>
  <c r="AN298" i="29"/>
  <c r="AN74" i="29"/>
  <c r="AN138" i="29"/>
  <c r="AN202" i="29"/>
  <c r="AM531" i="29"/>
  <c r="AM574" i="29"/>
  <c r="AN642" i="29"/>
  <c r="AN674" i="29"/>
  <c r="AN706" i="29"/>
  <c r="AN738" i="29"/>
  <c r="AN770" i="29"/>
  <c r="AM794" i="29"/>
  <c r="AJ427" i="29"/>
  <c r="AI300" i="29"/>
  <c r="AI448" i="29"/>
  <c r="AI56" i="29"/>
  <c r="AI120" i="29"/>
  <c r="AI184" i="29"/>
  <c r="AJ230" i="29"/>
  <c r="AZ341" i="29"/>
  <c r="AZ452" i="29"/>
  <c r="AY556" i="29"/>
  <c r="AY681" i="29"/>
  <c r="AZ724" i="29"/>
  <c r="AZ766" i="29"/>
  <c r="BD19" i="29"/>
  <c r="AZ238" i="29"/>
  <c r="AZ358" i="29"/>
  <c r="AY459" i="29"/>
  <c r="AZ545" i="29"/>
  <c r="AZ609" i="29"/>
  <c r="BD71" i="29"/>
  <c r="AZ301" i="29"/>
  <c r="AY419" i="29"/>
  <c r="AZ644" i="29"/>
  <c r="AY693" i="29"/>
  <c r="AZ736" i="29"/>
  <c r="AZ778" i="29"/>
  <c r="BD56" i="29"/>
  <c r="BD120" i="29"/>
  <c r="BD225" i="29"/>
  <c r="BC360" i="29"/>
  <c r="BD516" i="29"/>
  <c r="BC669" i="29"/>
  <c r="BG29" i="29"/>
  <c r="BG93" i="29"/>
  <c r="BD269" i="29"/>
  <c r="BD333" i="29"/>
  <c r="BC453" i="29"/>
  <c r="BC582" i="29"/>
  <c r="BD695" i="29"/>
  <c r="BC172" i="29"/>
  <c r="BD442" i="29"/>
  <c r="BC562" i="29"/>
  <c r="BC709" i="29"/>
  <c r="BG47" i="29"/>
  <c r="BG169" i="29"/>
  <c r="BD218" i="29"/>
  <c r="BC300" i="29"/>
  <c r="BC364" i="29"/>
  <c r="BD583" i="29"/>
  <c r="BD703" i="29"/>
  <c r="BD755" i="29"/>
  <c r="BH154" i="29"/>
  <c r="BH226" i="29"/>
  <c r="BG368" i="29"/>
  <c r="BH475" i="29"/>
  <c r="BG647" i="29"/>
  <c r="BG309" i="29"/>
  <c r="BH430" i="29"/>
  <c r="BH507" i="29"/>
  <c r="BD790" i="29"/>
  <c r="BG177" i="29"/>
  <c r="BG241" i="29"/>
  <c r="BG339" i="29"/>
  <c r="BH454" i="29"/>
  <c r="BG608" i="29"/>
  <c r="BH24" i="29"/>
  <c r="BH88" i="29"/>
  <c r="BH166" i="29"/>
  <c r="BH282" i="29"/>
  <c r="BH365" i="29"/>
  <c r="BG481" i="29"/>
  <c r="BG520" i="29"/>
  <c r="BG679" i="29"/>
  <c r="BH777" i="29"/>
  <c r="BL44" i="29"/>
  <c r="BL148" i="29"/>
  <c r="BH693" i="29"/>
  <c r="BL92" i="29"/>
  <c r="BH717" i="29"/>
  <c r="BK11" i="29"/>
  <c r="BK75" i="29"/>
  <c r="BL228" i="29"/>
  <c r="BG719" i="29"/>
  <c r="BK31" i="29"/>
  <c r="BL348" i="29"/>
  <c r="BL442" i="29"/>
  <c r="BL256" i="29"/>
  <c r="BL431" i="29"/>
  <c r="BL308" i="29"/>
  <c r="BL423" i="29"/>
  <c r="BK506" i="29"/>
  <c r="BK485" i="29"/>
  <c r="BK690" i="29"/>
  <c r="BL794" i="29"/>
  <c r="BP54" i="29"/>
  <c r="BL583" i="29"/>
  <c r="BO187" i="29"/>
  <c r="BL764" i="29"/>
  <c r="BO7" i="29"/>
  <c r="BO71" i="29"/>
  <c r="BO231" i="29"/>
  <c r="BK678" i="29"/>
  <c r="BP41" i="29"/>
  <c r="BO115" i="29"/>
  <c r="BP129" i="29"/>
  <c r="BP193" i="29"/>
  <c r="BP262" i="29"/>
  <c r="BP82" i="29"/>
  <c r="BP146" i="29"/>
  <c r="BP210" i="29"/>
  <c r="BP302" i="29"/>
  <c r="BO317" i="29"/>
  <c r="BO339" i="29"/>
  <c r="BO467" i="29"/>
  <c r="BP679" i="29"/>
  <c r="BO445" i="29"/>
  <c r="BP362" i="29"/>
  <c r="BO477" i="29"/>
  <c r="BP367" i="29"/>
  <c r="BO491" i="29"/>
  <c r="BP659" i="29"/>
  <c r="BO577" i="29"/>
  <c r="BO765" i="29"/>
  <c r="BP675" i="29"/>
  <c r="BP622" i="29"/>
  <c r="BP667" i="29"/>
  <c r="BP747" i="29"/>
  <c r="BP329" i="29"/>
  <c r="BP457" i="29"/>
  <c r="BO57" i="29"/>
  <c r="BO121" i="29"/>
  <c r="BO185" i="29"/>
  <c r="BO249" i="29"/>
  <c r="BO302" i="29"/>
  <c r="BO358" i="29"/>
  <c r="BO422" i="29"/>
  <c r="BP345" i="29"/>
  <c r="BP285" i="29"/>
  <c r="BO353" i="29"/>
  <c r="BP419" i="29"/>
  <c r="BO535" i="29"/>
  <c r="BO549" i="29"/>
  <c r="BO526" i="29"/>
  <c r="BP517" i="29"/>
  <c r="BO687" i="29"/>
  <c r="BO607" i="29"/>
  <c r="BP646" i="29"/>
  <c r="BP678" i="29"/>
  <c r="BP710" i="29"/>
  <c r="BP742" i="29"/>
  <c r="BP774" i="29"/>
  <c r="BO798" i="29"/>
  <c r="BL211" i="29"/>
  <c r="BL335" i="29"/>
  <c r="BK566" i="29"/>
  <c r="BK224" i="29"/>
  <c r="BL323" i="29"/>
  <c r="BL151" i="29"/>
  <c r="BL15" i="29"/>
  <c r="BK57" i="29"/>
  <c r="BK116" i="29"/>
  <c r="BL203" i="29"/>
  <c r="BK311" i="29"/>
  <c r="BK143" i="29"/>
  <c r="BK267" i="29"/>
  <c r="BK712" i="29"/>
  <c r="BK560" i="29"/>
  <c r="BL536" i="29"/>
  <c r="BL512" i="29"/>
  <c r="BL602" i="29"/>
  <c r="BL724" i="29"/>
  <c r="BL672" i="29"/>
  <c r="BL522" i="29"/>
  <c r="BL586" i="29"/>
  <c r="BL700" i="29"/>
  <c r="BL799" i="29"/>
  <c r="BL663" i="29"/>
  <c r="BL695" i="29"/>
  <c r="BL727" i="29"/>
  <c r="BL759" i="29"/>
  <c r="BK774" i="29"/>
  <c r="BH69" i="29"/>
  <c r="BH562" i="29"/>
  <c r="BH81" i="29"/>
  <c r="BG594" i="29"/>
  <c r="BG146" i="29"/>
  <c r="BH197" i="29"/>
  <c r="BG239" i="29"/>
  <c r="BG291" i="29"/>
  <c r="BH351" i="29"/>
  <c r="BG118" i="29"/>
  <c r="BH382" i="29"/>
  <c r="BH556" i="29"/>
  <c r="BH653" i="29"/>
  <c r="BH578" i="29"/>
  <c r="BH376" i="29"/>
  <c r="BG540" i="29"/>
  <c r="BG631" i="29"/>
  <c r="BH542" i="29"/>
  <c r="BH606" i="29"/>
  <c r="BH803" i="29"/>
  <c r="BC687" i="29"/>
  <c r="BC55" i="29"/>
  <c r="BC119" i="29"/>
  <c r="BC269" i="29"/>
  <c r="BD312" i="29"/>
  <c r="BC354" i="29"/>
  <c r="BD416" i="29"/>
  <c r="BD390" i="29"/>
  <c r="BC387" i="29"/>
  <c r="BD475" i="29"/>
  <c r="BD438" i="29"/>
  <c r="BD608" i="29"/>
  <c r="BD622" i="29"/>
  <c r="BD643" i="29"/>
  <c r="BD654" i="29"/>
  <c r="BD686" i="29"/>
  <c r="BD718" i="29"/>
  <c r="BD750" i="29"/>
  <c r="BD782" i="29"/>
  <c r="BC727" i="29"/>
  <c r="BD803" i="29"/>
  <c r="AY41" i="29"/>
  <c r="AY105" i="29"/>
  <c r="AY169" i="29"/>
  <c r="AY233" i="29"/>
  <c r="AY301" i="29"/>
  <c r="AY510" i="29"/>
  <c r="AY553" i="29"/>
  <c r="AZ596" i="29"/>
  <c r="AZ667" i="29"/>
  <c r="AZ659" i="29"/>
  <c r="AZ719" i="29"/>
  <c r="AZ783" i="29"/>
  <c r="AZ723" i="29"/>
  <c r="AZ787" i="29"/>
  <c r="AY706" i="29"/>
  <c r="AY770" i="29"/>
  <c r="AV31" i="29"/>
  <c r="AV130" i="29"/>
  <c r="AV271" i="29"/>
  <c r="AU290" i="29"/>
  <c r="AV287" i="29"/>
  <c r="AV64" i="29"/>
  <c r="AV128" i="29"/>
  <c r="AV192" i="29"/>
  <c r="AU274" i="29"/>
  <c r="AU319" i="29"/>
  <c r="AU383" i="29"/>
  <c r="AU447" i="29"/>
  <c r="AV530" i="29"/>
  <c r="AU547" i="29"/>
  <c r="AV639" i="29"/>
  <c r="AU603" i="29"/>
  <c r="AV647" i="29"/>
  <c r="AV558" i="29"/>
  <c r="AV590" i="29"/>
  <c r="AV622" i="29"/>
  <c r="AU707" i="29"/>
  <c r="AU771" i="29"/>
  <c r="AV662" i="29"/>
  <c r="AV694" i="29"/>
  <c r="AV726" i="29"/>
  <c r="AV758" i="29"/>
  <c r="AV787" i="29"/>
  <c r="AR799" i="29"/>
  <c r="AQ333" i="29"/>
  <c r="AQ425" i="29"/>
  <c r="AQ24" i="29"/>
  <c r="AQ67" i="29"/>
  <c r="AQ110" i="29"/>
  <c r="AR153" i="29"/>
  <c r="AQ195" i="29"/>
  <c r="AQ238" i="29"/>
  <c r="AR340" i="29"/>
  <c r="AQ365" i="29"/>
  <c r="AR348" i="29"/>
  <c r="AQ462" i="29"/>
  <c r="AQ330" i="29"/>
  <c r="AQ394" i="29"/>
  <c r="AQ468" i="29"/>
  <c r="AR366" i="29"/>
  <c r="AR449" i="29"/>
  <c r="AQ489" i="29"/>
  <c r="AQ546" i="29"/>
  <c r="AQ646" i="29"/>
  <c r="AQ678" i="29"/>
  <c r="AQ710" i="29"/>
  <c r="AQ742" i="29"/>
  <c r="AQ774" i="29"/>
  <c r="AN799" i="29"/>
  <c r="AM56" i="29"/>
  <c r="AM99" i="29"/>
  <c r="AN142" i="29"/>
  <c r="AM184" i="29"/>
  <c r="AM227" i="29"/>
  <c r="AM300" i="29"/>
  <c r="AM79" i="29"/>
  <c r="AM143" i="29"/>
  <c r="AM207" i="29"/>
  <c r="AN558" i="29"/>
  <c r="AN577" i="29"/>
  <c r="AM642" i="29"/>
  <c r="AM674" i="29"/>
  <c r="AM706" i="29"/>
  <c r="AM738" i="29"/>
  <c r="AM770" i="29"/>
  <c r="AM798" i="29"/>
  <c r="AJ432" i="29"/>
  <c r="AI311" i="29"/>
  <c r="AJ799" i="29"/>
  <c r="AI60" i="29"/>
  <c r="AI124" i="29"/>
  <c r="AI188" i="29"/>
  <c r="AI232" i="29"/>
  <c r="AZ322" i="29"/>
  <c r="AZ425" i="29"/>
  <c r="AY564" i="29"/>
  <c r="AZ684" i="29"/>
  <c r="AZ726" i="29"/>
  <c r="AY769" i="29"/>
  <c r="BD32" i="29"/>
  <c r="AZ241" i="29"/>
  <c r="AY363" i="29"/>
  <c r="AZ464" i="29"/>
  <c r="AZ549" i="29"/>
  <c r="AZ613" i="29"/>
  <c r="BD84" i="29"/>
  <c r="AZ314" i="29"/>
  <c r="AZ424" i="29"/>
  <c r="AZ664" i="29"/>
  <c r="AZ706" i="29"/>
  <c r="AY749" i="29"/>
  <c r="AZ792" i="29"/>
  <c r="BD91" i="29"/>
  <c r="BD155" i="29"/>
  <c r="BC272" i="29"/>
  <c r="BC410" i="29"/>
  <c r="BD548" i="29"/>
  <c r="BC717" i="29"/>
  <c r="BG49" i="29"/>
  <c r="BG143" i="29"/>
  <c r="BD289" i="29"/>
  <c r="BD353" i="29"/>
  <c r="BD508" i="29"/>
  <c r="BC610" i="29"/>
  <c r="BC729" i="29"/>
  <c r="BC204" i="29"/>
  <c r="BD466" i="29"/>
  <c r="BD564" i="29"/>
  <c r="BC733" i="29"/>
  <c r="BG51" i="29"/>
  <c r="BD116" i="29"/>
  <c r="BC228" i="29"/>
  <c r="BD306" i="29"/>
  <c r="BD370" i="29"/>
  <c r="BD556" i="29"/>
  <c r="BC657" i="29"/>
  <c r="BC725" i="29"/>
  <c r="BH142" i="29"/>
  <c r="BH214" i="29"/>
  <c r="BG353" i="29"/>
  <c r="BH458" i="29"/>
  <c r="BG606" i="29"/>
  <c r="BH299" i="29"/>
  <c r="BH403" i="29"/>
  <c r="BH523" i="29"/>
  <c r="BC797" i="29"/>
  <c r="BH183" i="29"/>
  <c r="BH247" i="29"/>
  <c r="BH346" i="29"/>
  <c r="BG457" i="29"/>
  <c r="BH619" i="29"/>
  <c r="BH28" i="29"/>
  <c r="BH92" i="29"/>
  <c r="BG171" i="29"/>
  <c r="BH286" i="29"/>
  <c r="BG378" i="29"/>
  <c r="BH483" i="29"/>
  <c r="BG534" i="29"/>
  <c r="BH684" i="29"/>
  <c r="BH784" i="29"/>
  <c r="BL48" i="29"/>
  <c r="BL152" i="29"/>
  <c r="BH725" i="29"/>
  <c r="BH680" i="29"/>
  <c r="BG783" i="29"/>
  <c r="BL49" i="29"/>
  <c r="BL160" i="29"/>
  <c r="BH704" i="29"/>
  <c r="BK7" i="29"/>
  <c r="BL300" i="29"/>
  <c r="BL422" i="29"/>
  <c r="BL527" i="29"/>
  <c r="BL399" i="29"/>
  <c r="BL248" i="29"/>
  <c r="BL391" i="29"/>
  <c r="BL478" i="29"/>
  <c r="BK465" i="29"/>
  <c r="BK642" i="29"/>
  <c r="BL786" i="29"/>
  <c r="BP42" i="29"/>
  <c r="BL551" i="29"/>
  <c r="BO139" i="29"/>
  <c r="BK666" i="29"/>
  <c r="BL788" i="29"/>
  <c r="BO43" i="29"/>
  <c r="BO119" i="29"/>
  <c r="BK594" i="29"/>
  <c r="BP13" i="29"/>
  <c r="BP77" i="29"/>
  <c r="BP117" i="29"/>
  <c r="BP181" i="29"/>
  <c r="BP245" i="29"/>
  <c r="BP70" i="29"/>
  <c r="BP134" i="29"/>
  <c r="BP198" i="29"/>
  <c r="BP282" i="29"/>
  <c r="BO303" i="29"/>
  <c r="BO305" i="29"/>
  <c r="BO427" i="29"/>
  <c r="BO709" i="29"/>
  <c r="BP463" i="29"/>
  <c r="BO371" i="29"/>
  <c r="BP482" i="29"/>
  <c r="BP407" i="29"/>
  <c r="BP582" i="29"/>
  <c r="BO527" i="29"/>
  <c r="BO649" i="29"/>
  <c r="BP594" i="29"/>
  <c r="BO677" i="29"/>
  <c r="BP786" i="29"/>
  <c r="BP719" i="29"/>
  <c r="BP783" i="29"/>
  <c r="BP414" i="29"/>
  <c r="BO29" i="29"/>
  <c r="BO93" i="29"/>
  <c r="BO157" i="29"/>
  <c r="BO221" i="29"/>
  <c r="BO283" i="29"/>
  <c r="BP333" i="29"/>
  <c r="BP397" i="29"/>
  <c r="BP461" i="29"/>
  <c r="BP398" i="29"/>
  <c r="BO290" i="29"/>
  <c r="BP353" i="29"/>
  <c r="BO434" i="29"/>
  <c r="BO525" i="29"/>
  <c r="BP533" i="29"/>
  <c r="BP497" i="29"/>
  <c r="BP562" i="29"/>
  <c r="BO659" i="29"/>
  <c r="BP589" i="29"/>
  <c r="BO629" i="29"/>
  <c r="BO662" i="29"/>
  <c r="BO694" i="29"/>
  <c r="BO726" i="29"/>
  <c r="BO758" i="29"/>
  <c r="BO787" i="29"/>
  <c r="BK147" i="29"/>
  <c r="BK271" i="29"/>
  <c r="BK520" i="29"/>
  <c r="BK630" i="29"/>
  <c r="BK259" i="29"/>
  <c r="BK112" i="29"/>
  <c r="BL199" i="29"/>
  <c r="BL39" i="29"/>
  <c r="BK81" i="29"/>
  <c r="BK164" i="29"/>
  <c r="BL263" i="29"/>
  <c r="BL95" i="29"/>
  <c r="BL223" i="29"/>
  <c r="BL696" i="29"/>
  <c r="BL555" i="29"/>
  <c r="BL518" i="29"/>
  <c r="BK611" i="29"/>
  <c r="BK576" i="29"/>
  <c r="BK692" i="29"/>
  <c r="BK640" i="29"/>
  <c r="BK511" i="29"/>
  <c r="BK575" i="29"/>
  <c r="BK668" i="29"/>
  <c r="BK783" i="29"/>
  <c r="BK655" i="29"/>
  <c r="BK687" i="29"/>
  <c r="BK719" i="29"/>
  <c r="BK751" i="29"/>
  <c r="BK803" i="29"/>
  <c r="BH45" i="29"/>
  <c r="BH548" i="29"/>
  <c r="BH57" i="29"/>
  <c r="BG511" i="29"/>
  <c r="BH133" i="29"/>
  <c r="BH189" i="29"/>
  <c r="BG231" i="29"/>
  <c r="BG283" i="29"/>
  <c r="BH333" i="29"/>
  <c r="BH105" i="29"/>
  <c r="BH169" i="29"/>
  <c r="BH538" i="29"/>
  <c r="BG620" i="29"/>
  <c r="BH564" i="29"/>
  <c r="BG365" i="29"/>
  <c r="BH535" i="29"/>
  <c r="BG618" i="29"/>
  <c r="BG531" i="29"/>
  <c r="BG595" i="29"/>
  <c r="BG795" i="29"/>
  <c r="BD639" i="29"/>
  <c r="BC27" i="29"/>
  <c r="BC91" i="29"/>
  <c r="BC155" i="29"/>
  <c r="BC293" i="29"/>
  <c r="BD336" i="29"/>
  <c r="BC380" i="29"/>
  <c r="BC479" i="29"/>
  <c r="BC465" i="29"/>
  <c r="BD458" i="29"/>
  <c r="BC438" i="29"/>
  <c r="BC624" i="29"/>
  <c r="BD651" i="29"/>
  <c r="BC643" i="29"/>
  <c r="BC654" i="29"/>
  <c r="BC686" i="29"/>
  <c r="BC718" i="29"/>
  <c r="BC750" i="29"/>
  <c r="BC782" i="29"/>
  <c r="BC731" i="29"/>
  <c r="BC803" i="29"/>
  <c r="AY45" i="29"/>
  <c r="AY109" i="29"/>
  <c r="AY173" i="29"/>
  <c r="AY237" i="29"/>
  <c r="AY305" i="29"/>
  <c r="AY513" i="29"/>
  <c r="AZ556" i="29"/>
  <c r="AY598" i="29"/>
  <c r="AY667" i="29"/>
  <c r="AY659" i="29"/>
  <c r="AY719" i="29"/>
  <c r="AY783" i="29"/>
  <c r="AY723" i="29"/>
  <c r="AY787" i="29"/>
  <c r="AY710" i="29"/>
  <c r="AY774" i="29"/>
  <c r="AV35" i="29"/>
  <c r="AV138" i="29"/>
  <c r="AU271" i="29"/>
  <c r="AV290" i="29"/>
  <c r="AU287" i="29"/>
  <c r="AU69" i="29"/>
  <c r="AU133" i="29"/>
  <c r="AU197" i="29"/>
  <c r="AV274" i="29"/>
  <c r="AV322" i="29"/>
  <c r="AV386" i="29"/>
  <c r="AV450" i="29"/>
  <c r="AU530" i="29"/>
  <c r="AV563" i="29"/>
  <c r="AU639" i="29"/>
  <c r="AU607" i="29"/>
  <c r="AU647" i="29"/>
  <c r="AU558" i="29"/>
  <c r="AU590" i="29"/>
  <c r="AU622" i="29"/>
  <c r="AU711" i="29"/>
  <c r="AU775" i="29"/>
  <c r="AU662" i="29"/>
  <c r="AU694" i="29"/>
  <c r="AU726" i="29"/>
  <c r="AU758" i="29"/>
  <c r="AU787" i="29"/>
  <c r="AQ799" i="29"/>
  <c r="AQ344" i="29"/>
  <c r="AQ446" i="29"/>
  <c r="AQ28" i="29"/>
  <c r="AQ70" i="29"/>
  <c r="AR113" i="29"/>
  <c r="AQ155" i="29"/>
  <c r="AQ198" i="29"/>
  <c r="AR241" i="29"/>
  <c r="AQ404" i="29"/>
  <c r="AR393" i="29"/>
  <c r="AR401" i="29"/>
  <c r="AQ533" i="29"/>
  <c r="AQ341" i="29"/>
  <c r="AQ405" i="29"/>
  <c r="AR468" i="29"/>
  <c r="AQ381" i="29"/>
  <c r="AQ449" i="29"/>
  <c r="AR492" i="29"/>
  <c r="AQ514" i="29"/>
  <c r="AR642" i="29"/>
  <c r="AR674" i="29"/>
  <c r="AR706" i="29"/>
  <c r="AR738" i="29"/>
  <c r="AR770" i="29"/>
  <c r="AQ794" i="29"/>
  <c r="AM48" i="29"/>
  <c r="AM91" i="29"/>
  <c r="AN134" i="29"/>
  <c r="AM176" i="29"/>
  <c r="AM219" i="29"/>
  <c r="AN563" i="29"/>
  <c r="AN66" i="29"/>
  <c r="AN130" i="29"/>
  <c r="AN194" i="29"/>
  <c r="AM284" i="29"/>
  <c r="AM510" i="29"/>
  <c r="AN633" i="29"/>
  <c r="AN662" i="29"/>
  <c r="AN694" i="29"/>
  <c r="AN726" i="29"/>
  <c r="AN758" i="29"/>
  <c r="AN787" i="29"/>
  <c r="AI352" i="29"/>
  <c r="AJ475" i="29"/>
  <c r="AI400" i="29"/>
  <c r="AI32" i="29"/>
  <c r="AI96" i="29"/>
  <c r="AI160" i="29"/>
  <c r="AJ214" i="29"/>
  <c r="G803" i="29"/>
  <c r="G771" i="29"/>
  <c r="G796" i="29"/>
  <c r="G739" i="29"/>
  <c r="H688" i="29"/>
  <c r="G712" i="29"/>
  <c r="G676" i="29"/>
  <c r="G588" i="29"/>
  <c r="G528" i="29"/>
  <c r="G631" i="29"/>
  <c r="G567" i="29"/>
  <c r="G403" i="29"/>
  <c r="G339" i="29"/>
  <c r="G275" i="29"/>
  <c r="G472" i="29"/>
  <c r="H430" i="29"/>
  <c r="G372" i="29"/>
  <c r="G308" i="29"/>
  <c r="G708" i="29"/>
  <c r="G609" i="29"/>
  <c r="G545" i="29"/>
  <c r="L248" i="29"/>
  <c r="L216" i="29"/>
  <c r="K175" i="29"/>
  <c r="L160" i="29"/>
  <c r="L49" i="29"/>
  <c r="L147" i="29"/>
  <c r="K78" i="29"/>
  <c r="K14" i="29"/>
  <c r="L77" i="29"/>
  <c r="L176" i="29"/>
  <c r="L109" i="29"/>
  <c r="L21" i="29"/>
  <c r="L52" i="29"/>
  <c r="K141" i="29"/>
  <c r="L28" i="29"/>
  <c r="K249" i="29"/>
  <c r="L8" i="29"/>
  <c r="L48" i="29"/>
  <c r="K794" i="29"/>
  <c r="K739" i="29"/>
  <c r="K782" i="29"/>
  <c r="K750" i="29"/>
  <c r="K718" i="29"/>
  <c r="K686" i="29"/>
  <c r="K654" i="29"/>
  <c r="L635" i="29"/>
  <c r="K556" i="29"/>
  <c r="L683" i="29"/>
  <c r="L584" i="29"/>
  <c r="L520" i="29"/>
  <c r="K450" i="29"/>
  <c r="K261" i="29"/>
  <c r="L540" i="29"/>
  <c r="L475" i="29"/>
  <c r="K274" i="29"/>
  <c r="L462" i="29"/>
  <c r="L555" i="29"/>
  <c r="K507" i="29"/>
  <c r="K422" i="29"/>
  <c r="K358" i="29"/>
  <c r="L799" i="29"/>
  <c r="L560" i="29"/>
  <c r="O790" i="29"/>
  <c r="O735" i="29"/>
  <c r="P786" i="29"/>
  <c r="P754" i="29"/>
  <c r="P722" i="29"/>
  <c r="P690" i="29"/>
  <c r="P658" i="29"/>
  <c r="P659" i="29"/>
  <c r="P651" i="29"/>
  <c r="P427" i="29"/>
  <c r="O71" i="29"/>
  <c r="P470" i="29"/>
  <c r="O19" i="29"/>
  <c r="P473" i="29"/>
  <c r="P414" i="29"/>
  <c r="O364" i="29"/>
  <c r="O300" i="29"/>
  <c r="O220" i="29"/>
  <c r="O156" i="29"/>
  <c r="O92" i="29"/>
  <c r="P433" i="29"/>
  <c r="S802" i="29"/>
  <c r="S747" i="29"/>
  <c r="T795" i="29"/>
  <c r="T758" i="29"/>
  <c r="T726" i="29"/>
  <c r="T694" i="29"/>
  <c r="T662" i="29"/>
  <c r="T675" i="29"/>
  <c r="S575" i="29"/>
  <c r="S511" i="29"/>
  <c r="T624" i="29"/>
  <c r="T534" i="29"/>
  <c r="T558" i="29"/>
  <c r="T582" i="29"/>
  <c r="S687" i="29"/>
  <c r="T358" i="29"/>
  <c r="T326" i="29"/>
  <c r="T294" i="29"/>
  <c r="T262" i="29"/>
  <c r="S201" i="29"/>
  <c r="S137" i="29"/>
  <c r="S73" i="29"/>
  <c r="S9" i="29"/>
  <c r="S555" i="29"/>
  <c r="W791" i="29"/>
  <c r="W762" i="29"/>
  <c r="W730" i="29"/>
  <c r="W698" i="29"/>
  <c r="W666" i="29"/>
  <c r="W621" i="29"/>
  <c r="W542" i="29"/>
  <c r="W484" i="29"/>
  <c r="W415" i="29"/>
  <c r="X418" i="29"/>
  <c r="W354" i="29"/>
  <c r="W487" i="29"/>
  <c r="W427" i="29"/>
  <c r="W363" i="29"/>
  <c r="W466" i="29"/>
  <c r="W370" i="29"/>
  <c r="X259" i="29"/>
  <c r="W352" i="29"/>
  <c r="W177" i="29"/>
  <c r="W138" i="29"/>
  <c r="X192" i="29"/>
  <c r="W77" i="29"/>
  <c r="W45" i="29"/>
  <c r="W13" i="29"/>
  <c r="X106" i="29"/>
  <c r="AA788" i="29"/>
  <c r="AB716" i="29"/>
  <c r="AB676" i="29"/>
  <c r="AA647" i="29"/>
  <c r="AB739" i="29"/>
  <c r="AA696" i="29"/>
  <c r="AB575" i="29"/>
  <c r="AA532" i="29"/>
  <c r="AA483" i="29"/>
  <c r="AA440" i="29"/>
  <c r="AB398" i="29"/>
  <c r="AA355" i="29"/>
  <c r="AA297" i="29"/>
  <c r="AA229" i="29"/>
  <c r="AA165" i="29"/>
  <c r="AA101" i="29"/>
  <c r="AA37" i="29"/>
  <c r="AA643" i="29"/>
  <c r="AE616" i="29"/>
  <c r="AF574" i="29"/>
  <c r="AE531" i="29"/>
  <c r="AE478" i="29"/>
  <c r="AF489" i="29"/>
  <c r="AF425" i="29"/>
  <c r="AE443" i="29"/>
  <c r="AE369" i="29"/>
  <c r="AE312" i="29"/>
  <c r="AE248" i="29"/>
  <c r="AE184" i="29"/>
  <c r="AE120" i="29"/>
  <c r="AE56" i="29"/>
  <c r="AE12" i="29"/>
  <c r="AI787" i="29"/>
  <c r="AI758" i="29"/>
  <c r="AI726" i="29"/>
  <c r="AI694" i="29"/>
  <c r="AI662" i="29"/>
  <c r="AI633" i="29"/>
  <c r="AI574" i="29"/>
  <c r="AJ509" i="29"/>
  <c r="AJ593" i="29"/>
  <c r="AI526" i="29"/>
  <c r="AI571" i="29"/>
  <c r="AJ521" i="29"/>
  <c r="AI447" i="29"/>
  <c r="AJ397" i="29"/>
  <c r="AI340" i="29"/>
  <c r="AI247" i="29"/>
  <c r="AJ514" i="29"/>
  <c r="AJ440" i="29"/>
  <c r="AJ376" i="29"/>
  <c r="AI295" i="29"/>
  <c r="AJ455" i="29"/>
  <c r="AI407" i="29"/>
  <c r="AJ357" i="29"/>
  <c r="AJ287" i="29"/>
  <c r="H779" i="29"/>
  <c r="H664" i="29"/>
  <c r="H747" i="29"/>
  <c r="G699" i="29"/>
  <c r="H800" i="29"/>
  <c r="G719" i="29"/>
  <c r="H604" i="29"/>
  <c r="H540" i="29"/>
  <c r="G640" i="29"/>
  <c r="H575" i="29"/>
  <c r="G509" i="29"/>
  <c r="G367" i="29"/>
  <c r="G303" i="29"/>
  <c r="G491" i="29"/>
  <c r="G448" i="29"/>
  <c r="G400" i="29"/>
  <c r="G336" i="29"/>
  <c r="G272" i="29"/>
  <c r="H644" i="29"/>
  <c r="H577" i="29"/>
  <c r="G516" i="29"/>
  <c r="L230" i="29"/>
  <c r="L198" i="29"/>
  <c r="L138" i="29"/>
  <c r="K117" i="29"/>
  <c r="K13" i="29"/>
  <c r="K122" i="29"/>
  <c r="K58" i="29"/>
  <c r="K163" i="29"/>
  <c r="K41" i="29"/>
  <c r="K144" i="29"/>
  <c r="K81" i="29"/>
  <c r="K223" i="29"/>
  <c r="K235" i="29"/>
  <c r="K111" i="29"/>
  <c r="K205" i="29"/>
  <c r="L157" i="29"/>
  <c r="K181" i="29"/>
  <c r="L56" i="29"/>
  <c r="K783" i="29"/>
  <c r="K719" i="29"/>
  <c r="L774" i="29"/>
  <c r="L742" i="29"/>
  <c r="L710" i="29"/>
  <c r="L678" i="29"/>
  <c r="L646" i="29"/>
  <c r="L599" i="29"/>
  <c r="AA288" i="29"/>
  <c r="G134" i="29"/>
  <c r="C755" i="29"/>
  <c r="H525" i="29"/>
  <c r="C544" i="29"/>
  <c r="P709" i="29"/>
  <c r="H639" i="29"/>
  <c r="C597" i="29"/>
  <c r="C27" i="29"/>
  <c r="C198" i="29"/>
  <c r="C10" i="29"/>
  <c r="T82" i="29"/>
  <c r="T454" i="29"/>
  <c r="AI110" i="29"/>
  <c r="AN571" i="29"/>
  <c r="P19" i="29"/>
  <c r="O150" i="29"/>
  <c r="AA462" i="29"/>
  <c r="AI369" i="29"/>
  <c r="AU148" i="29"/>
  <c r="H324" i="29"/>
  <c r="P20" i="29"/>
  <c r="H259" i="29"/>
  <c r="S385" i="29"/>
  <c r="X62" i="29"/>
  <c r="X230" i="29"/>
  <c r="AF120" i="29"/>
  <c r="AE405" i="29"/>
  <c r="AI733" i="29"/>
  <c r="AN103" i="29"/>
  <c r="AN120" i="29"/>
  <c r="AJ743" i="29"/>
  <c r="AN99" i="29"/>
  <c r="AQ97" i="29"/>
  <c r="AU693" i="29"/>
  <c r="AU573" i="29"/>
  <c r="H328" i="29"/>
  <c r="O302" i="29"/>
  <c r="P47" i="29"/>
  <c r="K336" i="29"/>
  <c r="H295" i="29"/>
  <c r="O475" i="29"/>
  <c r="S473" i="29"/>
  <c r="X50" i="29"/>
  <c r="W233" i="29"/>
  <c r="AF197" i="29"/>
  <c r="AF696" i="29"/>
  <c r="AI785" i="29"/>
  <c r="AN275" i="29"/>
  <c r="AM326" i="29"/>
  <c r="AN91" i="29"/>
  <c r="AN263" i="29"/>
  <c r="AR306" i="29"/>
  <c r="AR586" i="29"/>
  <c r="AZ93" i="29"/>
  <c r="AZ676" i="29"/>
  <c r="BD72" i="29"/>
  <c r="BC761" i="29"/>
  <c r="BG574" i="29"/>
  <c r="BL52" i="29"/>
  <c r="BL450" i="29"/>
  <c r="BO313" i="29"/>
  <c r="BO705" i="29"/>
  <c r="BO402" i="29"/>
  <c r="BL598" i="29"/>
  <c r="BL656" i="29"/>
  <c r="BG234" i="29"/>
  <c r="BC111" i="29"/>
  <c r="BD791" i="29"/>
  <c r="AY682" i="29"/>
  <c r="AV575" i="29"/>
  <c r="AQ16" i="29"/>
  <c r="AQ629" i="29"/>
  <c r="AM593" i="29"/>
  <c r="AZ420" i="29"/>
  <c r="AZ557" i="29"/>
  <c r="AZ786" i="29"/>
  <c r="BG89" i="29"/>
  <c r="BD559" i="29"/>
  <c r="BD631" i="29"/>
  <c r="BH381" i="29"/>
  <c r="BH20" i="29"/>
  <c r="BH748" i="29"/>
  <c r="BL168" i="29"/>
  <c r="BL376" i="29"/>
  <c r="BK698" i="29"/>
  <c r="BP173" i="29"/>
  <c r="BP418" i="29"/>
  <c r="BP575" i="29"/>
  <c r="BO37" i="29"/>
  <c r="BO441" i="29"/>
  <c r="BO594" i="29"/>
  <c r="BK319" i="29"/>
  <c r="BL219" i="29"/>
  <c r="BK618" i="29"/>
  <c r="BK699" i="29"/>
  <c r="BH157" i="29"/>
  <c r="BH349" i="29"/>
  <c r="BH634" i="29"/>
  <c r="BH631" i="29"/>
  <c r="BD687" i="29"/>
  <c r="BC309" i="29"/>
  <c r="BD387" i="29"/>
  <c r="BC489" i="29"/>
  <c r="BC706" i="29"/>
  <c r="BC771" i="29"/>
  <c r="AY213" i="29"/>
  <c r="AY582" i="29"/>
  <c r="AY775" i="29"/>
  <c r="AY766" i="29"/>
  <c r="AU279" i="29"/>
  <c r="AU173" i="29"/>
  <c r="AV442" i="29"/>
  <c r="AU599" i="29"/>
  <c r="AU618" i="29"/>
  <c r="AU690" i="29"/>
  <c r="AR436" i="29"/>
  <c r="AR65" i="29"/>
  <c r="AQ235" i="29"/>
  <c r="AR462" i="29"/>
  <c r="AR364" i="29"/>
  <c r="AR662" i="29"/>
  <c r="AR787" i="29"/>
  <c r="AN150" i="29"/>
  <c r="AN90" i="29"/>
  <c r="AN625" i="29"/>
  <c r="AN746" i="29"/>
  <c r="AJ363" i="29"/>
  <c r="AJ198" i="29"/>
  <c r="AY588" i="29"/>
  <c r="BD51" i="29"/>
  <c r="AZ561" i="29"/>
  <c r="AZ441" i="29"/>
  <c r="AY789" i="29"/>
  <c r="BC402" i="29"/>
  <c r="BH130" i="29"/>
  <c r="BC604" i="29"/>
  <c r="BD591" i="29"/>
  <c r="BC248" i="29"/>
  <c r="BD731" i="29"/>
  <c r="BG393" i="29"/>
  <c r="BH450" i="29"/>
  <c r="BG265" i="29"/>
  <c r="BH40" i="29"/>
  <c r="BH406" i="29"/>
  <c r="BG797" i="29"/>
  <c r="BL220" i="29"/>
  <c r="BL328" i="29"/>
  <c r="BL462" i="29"/>
  <c r="BL446" i="29"/>
  <c r="BP6" i="29"/>
  <c r="BL774" i="29"/>
  <c r="BK742" i="29"/>
  <c r="BP209" i="29"/>
  <c r="BP226" i="29"/>
  <c r="BO485" i="29"/>
  <c r="BP502" i="29"/>
  <c r="BP598" i="29"/>
  <c r="BP699" i="29"/>
  <c r="BO73" i="29"/>
  <c r="BP313" i="29"/>
  <c r="BP301" i="29"/>
  <c r="BO565" i="29"/>
  <c r="BO618" i="29"/>
  <c r="BP750" i="29"/>
  <c r="BL415" i="29"/>
  <c r="BK167" i="29"/>
  <c r="BK219" i="29"/>
  <c r="BK744" i="29"/>
  <c r="BL634" i="29"/>
  <c r="BL610" i="29"/>
  <c r="BL703" i="29"/>
  <c r="BH101" i="29"/>
  <c r="BG162" i="29"/>
  <c r="BH380" i="29"/>
  <c r="BH514" i="29"/>
  <c r="BH643" i="29"/>
  <c r="BC7" i="29"/>
  <c r="BC322" i="29"/>
  <c r="BC403" i="29"/>
  <c r="BC667" i="29"/>
  <c r="BD726" i="29"/>
  <c r="BC798" i="29"/>
  <c r="AY249" i="29"/>
  <c r="AY606" i="29"/>
  <c r="AZ799" i="29"/>
  <c r="AY786" i="29"/>
  <c r="AU20" i="29"/>
  <c r="AV208" i="29"/>
  <c r="AU467" i="29"/>
  <c r="AU619" i="29"/>
  <c r="AV630" i="29"/>
  <c r="AV702" i="29"/>
  <c r="AR256" i="29"/>
  <c r="AQ78" i="29"/>
  <c r="AR249" i="29"/>
  <c r="AQ562" i="29"/>
  <c r="AR392" i="29"/>
  <c r="AQ654" i="29"/>
  <c r="AQ782" i="29"/>
  <c r="AM152" i="29"/>
  <c r="AM95" i="29"/>
  <c r="AM625" i="29"/>
  <c r="AM746" i="29"/>
  <c r="AJ368" i="29"/>
  <c r="AI200" i="29"/>
  <c r="AY596" i="29"/>
  <c r="BD64" i="29"/>
  <c r="AZ565" i="29"/>
  <c r="AY451" i="29"/>
  <c r="AZ802" i="29"/>
  <c r="BC445" i="29"/>
  <c r="BC232" i="29"/>
  <c r="BC620" i="29"/>
  <c r="BC594" i="29"/>
  <c r="BD258" i="29"/>
  <c r="BC705" i="29"/>
  <c r="BH373" i="29"/>
  <c r="BH434" i="29"/>
  <c r="BG273" i="29"/>
  <c r="BH44" i="29"/>
  <c r="BG409" i="29"/>
  <c r="BG801" i="29"/>
  <c r="BH700" i="29"/>
  <c r="BH724" i="29"/>
  <c r="BL272" i="29"/>
  <c r="BL511" i="29"/>
  <c r="BP58" i="29"/>
  <c r="BL798" i="29"/>
  <c r="BP29" i="29"/>
  <c r="BP266" i="29"/>
  <c r="BP307" i="29"/>
  <c r="BO357" i="29"/>
  <c r="BO453" i="29"/>
  <c r="BO613" i="29"/>
  <c r="BP318" i="29"/>
  <c r="BO173" i="29"/>
  <c r="BO407" i="29"/>
  <c r="BO374" i="29"/>
  <c r="BO509" i="29"/>
  <c r="BO638" i="29"/>
  <c r="BO766" i="29"/>
  <c r="BK547" i="29"/>
  <c r="BL7" i="29"/>
  <c r="BL295" i="29"/>
  <c r="BK574" i="29"/>
  <c r="BK724" i="29"/>
  <c r="BK700" i="29"/>
  <c r="BK727" i="29"/>
  <c r="BH575" i="29"/>
  <c r="BG199" i="29"/>
  <c r="BH121" i="29"/>
  <c r="BH591" i="29"/>
  <c r="BG547" i="29"/>
  <c r="BC43" i="29"/>
  <c r="BC346" i="29"/>
  <c r="BC501" i="29"/>
  <c r="BC675" i="29"/>
  <c r="BC758" i="29"/>
  <c r="AY61" i="29"/>
  <c r="AY321" i="29"/>
  <c r="AY635" i="29"/>
  <c r="AY739" i="29"/>
  <c r="AV51" i="29"/>
  <c r="AU320" i="29"/>
  <c r="AU295" i="29"/>
  <c r="AV571" i="29"/>
  <c r="AU679" i="29"/>
  <c r="AU727" i="29"/>
  <c r="AU734" i="29"/>
  <c r="AR361" i="29"/>
  <c r="AQ123" i="29"/>
  <c r="AR322" i="29"/>
  <c r="AQ356" i="29"/>
  <c r="AQ465" i="29"/>
  <c r="AR682" i="29"/>
  <c r="AM799" i="29"/>
  <c r="AM187" i="29"/>
  <c r="AN146" i="29"/>
  <c r="AN638" i="29"/>
  <c r="AN766" i="29"/>
  <c r="AI416" i="29"/>
  <c r="AI224" i="29"/>
  <c r="H733" i="29"/>
  <c r="G572" i="29"/>
  <c r="G387" i="29"/>
  <c r="G419" i="29"/>
  <c r="G593" i="29"/>
  <c r="K159" i="29"/>
  <c r="K62" i="29"/>
  <c r="L85" i="29"/>
  <c r="K221" i="29"/>
  <c r="K787" i="29"/>
  <c r="K710" i="29"/>
  <c r="L679" i="29"/>
  <c r="K329" i="29"/>
  <c r="K592" i="29"/>
  <c r="K406" i="29"/>
  <c r="O783" i="29"/>
  <c r="P714" i="29"/>
  <c r="O489" i="29"/>
  <c r="O36" i="29"/>
  <c r="O284" i="29"/>
  <c r="O799" i="29"/>
  <c r="T750" i="29"/>
  <c r="T643" i="29"/>
  <c r="S515" i="29"/>
  <c r="T350" i="29"/>
  <c r="S185" i="29"/>
  <c r="S528" i="29"/>
  <c r="W690" i="29"/>
  <c r="W468" i="29"/>
  <c r="W471" i="29"/>
  <c r="W338" i="29"/>
  <c r="X331" i="29"/>
  <c r="W5" i="29"/>
  <c r="AB644" i="29"/>
  <c r="AA564" i="29"/>
  <c r="AA387" i="29"/>
  <c r="AA149" i="29"/>
  <c r="AF606" i="29"/>
  <c r="AF473" i="29"/>
  <c r="AE296" i="29"/>
  <c r="AF41" i="29"/>
  <c r="AI718" i="29"/>
  <c r="AI558" i="29"/>
  <c r="AI555" i="29"/>
  <c r="AJ331" i="29"/>
  <c r="AJ360" i="29"/>
  <c r="AI343" i="29"/>
  <c r="H739" i="29"/>
  <c r="H588" i="29"/>
  <c r="G415" i="29"/>
  <c r="H438" i="29"/>
  <c r="H625" i="29"/>
  <c r="L186" i="29"/>
  <c r="K106" i="29"/>
  <c r="L150" i="29"/>
  <c r="K79" i="29"/>
  <c r="K197" i="29"/>
  <c r="L734" i="29"/>
  <c r="L583" i="29"/>
  <c r="L613" i="29"/>
  <c r="L487" i="29"/>
  <c r="L595" i="29"/>
  <c r="L302" i="29"/>
  <c r="K639" i="29"/>
  <c r="L488" i="29"/>
  <c r="K338" i="29"/>
  <c r="K516" i="29"/>
  <c r="O715" i="29"/>
  <c r="O742" i="29"/>
  <c r="O678" i="29"/>
  <c r="O679" i="29"/>
  <c r="P410" i="29"/>
  <c r="O83" i="29"/>
  <c r="O458" i="29"/>
  <c r="O344" i="29"/>
  <c r="O216" i="29"/>
  <c r="O88" i="29"/>
  <c r="S798" i="29"/>
  <c r="S786" i="29"/>
  <c r="S722" i="29"/>
  <c r="S658" i="29"/>
  <c r="T570" i="29"/>
  <c r="S624" i="29"/>
  <c r="S558" i="29"/>
  <c r="T687" i="29"/>
  <c r="S330" i="29"/>
  <c r="S266" i="29"/>
  <c r="S149" i="29"/>
  <c r="S21" i="29"/>
  <c r="W790" i="29"/>
  <c r="X738" i="29"/>
  <c r="X674" i="29"/>
  <c r="X537" i="29"/>
  <c r="X415" i="29"/>
  <c r="X350" i="29"/>
  <c r="W416" i="29"/>
  <c r="X442" i="29"/>
  <c r="W165" i="29"/>
  <c r="W133" i="29"/>
  <c r="X114" i="29"/>
  <c r="X37" i="29"/>
  <c r="X110" i="29"/>
  <c r="AB663" i="29"/>
  <c r="AA724" i="29"/>
  <c r="AB653" i="29"/>
  <c r="AB519" i="29"/>
  <c r="AB438" i="29"/>
  <c r="AA352" i="29"/>
  <c r="AA225" i="29"/>
  <c r="AA97" i="29"/>
  <c r="AB639" i="29"/>
  <c r="AE571" i="29"/>
  <c r="AF478" i="29"/>
  <c r="AE425" i="29"/>
  <c r="AE366" i="29"/>
  <c r="AE244" i="29"/>
  <c r="AE116" i="29"/>
  <c r="AE8" i="29"/>
  <c r="AJ758" i="29"/>
  <c r="AJ694" i="29"/>
  <c r="AJ633" i="29"/>
  <c r="AI500" i="29"/>
  <c r="AJ526" i="29"/>
  <c r="AI521" i="29"/>
  <c r="AI388" i="29"/>
  <c r="AJ242" i="29"/>
  <c r="AJ419" i="29"/>
  <c r="AI501" i="29"/>
  <c r="AI391" i="29"/>
  <c r="G799" i="29"/>
  <c r="G767" i="29"/>
  <c r="H669" i="29"/>
  <c r="G665" i="29"/>
  <c r="H511" i="29"/>
  <c r="G559" i="29"/>
  <c r="G331" i="29"/>
  <c r="G467" i="29"/>
  <c r="G364" i="29"/>
  <c r="G697" i="29"/>
  <c r="G537" i="29"/>
  <c r="L220" i="29"/>
  <c r="L192" i="29"/>
  <c r="L179" i="29"/>
  <c r="K38" i="29"/>
  <c r="L17" i="29"/>
  <c r="L57" i="29"/>
  <c r="K227" i="29"/>
  <c r="K185" i="29"/>
  <c r="L24" i="29"/>
  <c r="K715" i="29"/>
  <c r="K738" i="29"/>
  <c r="K674" i="29"/>
  <c r="K596" i="29"/>
  <c r="K641" i="29"/>
  <c r="K498" i="29"/>
  <c r="K270" i="29"/>
  <c r="K470" i="29"/>
  <c r="L458" i="29"/>
  <c r="L495" i="29"/>
  <c r="K350" i="29"/>
  <c r="L548" i="29"/>
  <c r="O727" i="29"/>
  <c r="P750" i="29"/>
  <c r="P686" i="29"/>
  <c r="P643" i="29"/>
  <c r="P446" i="29"/>
  <c r="O481" i="29"/>
  <c r="P501" i="29"/>
  <c r="O387" i="29"/>
  <c r="O260" i="29"/>
  <c r="O132" i="29"/>
  <c r="O687" i="29"/>
  <c r="S723" i="29"/>
  <c r="T746" i="29"/>
  <c r="T682" i="29"/>
  <c r="T630" i="29"/>
  <c r="S663" i="29"/>
  <c r="T433" i="29"/>
  <c r="T550" i="29"/>
  <c r="T354" i="29"/>
  <c r="T290" i="29"/>
  <c r="S193" i="29"/>
  <c r="S65" i="29"/>
  <c r="T542" i="29"/>
  <c r="W758" i="29"/>
  <c r="W694" i="29"/>
  <c r="W633" i="29"/>
  <c r="W476" i="29"/>
  <c r="X414" i="29"/>
  <c r="W479" i="29"/>
  <c r="W346" i="29"/>
  <c r="X359" i="29"/>
  <c r="W157" i="29"/>
  <c r="W283" i="29"/>
  <c r="W117" i="29"/>
  <c r="X320" i="29"/>
  <c r="W98" i="29"/>
  <c r="W65" i="29"/>
  <c r="W33" i="29"/>
  <c r="W18" i="29"/>
  <c r="X94" i="29"/>
  <c r="AA764" i="29"/>
  <c r="AA663" i="29"/>
  <c r="AB732" i="29"/>
  <c r="AB724" i="29"/>
  <c r="AB675" i="29"/>
  <c r="AA627" i="29"/>
  <c r="AB559" i="29"/>
  <c r="AA516" i="29"/>
  <c r="AA467" i="29"/>
  <c r="AA424" i="29"/>
  <c r="AB382" i="29"/>
  <c r="AA337" i="29"/>
  <c r="AA273" i="29"/>
  <c r="AA205" i="29"/>
  <c r="AA141" i="29"/>
  <c r="AA77" i="29"/>
  <c r="AA13" i="29"/>
  <c r="AE799" i="29"/>
  <c r="AE600" i="29"/>
  <c r="AF558" i="29"/>
  <c r="AE515" i="29"/>
  <c r="AE454" i="29"/>
  <c r="AF481" i="29"/>
  <c r="AE499" i="29"/>
  <c r="AE435" i="29"/>
  <c r="AF364" i="29"/>
  <c r="AE304" i="29"/>
  <c r="AE240" i="29"/>
  <c r="AE176" i="29"/>
  <c r="AE112" i="29"/>
  <c r="AE48" i="29"/>
  <c r="AF5" i="29"/>
  <c r="AI791" i="29"/>
  <c r="AI754" i="29"/>
  <c r="AI722" i="29"/>
  <c r="AI690" i="29"/>
  <c r="AI658" i="29"/>
  <c r="AI629" i="29"/>
  <c r="AI566" i="29"/>
  <c r="AJ495" i="29"/>
  <c r="AJ585" i="29"/>
  <c r="AI634" i="29"/>
  <c r="AI563" i="29"/>
  <c r="AI510" i="29"/>
  <c r="AJ452" i="29"/>
  <c r="AJ399" i="29"/>
  <c r="AI351" i="29"/>
  <c r="AI288" i="29"/>
  <c r="AJ477" i="29"/>
  <c r="AI419" i="29"/>
  <c r="AI355" i="29"/>
  <c r="AJ501" i="29"/>
  <c r="AI439" i="29"/>
  <c r="AJ389" i="29"/>
  <c r="AI325" i="29"/>
  <c r="H799" i="29"/>
  <c r="H792" i="29"/>
  <c r="H767" i="29"/>
  <c r="H735" i="29"/>
  <c r="H667" i="29"/>
  <c r="G691" i="29"/>
  <c r="H665" i="29"/>
  <c r="H580" i="29"/>
  <c r="G511" i="29"/>
  <c r="H615" i="29"/>
  <c r="H551" i="29"/>
  <c r="G391" i="29"/>
  <c r="G327" i="29"/>
  <c r="G263" i="29"/>
  <c r="G464" i="29"/>
  <c r="H422" i="29"/>
  <c r="G360" i="29"/>
  <c r="G296" i="29"/>
  <c r="H697" i="29"/>
  <c r="H601" i="29"/>
  <c r="H537" i="29"/>
  <c r="G502" i="29"/>
  <c r="L218" i="29"/>
  <c r="L178" i="29"/>
  <c r="K160" i="29"/>
  <c r="K49" i="29"/>
  <c r="K147" i="29"/>
  <c r="K82" i="29"/>
  <c r="K18" i="29"/>
  <c r="K77" i="29"/>
  <c r="K176" i="29"/>
  <c r="K109" i="29"/>
  <c r="K21" i="29"/>
  <c r="L68" i="29"/>
  <c r="L156" i="29"/>
  <c r="K31" i="29"/>
  <c r="K201" i="29"/>
  <c r="K245" i="29"/>
  <c r="L7" i="29"/>
  <c r="K775" i="29"/>
  <c r="K711" i="29"/>
  <c r="L770" i="29"/>
  <c r="L738" i="29"/>
  <c r="L706" i="29"/>
  <c r="L674" i="29"/>
  <c r="L691" i="29"/>
  <c r="L591" i="29"/>
  <c r="K647" i="29"/>
  <c r="L629" i="29"/>
  <c r="L547" i="29"/>
  <c r="L496" i="29"/>
  <c r="K333" i="29"/>
  <c r="K608" i="29"/>
  <c r="K524" i="29"/>
  <c r="L310" i="29"/>
  <c r="L597" i="29"/>
  <c r="K458" i="29"/>
  <c r="K544" i="29"/>
  <c r="L490" i="29"/>
  <c r="K410" i="29"/>
  <c r="K346" i="29"/>
  <c r="K671" i="29"/>
  <c r="L543" i="29"/>
  <c r="O787" i="29"/>
  <c r="O723" i="29"/>
  <c r="O778" i="29"/>
  <c r="O746" i="29"/>
  <c r="O714" i="29"/>
  <c r="O682" i="29"/>
  <c r="O650" i="29"/>
  <c r="P632" i="29"/>
  <c r="P489" i="29"/>
  <c r="P418" i="29"/>
  <c r="O39" i="29"/>
  <c r="O438" i="29"/>
  <c r="O3" i="29"/>
  <c r="P475" i="29"/>
  <c r="O416" i="29"/>
  <c r="O368" i="29"/>
  <c r="O304" i="29"/>
  <c r="O240" i="29"/>
  <c r="O176" i="29"/>
  <c r="O112" i="29"/>
  <c r="O28" i="29"/>
  <c r="P655" i="29"/>
  <c r="S767" i="29"/>
  <c r="S703" i="29"/>
  <c r="S766" i="29"/>
  <c r="S734" i="29"/>
  <c r="S702" i="29"/>
  <c r="S670" i="29"/>
  <c r="S638" i="29"/>
  <c r="T594" i="29"/>
  <c r="T530" i="29"/>
  <c r="T683" i="29"/>
  <c r="S566" i="29"/>
  <c r="S590" i="29"/>
  <c r="T507" i="29"/>
  <c r="T531" i="29"/>
  <c r="S451" i="29"/>
  <c r="S342" i="29"/>
  <c r="S310" i="29"/>
  <c r="S278" i="29"/>
  <c r="S221" i="29"/>
  <c r="S157" i="29"/>
  <c r="S93" i="29"/>
  <c r="S29" i="29"/>
  <c r="T587" i="29"/>
  <c r="W798" i="29"/>
  <c r="X774" i="29"/>
  <c r="X742" i="29"/>
  <c r="X710" i="29"/>
  <c r="X678" i="29"/>
  <c r="X646" i="29"/>
  <c r="W618" i="29"/>
  <c r="W555" i="29"/>
  <c r="X460" i="29"/>
  <c r="W362" i="29"/>
  <c r="X388" i="29"/>
  <c r="W322" i="29"/>
  <c r="X463" i="29"/>
  <c r="X399" i="29"/>
  <c r="X498" i="29"/>
  <c r="X434" i="29"/>
  <c r="X298" i="29"/>
  <c r="W149" i="29"/>
  <c r="X283" i="29"/>
  <c r="W109" i="29"/>
  <c r="X278" i="29"/>
  <c r="X98" i="29"/>
  <c r="X65" i="29"/>
  <c r="X33" i="29"/>
  <c r="W14" i="29"/>
  <c r="W94" i="29"/>
  <c r="AB759" i="29"/>
  <c r="AA652" i="29"/>
  <c r="AB711" i="29"/>
  <c r="AA685" i="29"/>
  <c r="AA675" i="29"/>
  <c r="AB625" i="29"/>
  <c r="AA556" i="29"/>
  <c r="AA513" i="29"/>
  <c r="AA464" i="29"/>
  <c r="AB422" i="29"/>
  <c r="AA379" i="29"/>
  <c r="AA333" i="29"/>
  <c r="AA269" i="29"/>
  <c r="AA201" i="29"/>
  <c r="AA137" i="29"/>
  <c r="AA73" i="29"/>
  <c r="AA9" i="29"/>
  <c r="AF630" i="29"/>
  <c r="AE587" i="29"/>
  <c r="AE544" i="29"/>
  <c r="AF502" i="29"/>
  <c r="AF438" i="29"/>
  <c r="AE465" i="29"/>
  <c r="AF483" i="29"/>
  <c r="AF417" i="29"/>
  <c r="AE348" i="29"/>
  <c r="AE284" i="29"/>
  <c r="AE204" i="29"/>
  <c r="AE140" i="29"/>
  <c r="AE76" i="29"/>
  <c r="AE24" i="29"/>
  <c r="AI794" i="29"/>
  <c r="AJ770" i="29"/>
  <c r="AJ738" i="29"/>
  <c r="AJ706" i="29"/>
  <c r="AJ674" i="29"/>
  <c r="AJ642" i="29"/>
  <c r="AJ598" i="29"/>
  <c r="AJ534" i="29"/>
  <c r="AI617" i="29"/>
  <c r="AI553" i="29"/>
  <c r="AJ595" i="29"/>
  <c r="AI529" i="29"/>
  <c r="AJ480" i="29"/>
  <c r="AI420" i="29"/>
  <c r="AJ372" i="29"/>
  <c r="AI320" i="29"/>
  <c r="AJ202" i="29"/>
  <c r="AI456" i="29"/>
  <c r="AI392" i="29"/>
  <c r="AJ327" i="29"/>
  <c r="AJ471" i="29"/>
  <c r="AI423" i="29"/>
  <c r="AJ373" i="29"/>
  <c r="AI308" i="29"/>
  <c r="S500" i="29"/>
  <c r="S110" i="29"/>
  <c r="P522" i="29"/>
  <c r="G262" i="29"/>
  <c r="C800" i="29"/>
  <c r="O471" i="29"/>
  <c r="H51" i="29"/>
  <c r="D302" i="29"/>
  <c r="C140" i="29"/>
  <c r="D108" i="29"/>
  <c r="L402" i="29"/>
  <c r="P71" i="29"/>
  <c r="AB197" i="29"/>
  <c r="AJ207" i="29"/>
  <c r="AV739" i="29"/>
  <c r="K541" i="29"/>
  <c r="AB94" i="29"/>
  <c r="AB744" i="29"/>
  <c r="AJ546" i="29"/>
  <c r="AV579" i="29"/>
  <c r="L257" i="29"/>
  <c r="T177" i="29"/>
  <c r="K468" i="29"/>
  <c r="W249" i="29"/>
  <c r="X570" i="29"/>
  <c r="AA370" i="29"/>
  <c r="AF732" i="29"/>
  <c r="AB513" i="29"/>
  <c r="AN367" i="29"/>
  <c r="AR230" i="29"/>
  <c r="AR174" i="29"/>
  <c r="AM705" i="29"/>
  <c r="AM482" i="29"/>
  <c r="AQ713" i="29"/>
  <c r="AU152" i="29"/>
  <c r="AU310" i="29"/>
  <c r="H721" i="29"/>
  <c r="P539" i="29"/>
  <c r="P548" i="29"/>
  <c r="P64" i="29"/>
  <c r="L83" i="29"/>
  <c r="T134" i="29"/>
  <c r="W229" i="29"/>
  <c r="X582" i="29"/>
  <c r="AB376" i="29"/>
  <c r="W685" i="29"/>
  <c r="AA563" i="29"/>
  <c r="AM486" i="29"/>
  <c r="AE530" i="29"/>
  <c r="AV395" i="29"/>
  <c r="AR246" i="29"/>
  <c r="AR28" i="29"/>
  <c r="AU398" i="29"/>
  <c r="AU374" i="29"/>
  <c r="AV470" i="29"/>
  <c r="BD170" i="29"/>
  <c r="BD531" i="29"/>
  <c r="BC308" i="29"/>
  <c r="BG370" i="29"/>
  <c r="BH732" i="29"/>
  <c r="BO239" i="29"/>
  <c r="BP310" i="29"/>
  <c r="BO350" i="29"/>
  <c r="BO530" i="29"/>
  <c r="BK41" i="29"/>
  <c r="BL791" i="29"/>
  <c r="BH377" i="29"/>
  <c r="BD408" i="29"/>
  <c r="AY145" i="29"/>
  <c r="AV210" i="29"/>
  <c r="AV586" i="29"/>
  <c r="AQ190" i="29"/>
  <c r="AQ754" i="29"/>
  <c r="AM702" i="29"/>
  <c r="AY721" i="29"/>
  <c r="BD100" i="29"/>
  <c r="BD139" i="29"/>
  <c r="BD329" i="29"/>
  <c r="BG43" i="29"/>
  <c r="BG129" i="29"/>
  <c r="BC781" i="29"/>
  <c r="BG159" i="29"/>
  <c r="BL88" i="29"/>
  <c r="BG787" i="29"/>
  <c r="BK453" i="29"/>
  <c r="BO51" i="29"/>
  <c r="BP62" i="29"/>
  <c r="BP439" i="29"/>
  <c r="BP606" i="29"/>
  <c r="BO165" i="29"/>
  <c r="BP406" i="29"/>
  <c r="BO666" i="29"/>
  <c r="BK215" i="29"/>
  <c r="BL175" i="29"/>
  <c r="BK688" i="29"/>
  <c r="BK763" i="29"/>
  <c r="BH205" i="29"/>
  <c r="BH113" i="29"/>
  <c r="BG578" i="29"/>
  <c r="BG539" i="29"/>
  <c r="BC51" i="29"/>
  <c r="BD352" i="29"/>
  <c r="BC475" i="29"/>
  <c r="BD679" i="29"/>
  <c r="BC738" i="29"/>
  <c r="AY21" i="29"/>
  <c r="AY281" i="29"/>
  <c r="AY625" i="29"/>
  <c r="AY715" i="29"/>
  <c r="AV27" i="29"/>
  <c r="AU266" i="29"/>
  <c r="AV270" i="29"/>
  <c r="AV528" i="29"/>
  <c r="AU699" i="29"/>
  <c r="AU691" i="29"/>
  <c r="AU722" i="29"/>
  <c r="AR333" i="29"/>
  <c r="AQ107" i="29"/>
  <c r="AQ340" i="29"/>
  <c r="AR326" i="29"/>
  <c r="AQ445" i="29"/>
  <c r="AR694" i="29"/>
  <c r="AM8" i="29"/>
  <c r="AM192" i="29"/>
  <c r="AN154" i="29"/>
  <c r="AN650" i="29"/>
  <c r="AN778" i="29"/>
  <c r="AI8" i="29"/>
  <c r="AI240" i="29"/>
  <c r="AZ692" i="29"/>
  <c r="AZ262" i="29"/>
  <c r="AZ625" i="29"/>
  <c r="AZ660" i="29"/>
  <c r="BD88" i="29"/>
  <c r="BC546" i="29"/>
  <c r="BD285" i="29"/>
  <c r="BD727" i="29"/>
  <c r="BD783" i="29"/>
  <c r="BC316" i="29"/>
  <c r="BD787" i="29"/>
  <c r="BG512" i="29"/>
  <c r="BG550" i="29"/>
  <c r="BG361" i="29"/>
  <c r="BH104" i="29"/>
  <c r="BG560" i="29"/>
  <c r="BL60" i="29"/>
  <c r="BG747" i="29"/>
  <c r="BH741" i="29"/>
  <c r="BL320" i="29"/>
  <c r="BL395" i="29"/>
  <c r="BO143" i="29"/>
  <c r="BO23" i="29"/>
  <c r="BP57" i="29"/>
  <c r="BO281" i="29"/>
  <c r="BO259" i="29"/>
  <c r="BO355" i="29"/>
  <c r="BP402" i="29"/>
  <c r="BO521" i="29"/>
  <c r="BP763" i="29"/>
  <c r="BO137" i="29"/>
  <c r="BP371" i="29"/>
  <c r="BP374" i="29"/>
  <c r="BO538" i="29"/>
  <c r="BP654" i="29"/>
  <c r="BP782" i="29"/>
  <c r="BL584" i="29"/>
  <c r="BK25" i="29"/>
  <c r="BK343" i="29"/>
  <c r="BK587" i="29"/>
  <c r="BL756" i="29"/>
  <c r="BL732" i="29"/>
  <c r="BL735" i="29"/>
  <c r="BG580" i="29"/>
  <c r="BG207" i="29"/>
  <c r="BG134" i="29"/>
  <c r="BG596" i="29"/>
  <c r="BH558" i="29"/>
  <c r="BC71" i="29"/>
  <c r="BC365" i="29"/>
  <c r="BC430" i="29"/>
  <c r="BD675" i="29"/>
  <c r="BD758" i="29"/>
  <c r="AY57" i="29"/>
  <c r="AY317" i="29"/>
  <c r="AZ635" i="29"/>
  <c r="AZ739" i="29"/>
  <c r="AV47" i="29"/>
  <c r="AU312" i="29"/>
  <c r="AV295" i="29"/>
  <c r="AU555" i="29"/>
  <c r="AV679" i="29"/>
  <c r="AU723" i="29"/>
  <c r="AV734" i="29"/>
  <c r="AQ354" i="29"/>
  <c r="AR121" i="29"/>
  <c r="AQ266" i="29"/>
  <c r="AR352" i="29"/>
  <c r="AR465" i="29"/>
  <c r="AQ686" i="29"/>
  <c r="AM12" i="29"/>
  <c r="AM195" i="29"/>
  <c r="AM159" i="29"/>
  <c r="AM650" i="29"/>
  <c r="AM778" i="29"/>
  <c r="AI12" i="29"/>
  <c r="AI243" i="29"/>
  <c r="AZ694" i="29"/>
  <c r="AZ265" i="29"/>
  <c r="AZ629" i="29"/>
  <c r="AZ674" i="29"/>
  <c r="BD128" i="29"/>
  <c r="BC578" i="29"/>
  <c r="BD305" i="29"/>
  <c r="BG123" i="29"/>
  <c r="BG3" i="29"/>
  <c r="BD322" i="29"/>
  <c r="BC757" i="29"/>
  <c r="BG485" i="29"/>
  <c r="BG558" i="29"/>
  <c r="BG363" i="29"/>
  <c r="BG107" i="29"/>
  <c r="BG568" i="29"/>
  <c r="BL64" i="29"/>
  <c r="BH800" i="29"/>
  <c r="BK39" i="29"/>
  <c r="BK449" i="29"/>
  <c r="BL487" i="29"/>
  <c r="BK596" i="29"/>
  <c r="BO59" i="29"/>
  <c r="BP93" i="29"/>
  <c r="BP86" i="29"/>
  <c r="BP322" i="29"/>
  <c r="BP490" i="29"/>
  <c r="BP610" i="29"/>
  <c r="BP795" i="29"/>
  <c r="BP446" i="29"/>
  <c r="BO237" i="29"/>
  <c r="BO471" i="29"/>
  <c r="BO449" i="29"/>
  <c r="BP506" i="29"/>
  <c r="BO670" i="29"/>
  <c r="BO786" i="29"/>
  <c r="BK664" i="29"/>
  <c r="BK49" i="29"/>
  <c r="BL127" i="29"/>
  <c r="BK536" i="29"/>
  <c r="BK672" i="29"/>
  <c r="BK799" i="29"/>
  <c r="BK759" i="29"/>
  <c r="BH89" i="29"/>
  <c r="BG242" i="29"/>
  <c r="BG382" i="29"/>
  <c r="BG381" i="29"/>
  <c r="BG611" i="29"/>
  <c r="BC107" i="29"/>
  <c r="BC400" i="29"/>
  <c r="BD451" i="29"/>
  <c r="BC662" i="29"/>
  <c r="BC795" i="29"/>
  <c r="AY125" i="29"/>
  <c r="AZ524" i="29"/>
  <c r="AY671" i="29"/>
  <c r="AY803" i="29"/>
  <c r="AV170" i="29"/>
  <c r="AU85" i="29"/>
  <c r="AV338" i="29"/>
  <c r="AU515" i="29"/>
  <c r="AU566" i="29"/>
  <c r="AU638" i="29"/>
  <c r="AU766" i="29"/>
  <c r="AR282" i="29"/>
  <c r="AQ166" i="29"/>
  <c r="AR429" i="29"/>
  <c r="AQ420" i="29"/>
  <c r="AQ502" i="29"/>
  <c r="AR714" i="29"/>
  <c r="AM59" i="29"/>
  <c r="AN230" i="29"/>
  <c r="AN210" i="29"/>
  <c r="AN670" i="29"/>
  <c r="AM786" i="29"/>
  <c r="AI48" i="29"/>
  <c r="G795" i="29"/>
  <c r="G667" i="29"/>
  <c r="H507" i="29"/>
  <c r="G323" i="29"/>
  <c r="G356" i="29"/>
  <c r="G533" i="29"/>
  <c r="L121" i="29"/>
  <c r="L168" i="29"/>
  <c r="K231" i="29"/>
  <c r="L164" i="29"/>
  <c r="K723" i="29"/>
  <c r="K678" i="29"/>
  <c r="L651" i="29"/>
  <c r="L608" i="29"/>
  <c r="L639" i="29"/>
  <c r="K342" i="29"/>
  <c r="O719" i="29"/>
  <c r="P682" i="29"/>
  <c r="O415" i="29"/>
  <c r="P462" i="29"/>
  <c r="O204" i="29"/>
  <c r="S803" i="29"/>
  <c r="T718" i="29"/>
  <c r="S559" i="29"/>
  <c r="S539" i="29"/>
  <c r="T318" i="29"/>
  <c r="S121" i="29"/>
  <c r="W786" i="29"/>
  <c r="W658" i="29"/>
  <c r="W383" i="29"/>
  <c r="W410" i="29"/>
  <c r="W173" i="29"/>
  <c r="W114" i="29"/>
  <c r="W110" i="29"/>
  <c r="AB728" i="29"/>
  <c r="AA521" i="29"/>
  <c r="AA344" i="29"/>
  <c r="AA85" i="29"/>
  <c r="AE563" i="29"/>
  <c r="AE491" i="29"/>
  <c r="AE232" i="29"/>
  <c r="AE45" i="29"/>
  <c r="AI686" i="29"/>
  <c r="AJ487" i="29"/>
  <c r="AI485" i="29"/>
  <c r="AI231" i="29"/>
  <c r="AI531" i="29"/>
  <c r="H803" i="29"/>
  <c r="G684" i="29"/>
  <c r="H513" i="29"/>
  <c r="G351" i="29"/>
  <c r="G384" i="29"/>
  <c r="H561" i="29"/>
  <c r="K192" i="29"/>
  <c r="K42" i="29"/>
  <c r="K57" i="29"/>
  <c r="L120" i="29"/>
  <c r="K767" i="29"/>
  <c r="L702" i="29"/>
  <c r="K663" i="29"/>
  <c r="K552" i="29"/>
  <c r="K341" i="29"/>
  <c r="L535" i="29"/>
  <c r="K262" i="29"/>
  <c r="K555" i="29"/>
  <c r="K418" i="29"/>
  <c r="K687" i="29"/>
  <c r="O803" i="29"/>
  <c r="O782" i="29"/>
  <c r="O718" i="29"/>
  <c r="O654" i="29"/>
  <c r="P624" i="29"/>
  <c r="O59" i="29"/>
  <c r="P12" i="29"/>
  <c r="O411" i="29"/>
  <c r="O296" i="29"/>
  <c r="O168" i="29"/>
  <c r="O4" i="29"/>
  <c r="S759" i="29"/>
  <c r="S762" i="29"/>
  <c r="S698" i="29"/>
  <c r="S691" i="29"/>
  <c r="T522" i="29"/>
  <c r="T552" i="29"/>
  <c r="T600" i="29"/>
  <c r="S370" i="29"/>
  <c r="S306" i="29"/>
  <c r="S229" i="29"/>
  <c r="S101" i="29"/>
  <c r="T592" i="29"/>
  <c r="X778" i="29"/>
  <c r="X714" i="29"/>
  <c r="X650" i="29"/>
  <c r="X500" i="29"/>
  <c r="X319" i="29"/>
  <c r="W299" i="29"/>
  <c r="X374" i="29"/>
  <c r="W359" i="29"/>
  <c r="X352" i="29"/>
  <c r="X348" i="29"/>
  <c r="X77" i="29"/>
  <c r="X13" i="29"/>
  <c r="AB783" i="29"/>
  <c r="AB655" i="29"/>
  <c r="AA739" i="29"/>
  <c r="AA572" i="29"/>
  <c r="AA491" i="29"/>
  <c r="AB406" i="29"/>
  <c r="AA309" i="29"/>
  <c r="AA177" i="29"/>
  <c r="AA49" i="29"/>
  <c r="AE624" i="29"/>
  <c r="AE539" i="29"/>
  <c r="AF430" i="29"/>
  <c r="AF459" i="29"/>
  <c r="AE324" i="29"/>
  <c r="AE196" i="29"/>
  <c r="AE68" i="29"/>
  <c r="AI786" i="29"/>
  <c r="AJ734" i="29"/>
  <c r="AJ670" i="29"/>
  <c r="AJ590" i="29"/>
  <c r="AI609" i="29"/>
  <c r="AJ587" i="29"/>
  <c r="AI452" i="29"/>
  <c r="AJ351" i="29"/>
  <c r="AJ194" i="29"/>
  <c r="AJ371" i="29"/>
  <c r="AI455" i="29"/>
  <c r="AI348" i="29"/>
  <c r="G775" i="29"/>
  <c r="G743" i="29"/>
  <c r="H723" i="29"/>
  <c r="G596" i="29"/>
  <c r="H640" i="29"/>
  <c r="G411" i="29"/>
  <c r="G283" i="29"/>
  <c r="G435" i="29"/>
  <c r="G316" i="29"/>
  <c r="G617" i="29"/>
  <c r="G672" i="29"/>
  <c r="L196" i="29"/>
  <c r="L117" i="29"/>
  <c r="K118" i="29"/>
  <c r="L163" i="29"/>
  <c r="K136" i="29"/>
  <c r="K247" i="29"/>
  <c r="K137" i="29"/>
  <c r="K131" i="29"/>
  <c r="K803" i="29"/>
  <c r="K778" i="29"/>
  <c r="K714" i="29"/>
  <c r="K650" i="29"/>
  <c r="L695" i="29"/>
  <c r="K571" i="29"/>
  <c r="L452" i="29"/>
  <c r="K551" i="29"/>
  <c r="K290" i="29"/>
  <c r="K568" i="29"/>
  <c r="L455" i="29"/>
  <c r="K258" i="29"/>
  <c r="O798" i="29"/>
  <c r="P795" i="29"/>
  <c r="P726" i="29"/>
  <c r="P662" i="29"/>
  <c r="P667" i="29"/>
  <c r="O391" i="29"/>
  <c r="P48" i="29"/>
  <c r="O447" i="29"/>
  <c r="O340" i="29"/>
  <c r="O212" i="29"/>
  <c r="O84" i="29"/>
  <c r="S794" i="29"/>
  <c r="T786" i="29"/>
  <c r="T722" i="29"/>
  <c r="T658" i="29"/>
  <c r="S567" i="29"/>
  <c r="T608" i="29"/>
  <c r="S544" i="29"/>
  <c r="S671" i="29"/>
  <c r="T330" i="29"/>
  <c r="T266" i="29"/>
  <c r="S145" i="29"/>
  <c r="S17" i="29"/>
  <c r="W803" i="29"/>
  <c r="W734" i="29"/>
  <c r="W670" i="29"/>
  <c r="W534" i="29"/>
  <c r="X426" i="29"/>
  <c r="X356" i="29"/>
  <c r="W431" i="29"/>
  <c r="W458" i="29"/>
  <c r="X306" i="29"/>
  <c r="W129" i="29"/>
  <c r="W211" i="29"/>
  <c r="W327" i="29"/>
  <c r="W267" i="29"/>
  <c r="W89" i="29"/>
  <c r="W57" i="29"/>
  <c r="W25" i="29"/>
  <c r="X118" i="29"/>
  <c r="AA799" i="29"/>
  <c r="AA748" i="29"/>
  <c r="AA719" i="29"/>
  <c r="AB700" i="29"/>
  <c r="AB664" i="29"/>
  <c r="AB649" i="29"/>
  <c r="AB593" i="29"/>
  <c r="AA548" i="29"/>
  <c r="AA499" i="29"/>
  <c r="AA456" i="29"/>
  <c r="AB414" i="29"/>
  <c r="AA371" i="29"/>
  <c r="AA321" i="29"/>
  <c r="AA257" i="29"/>
  <c r="AA189" i="29"/>
  <c r="AA125" i="29"/>
  <c r="AA61" i="29"/>
  <c r="AA707" i="29"/>
  <c r="AE632" i="29"/>
  <c r="AF590" i="29"/>
  <c r="AE547" i="29"/>
  <c r="AE502" i="29"/>
  <c r="AE438" i="29"/>
  <c r="AF465" i="29"/>
  <c r="AE483" i="29"/>
  <c r="AE419" i="29"/>
  <c r="AE352" i="29"/>
  <c r="AE288" i="29"/>
  <c r="AE224" i="29"/>
  <c r="AE160" i="29"/>
  <c r="AE96" i="29"/>
  <c r="AF37" i="29"/>
  <c r="AE29" i="29"/>
  <c r="AI778" i="29"/>
  <c r="AI746" i="29"/>
  <c r="AI714" i="29"/>
  <c r="AI682" i="29"/>
  <c r="AI650" i="29"/>
  <c r="AI614" i="29"/>
  <c r="AI550" i="29"/>
  <c r="AJ479" i="29"/>
  <c r="AJ569" i="29"/>
  <c r="AI611" i="29"/>
  <c r="AI547" i="29"/>
  <c r="AJ499" i="29"/>
  <c r="AI436" i="29"/>
  <c r="AJ388" i="29"/>
  <c r="AJ335" i="29"/>
  <c r="AI239" i="29"/>
  <c r="AI467" i="29"/>
  <c r="AI403" i="29"/>
  <c r="AI339" i="29"/>
  <c r="AI483" i="29"/>
  <c r="AJ423" i="29"/>
  <c r="AI375" i="29"/>
  <c r="AJ315" i="29"/>
  <c r="H791" i="29"/>
  <c r="G707" i="29"/>
  <c r="H759" i="29"/>
  <c r="H727" i="29"/>
  <c r="H656" i="29"/>
  <c r="G659" i="29"/>
  <c r="H628" i="29"/>
  <c r="H564" i="29"/>
  <c r="H519" i="29"/>
  <c r="H599" i="29"/>
  <c r="H535" i="29"/>
  <c r="G375" i="29"/>
  <c r="G311" i="29"/>
  <c r="G496" i="29"/>
  <c r="H454" i="29"/>
  <c r="G408" i="29"/>
  <c r="G344" i="29"/>
  <c r="G280" i="29"/>
  <c r="G661" i="29"/>
  <c r="H585" i="29"/>
  <c r="G527" i="29"/>
  <c r="L242" i="29"/>
  <c r="L210" i="29"/>
  <c r="L162" i="29"/>
  <c r="K121" i="29"/>
  <c r="K33" i="29"/>
  <c r="K130" i="29"/>
  <c r="K66" i="29"/>
  <c r="K168" i="29"/>
  <c r="K53" i="29"/>
  <c r="L158" i="29"/>
  <c r="K85" i="29"/>
  <c r="K239" i="29"/>
  <c r="L4" i="29"/>
  <c r="K127" i="29"/>
  <c r="K237" i="29"/>
  <c r="L128" i="29"/>
  <c r="K241" i="29"/>
  <c r="L148" i="29"/>
  <c r="K759" i="29"/>
  <c r="L791" i="29"/>
  <c r="L762" i="29"/>
  <c r="L730" i="29"/>
  <c r="L698" i="29"/>
  <c r="L666" i="29"/>
  <c r="L659" i="29"/>
  <c r="L575" i="29"/>
  <c r="L637" i="29"/>
  <c r="L603" i="29"/>
  <c r="L536" i="29"/>
  <c r="K482" i="29"/>
  <c r="K317" i="29"/>
  <c r="K581" i="29"/>
  <c r="K508" i="29"/>
  <c r="L282" i="29"/>
  <c r="L532" i="29"/>
  <c r="L605" i="29"/>
  <c r="L537" i="29"/>
  <c r="L479" i="29"/>
  <c r="K394" i="29"/>
  <c r="K330" i="29"/>
  <c r="L627" i="29"/>
  <c r="L511" i="29"/>
  <c r="O771" i="29"/>
  <c r="O707" i="29"/>
  <c r="O770" i="29"/>
  <c r="O738" i="29"/>
  <c r="O706" i="29"/>
  <c r="O674" i="29"/>
  <c r="O642" i="29"/>
  <c r="O663" i="29"/>
  <c r="P478" i="29"/>
  <c r="P402" i="29"/>
  <c r="O7" i="29"/>
  <c r="O63" i="29"/>
  <c r="O8" i="29"/>
  <c r="O462" i="29"/>
  <c r="P406" i="29"/>
  <c r="O352" i="29"/>
  <c r="O288" i="29"/>
  <c r="O224" i="29"/>
  <c r="O160" i="29"/>
  <c r="O96" i="29"/>
  <c r="P486" i="29"/>
  <c r="O622" i="29"/>
  <c r="S751" i="29"/>
  <c r="S795" i="29"/>
  <c r="S758" i="29"/>
  <c r="S726" i="29"/>
  <c r="S694" i="29"/>
  <c r="S662" i="29"/>
  <c r="S675" i="29"/>
  <c r="T578" i="29"/>
  <c r="T514" i="29"/>
  <c r="T651" i="29"/>
  <c r="T547" i="29"/>
  <c r="T571" i="29"/>
  <c r="T595" i="29"/>
  <c r="T799" i="29"/>
  <c r="S366" i="29"/>
  <c r="S334" i="29"/>
  <c r="S302" i="29"/>
  <c r="S270" i="29"/>
  <c r="S205" i="29"/>
  <c r="S141" i="29"/>
  <c r="S77" i="29"/>
  <c r="S13" i="29"/>
  <c r="T560" i="29"/>
  <c r="W799" i="29"/>
  <c r="X766" i="29"/>
  <c r="X734" i="29"/>
  <c r="X702" i="29"/>
  <c r="X670" i="29"/>
  <c r="X638" i="29"/>
  <c r="W507" i="29"/>
  <c r="X521" i="29"/>
  <c r="X444" i="29"/>
  <c r="W330" i="29"/>
  <c r="W375" i="29"/>
  <c r="W307" i="29"/>
  <c r="X447" i="29"/>
  <c r="X378" i="29"/>
  <c r="X482" i="29"/>
  <c r="X402" i="29"/>
  <c r="X272" i="29"/>
  <c r="W125" i="29"/>
  <c r="X209" i="29"/>
  <c r="X327" i="29"/>
  <c r="X267" i="29"/>
  <c r="X89" i="29"/>
  <c r="X57" i="29"/>
  <c r="X25" i="29"/>
  <c r="W102" i="29"/>
  <c r="AB799" i="29"/>
  <c r="AB743" i="29"/>
  <c r="AA708" i="29"/>
  <c r="AB679" i="29"/>
  <c r="AA660" i="29"/>
  <c r="AA649" i="29"/>
  <c r="AA590" i="29"/>
  <c r="AA545" i="29"/>
  <c r="AA496" i="29"/>
  <c r="AB454" i="29"/>
  <c r="AA411" i="29"/>
  <c r="AA368" i="29"/>
  <c r="AA317" i="29"/>
  <c r="AA249" i="29"/>
  <c r="AA185" i="29"/>
  <c r="AA121" i="29"/>
  <c r="AA57" i="29"/>
  <c r="AB703" i="29"/>
  <c r="AE619" i="29"/>
  <c r="AE576" i="29"/>
  <c r="AF534" i="29"/>
  <c r="AF486" i="29"/>
  <c r="AF422" i="29"/>
  <c r="AE449" i="29"/>
  <c r="AF467" i="29"/>
  <c r="AE382" i="29"/>
  <c r="AE332" i="29"/>
  <c r="AE268" i="29"/>
  <c r="AE188" i="29"/>
  <c r="AE124" i="29"/>
  <c r="AE60" i="29"/>
  <c r="AF13" i="29"/>
  <c r="AJ803" i="29"/>
  <c r="AJ762" i="29"/>
  <c r="AJ730" i="29"/>
  <c r="AJ698" i="29"/>
  <c r="AJ666" i="29"/>
  <c r="AJ795" i="29"/>
  <c r="AJ582" i="29"/>
  <c r="AI513" i="29"/>
  <c r="AI601" i="29"/>
  <c r="AI537" i="29"/>
  <c r="AJ579" i="29"/>
  <c r="AI525" i="29"/>
  <c r="AI463" i="29"/>
  <c r="AJ413" i="29"/>
  <c r="AI356" i="29"/>
  <c r="AJ299" i="29"/>
  <c r="AI514" i="29"/>
  <c r="AI440" i="29"/>
  <c r="AI376" i="29"/>
  <c r="AJ295" i="29"/>
  <c r="AJ460" i="29"/>
  <c r="AJ407" i="29"/>
  <c r="AI359" i="29"/>
  <c r="AJ289" i="29"/>
  <c r="T23" i="29"/>
  <c r="P45" i="29"/>
  <c r="K630" i="29"/>
  <c r="G14" i="29"/>
  <c r="C264" i="29"/>
  <c r="P21" i="29"/>
  <c r="G80" i="29"/>
  <c r="C309" i="29"/>
  <c r="C417" i="29"/>
  <c r="C117" i="29"/>
  <c r="K145" i="29"/>
  <c r="X363" i="29"/>
  <c r="AB451" i="29"/>
  <c r="AI313" i="29"/>
  <c r="AZ201" i="29"/>
  <c r="K96" i="29"/>
  <c r="T394" i="29"/>
  <c r="AJ211" i="29"/>
  <c r="AQ709" i="29"/>
  <c r="AV603" i="29"/>
  <c r="P292" i="29"/>
  <c r="K288" i="29"/>
  <c r="P248" i="29"/>
  <c r="AB281" i="29"/>
  <c r="S277" i="29"/>
  <c r="X759" i="29"/>
  <c r="AB214" i="29"/>
  <c r="AF93" i="29"/>
  <c r="AE671" i="29"/>
  <c r="AF733" i="29"/>
  <c r="AF785" i="29"/>
  <c r="AM374" i="29"/>
  <c r="AR179" i="29"/>
  <c r="AR647" i="29"/>
  <c r="AU613" i="29"/>
  <c r="AU749" i="29"/>
  <c r="K280" i="29"/>
  <c r="G438" i="29"/>
  <c r="H427" i="29"/>
  <c r="P555" i="29"/>
  <c r="K609" i="29"/>
  <c r="T794" i="29"/>
  <c r="AB342" i="29"/>
  <c r="S281" i="29"/>
  <c r="X763" i="29"/>
  <c r="AB270" i="29"/>
  <c r="AF192" i="29"/>
  <c r="AE775" i="29"/>
  <c r="AJ44" i="29"/>
  <c r="AJ73" i="29"/>
  <c r="AN487" i="29"/>
  <c r="AQ541" i="29"/>
  <c r="AR763" i="29"/>
  <c r="AZ82" i="29"/>
  <c r="AZ369" i="29"/>
  <c r="AZ617" i="29"/>
  <c r="BD277" i="29"/>
  <c r="BD739" i="29"/>
  <c r="BG109" i="29"/>
  <c r="BH756" i="29"/>
  <c r="BO31" i="29"/>
  <c r="BP498" i="29"/>
  <c r="BO193" i="29"/>
  <c r="BP650" i="29"/>
  <c r="BK95" i="29"/>
  <c r="BL755" i="29"/>
  <c r="BH368" i="29"/>
  <c r="BC466" i="29"/>
  <c r="AY537" i="29"/>
  <c r="AV104" i="29"/>
  <c r="AV658" i="29"/>
  <c r="AQ369" i="29"/>
  <c r="AM104" i="29"/>
  <c r="AI427" i="29"/>
  <c r="BD16" i="29"/>
  <c r="AY439" i="29"/>
  <c r="BC352" i="29"/>
  <c r="BD572" i="29"/>
  <c r="BC216" i="29"/>
  <c r="BG347" i="29"/>
  <c r="BH239" i="29"/>
  <c r="BH326" i="29"/>
  <c r="BG767" i="29"/>
  <c r="BL360" i="29"/>
  <c r="BK781" i="29"/>
  <c r="BL603" i="29"/>
  <c r="BP190" i="29"/>
  <c r="BP470" i="29"/>
  <c r="BP802" i="29"/>
  <c r="BP289" i="29"/>
  <c r="BP529" i="29"/>
  <c r="BO730" i="29"/>
  <c r="BL167" i="29"/>
  <c r="BL744" i="29"/>
  <c r="BK603" i="29"/>
  <c r="BH93" i="29"/>
  <c r="BG247" i="29"/>
  <c r="BG377" i="29"/>
  <c r="BG373" i="29"/>
  <c r="BG603" i="29"/>
  <c r="BC115" i="29"/>
  <c r="BC408" i="29"/>
  <c r="BC434" i="29"/>
  <c r="BC642" i="29"/>
  <c r="BC770" i="29"/>
  <c r="AY85" i="29"/>
  <c r="AY345" i="29"/>
  <c r="AY655" i="29"/>
  <c r="AY779" i="29"/>
  <c r="AV122" i="29"/>
  <c r="AU32" i="29"/>
  <c r="AV314" i="29"/>
  <c r="AV547" i="29"/>
  <c r="AU554" i="29"/>
  <c r="AU767" i="29"/>
  <c r="AU754" i="29"/>
  <c r="AR425" i="29"/>
  <c r="AQ150" i="29"/>
  <c r="AR365" i="29"/>
  <c r="AR390" i="29"/>
  <c r="AQ497" i="29"/>
  <c r="AR726" i="29"/>
  <c r="AM64" i="29"/>
  <c r="AM235" i="29"/>
  <c r="AN218" i="29"/>
  <c r="AN682" i="29"/>
  <c r="AI332" i="29"/>
  <c r="AI72" i="29"/>
  <c r="AY371" i="29"/>
  <c r="AZ734" i="29"/>
  <c r="AY383" i="29"/>
  <c r="BD103" i="29"/>
  <c r="AZ704" i="29"/>
  <c r="BD152" i="29"/>
  <c r="BD715" i="29"/>
  <c r="BD349" i="29"/>
  <c r="BD194" i="29"/>
  <c r="BG63" i="29"/>
  <c r="BC459" i="29"/>
  <c r="BH178" i="29"/>
  <c r="BG261" i="29"/>
  <c r="BG119" i="29"/>
  <c r="BH474" i="29"/>
  <c r="BG189" i="29"/>
  <c r="BG566" i="29"/>
  <c r="BL184" i="29"/>
  <c r="BK27" i="29"/>
  <c r="BK63" i="29"/>
  <c r="BK469" i="29"/>
  <c r="BK514" i="29"/>
  <c r="BK654" i="29"/>
  <c r="BO87" i="29"/>
  <c r="BO179" i="29"/>
  <c r="BP98" i="29"/>
  <c r="BP261" i="29"/>
  <c r="BO481" i="29"/>
  <c r="BP578" i="29"/>
  <c r="BO737" i="29"/>
  <c r="BP361" i="29"/>
  <c r="BO201" i="29"/>
  <c r="BP435" i="29"/>
  <c r="BP445" i="29"/>
  <c r="BO639" i="29"/>
  <c r="BP686" i="29"/>
  <c r="BL115" i="29"/>
  <c r="BL247" i="29"/>
  <c r="BK68" i="29"/>
  <c r="BK175" i="29"/>
  <c r="BL563" i="29"/>
  <c r="BL704" i="29"/>
  <c r="BL639" i="29"/>
  <c r="BL771" i="29"/>
  <c r="BH123" i="29"/>
  <c r="BG259" i="29"/>
  <c r="BH414" i="29"/>
  <c r="BH401" i="29"/>
  <c r="BH622" i="29"/>
  <c r="BC135" i="29"/>
  <c r="BC443" i="29"/>
  <c r="BD449" i="29"/>
  <c r="BD662" i="29"/>
  <c r="BD795" i="29"/>
  <c r="AY121" i="29"/>
  <c r="AY521" i="29"/>
  <c r="AZ671" i="29"/>
  <c r="AZ803" i="29"/>
  <c r="AV162" i="29"/>
  <c r="AV80" i="29"/>
  <c r="AU335" i="29"/>
  <c r="AV510" i="29"/>
  <c r="AV566" i="29"/>
  <c r="AV638" i="29"/>
  <c r="AV766" i="29"/>
  <c r="AQ258" i="29"/>
  <c r="AQ163" i="29"/>
  <c r="AQ386" i="29"/>
  <c r="AR416" i="29"/>
  <c r="AR500" i="29"/>
  <c r="AQ718" i="29"/>
  <c r="AM67" i="29"/>
  <c r="AN238" i="29"/>
  <c r="AM223" i="29"/>
  <c r="AM682" i="29"/>
  <c r="AJ336" i="29"/>
  <c r="AI76" i="29"/>
  <c r="AZ354" i="29"/>
  <c r="AY737" i="29"/>
  <c r="AZ385" i="29"/>
  <c r="BD127" i="29"/>
  <c r="AY717" i="29"/>
  <c r="BD178" i="29"/>
  <c r="BC785" i="29"/>
  <c r="BD369" i="29"/>
  <c r="BD226" i="29"/>
  <c r="BG67" i="29"/>
  <c r="BC467" i="29"/>
  <c r="BG161" i="29"/>
  <c r="BH652" i="29"/>
  <c r="BH126" i="29"/>
  <c r="BH486" i="29"/>
  <c r="BG197" i="29"/>
  <c r="BH571" i="29"/>
  <c r="BL208" i="29"/>
  <c r="BL65" i="29"/>
  <c r="BL355" i="29"/>
  <c r="BL260" i="29"/>
  <c r="BK706" i="29"/>
  <c r="BO203" i="29"/>
  <c r="BO183" i="29"/>
  <c r="BP133" i="29"/>
  <c r="BP150" i="29"/>
  <c r="BO341" i="29"/>
  <c r="BO391" i="29"/>
  <c r="BO561" i="29"/>
  <c r="BO637" i="29"/>
  <c r="BO45" i="29"/>
  <c r="BO294" i="29"/>
  <c r="BP430" i="29"/>
  <c r="BP543" i="29"/>
  <c r="BO675" i="29"/>
  <c r="BO702" i="29"/>
  <c r="BK179" i="29"/>
  <c r="BK291" i="29"/>
  <c r="BK100" i="29"/>
  <c r="BL283" i="29"/>
  <c r="BK512" i="29"/>
  <c r="BK527" i="29"/>
  <c r="BK663" i="29"/>
  <c r="BK778" i="29"/>
  <c r="BH594" i="29"/>
  <c r="BG294" i="29"/>
  <c r="BG556" i="29"/>
  <c r="BG554" i="29"/>
  <c r="BG803" i="29"/>
  <c r="BC261" i="29"/>
  <c r="BD384" i="29"/>
  <c r="BD446" i="29"/>
  <c r="BC694" i="29"/>
  <c r="BC747" i="29"/>
  <c r="AY189" i="29"/>
  <c r="AY566" i="29"/>
  <c r="AY735" i="29"/>
  <c r="AY726" i="29"/>
  <c r="AV282" i="29"/>
  <c r="AU149" i="29"/>
  <c r="AV402" i="29"/>
  <c r="AU671" i="29"/>
  <c r="AU598" i="29"/>
  <c r="AU670" i="29"/>
  <c r="AU786" i="29"/>
  <c r="AQ35" i="29"/>
  <c r="AR209" i="29"/>
  <c r="AR433" i="29"/>
  <c r="AQ321" i="29"/>
  <c r="AR549" i="29"/>
  <c r="AR746" i="29"/>
  <c r="AN102" i="29"/>
  <c r="AM529" i="29"/>
  <c r="AM558" i="29"/>
  <c r="AN702" i="29"/>
  <c r="AI384" i="29"/>
  <c r="AI112" i="29"/>
  <c r="G728" i="29"/>
  <c r="G680" i="29"/>
  <c r="G615" i="29"/>
  <c r="H260" i="29"/>
  <c r="G292" i="29"/>
  <c r="L240" i="29"/>
  <c r="L33" i="29"/>
  <c r="L53" i="29"/>
  <c r="K243" i="29"/>
  <c r="K213" i="29"/>
  <c r="K774" i="29"/>
  <c r="K646" i="29"/>
  <c r="L557" i="29"/>
  <c r="L524" i="29"/>
  <c r="L544" i="29"/>
  <c r="L671" i="29"/>
  <c r="P778" i="29"/>
  <c r="P650" i="29"/>
  <c r="O31" i="29"/>
  <c r="O403" i="29"/>
  <c r="O140" i="29"/>
  <c r="S731" i="29"/>
  <c r="T686" i="29"/>
  <c r="S679" i="29"/>
  <c r="S563" i="29"/>
  <c r="T286" i="29"/>
  <c r="S57" i="29"/>
  <c r="W754" i="29"/>
  <c r="W617" i="29"/>
  <c r="X407" i="29"/>
  <c r="X335" i="29"/>
  <c r="X294" i="29"/>
  <c r="W69" i="29"/>
  <c r="AA772" i="29"/>
  <c r="AB713" i="29"/>
  <c r="AA472" i="29"/>
  <c r="AA281" i="29"/>
  <c r="AA21" i="29"/>
  <c r="AE520" i="29"/>
  <c r="AE427" i="29"/>
  <c r="AE168" i="29"/>
  <c r="AI782" i="29"/>
  <c r="AI654" i="29"/>
  <c r="AJ577" i="29"/>
  <c r="AJ431" i="29"/>
  <c r="AI491" i="29"/>
  <c r="AJ444" i="29"/>
  <c r="H771" i="29"/>
  <c r="H712" i="29"/>
  <c r="H623" i="29"/>
  <c r="G287" i="29"/>
  <c r="G320" i="29"/>
  <c r="G651" i="29"/>
  <c r="K93" i="29"/>
  <c r="K113" i="29"/>
  <c r="L172" i="29"/>
  <c r="L96" i="29"/>
  <c r="K703" i="29"/>
  <c r="L670" i="29"/>
  <c r="K642" i="29"/>
  <c r="L545" i="29"/>
  <c r="K325" i="29"/>
  <c r="L519" i="29"/>
  <c r="L592" i="29"/>
  <c r="L539" i="29"/>
  <c r="K402" i="29"/>
  <c r="K655" i="29"/>
  <c r="O779" i="29"/>
  <c r="O774" i="29"/>
  <c r="O710" i="29"/>
  <c r="O646" i="29"/>
  <c r="P485" i="29"/>
  <c r="O23" i="29"/>
  <c r="O32" i="29"/>
  <c r="O400" i="29"/>
  <c r="O280" i="29"/>
  <c r="O152" i="29"/>
  <c r="O433" i="29"/>
  <c r="S743" i="29"/>
  <c r="S754" i="29"/>
  <c r="S690" i="29"/>
  <c r="S659" i="29"/>
  <c r="T506" i="29"/>
  <c r="S534" i="29"/>
  <c r="S582" i="29"/>
  <c r="S362" i="29"/>
  <c r="S298" i="29"/>
  <c r="S213" i="29"/>
  <c r="S85" i="29"/>
  <c r="S574" i="29"/>
  <c r="X770" i="29"/>
  <c r="X706" i="29"/>
  <c r="X642" i="29"/>
  <c r="X484" i="29"/>
  <c r="W418" i="29"/>
  <c r="X487" i="29"/>
  <c r="X346" i="29"/>
  <c r="X314" i="29"/>
  <c r="W294" i="29"/>
  <c r="W320" i="29"/>
  <c r="X69" i="29"/>
  <c r="X5" i="29"/>
  <c r="AB767" i="29"/>
  <c r="AA732" i="29"/>
  <c r="AA713" i="29"/>
  <c r="AA561" i="29"/>
  <c r="AA480" i="29"/>
  <c r="AA395" i="29"/>
  <c r="AA293" i="29"/>
  <c r="AA161" i="29"/>
  <c r="AA33" i="29"/>
  <c r="AF614" i="29"/>
  <c r="AE528" i="29"/>
  <c r="AE489" i="29"/>
  <c r="AF443" i="29"/>
  <c r="AE308" i="29"/>
  <c r="AE180" i="29"/>
  <c r="AE52" i="29"/>
  <c r="AJ787" i="29"/>
  <c r="AJ726" i="29"/>
  <c r="AJ662" i="29"/>
  <c r="AJ574" i="29"/>
  <c r="AI593" i="29"/>
  <c r="AJ571" i="29"/>
  <c r="AJ445" i="29"/>
  <c r="AJ340" i="29"/>
  <c r="AI477" i="29"/>
  <c r="AJ355" i="29"/>
  <c r="AJ439" i="29"/>
  <c r="AJ341" i="29"/>
  <c r="G792" i="29"/>
  <c r="G735" i="29"/>
  <c r="H691" i="29"/>
  <c r="G580" i="29"/>
  <c r="G623" i="29"/>
  <c r="G395" i="29"/>
  <c r="G267" i="29"/>
  <c r="G424" i="29"/>
  <c r="G300" i="29"/>
  <c r="G601" i="29"/>
  <c r="H502" i="29"/>
  <c r="K183" i="29"/>
  <c r="L93" i="29"/>
  <c r="K102" i="29"/>
  <c r="L113" i="29"/>
  <c r="K150" i="29"/>
  <c r="K215" i="29"/>
  <c r="L108" i="29"/>
  <c r="K67" i="29"/>
  <c r="K779" i="29"/>
  <c r="K770" i="29"/>
  <c r="K706" i="29"/>
  <c r="K691" i="29"/>
  <c r="L663" i="29"/>
  <c r="L552" i="29"/>
  <c r="K337" i="29"/>
  <c r="K535" i="29"/>
  <c r="K597" i="29"/>
  <c r="L553" i="29"/>
  <c r="K414" i="29"/>
  <c r="L687" i="29"/>
  <c r="P803" i="29"/>
  <c r="P782" i="29"/>
  <c r="P718" i="29"/>
  <c r="P654" i="29"/>
  <c r="O624" i="29"/>
  <c r="O79" i="29"/>
  <c r="O35" i="29"/>
  <c r="P437" i="29"/>
  <c r="O324" i="29"/>
  <c r="O196" i="29"/>
  <c r="O68" i="29"/>
  <c r="S787" i="29"/>
  <c r="T778" i="29"/>
  <c r="T714" i="29"/>
  <c r="T650" i="29"/>
  <c r="S551" i="29"/>
  <c r="S584" i="29"/>
  <c r="T526" i="29"/>
  <c r="S446" i="29"/>
  <c r="T322" i="29"/>
  <c r="T258" i="29"/>
  <c r="S129" i="29"/>
  <c r="S639" i="29"/>
  <c r="W795" i="29"/>
  <c r="W726" i="29"/>
  <c r="W662" i="29"/>
  <c r="W547" i="29"/>
  <c r="X394" i="29"/>
  <c r="W343" i="29"/>
  <c r="X412" i="29"/>
  <c r="W442" i="29"/>
  <c r="X266" i="29"/>
  <c r="W101" i="29"/>
  <c r="W197" i="29"/>
  <c r="W275" i="29"/>
  <c r="X200" i="29"/>
  <c r="W81" i="29"/>
  <c r="W49" i="29"/>
  <c r="W17" i="29"/>
  <c r="X122" i="29"/>
  <c r="AA793" i="29"/>
  <c r="AA727" i="29"/>
  <c r="AA687" i="29"/>
  <c r="AB668" i="29"/>
  <c r="AB609" i="29"/>
  <c r="AA717" i="29"/>
  <c r="AA580" i="29"/>
  <c r="AA537" i="29"/>
  <c r="AA488" i="29"/>
  <c r="AB446" i="29"/>
  <c r="AA403" i="29"/>
  <c r="AA360" i="29"/>
  <c r="AA305" i="29"/>
  <c r="AA237" i="29"/>
  <c r="AA173" i="29"/>
  <c r="AA109" i="29"/>
  <c r="AA45" i="29"/>
  <c r="AA681" i="29"/>
  <c r="AF622" i="29"/>
  <c r="AE579" i="29"/>
  <c r="AE536" i="29"/>
  <c r="AE486" i="29"/>
  <c r="AE422" i="29"/>
  <c r="AF449" i="29"/>
  <c r="AE467" i="29"/>
  <c r="AF385" i="29"/>
  <c r="AE336" i="29"/>
  <c r="AE272" i="29"/>
  <c r="AE208" i="29"/>
  <c r="AE144" i="29"/>
  <c r="AE80" i="29"/>
  <c r="AF25" i="29"/>
  <c r="AI798" i="29"/>
  <c r="AI770" i="29"/>
  <c r="AI738" i="29"/>
  <c r="AI706" i="29"/>
  <c r="AI674" i="29"/>
  <c r="AI642" i="29"/>
  <c r="AI598" i="29"/>
  <c r="AI534" i="29"/>
  <c r="AJ617" i="29"/>
  <c r="AJ553" i="29"/>
  <c r="AI595" i="29"/>
  <c r="AJ529" i="29"/>
  <c r="AI480" i="29"/>
  <c r="AJ429" i="29"/>
  <c r="AI372" i="29"/>
  <c r="AJ324" i="29"/>
  <c r="AI223" i="29"/>
  <c r="AI451" i="29"/>
  <c r="AI387" i="29"/>
  <c r="AJ316" i="29"/>
  <c r="AI460" i="29"/>
  <c r="AJ412" i="29"/>
  <c r="AJ359" i="29"/>
  <c r="AI293" i="29"/>
  <c r="H783" i="29"/>
  <c r="G675" i="29"/>
  <c r="H751" i="29"/>
  <c r="H701" i="29"/>
  <c r="G635" i="29"/>
  <c r="H729" i="29"/>
  <c r="H612" i="29"/>
  <c r="H548" i="29"/>
  <c r="H683" i="29"/>
  <c r="H583" i="29"/>
  <c r="H524" i="29"/>
  <c r="G359" i="29"/>
  <c r="G295" i="29"/>
  <c r="H486" i="29"/>
  <c r="G443" i="29"/>
  <c r="G392" i="29"/>
  <c r="G328" i="29"/>
  <c r="G264" i="29"/>
  <c r="H633" i="29"/>
  <c r="H569" i="29"/>
  <c r="G512" i="29"/>
  <c r="L234" i="29"/>
  <c r="L202" i="29"/>
  <c r="L146" i="29"/>
  <c r="K97" i="29"/>
  <c r="K184" i="29"/>
  <c r="K114" i="29"/>
  <c r="K50" i="29"/>
  <c r="K125" i="29"/>
  <c r="K29" i="29"/>
  <c r="L182" i="29"/>
  <c r="K61" i="29"/>
  <c r="K207" i="29"/>
  <c r="K219" i="29"/>
  <c r="K95" i="29"/>
  <c r="L180" i="29"/>
  <c r="L64" i="29"/>
  <c r="K107" i="29"/>
  <c r="K798" i="29"/>
  <c r="K743" i="29"/>
  <c r="L786" i="29"/>
  <c r="L754" i="29"/>
  <c r="L722" i="29"/>
  <c r="L690" i="29"/>
  <c r="L658" i="29"/>
  <c r="L638" i="29"/>
  <c r="L559" i="29"/>
  <c r="K683" i="29"/>
  <c r="K584" i="29"/>
  <c r="K520" i="29"/>
  <c r="L466" i="29"/>
  <c r="K297" i="29"/>
  <c r="L563" i="29"/>
  <c r="K491" i="29"/>
  <c r="K265" i="29"/>
  <c r="L499" i="29"/>
  <c r="K587" i="29"/>
  <c r="K523" i="29"/>
  <c r="K463" i="29"/>
  <c r="K378" i="29"/>
  <c r="K314" i="29"/>
  <c r="L579" i="29"/>
  <c r="L478" i="29"/>
  <c r="O755" i="29"/>
  <c r="O791" i="29"/>
  <c r="O762" i="29"/>
  <c r="O730" i="29"/>
  <c r="O698" i="29"/>
  <c r="O666" i="29"/>
  <c r="O691" i="29"/>
  <c r="O683" i="29"/>
  <c r="O457" i="29"/>
  <c r="P386" i="29"/>
  <c r="O502" i="29"/>
  <c r="O47" i="29"/>
  <c r="P454" i="29"/>
  <c r="P443" i="29"/>
  <c r="O395" i="29"/>
  <c r="O336" i="29"/>
  <c r="O272" i="29"/>
  <c r="O208" i="29"/>
  <c r="O144" i="29"/>
  <c r="O80" i="29"/>
  <c r="P422" i="29"/>
  <c r="S790" i="29"/>
  <c r="S735" i="29"/>
  <c r="S782" i="29"/>
  <c r="S750" i="29"/>
  <c r="S718" i="29"/>
  <c r="S686" i="29"/>
  <c r="S654" i="29"/>
  <c r="S643" i="29"/>
  <c r="T562" i="29"/>
  <c r="T695" i="29"/>
  <c r="S608" i="29"/>
  <c r="T520" i="29"/>
  <c r="T544" i="29"/>
  <c r="T568" i="29"/>
  <c r="T671" i="29"/>
  <c r="S358" i="29"/>
  <c r="S326" i="29"/>
  <c r="S294" i="29"/>
  <c r="S262" i="29"/>
  <c r="S189" i="29"/>
  <c r="S125" i="29"/>
  <c r="S61" i="29"/>
  <c r="T639" i="29"/>
  <c r="S542" i="29"/>
  <c r="X795" i="29"/>
  <c r="X758" i="29"/>
  <c r="X726" i="29"/>
  <c r="X694" i="29"/>
  <c r="X662" i="29"/>
  <c r="X633" i="29"/>
  <c r="X545" i="29"/>
  <c r="X492" i="29"/>
  <c r="W426" i="29"/>
  <c r="X420" i="29"/>
  <c r="X354" i="29"/>
  <c r="X495" i="29"/>
  <c r="X431" i="29"/>
  <c r="X367" i="29"/>
  <c r="X466" i="29"/>
  <c r="X370" i="29"/>
  <c r="W259" i="29"/>
  <c r="W97" i="29"/>
  <c r="W193" i="29"/>
  <c r="X275" i="29"/>
  <c r="X196" i="29"/>
  <c r="X81" i="29"/>
  <c r="X49" i="29"/>
  <c r="X17" i="29"/>
  <c r="W106" i="29"/>
  <c r="AB791" i="29"/>
  <c r="AA716" i="29"/>
  <c r="AA676" i="29"/>
  <c r="AB647" i="29"/>
  <c r="AA606" i="29"/>
  <c r="AB717" i="29"/>
  <c r="AA577" i="29"/>
  <c r="AB535" i="29"/>
  <c r="AB486" i="29"/>
  <c r="AA443" i="29"/>
  <c r="AA400" i="29"/>
  <c r="AB358" i="29"/>
  <c r="AA301" i="29"/>
  <c r="AA233" i="29"/>
  <c r="AA169" i="29"/>
  <c r="AA105" i="29"/>
  <c r="AA41" i="29"/>
  <c r="AB643" i="29"/>
  <c r="AE608" i="29"/>
  <c r="AF566" i="29"/>
  <c r="AE523" i="29"/>
  <c r="AF470" i="29"/>
  <c r="AE497" i="29"/>
  <c r="AE433" i="29"/>
  <c r="AF451" i="29"/>
  <c r="AF372" i="29"/>
  <c r="AE316" i="29"/>
  <c r="AE236" i="29"/>
  <c r="AE172" i="29"/>
  <c r="AE108" i="29"/>
  <c r="AE44" i="29"/>
  <c r="AE4" i="29"/>
  <c r="AJ791" i="29"/>
  <c r="AJ754" i="29"/>
  <c r="AJ722" i="29"/>
  <c r="AJ690" i="29"/>
  <c r="AJ658" i="29"/>
  <c r="AJ629" i="29"/>
  <c r="AJ566" i="29"/>
  <c r="AI492" i="29"/>
  <c r="AI585" i="29"/>
  <c r="AJ634" i="29"/>
  <c r="AJ563" i="29"/>
  <c r="AJ510" i="29"/>
  <c r="AJ447" i="29"/>
  <c r="AI399" i="29"/>
  <c r="AJ349" i="29"/>
  <c r="AJ234" i="29"/>
  <c r="AJ491" i="29"/>
  <c r="AI424" i="29"/>
  <c r="AI360" i="29"/>
  <c r="AJ531" i="29"/>
  <c r="AI444" i="29"/>
  <c r="AJ396" i="29"/>
  <c r="AJ343" i="29"/>
  <c r="D3" i="29"/>
  <c r="L311" i="29"/>
  <c r="G281" i="29"/>
  <c r="L91" i="29"/>
  <c r="S150" i="29"/>
  <c r="L449" i="29"/>
  <c r="D14" i="29"/>
  <c r="D137" i="29"/>
  <c r="AF100" i="29"/>
  <c r="AQ577" i="29"/>
  <c r="G183" i="29"/>
  <c r="AI238" i="29"/>
  <c r="AV779" i="29"/>
  <c r="O499" i="29"/>
  <c r="T343" i="29"/>
  <c r="AA438" i="29"/>
  <c r="AE679" i="29"/>
  <c r="AI220" i="29"/>
  <c r="AQ392" i="29"/>
  <c r="AV531" i="29"/>
  <c r="AY544" i="29"/>
  <c r="L274" i="29"/>
  <c r="G223" i="29"/>
  <c r="X643" i="29"/>
  <c r="S677" i="29"/>
  <c r="AA715" i="29"/>
  <c r="AJ279" i="29"/>
  <c r="AI487" i="29"/>
  <c r="AN695" i="29"/>
  <c r="AV367" i="29"/>
  <c r="AZ652" i="29"/>
  <c r="BD711" i="29"/>
  <c r="BG493" i="29"/>
  <c r="BP81" i="29"/>
  <c r="BO433" i="29"/>
  <c r="BL531" i="29"/>
  <c r="BH598" i="29"/>
  <c r="AZ695" i="29"/>
  <c r="AV791" i="29"/>
  <c r="AN529" i="29"/>
  <c r="AZ380" i="29"/>
  <c r="BC653" i="29"/>
  <c r="BD362" i="29"/>
  <c r="BH442" i="29"/>
  <c r="BH792" i="29"/>
  <c r="BK578" i="29"/>
  <c r="BP290" i="29"/>
  <c r="BP798" i="29"/>
  <c r="BP570" i="29"/>
  <c r="BK65" i="29"/>
  <c r="BK635" i="29"/>
  <c r="BH289" i="29"/>
  <c r="BH540" i="29"/>
  <c r="BC266" i="29"/>
  <c r="BC502" i="29"/>
  <c r="BC707" i="29"/>
  <c r="AZ540" i="29"/>
  <c r="AY702" i="29"/>
  <c r="AU109" i="29"/>
  <c r="AU575" i="29"/>
  <c r="AU586" i="29"/>
  <c r="AU791" i="29"/>
  <c r="AR193" i="29"/>
  <c r="AR460" i="29"/>
  <c r="AR758" i="29"/>
  <c r="AN526" i="29"/>
  <c r="AN714" i="29"/>
  <c r="AI136" i="29"/>
  <c r="AY777" i="29"/>
  <c r="AZ333" i="29"/>
  <c r="BC264" i="29"/>
  <c r="BC506" i="29"/>
  <c r="BH242" i="29"/>
  <c r="BG193" i="29"/>
  <c r="BG639" i="29"/>
  <c r="BH701" i="29"/>
  <c r="BL100" i="29"/>
  <c r="BL359" i="29"/>
  <c r="BK572" i="29"/>
  <c r="BP145" i="29"/>
  <c r="BO359" i="29"/>
  <c r="BP386" i="29"/>
  <c r="BO657" i="29"/>
  <c r="BO269" i="29"/>
  <c r="BO551" i="29"/>
  <c r="BP718" i="29"/>
  <c r="BK413" i="29"/>
  <c r="BK299" i="29"/>
  <c r="BL538" i="29"/>
  <c r="BK790" i="29"/>
  <c r="BG302" i="29"/>
  <c r="BH583" i="29"/>
  <c r="BC376" i="29"/>
  <c r="BD406" i="29"/>
  <c r="BD694" i="29"/>
  <c r="AY185" i="29"/>
  <c r="AZ735" i="29"/>
  <c r="AU282" i="29"/>
  <c r="AU399" i="29"/>
  <c r="AV598" i="29"/>
  <c r="AU803" i="29"/>
  <c r="AQ206" i="29"/>
  <c r="AR321" i="29"/>
  <c r="AQ750" i="29"/>
  <c r="AM526" i="29"/>
  <c r="AM714" i="29"/>
  <c r="AI140" i="29"/>
  <c r="AY455" i="29"/>
  <c r="AY491" i="29"/>
  <c r="AZ760" i="29"/>
  <c r="BG65" i="29"/>
  <c r="BC493" i="29"/>
  <c r="BC586" i="29"/>
  <c r="BH315" i="29"/>
  <c r="BH644" i="29"/>
  <c r="BG711" i="29"/>
  <c r="BL196" i="29"/>
  <c r="BL414" i="29"/>
  <c r="BK730" i="29"/>
  <c r="BP197" i="29"/>
  <c r="BO469" i="29"/>
  <c r="BO717" i="29"/>
  <c r="BO109" i="29"/>
  <c r="BO306" i="29"/>
  <c r="BO599" i="29"/>
  <c r="BK303" i="29"/>
  <c r="BL187" i="29"/>
  <c r="BK602" i="29"/>
  <c r="BK695" i="29"/>
  <c r="BH149" i="29"/>
  <c r="BG653" i="29"/>
  <c r="BD671" i="29"/>
  <c r="BD304" i="29"/>
  <c r="BD683" i="29"/>
  <c r="BC802" i="29"/>
  <c r="AY609" i="29"/>
  <c r="AY790" i="29"/>
  <c r="AU213" i="29"/>
  <c r="AU623" i="29"/>
  <c r="AU702" i="29"/>
  <c r="AR81" i="29"/>
  <c r="AQ301" i="29"/>
  <c r="AR650" i="29"/>
  <c r="AN82" i="29"/>
  <c r="AN734" i="29"/>
  <c r="AI176" i="29"/>
  <c r="H655" i="29"/>
  <c r="H462" i="29"/>
  <c r="L208" i="29"/>
  <c r="K158" i="29"/>
  <c r="K59" i="29"/>
  <c r="K604" i="29"/>
  <c r="K309" i="29"/>
  <c r="K543" i="29"/>
  <c r="P630" i="29"/>
  <c r="O348" i="29"/>
  <c r="T782" i="29"/>
  <c r="T598" i="29"/>
  <c r="S249" i="29"/>
  <c r="W722" i="29"/>
  <c r="W339" i="29"/>
  <c r="W137" i="29"/>
  <c r="AB684" i="29"/>
  <c r="AB430" i="29"/>
  <c r="AE803" i="29"/>
  <c r="AE358" i="29"/>
  <c r="AI750" i="29"/>
  <c r="AI619" i="29"/>
  <c r="AJ424" i="29"/>
  <c r="H796" i="29"/>
  <c r="H559" i="29"/>
  <c r="H508" i="29"/>
  <c r="K179" i="29"/>
  <c r="K203" i="29"/>
  <c r="L766" i="29"/>
  <c r="L641" i="29"/>
  <c r="K306" i="29"/>
  <c r="K462" i="29"/>
  <c r="K354" i="29"/>
  <c r="O731" i="29"/>
  <c r="D585" i="29"/>
  <c r="D638" i="29"/>
  <c r="D179" i="29"/>
  <c r="H684" i="29"/>
  <c r="AF450" i="29"/>
  <c r="AY616" i="29"/>
  <c r="T707" i="29"/>
  <c r="AN671" i="29"/>
  <c r="T230" i="29"/>
  <c r="S721" i="29"/>
  <c r="S661" i="29"/>
  <c r="AB618" i="29"/>
  <c r="AI166" i="29"/>
  <c r="AJ263" i="29"/>
  <c r="AM533" i="29"/>
  <c r="AZ121" i="29"/>
  <c r="L572" i="29"/>
  <c r="L26" i="29"/>
  <c r="O138" i="29"/>
  <c r="T331" i="29"/>
  <c r="AA478" i="29"/>
  <c r="AI258" i="29"/>
  <c r="AI401" i="29"/>
  <c r="AQ725" i="29"/>
  <c r="AU204" i="29"/>
  <c r="BD95" i="29"/>
  <c r="BH490" i="29"/>
  <c r="BL352" i="29"/>
  <c r="BO511" i="29"/>
  <c r="BP778" i="29"/>
  <c r="BH65" i="29"/>
  <c r="BD666" i="29"/>
  <c r="AU375" i="29"/>
  <c r="AQ460" i="29"/>
  <c r="AI116" i="29"/>
  <c r="AY701" i="29"/>
  <c r="BD162" i="29"/>
  <c r="BG582" i="29"/>
  <c r="BG622" i="29"/>
  <c r="BK362" i="29"/>
  <c r="BP85" i="29"/>
  <c r="BP487" i="29"/>
  <c r="BP401" i="29"/>
  <c r="BO799" i="29"/>
  <c r="BL550" i="29"/>
  <c r="BH115" i="29"/>
  <c r="BG551" i="29"/>
  <c r="BG799" i="29"/>
  <c r="BC390" i="29"/>
  <c r="BC674" i="29"/>
  <c r="AY149" i="29"/>
  <c r="AY711" i="29"/>
  <c r="AU267" i="29"/>
  <c r="AV378" i="29"/>
  <c r="AU658" i="29"/>
  <c r="AQ20" i="29"/>
  <c r="AQ348" i="29"/>
  <c r="AR633" i="29"/>
  <c r="AM107" i="29"/>
  <c r="AN593" i="29"/>
  <c r="AJ443" i="29"/>
  <c r="AZ472" i="29"/>
  <c r="AZ481" i="29"/>
  <c r="AZ746" i="29"/>
  <c r="BG45" i="29"/>
  <c r="BC487" i="29"/>
  <c r="BD135" i="29"/>
  <c r="BD603" i="29"/>
  <c r="BG325" i="29"/>
  <c r="BH298" i="29"/>
  <c r="BG723" i="29"/>
  <c r="BK370" i="29"/>
  <c r="BK754" i="29"/>
  <c r="BL535" i="29"/>
  <c r="BP162" i="29"/>
  <c r="BO745" i="29"/>
  <c r="BO9" i="29"/>
  <c r="BP377" i="29"/>
  <c r="BO575" i="29"/>
  <c r="BL243" i="29"/>
  <c r="BL139" i="29"/>
  <c r="BL539" i="29"/>
  <c r="BL671" i="29"/>
  <c r="BH612" i="29"/>
  <c r="BG567" i="29"/>
  <c r="BD280" i="29"/>
  <c r="BD425" i="29"/>
  <c r="BC743" i="29"/>
  <c r="AZ564" i="29"/>
  <c r="AY722" i="29"/>
  <c r="AV144" i="29"/>
  <c r="AV671" i="29"/>
  <c r="AV670" i="29"/>
  <c r="AQ40" i="29"/>
  <c r="AR380" i="29"/>
  <c r="AQ625" i="29"/>
  <c r="AN110" i="29"/>
  <c r="AN634" i="29"/>
  <c r="AI459" i="29"/>
  <c r="AZ780" i="29"/>
  <c r="AZ346" i="29"/>
  <c r="BC304" i="29"/>
  <c r="BC538" i="29"/>
  <c r="BD148" i="29"/>
  <c r="BH230" i="29"/>
  <c r="BH199" i="29"/>
  <c r="BH302" i="29"/>
  <c r="BG755" i="29"/>
  <c r="BK445" i="29"/>
  <c r="BK797" i="29"/>
  <c r="BL631" i="29"/>
  <c r="BP214" i="29"/>
  <c r="BO741" i="29"/>
  <c r="BP735" i="29"/>
  <c r="BO343" i="29"/>
  <c r="BP549" i="29"/>
  <c r="BO734" i="29"/>
  <c r="BL135" i="29"/>
  <c r="BL728" i="29"/>
  <c r="BK591" i="29"/>
  <c r="BH77" i="29"/>
  <c r="BH366" i="29"/>
  <c r="BH648" i="29"/>
  <c r="BD395" i="29"/>
  <c r="BC726" i="29"/>
  <c r="AY257" i="29"/>
  <c r="AY799" i="29"/>
  <c r="AU24" i="29"/>
  <c r="AU462" i="29"/>
  <c r="AU630" i="29"/>
  <c r="AQ264" i="29"/>
  <c r="AR261" i="29"/>
  <c r="AQ396" i="29"/>
  <c r="AR778" i="29"/>
  <c r="AN545" i="29"/>
  <c r="AI493" i="29"/>
  <c r="G763" i="29"/>
  <c r="G551" i="29"/>
  <c r="H687" i="29"/>
  <c r="K126" i="29"/>
  <c r="L124" i="29"/>
  <c r="K742" i="29"/>
  <c r="K487" i="29"/>
  <c r="K490" i="29"/>
  <c r="P746" i="29"/>
  <c r="P438" i="29"/>
  <c r="O76" i="29"/>
  <c r="T654" i="29"/>
  <c r="S655" i="29"/>
  <c r="T622" i="29"/>
  <c r="X553" i="29"/>
  <c r="W450" i="29"/>
  <c r="W37" i="29"/>
  <c r="AA653" i="29"/>
  <c r="AA213" i="29"/>
  <c r="AE462" i="29"/>
  <c r="AE104" i="29"/>
  <c r="AI622" i="29"/>
  <c r="AI383" i="29"/>
  <c r="AJ391" i="29"/>
  <c r="H676" i="29"/>
  <c r="G480" i="29"/>
  <c r="L222" i="29"/>
  <c r="K17" i="29"/>
  <c r="K169" i="29"/>
  <c r="L675" i="29"/>
  <c r="L498" i="29"/>
  <c r="L470" i="29"/>
  <c r="K495" i="29"/>
  <c r="K548" i="29"/>
  <c r="O750" i="29"/>
  <c r="P449" i="29"/>
  <c r="O104" i="29"/>
  <c r="S666" i="29"/>
  <c r="S518" i="29"/>
  <c r="S37" i="29"/>
  <c r="W625" i="29"/>
  <c r="X458" i="29"/>
  <c r="X45" i="29"/>
  <c r="AB696" i="29"/>
  <c r="AA241" i="29"/>
  <c r="AF494" i="29"/>
  <c r="AE132" i="29"/>
  <c r="AJ638" i="29"/>
  <c r="AJ404" i="29"/>
  <c r="AJ405" i="29"/>
  <c r="H693" i="29"/>
  <c r="H478" i="29"/>
  <c r="L228" i="29"/>
  <c r="L41" i="29"/>
  <c r="L80" i="29"/>
  <c r="L619" i="29"/>
  <c r="K486" i="29"/>
  <c r="L565" i="29"/>
  <c r="P675" i="29"/>
  <c r="P398" i="29"/>
  <c r="S739" i="29"/>
  <c r="S695" i="29"/>
  <c r="T298" i="29"/>
  <c r="W766" i="29"/>
  <c r="W424" i="29"/>
  <c r="W185" i="29"/>
  <c r="W130" i="29"/>
  <c r="X126" i="29"/>
  <c r="AB636" i="29"/>
  <c r="AB527" i="29"/>
  <c r="AB350" i="29"/>
  <c r="AA93" i="29"/>
  <c r="AE568" i="29"/>
  <c r="AF433" i="29"/>
  <c r="AE256" i="29"/>
  <c r="AE16" i="29"/>
  <c r="AI698" i="29"/>
  <c r="AJ513" i="29"/>
  <c r="AJ525" i="29"/>
  <c r="AI303" i="29"/>
  <c r="AJ284" i="29"/>
  <c r="AJ283" i="29"/>
  <c r="G688" i="29"/>
  <c r="H532" i="29"/>
  <c r="G343" i="29"/>
  <c r="G376" i="29"/>
  <c r="H553" i="29"/>
  <c r="K187" i="29"/>
  <c r="K34" i="29"/>
  <c r="K37" i="29"/>
  <c r="L88" i="29"/>
  <c r="K727" i="29"/>
  <c r="L682" i="29"/>
  <c r="K651" i="29"/>
  <c r="K269" i="29"/>
  <c r="L467" i="29"/>
  <c r="K362" i="29"/>
  <c r="O739" i="29"/>
  <c r="O690" i="29"/>
  <c r="O442" i="29"/>
  <c r="O494" i="29"/>
  <c r="O256" i="29"/>
  <c r="P687" i="29"/>
  <c r="S742" i="29"/>
  <c r="T616" i="29"/>
  <c r="S430" i="29"/>
  <c r="S350" i="29"/>
  <c r="S173" i="29"/>
  <c r="T523" i="29"/>
  <c r="X686" i="29"/>
  <c r="X476" i="29"/>
  <c r="X479" i="29"/>
  <c r="X338" i="29"/>
  <c r="W331" i="29"/>
  <c r="X9" i="29"/>
  <c r="AA644" i="29"/>
  <c r="AB567" i="29"/>
  <c r="AB390" i="29"/>
  <c r="AA153" i="29"/>
  <c r="AF598" i="29"/>
  <c r="AE481" i="29"/>
  <c r="AE300" i="29"/>
  <c r="AE36" i="29"/>
  <c r="AJ714" i="29"/>
  <c r="AJ550" i="29"/>
  <c r="AJ547" i="29"/>
  <c r="AI335" i="29"/>
  <c r="AI344" i="29"/>
  <c r="AJ321" i="29"/>
  <c r="P425" i="29"/>
  <c r="T576" i="29"/>
  <c r="X682" i="29"/>
  <c r="AA636" i="29"/>
  <c r="AE260" i="29"/>
  <c r="AJ518" i="29"/>
  <c r="H695" i="29"/>
  <c r="K54" i="29"/>
  <c r="K277" i="29"/>
  <c r="P694" i="29"/>
  <c r="T659" i="29"/>
  <c r="S560" i="29"/>
  <c r="W348" i="29"/>
  <c r="AA569" i="29"/>
  <c r="AA157" i="29"/>
  <c r="AE320" i="29"/>
  <c r="AI730" i="29"/>
  <c r="AJ365" i="29"/>
  <c r="AJ348" i="29"/>
  <c r="G407" i="29"/>
  <c r="H617" i="29"/>
  <c r="K133" i="29"/>
  <c r="L714" i="29"/>
  <c r="L450" i="29"/>
  <c r="O794" i="29"/>
  <c r="O27" i="29"/>
  <c r="S774" i="29"/>
  <c r="T584" i="29"/>
  <c r="S606" i="29"/>
  <c r="W510" i="29"/>
  <c r="W153" i="29"/>
  <c r="AA684" i="29"/>
  <c r="AA217" i="29"/>
  <c r="AE361" i="29"/>
  <c r="AJ614" i="29"/>
  <c r="AJ383" i="29"/>
  <c r="O686" i="29"/>
  <c r="O473" i="29"/>
  <c r="P639" i="29"/>
  <c r="T586" i="29"/>
  <c r="S338" i="29"/>
  <c r="S510" i="29"/>
  <c r="X436" i="29"/>
  <c r="W189" i="29"/>
  <c r="W10" i="29"/>
  <c r="AA529" i="29"/>
  <c r="AA113" i="29"/>
  <c r="AE441" i="29"/>
  <c r="AE20" i="29"/>
  <c r="AJ515" i="29"/>
  <c r="AJ292" i="29"/>
  <c r="AI287" i="29"/>
  <c r="G532" i="29"/>
  <c r="G380" i="29"/>
  <c r="K135" i="29"/>
  <c r="L81" i="29"/>
  <c r="K731" i="29"/>
  <c r="L667" i="29"/>
  <c r="K467" i="29"/>
  <c r="O743" i="29"/>
  <c r="P457" i="29"/>
  <c r="O276" i="29"/>
  <c r="T754" i="29"/>
  <c r="S520" i="29"/>
  <c r="S209" i="29"/>
  <c r="W702" i="29"/>
  <c r="W495" i="29"/>
  <c r="X342" i="29"/>
  <c r="W73" i="29"/>
  <c r="AA780" i="29"/>
  <c r="AB735" i="29"/>
  <c r="AB478" i="29"/>
  <c r="AA289" i="29"/>
  <c r="AA29" i="29"/>
  <c r="AF526" i="29"/>
  <c r="AE451" i="29"/>
  <c r="AE192" i="29"/>
  <c r="AI803" i="29"/>
  <c r="AI666" i="29"/>
  <c r="AJ601" i="29"/>
  <c r="AJ463" i="29"/>
  <c r="AI207" i="29"/>
  <c r="AJ453" i="29"/>
  <c r="H775" i="29"/>
  <c r="G723" i="29"/>
  <c r="H631" i="29"/>
  <c r="G279" i="29"/>
  <c r="G312" i="29"/>
  <c r="H672" i="29"/>
  <c r="K73" i="29"/>
  <c r="K101" i="29"/>
  <c r="L132" i="29"/>
  <c r="K11" i="29"/>
  <c r="L778" i="29"/>
  <c r="L650" i="29"/>
  <c r="K557" i="29"/>
  <c r="K540" i="29"/>
  <c r="L568" i="29"/>
  <c r="K799" i="29"/>
  <c r="O786" i="29"/>
  <c r="O658" i="29"/>
  <c r="O75" i="29"/>
  <c r="O430" i="29"/>
  <c r="O192" i="29"/>
  <c r="S783" i="29"/>
  <c r="S710" i="29"/>
  <c r="T546" i="29"/>
  <c r="S526" i="29"/>
  <c r="S318" i="29"/>
  <c r="S109" i="29"/>
  <c r="X782" i="29"/>
  <c r="X654" i="29"/>
  <c r="W394" i="29"/>
  <c r="X410" i="29"/>
  <c r="W181" i="29"/>
  <c r="X130" i="29"/>
  <c r="W126" i="29"/>
  <c r="AA728" i="29"/>
  <c r="AA524" i="29"/>
  <c r="AA347" i="29"/>
  <c r="AA89" i="29"/>
  <c r="AE555" i="29"/>
  <c r="AF499" i="29"/>
  <c r="AE220" i="29"/>
  <c r="AE17" i="29"/>
  <c r="AJ682" i="29"/>
  <c r="AI476" i="29"/>
  <c r="AI499" i="29"/>
  <c r="AJ218" i="29"/>
  <c r="AI496" i="29"/>
  <c r="AI569" i="29"/>
  <c r="AI472" i="29"/>
  <c r="AM144" i="29"/>
  <c r="S730" i="29"/>
  <c r="S165" i="29"/>
  <c r="X188" i="29"/>
  <c r="AF582" i="29"/>
  <c r="AJ702" i="29"/>
  <c r="G347" i="29"/>
  <c r="L12" i="29"/>
  <c r="K682" i="29"/>
  <c r="O454" i="29"/>
  <c r="T362" i="29"/>
  <c r="X391" i="29"/>
  <c r="W9" i="29"/>
  <c r="AA392" i="29"/>
  <c r="AE611" i="29"/>
  <c r="AE64" i="29"/>
  <c r="AI582" i="29"/>
  <c r="AI371" i="29"/>
  <c r="H743" i="29"/>
  <c r="G432" i="29"/>
  <c r="K98" i="29"/>
  <c r="K63" i="29"/>
  <c r="K679" i="29"/>
  <c r="K286" i="29"/>
  <c r="O722" i="29"/>
  <c r="O651" i="29"/>
  <c r="O64" i="29"/>
  <c r="S646" i="29"/>
  <c r="S237" i="29"/>
  <c r="X718" i="29"/>
  <c r="X450" i="29"/>
  <c r="X41" i="29"/>
  <c r="AA432" i="29"/>
  <c r="AF454" i="29"/>
  <c r="AE92" i="29"/>
  <c r="AJ611" i="29"/>
  <c r="AI408" i="29"/>
  <c r="O643" i="29"/>
  <c r="O360" i="29"/>
  <c r="S791" i="29"/>
  <c r="T667" i="29"/>
  <c r="S274" i="29"/>
  <c r="X746" i="29"/>
  <c r="W371" i="29"/>
  <c r="W169" i="29"/>
  <c r="AB695" i="29"/>
  <c r="AA448" i="29"/>
  <c r="AB681" i="29"/>
  <c r="AE377" i="29"/>
  <c r="AJ766" i="29"/>
  <c r="AI545" i="29"/>
  <c r="AJ435" i="29"/>
  <c r="H643" i="29"/>
  <c r="G575" i="29"/>
  <c r="H725" i="29"/>
  <c r="L13" i="29"/>
  <c r="L20" i="29"/>
  <c r="K746" i="29"/>
  <c r="K515" i="29"/>
  <c r="L512" i="29"/>
  <c r="P758" i="29"/>
  <c r="O497" i="29"/>
  <c r="O148" i="29"/>
  <c r="T690" i="29"/>
  <c r="S568" i="29"/>
  <c r="S81" i="29"/>
  <c r="W638" i="29"/>
  <c r="W367" i="29"/>
  <c r="W161" i="29"/>
  <c r="W41" i="29"/>
  <c r="AA695" i="29"/>
  <c r="AA692" i="29"/>
  <c r="AA435" i="29"/>
  <c r="AA221" i="29"/>
  <c r="AA639" i="29"/>
  <c r="AE470" i="29"/>
  <c r="AE374" i="29"/>
  <c r="AE128" i="29"/>
  <c r="AI762" i="29"/>
  <c r="AI795" i="29"/>
  <c r="AJ537" i="29"/>
  <c r="AI415" i="29"/>
  <c r="AI435" i="29"/>
  <c r="AI396" i="29"/>
  <c r="G643" i="29"/>
  <c r="G693" i="29"/>
  <c r="H567" i="29"/>
  <c r="G475" i="29"/>
  <c r="G725" i="29"/>
  <c r="L226" i="29"/>
  <c r="L166" i="29"/>
  <c r="K5" i="29"/>
  <c r="K193" i="29"/>
  <c r="K51" i="29"/>
  <c r="L746" i="29"/>
  <c r="L607" i="29"/>
  <c r="L513" i="29"/>
  <c r="K475" i="29"/>
  <c r="L507" i="29"/>
  <c r="K560" i="29"/>
  <c r="O754" i="29"/>
  <c r="O659" i="29"/>
  <c r="O470" i="29"/>
  <c r="O384" i="29"/>
  <c r="O128" i="29"/>
  <c r="S719" i="29"/>
  <c r="S678" i="29"/>
  <c r="T663" i="29"/>
  <c r="S550" i="29"/>
  <c r="S286" i="29"/>
  <c r="S45" i="29"/>
  <c r="X750" i="29"/>
  <c r="X629" i="29"/>
  <c r="W407" i="29"/>
  <c r="W335" i="29"/>
  <c r="W342" i="29"/>
  <c r="X73" i="29"/>
  <c r="AB775" i="29"/>
  <c r="AA735" i="29"/>
  <c r="AA475" i="29"/>
  <c r="AA285" i="29"/>
  <c r="AA25" i="29"/>
  <c r="AE512" i="29"/>
  <c r="AF435" i="29"/>
  <c r="AE156" i="29"/>
  <c r="AJ778" i="29"/>
  <c r="AJ650" i="29"/>
  <c r="AJ436" i="29"/>
  <c r="AJ437" i="29"/>
  <c r="O232" i="29"/>
  <c r="X439" i="29"/>
  <c r="AA363" i="29"/>
  <c r="AI284" i="29"/>
  <c r="G553" i="29"/>
  <c r="K366" i="29"/>
  <c r="O422" i="29"/>
  <c r="W492" i="29"/>
  <c r="AA655" i="29"/>
  <c r="AF497" i="29"/>
  <c r="AI579" i="29"/>
  <c r="H596" i="29"/>
  <c r="L194" i="29"/>
  <c r="L803" i="29"/>
  <c r="K451" i="29"/>
  <c r="O320" i="29"/>
  <c r="T446" i="29"/>
  <c r="X343" i="29"/>
  <c r="AB692" i="29"/>
  <c r="AF799" i="29"/>
  <c r="AJ746" i="29"/>
  <c r="AI380" i="29"/>
  <c r="H3" i="29"/>
  <c r="G3" i="29"/>
  <c r="G258" i="29"/>
  <c r="H11" i="36" l="1"/>
  <c r="H19" i="35"/>
  <c r="H5" i="22"/>
  <c r="H250" i="29"/>
  <c r="F6" i="22" s="1"/>
  <c r="C7" i="34" s="1"/>
  <c r="BT250" i="29"/>
  <c r="F8" i="22" s="1"/>
  <c r="H8" i="22"/>
  <c r="D250" i="29"/>
  <c r="F5" i="22" s="1"/>
  <c r="C6" i="34" s="1"/>
  <c r="AN250" i="29"/>
  <c r="F16" i="22" s="1"/>
  <c r="C17" i="34" s="1"/>
  <c r="P250" i="29"/>
  <c r="F10" i="22" s="1"/>
  <c r="C11" i="34" s="1"/>
  <c r="L250" i="29"/>
  <c r="F9" i="22" s="1"/>
  <c r="C10" i="34" s="1"/>
  <c r="X250" i="29"/>
  <c r="F12" i="22" s="1"/>
  <c r="C13" i="34" s="1"/>
  <c r="AF250" i="29"/>
  <c r="F14" i="22" s="1"/>
  <c r="C15" i="34" s="1"/>
  <c r="AR250" i="29"/>
  <c r="F17" i="22" s="1"/>
  <c r="C18" i="34" s="1"/>
  <c r="AZ250" i="29"/>
  <c r="F19" i="22" s="1"/>
  <c r="C20" i="34" s="1"/>
  <c r="BP250" i="29"/>
  <c r="F31" i="22" s="1"/>
  <c r="C26" i="34" s="1"/>
  <c r="AV250" i="29"/>
  <c r="F18" i="22" s="1"/>
  <c r="C19" i="34" s="1"/>
  <c r="T250" i="29"/>
  <c r="F11" i="22" s="1"/>
  <c r="C12" i="34" s="1"/>
  <c r="BD250" i="29"/>
  <c r="F22" i="22" s="1"/>
  <c r="C22" i="34" s="1"/>
  <c r="AB250" i="29"/>
  <c r="F13" i="22" s="1"/>
  <c r="C14" i="34" s="1"/>
  <c r="AJ250" i="29"/>
  <c r="F15" i="22" s="1"/>
  <c r="C16" i="34" s="1"/>
  <c r="BH250" i="29"/>
  <c r="BL250" i="29"/>
  <c r="F30" i="22" s="1"/>
  <c r="C25" i="34" s="1"/>
  <c r="H8" i="35"/>
  <c r="H31" i="35"/>
  <c r="H31" i="22"/>
  <c r="H31" i="36"/>
  <c r="H8" i="36"/>
  <c r="BT804" i="29"/>
  <c r="F8" i="36" s="1"/>
  <c r="BT503" i="29"/>
  <c r="F8" i="35" s="1"/>
  <c r="H6" i="22"/>
  <c r="H14" i="35"/>
  <c r="H14" i="36"/>
  <c r="H13" i="35"/>
  <c r="H5" i="36"/>
  <c r="H11" i="35"/>
  <c r="H5" i="35"/>
  <c r="H10" i="35"/>
  <c r="H30" i="36"/>
  <c r="H12" i="35"/>
  <c r="H12" i="36"/>
  <c r="H16" i="35"/>
  <c r="H15" i="36"/>
  <c r="H19" i="36"/>
  <c r="H6" i="36"/>
  <c r="H22" i="35"/>
  <c r="H29" i="36"/>
  <c r="H18" i="35"/>
  <c r="H9" i="35"/>
  <c r="H18" i="36"/>
  <c r="H29" i="35"/>
  <c r="H6" i="35"/>
  <c r="H22" i="36"/>
  <c r="H17" i="35"/>
  <c r="H10" i="36"/>
  <c r="H9" i="36"/>
  <c r="H13" i="36"/>
  <c r="H17" i="36"/>
  <c r="H15" i="35"/>
  <c r="H16" i="36"/>
  <c r="H30" i="35"/>
  <c r="AR503" i="29"/>
  <c r="F17" i="35" s="1"/>
  <c r="D18" i="34" s="1"/>
  <c r="X804" i="29"/>
  <c r="F12" i="36" s="1"/>
  <c r="E13" i="34" s="1"/>
  <c r="H9" i="22"/>
  <c r="L503" i="29"/>
  <c r="F9" i="35" s="1"/>
  <c r="D10" i="34" s="1"/>
  <c r="H13" i="22"/>
  <c r="AB503" i="29"/>
  <c r="F13" i="35" s="1"/>
  <c r="D14" i="34" s="1"/>
  <c r="AF804" i="29"/>
  <c r="F14" i="36" s="1"/>
  <c r="E15" i="34" s="1"/>
  <c r="D503" i="29"/>
  <c r="F5" i="35" s="1"/>
  <c r="D6" i="34" s="1"/>
  <c r="T804" i="29"/>
  <c r="F11" i="36" s="1"/>
  <c r="E12" i="34" s="1"/>
  <c r="BL503" i="29"/>
  <c r="F30" i="35" s="1"/>
  <c r="D25" i="34" s="1"/>
  <c r="BL804" i="29"/>
  <c r="F30" i="36" s="1"/>
  <c r="E25" i="34" s="1"/>
  <c r="BH804" i="29"/>
  <c r="F29" i="36" s="1"/>
  <c r="E24" i="34" s="1"/>
  <c r="H30" i="22"/>
  <c r="P804" i="29"/>
  <c r="F10" i="36" s="1"/>
  <c r="E11" i="34" s="1"/>
  <c r="AR804" i="29"/>
  <c r="F17" i="36" s="1"/>
  <c r="E18" i="34" s="1"/>
  <c r="H15" i="22"/>
  <c r="AJ503" i="29"/>
  <c r="F15" i="35" s="1"/>
  <c r="D16" i="34" s="1"/>
  <c r="H14" i="22"/>
  <c r="H16" i="22"/>
  <c r="AV804" i="29"/>
  <c r="F18" i="36" s="1"/>
  <c r="E19" i="34" s="1"/>
  <c r="H19" i="22"/>
  <c r="AZ804" i="29"/>
  <c r="F19" i="36" s="1"/>
  <c r="E20" i="34" s="1"/>
  <c r="BH503" i="29"/>
  <c r="F29" i="35" s="1"/>
  <c r="D24" i="34" s="1"/>
  <c r="BD804" i="29"/>
  <c r="F22" i="36" s="1"/>
  <c r="E22" i="34" s="1"/>
  <c r="F29" i="22"/>
  <c r="C24" i="34" s="1"/>
  <c r="H804" i="29"/>
  <c r="F6" i="36" s="1"/>
  <c r="E7" i="34" s="1"/>
  <c r="H10" i="22"/>
  <c r="BP804" i="29"/>
  <c r="F31" i="36" s="1"/>
  <c r="E26" i="34" s="1"/>
  <c r="H18" i="22"/>
  <c r="P503" i="29"/>
  <c r="F10" i="35" s="1"/>
  <c r="D11" i="34" s="1"/>
  <c r="D804" i="29"/>
  <c r="F5" i="36" s="1"/>
  <c r="E6" i="34" s="1"/>
  <c r="AN804" i="29"/>
  <c r="F16" i="36" s="1"/>
  <c r="E17" i="34" s="1"/>
  <c r="H17" i="22"/>
  <c r="AF503" i="29"/>
  <c r="F14" i="35" s="1"/>
  <c r="D15" i="34" s="1"/>
  <c r="X503" i="29"/>
  <c r="F12" i="35" s="1"/>
  <c r="D13" i="34" s="1"/>
  <c r="AV503" i="29"/>
  <c r="F18" i="35" s="1"/>
  <c r="D19" i="34" s="1"/>
  <c r="AZ503" i="29"/>
  <c r="F19" i="35" s="1"/>
  <c r="D20" i="34" s="1"/>
  <c r="BP503" i="29"/>
  <c r="F31" i="35" s="1"/>
  <c r="D26" i="34" s="1"/>
  <c r="H503" i="29"/>
  <c r="F6" i="35" s="1"/>
  <c r="D7" i="34" s="1"/>
  <c r="H29" i="22"/>
  <c r="BD503" i="29"/>
  <c r="F22" i="35" s="1"/>
  <c r="D22" i="34" s="1"/>
  <c r="H22" i="22"/>
  <c r="AJ804" i="29"/>
  <c r="F15" i="36" s="1"/>
  <c r="E16" i="34" s="1"/>
  <c r="L804" i="29"/>
  <c r="F9" i="36" s="1"/>
  <c r="E10" i="34" s="1"/>
  <c r="H11" i="22"/>
  <c r="T503" i="29"/>
  <c r="F11" i="35" s="1"/>
  <c r="D12" i="34" s="1"/>
  <c r="H12" i="22"/>
  <c r="AB804" i="29"/>
  <c r="F13" i="36" s="1"/>
  <c r="E14" i="34" s="1"/>
  <c r="AN503" i="29"/>
  <c r="F16" i="35" s="1"/>
  <c r="D17" i="34" s="1"/>
  <c r="F15" i="34" l="1"/>
  <c r="C9" i="34"/>
  <c r="F7" i="22"/>
  <c r="E9" i="34"/>
  <c r="F7" i="36"/>
  <c r="D9" i="34"/>
  <c r="F7" i="35"/>
  <c r="F11" i="34"/>
  <c r="F26" i="34"/>
  <c r="F10" i="34"/>
  <c r="F13" i="34"/>
  <c r="F17" i="34"/>
  <c r="F16" i="34"/>
  <c r="F12" i="34"/>
  <c r="F19" i="34"/>
  <c r="F20" i="34"/>
  <c r="F22" i="34"/>
  <c r="F25" i="34"/>
  <c r="F14" i="34"/>
  <c r="F7" i="34"/>
  <c r="F6" i="34"/>
  <c r="F18" i="34"/>
  <c r="F24" i="34"/>
  <c r="F32" i="22"/>
  <c r="K174" i="19" s="1"/>
  <c r="F32" i="35"/>
  <c r="X174" i="19" s="1"/>
  <c r="F32" i="36"/>
  <c r="AK174" i="19" s="1"/>
  <c r="F9" i="34" l="1"/>
  <c r="H32" i="36"/>
  <c r="E27" i="34"/>
  <c r="F20" i="36"/>
  <c r="E8" i="34"/>
  <c r="H32" i="35"/>
  <c r="D27" i="34"/>
  <c r="D34" i="34" s="1"/>
  <c r="F20" i="35"/>
  <c r="F24" i="35" s="1"/>
  <c r="D8" i="34"/>
  <c r="H32" i="22"/>
  <c r="C27" i="34"/>
  <c r="F20" i="22"/>
  <c r="C8" i="34"/>
  <c r="D23" i="34" l="1"/>
  <c r="D31" i="34" s="1"/>
  <c r="X173" i="19"/>
  <c r="F8" i="34"/>
  <c r="D21" i="34"/>
  <c r="F24" i="36"/>
  <c r="AK173" i="19" s="1"/>
  <c r="E21" i="34"/>
  <c r="E34" i="34"/>
  <c r="F36" i="35"/>
  <c r="F35" i="35" s="1"/>
  <c r="D32" i="34"/>
  <c r="F24" i="22"/>
  <c r="K173" i="19" s="1"/>
  <c r="C21" i="34"/>
  <c r="F27" i="34"/>
  <c r="C34" i="34"/>
  <c r="D33" i="34" l="1"/>
  <c r="J35" i="35"/>
  <c r="X175" i="19" s="1"/>
  <c r="E23" i="34"/>
  <c r="F36" i="36"/>
  <c r="F35" i="36" s="1"/>
  <c r="D28" i="34"/>
  <c r="D30" i="34" s="1"/>
  <c r="F34" i="34"/>
  <c r="F21" i="34"/>
  <c r="F36" i="22"/>
  <c r="F35" i="22" s="1"/>
  <c r="C23" i="34"/>
  <c r="C33" i="34" s="1"/>
  <c r="J35" i="36" l="1"/>
  <c r="AK175" i="19" s="1"/>
  <c r="E28" i="34"/>
  <c r="E30" i="34" s="1"/>
  <c r="E31" i="34"/>
  <c r="E32" i="34"/>
  <c r="E33" i="34"/>
  <c r="H20" i="34"/>
  <c r="H6" i="34"/>
  <c r="H11" i="34"/>
  <c r="H17" i="34"/>
  <c r="H16" i="34"/>
  <c r="H10" i="34"/>
  <c r="H12" i="34"/>
  <c r="H15" i="34"/>
  <c r="H14" i="34"/>
  <c r="H19" i="34"/>
  <c r="H7" i="34"/>
  <c r="H13" i="34"/>
  <c r="H9" i="34"/>
  <c r="H18" i="34"/>
  <c r="H8" i="34"/>
  <c r="F23" i="34"/>
  <c r="F33" i="34" s="1"/>
  <c r="C31" i="34"/>
  <c r="C32" i="34"/>
  <c r="J35" i="22"/>
  <c r="K175" i="19" s="1"/>
  <c r="C28" i="34"/>
  <c r="K176" i="19" l="1"/>
  <c r="H21" i="34"/>
  <c r="F28" i="34"/>
  <c r="F30" i="34" s="1"/>
  <c r="C30" i="34"/>
  <c r="I11" i="34"/>
  <c r="I20" i="34"/>
  <c r="I12" i="34"/>
  <c r="I15" i="34"/>
  <c r="I14" i="34"/>
  <c r="I19" i="34"/>
  <c r="I6" i="34"/>
  <c r="I22" i="34"/>
  <c r="I7" i="34"/>
  <c r="I13" i="34"/>
  <c r="I17" i="34"/>
  <c r="I16" i="34"/>
  <c r="I10" i="34"/>
  <c r="F31" i="34"/>
  <c r="I9" i="34"/>
  <c r="I18" i="34"/>
  <c r="I8" i="34"/>
  <c r="F32" i="34"/>
  <c r="I21" i="34"/>
  <c r="I23"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6" authorId="0" shapeId="0" xr:uid="{00000000-0006-0000-0100-000001000000}">
      <text>
        <r>
          <rPr>
            <b/>
            <sz val="9"/>
            <color indexed="81"/>
            <rFont val="MS P ゴシック"/>
            <family val="3"/>
            <charset val="128"/>
          </rPr>
          <t>作成者:</t>
        </r>
        <r>
          <rPr>
            <sz val="9"/>
            <color indexed="81"/>
            <rFont val="MS P ゴシック"/>
            <family val="3"/>
            <charset val="128"/>
          </rPr>
          <t xml:space="preserve">
☑がない場合又は2つついている場合に要確認となります。</t>
        </r>
      </text>
    </comment>
    <comment ref="AW8" authorId="0" shapeId="0" xr:uid="{00000000-0006-0000-0100-000002000000}">
      <text>
        <r>
          <rPr>
            <b/>
            <sz val="9"/>
            <color indexed="81"/>
            <rFont val="MS P ゴシック"/>
            <family val="3"/>
            <charset val="128"/>
          </rPr>
          <t>作成者:</t>
        </r>
        <r>
          <rPr>
            <sz val="9"/>
            <color indexed="81"/>
            <rFont val="MS P ゴシック"/>
            <family val="3"/>
            <charset val="128"/>
          </rPr>
          <t xml:space="preserve">
☑がない場合又は2つついている場合に要確認となります。
</t>
        </r>
      </text>
    </comment>
    <comment ref="J12" authorId="0" shapeId="0" xr:uid="{00000000-0006-0000-0100-000003000000}">
      <text>
        <r>
          <rPr>
            <sz val="9"/>
            <color indexed="81"/>
            <rFont val="MS P ゴシック"/>
            <family val="3"/>
            <charset val="128"/>
          </rPr>
          <t xml:space="preserve">定款、寄付行為又は運営規約等と一致するようにしてください。
</t>
        </r>
      </text>
    </comment>
    <comment ref="J13" authorId="0" shapeId="0" xr:uid="{00000000-0006-0000-0100-000004000000}">
      <text>
        <r>
          <rPr>
            <sz val="9"/>
            <color indexed="81"/>
            <rFont val="MS P ゴシック"/>
            <family val="3"/>
            <charset val="128"/>
          </rPr>
          <t xml:space="preserve">国税庁HP より検索できます(https://www.houjin-bangou.nta.go.jp)。登録がない場合は空欄にしてください。
</t>
        </r>
      </text>
    </comment>
    <comment ref="J14" authorId="0" shapeId="0" xr:uid="{00000000-0006-0000-0100-000005000000}">
      <text>
        <r>
          <rPr>
            <sz val="9"/>
            <color indexed="81"/>
            <rFont val="MS P ゴシック"/>
            <family val="3"/>
            <charset val="128"/>
          </rPr>
          <t xml:space="preserve">現団体の前身団体がある場合は、法人格を含め記載してください。
</t>
        </r>
      </text>
    </comment>
    <comment ref="P16" authorId="0" shapeId="0" xr:uid="{00000000-0006-0000-0100-000006000000}">
      <text>
        <r>
          <rPr>
            <sz val="9"/>
            <color indexed="81"/>
            <rFont val="MS P ゴシック"/>
            <family val="3"/>
            <charset val="128"/>
          </rPr>
          <t xml:space="preserve">プルダウンから選択してください。
</t>
        </r>
      </text>
    </comment>
    <comment ref="P19" authorId="0" shapeId="0" xr:uid="{00000000-0006-0000-0100-000007000000}">
      <text>
        <r>
          <rPr>
            <sz val="9"/>
            <color indexed="81"/>
            <rFont val="MS P ゴシック"/>
            <family val="3"/>
            <charset val="128"/>
          </rPr>
          <t>Facebook、Twitter、Instagram等で更新頻度の高いもののアカウントを記載してください</t>
        </r>
      </text>
    </comment>
    <comment ref="P21" authorId="0" shapeId="0" xr:uid="{00000000-0006-0000-0100-000008000000}">
      <text>
        <r>
          <rPr>
            <sz val="9"/>
            <color indexed="81"/>
            <rFont val="MS P ゴシック"/>
            <family val="3"/>
            <charset val="128"/>
          </rPr>
          <t xml:space="preserve">プルダウンから選択してください。
</t>
        </r>
      </text>
    </comment>
    <comment ref="AW33" authorId="0" shapeId="0" xr:uid="{00000000-0006-0000-0100-000009000000}">
      <text>
        <r>
          <rPr>
            <b/>
            <sz val="9"/>
            <color indexed="81"/>
            <rFont val="MS P ゴシック"/>
            <family val="3"/>
            <charset val="128"/>
          </rPr>
          <t>作成者:</t>
        </r>
        <r>
          <rPr>
            <sz val="9"/>
            <color indexed="81"/>
            <rFont val="MS P ゴシック"/>
            <family val="3"/>
            <charset val="128"/>
          </rPr>
          <t xml:space="preserve">
実績ありと実績なし双方に○がある場合には「要確認」が表示されます。
</t>
        </r>
      </text>
    </comment>
    <comment ref="K40" authorId="0" shapeId="0" xr:uid="{00000000-0006-0000-0100-00000A000000}">
      <text>
        <r>
          <rPr>
            <sz val="9"/>
            <color indexed="81"/>
            <rFont val="MS P ゴシック"/>
            <family val="3"/>
            <charset val="128"/>
          </rPr>
          <t xml:space="preserve">なお、令和２年度WAM助成を受けている場合、本事業がその内容をどのように展開するものか踏まえて記載してください。
</t>
        </r>
      </text>
    </comment>
    <comment ref="K57" authorId="0" shapeId="0" xr:uid="{00000000-0006-0000-0100-00000B000000}">
      <text>
        <r>
          <rPr>
            <sz val="9"/>
            <color indexed="81"/>
            <rFont val="MS P ゴシック"/>
            <family val="3"/>
            <charset val="128"/>
          </rPr>
          <t xml:space="preserve">WAM助成ホームページに各テーマに関連するキーワードや事業の例を掲載しています。不明な点はお問合せください。
　各テーマに関連する地域共生社会の実現に向けた国の取り組みもご参照ください。（厚生労働省「地域共生社会に向けた包括的支援と多様な参加・協働の推進に関する検討会」のホームページ等）。
</t>
        </r>
      </text>
    </comment>
    <comment ref="N71" authorId="0" shapeId="0" xr:uid="{00000000-0006-0000-0100-00000C000000}">
      <text>
        <r>
          <rPr>
            <sz val="9"/>
            <color indexed="81"/>
            <rFont val="MS P ゴシック"/>
            <family val="3"/>
            <charset val="128"/>
          </rPr>
          <t>これまでの活動により得られたノウハウをもとに、助成先団体が関係機関とビジョンや目標を
共有し、継続的・相互的な連携体制の構築を通じて、地域における面的な成果の広がりを目指す事業</t>
        </r>
      </text>
    </comment>
    <comment ref="AG71" authorId="0" shapeId="0" xr:uid="{00000000-0006-0000-0100-00000D000000}">
      <text>
        <r>
          <rPr>
            <sz val="9"/>
            <color indexed="81"/>
            <rFont val="MS P ゴシック"/>
            <family val="3"/>
            <charset val="128"/>
          </rPr>
          <t xml:space="preserve">これまでの活動により得られたノウハウをもとに、助成先団体が幹事的役割を果たし、各地域のNPO等とビジョンや目標を共
有し、継続的な連携体制の構築を通じて、その後の各地域のNPO等による主体的な活動につなげることで、全国的・広域的な
セーフティネットの充実を図る事業
</t>
        </r>
      </text>
    </comment>
    <comment ref="AW71" authorId="0" shapeId="0" xr:uid="{00000000-0006-0000-0100-00000E000000}">
      <text>
        <r>
          <rPr>
            <sz val="9"/>
            <color indexed="81"/>
            <rFont val="MS P ゴシック"/>
            <family val="3"/>
            <charset val="128"/>
          </rPr>
          <t xml:space="preserve">○がない場合又は2つついている場合に「要確認」となります。
</t>
        </r>
      </text>
    </comment>
    <comment ref="AW76" authorId="0" shapeId="0" xr:uid="{00000000-0006-0000-0100-00000F000000}">
      <text>
        <r>
          <rPr>
            <sz val="9"/>
            <color indexed="81"/>
            <rFont val="MS P ゴシック"/>
            <family val="3"/>
            <charset val="128"/>
          </rPr>
          <t xml:space="preserve">◎がない場合又は2つ以上ついている場合に「要確認」となります。
</t>
        </r>
      </text>
    </comment>
    <comment ref="AN84" authorId="0" shapeId="0" xr:uid="{00000000-0006-0000-0100-000010000000}">
      <text>
        <r>
          <rPr>
            <sz val="9"/>
            <color indexed="81"/>
            <rFont val="MS P ゴシック"/>
            <family val="3"/>
            <charset val="128"/>
          </rPr>
          <t>有を選択した場合は、その内容を4.事業計画に分かるように記載してください。</t>
        </r>
      </text>
    </comment>
    <comment ref="AW84" authorId="0" shapeId="0" xr:uid="{00000000-0006-0000-0100-000011000000}">
      <text>
        <r>
          <rPr>
            <sz val="9"/>
            <color indexed="81"/>
            <rFont val="MS P ゴシック"/>
            <family val="3"/>
            <charset val="128"/>
          </rPr>
          <t>「有」「無」ともに〇が付いている場合「要確認」となります。</t>
        </r>
      </text>
    </comment>
    <comment ref="AW86" authorId="0" shapeId="0" xr:uid="{00000000-0006-0000-0100-000012000000}">
      <text>
        <r>
          <rPr>
            <sz val="9"/>
            <color indexed="81"/>
            <rFont val="MS P ゴシック"/>
            <family val="3"/>
            <charset val="128"/>
          </rPr>
          <t>記載内容があるにも関わらず、どちらにも〇がない場合は「要確認」となります。</t>
        </r>
      </text>
    </comment>
    <comment ref="E94" authorId="0" shapeId="0" xr:uid="{00000000-0006-0000-0100-000013000000}">
      <text>
        <r>
          <rPr>
            <sz val="9"/>
            <color indexed="81"/>
            <rFont val="MS P ゴシック"/>
            <family val="3"/>
            <charset val="128"/>
          </rPr>
          <t xml:space="preserve">助成事業が複数の取り組みの組み合わせで成立する場合の各取り組みの単位を「柱立て」といいます。
</t>
        </r>
      </text>
    </comment>
    <comment ref="AL94" authorId="0" shapeId="0" xr:uid="{00000000-0006-0000-0100-000014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E103" authorId="0" shapeId="0" xr:uid="{00000000-0006-0000-0100-000015000000}">
      <text>
        <r>
          <rPr>
            <sz val="9"/>
            <color indexed="81"/>
            <rFont val="MS P ゴシック"/>
            <family val="3"/>
            <charset val="128"/>
          </rPr>
          <t xml:space="preserve">助成事業が複数の取り組みの組み合わせで成立する場合の各取り組みの単位を「柱立て」といいます。
</t>
        </r>
      </text>
    </comment>
    <comment ref="AL103" authorId="0" shapeId="0" xr:uid="{00000000-0006-0000-0100-000016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E113" authorId="0" shapeId="0" xr:uid="{00000000-0006-0000-0100-000017000000}">
      <text>
        <r>
          <rPr>
            <sz val="9"/>
            <color indexed="81"/>
            <rFont val="MS P ゴシック"/>
            <family val="3"/>
            <charset val="128"/>
          </rPr>
          <t xml:space="preserve">助成事業が複数の取り組みの組み合わせで成立する場合の各取り組みの単位を「柱立て」といいます。
</t>
        </r>
      </text>
    </comment>
    <comment ref="AL113" authorId="0" shapeId="0" xr:uid="{00000000-0006-0000-0100-000018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E123" authorId="0" shapeId="0" xr:uid="{00000000-0006-0000-0100-000019000000}">
      <text>
        <r>
          <rPr>
            <sz val="9"/>
            <color indexed="81"/>
            <rFont val="MS P ゴシック"/>
            <family val="3"/>
            <charset val="128"/>
          </rPr>
          <t xml:space="preserve">助成事業が複数の取り組みの組み合わせで成立する場合の各取り組みの単位を「柱立て」といいます。
</t>
        </r>
      </text>
    </comment>
    <comment ref="AL123" authorId="0" shapeId="0" xr:uid="{00000000-0006-0000-0100-00001A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AW162" authorId="0" shapeId="0" xr:uid="{00000000-0006-0000-0100-00001B000000}">
      <text>
        <r>
          <rPr>
            <sz val="9"/>
            <color indexed="81"/>
            <rFont val="MS P ゴシック"/>
            <family val="3"/>
            <charset val="128"/>
          </rPr>
          <t>具体的内容が記載されているにもかかわらず、選択項目に「〇」がない場合「要確認」となります。</t>
        </r>
      </text>
    </comment>
    <comment ref="C172" authorId="0" shapeId="0" xr:uid="{00000000-0006-0000-0100-00001C000000}">
      <text>
        <r>
          <rPr>
            <b/>
            <sz val="9"/>
            <color indexed="81"/>
            <rFont val="MS P ゴシック"/>
            <family val="3"/>
            <charset val="128"/>
          </rPr>
          <t>「助成金要望額調書」シートを作成いただくと自動的に数値が反映されます。</t>
        </r>
      </text>
    </comment>
    <comment ref="AW179" authorId="0" shapeId="0" xr:uid="{00000000-0006-0000-0100-00001D000000}">
      <text>
        <r>
          <rPr>
            <sz val="9"/>
            <color indexed="81"/>
            <rFont val="MS P ゴシック"/>
            <family val="3"/>
            <charset val="128"/>
          </rPr>
          <t xml:space="preserve">「あり」「なし」ともに〇がついている場合要確認となります
</t>
        </r>
      </text>
    </comment>
    <comment ref="AW185" authorId="0" shapeId="0" xr:uid="{00000000-0006-0000-0100-00001E000000}">
      <text>
        <r>
          <rPr>
            <sz val="9"/>
            <color indexed="81"/>
            <rFont val="MS P ゴシック"/>
            <family val="3"/>
            <charset val="128"/>
          </rPr>
          <t xml:space="preserve">「あり」「なし」ともに〇がついている場合要確認となります
</t>
        </r>
      </text>
    </comment>
    <comment ref="AH190" authorId="0" shapeId="0" xr:uid="{00000000-0006-0000-0100-00001F000000}">
      <text>
        <r>
          <rPr>
            <b/>
            <sz val="9"/>
            <color indexed="81"/>
            <rFont val="MS P ゴシック"/>
            <family val="3"/>
            <charset val="128"/>
          </rPr>
          <t>作成者:</t>
        </r>
        <r>
          <rPr>
            <sz val="9"/>
            <color indexed="81"/>
            <rFont val="MS P ゴシック"/>
            <family val="3"/>
            <charset val="128"/>
          </rPr>
          <t xml:space="preserve">
書ききれない場合はリンク先のシート別紙１に記載してください。</t>
        </r>
      </text>
    </comment>
    <comment ref="AW190" authorId="0" shapeId="0" xr:uid="{00000000-0006-0000-0100-000020000000}">
      <text>
        <r>
          <rPr>
            <sz val="9"/>
            <color indexed="81"/>
            <rFont val="MS P ゴシック"/>
            <family val="3"/>
            <charset val="128"/>
          </rPr>
          <t>「有」「無」ともに〇がついている場合要確認となります</t>
        </r>
      </text>
    </comment>
    <comment ref="C197" authorId="0" shapeId="0" xr:uid="{00000000-0006-0000-0100-000021000000}">
      <text>
        <r>
          <rPr>
            <sz val="9"/>
            <color indexed="81"/>
            <rFont val="MS P ゴシック"/>
            <family val="3"/>
            <charset val="128"/>
          </rPr>
          <t>枠内に文字で入力してください。箇条書きでも構いません。</t>
        </r>
      </text>
    </comment>
    <comment ref="AH225" authorId="0" shapeId="0" xr:uid="{00000000-0006-0000-0100-000022000000}">
      <text>
        <r>
          <rPr>
            <sz val="9"/>
            <color indexed="81"/>
            <rFont val="MS P ゴシック"/>
            <family val="3"/>
            <charset val="128"/>
          </rPr>
          <t>書ききれない場合は、リンク先のシート別紙２に記入してください。</t>
        </r>
      </text>
    </comment>
    <comment ref="AW225" authorId="0" shapeId="0" xr:uid="{00000000-0006-0000-0100-000023000000}">
      <text>
        <r>
          <rPr>
            <sz val="9"/>
            <color indexed="81"/>
            <rFont val="MS P ゴシック"/>
            <family val="3"/>
            <charset val="128"/>
          </rPr>
          <t>「有」「無」ともに〇がついている場合要確認となります</t>
        </r>
      </text>
    </comment>
    <comment ref="AO243" authorId="0" shapeId="0" xr:uid="{00000000-0006-0000-0100-000024000000}">
      <text>
        <r>
          <rPr>
            <sz val="9"/>
            <color indexed="81"/>
            <rFont val="MS P ゴシック"/>
            <family val="3"/>
            <charset val="128"/>
          </rPr>
          <t xml:space="preserve">年齢は自動で算出されます。
</t>
        </r>
      </text>
    </comment>
    <comment ref="L247" authorId="0" shapeId="0" xr:uid="{00000000-0006-0000-0100-000025000000}">
      <text>
        <r>
          <rPr>
            <sz val="9"/>
            <color indexed="81"/>
            <rFont val="MS P ゴシック"/>
            <family val="3"/>
            <charset val="128"/>
          </rPr>
          <t xml:space="preserve">プルダウンから選択してください。
</t>
        </r>
      </text>
    </comment>
    <comment ref="AW257" authorId="0" shapeId="0" xr:uid="{00000000-0006-0000-0100-000026000000}">
      <text>
        <r>
          <rPr>
            <sz val="9"/>
            <color indexed="81"/>
            <rFont val="MS P ゴシック"/>
            <family val="3"/>
            <charset val="128"/>
          </rPr>
          <t xml:space="preserve">〇が2つついている場合に要確認となります。
</t>
        </r>
      </text>
    </comment>
    <comment ref="AB260" authorId="0" shapeId="0" xr:uid="{00000000-0006-0000-0100-000027000000}">
      <text>
        <r>
          <rPr>
            <sz val="9"/>
            <color indexed="81"/>
            <rFont val="MS P ゴシック"/>
            <family val="3"/>
            <charset val="128"/>
          </rPr>
          <t>役員が職員として給与を受けている場合は「有」としてください</t>
        </r>
      </text>
    </comment>
    <comment ref="AG260" authorId="0" shapeId="0" xr:uid="{00000000-0006-0000-0100-000028000000}">
      <text>
        <r>
          <rPr>
            <sz val="9"/>
            <color indexed="81"/>
            <rFont val="HG丸ｺﾞｼｯｸM-PRO"/>
            <family val="3"/>
            <charset val="128"/>
          </rPr>
          <t xml:space="preserve">
団体以外の職業に就いていない場合は「なし」と記載してください</t>
        </r>
      </text>
    </comment>
    <comment ref="AW262" authorId="0" shapeId="0" xr:uid="{00000000-0006-0000-0100-000029000000}">
      <text>
        <r>
          <rPr>
            <sz val="9"/>
            <color indexed="81"/>
            <rFont val="MS P ゴシック"/>
            <family val="3"/>
            <charset val="128"/>
          </rPr>
          <t>氏名が記載されているにも関わらず、団体以外の職業が未記入の場合「要確認」となります。</t>
        </r>
      </text>
    </comment>
    <comment ref="AH274" authorId="0" shapeId="0" xr:uid="{00000000-0006-0000-0100-00002A000000}">
      <text>
        <r>
          <rPr>
            <sz val="9"/>
            <color indexed="81"/>
            <rFont val="MS P ゴシック"/>
            <family val="3"/>
            <charset val="128"/>
          </rPr>
          <t xml:space="preserve">書ききれない場合はリンク先のシート別紙３に記入してください。
</t>
        </r>
      </text>
    </comment>
    <comment ref="AW274" authorId="0" shapeId="0" xr:uid="{00000000-0006-0000-0100-00002B000000}">
      <text>
        <r>
          <rPr>
            <b/>
            <sz val="9"/>
            <color indexed="81"/>
            <rFont val="MS P ゴシック"/>
            <family val="3"/>
            <charset val="128"/>
          </rPr>
          <t>作成者:</t>
        </r>
        <r>
          <rPr>
            <sz val="9"/>
            <color indexed="81"/>
            <rFont val="MS P ゴシック"/>
            <family val="3"/>
            <charset val="128"/>
          </rPr>
          <t xml:space="preserve">
「有」「無」ともに〇がついている場合要確認となります</t>
        </r>
      </text>
    </comment>
    <comment ref="O277" authorId="0" shapeId="0" xr:uid="{00000000-0006-0000-0100-00002C000000}">
      <text>
        <r>
          <rPr>
            <sz val="9"/>
            <color indexed="81"/>
            <rFont val="MS P ゴシック"/>
            <family val="3"/>
            <charset val="128"/>
          </rPr>
          <t xml:space="preserve">申請事業に関連する事業実績を記載してください。
</t>
        </r>
      </text>
    </comment>
    <comment ref="C293" authorId="0" shapeId="0" xr:uid="{00000000-0006-0000-0100-00002D000000}">
      <text>
        <r>
          <rPr>
            <sz val="9"/>
            <color indexed="81"/>
            <rFont val="MS P ゴシック"/>
            <family val="3"/>
            <charset val="128"/>
          </rPr>
          <t xml:space="preserve">
国税庁ＨＰより確認できます。（https://www.nta.go.jp/publication/pamph/hojin/koekihojin/01.htm）
</t>
        </r>
      </text>
    </comment>
    <comment ref="AW294" authorId="0" shapeId="0" xr:uid="{00000000-0006-0000-0100-00002E000000}">
      <text>
        <r>
          <rPr>
            <sz val="9"/>
            <color indexed="81"/>
            <rFont val="MS P ゴシック"/>
            <family val="3"/>
            <charset val="128"/>
          </rPr>
          <t>①～④に２つ以上○がある場合に「要確認」となります。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00000000-0006-0000-0400-000001000000}">
      <text>
        <r>
          <rPr>
            <b/>
            <sz val="9"/>
            <color indexed="81"/>
            <rFont val="MS P ゴシック"/>
            <family val="3"/>
            <charset val="128"/>
          </rPr>
          <t>作成者:</t>
        </r>
        <r>
          <rPr>
            <sz val="9"/>
            <color indexed="81"/>
            <rFont val="MS P ゴシック"/>
            <family val="3"/>
            <charset val="128"/>
          </rPr>
          <t xml:space="preserve">
手動記入では金額は自動で算出されません。合計金額をこちらに入力してください。</t>
        </r>
      </text>
    </comment>
    <comment ref="O5" authorId="0" shapeId="0" xr:uid="{00000000-0006-0000-0400-000002000000}">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S30" authorId="0" shapeId="0" xr:uid="{00000000-0006-0000-0400-000003000000}">
      <text>
        <r>
          <rPr>
            <b/>
            <sz val="9"/>
            <color indexed="81"/>
            <rFont val="MS P ゴシック"/>
            <family val="3"/>
            <charset val="128"/>
          </rPr>
          <t xml:space="preserve">作成者:
</t>
        </r>
      </text>
    </comment>
    <comment ref="H32" authorId="0" shapeId="0" xr:uid="{00000000-0006-0000-0400-000004000000}">
      <text>
        <r>
          <rPr>
            <b/>
            <sz val="9"/>
            <color indexed="81"/>
            <rFont val="MS P ゴシック"/>
            <family val="3"/>
            <charset val="128"/>
          </rPr>
          <t>作成者:</t>
        </r>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00000000-0006-0000-0500-000001000000}">
      <text>
        <r>
          <rPr>
            <b/>
            <sz val="9"/>
            <color indexed="81"/>
            <rFont val="MS P ゴシック"/>
            <family val="3"/>
            <charset val="128"/>
          </rPr>
          <t>作成者:</t>
        </r>
        <r>
          <rPr>
            <sz val="9"/>
            <color indexed="81"/>
            <rFont val="MS P ゴシック"/>
            <family val="3"/>
            <charset val="128"/>
          </rPr>
          <t xml:space="preserve">
手動記入では金額は自動で算出されません。合計金額をこちらに入力してください。</t>
        </r>
      </text>
    </comment>
    <comment ref="O5" authorId="0" shapeId="0" xr:uid="{00000000-0006-0000-0500-000002000000}">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32" authorId="0" shapeId="0" xr:uid="{00000000-0006-0000-0500-000003000000}">
      <text>
        <r>
          <rPr>
            <b/>
            <sz val="9"/>
            <color indexed="81"/>
            <rFont val="MS P ゴシック"/>
            <family val="3"/>
            <charset val="128"/>
          </rPr>
          <t>作成者:</t>
        </r>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00000000-0006-0000-0600-000001000000}">
      <text>
        <r>
          <rPr>
            <b/>
            <sz val="9"/>
            <color indexed="81"/>
            <rFont val="MS P ゴシック"/>
            <family val="3"/>
            <charset val="128"/>
          </rPr>
          <t>作成者:</t>
        </r>
        <r>
          <rPr>
            <sz val="9"/>
            <color indexed="81"/>
            <rFont val="MS P ゴシック"/>
            <family val="3"/>
            <charset val="128"/>
          </rPr>
          <t xml:space="preserve">
手動記入では金額は自動で算出されません。合計金額をこちらに入力してください。</t>
        </r>
      </text>
    </comment>
    <comment ref="O5" authorId="0" shapeId="0" xr:uid="{00000000-0006-0000-0600-000002000000}">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32" authorId="0" shapeId="0" xr:uid="{00000000-0006-0000-0600-000003000000}">
      <text>
        <r>
          <rPr>
            <b/>
            <sz val="9"/>
            <color indexed="81"/>
            <rFont val="MS P ゴシック"/>
            <family val="3"/>
            <charset val="128"/>
          </rPr>
          <t>作成者:</t>
        </r>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00000000-0006-0000-0800-000001000000}">
      <text>
        <r>
          <rPr>
            <b/>
            <sz val="9"/>
            <color indexed="81"/>
            <rFont val="MS P ゴシック"/>
            <family val="3"/>
            <charset val="128"/>
          </rPr>
          <t>要望額調書（1年目）で入力した団体名が表示されます。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0000000-0006-0000-0C00-000001000000}">
      <text>
        <r>
          <rPr>
            <sz val="9"/>
            <color indexed="81"/>
            <rFont val="MS P ゴシック"/>
            <family val="3"/>
            <charset val="128"/>
          </rPr>
          <t>「あり」「なし」ともに〇がついている場合要確認となります。</t>
        </r>
      </text>
    </comment>
    <comment ref="L8" authorId="0" shapeId="0" xr:uid="{00000000-0006-0000-0C00-000002000000}">
      <text>
        <r>
          <rPr>
            <sz val="9"/>
            <color indexed="81"/>
            <rFont val="MS P ゴシック"/>
            <family val="3"/>
            <charset val="128"/>
          </rPr>
          <t xml:space="preserve">「あり」「なし」ともに〇がついている場合要確認となります。
</t>
        </r>
      </text>
    </comment>
    <comment ref="L14" authorId="0" shapeId="0" xr:uid="{00000000-0006-0000-0C00-000003000000}">
      <text>
        <r>
          <rPr>
            <sz val="9"/>
            <color indexed="81"/>
            <rFont val="MS P ゴシック"/>
            <family val="3"/>
            <charset val="128"/>
          </rPr>
          <t xml:space="preserve">「あり」「なし」ともに〇がついている場合要確認となります。
</t>
        </r>
      </text>
    </comment>
    <comment ref="L20" authorId="0" shapeId="0" xr:uid="{00000000-0006-0000-0C00-000004000000}">
      <text>
        <r>
          <rPr>
            <sz val="9"/>
            <color indexed="81"/>
            <rFont val="MS P ゴシック"/>
            <family val="3"/>
            <charset val="128"/>
          </rPr>
          <t xml:space="preserve">「あり」「なし」ともに〇がついている場合要確認となります。
</t>
        </r>
      </text>
    </comment>
    <comment ref="L26" authorId="0" shapeId="0" xr:uid="{00000000-0006-0000-0C00-000005000000}">
      <text>
        <r>
          <rPr>
            <sz val="9"/>
            <color indexed="81"/>
            <rFont val="MS P ゴシック"/>
            <family val="3"/>
            <charset val="128"/>
          </rPr>
          <t xml:space="preserve">「あり」「なし」ともに〇がついている場合要確認となります。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E00-000001000000}">
      <text>
        <r>
          <rPr>
            <b/>
            <sz val="9"/>
            <color indexed="81"/>
            <rFont val="MS P ゴシック"/>
            <family val="3"/>
            <charset val="128"/>
          </rPr>
          <t>作成者:</t>
        </r>
        <r>
          <rPr>
            <sz val="9"/>
            <color indexed="81"/>
            <rFont val="MS P ゴシック"/>
            <family val="3"/>
            <charset val="128"/>
          </rPr>
          <t xml:space="preserve">
役員が職員として給与を受けている場合は「有」としてください</t>
        </r>
      </text>
    </comment>
    <comment ref="G3" authorId="0" shapeId="0" xr:uid="{00000000-0006-0000-0E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K4" authorId="0" shapeId="0" xr:uid="{00000000-0006-0000-0E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sharedStrings.xml><?xml version="1.0" encoding="utf-8"?>
<sst xmlns="http://schemas.openxmlformats.org/spreadsheetml/2006/main" count="2037" uniqueCount="618">
  <si>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</si>
  <si>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</si>
  <si>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</si>
  <si>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</si>
  <si>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</si>
  <si>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④上記にはどれも該当しない</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</si>
  <si>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</si>
  <si>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</si>
  <si>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</si>
  <si>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</si>
  <si>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</si>
  <si>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</si>
  <si>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電話番号</t>
    <rPh sb="0" eb="2">
      <t>デンワ</t>
    </rPh>
    <rPh sb="2" eb="4">
      <t>バンゴウ</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</si>
  <si>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</si>
  <si>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</si>
  <si>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</si>
  <si>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</si>
  <si>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</si>
  <si>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</si>
  <si>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</si>
  <si>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</si>
  <si>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</si>
  <si>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</si>
  <si>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応募事業に
ついて</t>
    <rPh sb="0" eb="2">
      <t>オウボ</t>
    </rPh>
    <rPh sb="2" eb="4">
      <t>ジギョウ</t>
    </rPh>
    <phoneticPr fontId="1"/>
  </si>
  <si>
    <t>助成終了後の展望及び事業継続体制の計画について</t>
    <rPh sb="14" eb="16">
      <t>タイセイ</t>
    </rPh>
    <rPh sb="17" eb="19">
      <t>ケイカク</t>
    </rPh>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</si>
  <si>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</si>
  <si>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</si>
  <si>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</si>
  <si>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</si>
  <si>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</si>
  <si>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</si>
  <si>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</si>
  <si>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</si>
  <si>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</si>
  <si>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</si>
  <si>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</si>
  <si>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設立時期
（西暦）</t>
    <rPh sb="2" eb="4">
      <t>ジキ</t>
    </rPh>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</si>
  <si>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</si>
  <si>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</si>
  <si>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</si>
  <si>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</si>
  <si>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</si>
  <si>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</si>
  <si>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</si>
  <si>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</si>
  <si>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</si>
  <si>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</si>
  <si>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</si>
  <si>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３．応募概要</t>
    <rPh sb="2" eb="4">
      <t>オウボ</t>
    </rPh>
    <rPh sb="4" eb="6">
      <t>ガイヨウ</t>
    </rPh>
    <phoneticPr fontId="1"/>
  </si>
  <si>
    <t>１．団体概要</t>
    <rPh sb="2" eb="4">
      <t>ダンタイ</t>
    </rPh>
    <rPh sb="4" eb="6">
      <t>ガイヨウ</t>
    </rPh>
    <phoneticPr fontId="1"/>
  </si>
  <si>
    <t>住所：</t>
    <rPh sb="0" eb="2">
      <t>ジュウショ</t>
    </rPh>
    <phoneticPr fontId="1"/>
  </si>
  <si>
    <t>■応募事業名（30字以内で具体的に記載してください）</t>
    <rPh sb="5" eb="6">
      <t>メイ</t>
    </rPh>
    <rPh sb="9" eb="10">
      <t>ジ</t>
    </rPh>
    <rPh sb="10" eb="12">
      <t>イナイ</t>
    </rPh>
    <rPh sb="13" eb="16">
      <t>グタイテキ</t>
    </rPh>
    <rPh sb="17" eb="19">
      <t>キサイ</t>
    </rPh>
    <phoneticPr fontId="1"/>
  </si>
  <si>
    <t>５.実施体制</t>
    <rPh sb="2" eb="4">
      <t>ジッシ</t>
    </rPh>
    <rPh sb="4" eb="6">
      <t>タイセイ</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</si>
  <si>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</si>
  <si>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</si>
  <si>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</si>
  <si>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</si>
  <si>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勤務先</t>
    <rPh sb="0" eb="3">
      <t>キンムサキ</t>
    </rPh>
    <phoneticPr fontId="1"/>
  </si>
  <si>
    <t>自宅</t>
    <rPh sb="0" eb="2">
      <t>ジタク</t>
    </rPh>
    <phoneticPr fontId="1"/>
  </si>
  <si>
    <t>FAX：</t>
  </si>
  <si>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</si>
  <si>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</si>
  <si>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</si>
  <si>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</si>
  <si>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</si>
  <si>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</si>
  <si>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</si>
  <si>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(8)結婚、子育ての希望実現の基盤となる若者の雇用安定・待遇改善に資する事業</t>
  </si>
  <si>
    <t>(9)妊娠・出産・育児に関する各段階の負担・悩み・不安を切れ目なく解消するための支援事業</t>
  </si>
  <si>
    <t>(10)子育てを家族で支える三世代同居・近居しやすい環境づくりに資する事業</t>
  </si>
  <si>
    <t>(11)出産後・子育て中も就業が可能な多様な保育サービスの充実・多様な人材の確保・生産性の向上に資する事業</t>
  </si>
  <si>
    <t>(12)出産・子育ての現場である地域の実情に即した働き方改革の推進に資する事業</t>
  </si>
  <si>
    <t>本部所在地</t>
    <rPh sb="0" eb="2">
      <t>ホンブ</t>
    </rPh>
    <rPh sb="2" eb="5">
      <t>ショザイチ</t>
    </rPh>
    <phoneticPr fontId="1"/>
  </si>
  <si>
    <t>担当者名</t>
    <rPh sb="0" eb="2">
      <t>タントウ</t>
    </rPh>
    <rPh sb="2" eb="3">
      <t>シャ</t>
    </rPh>
    <rPh sb="3" eb="4">
      <t>メイ</t>
    </rPh>
    <phoneticPr fontId="1"/>
  </si>
  <si>
    <t>担当者
連絡先</t>
    <rPh sb="0" eb="2">
      <t>タントウ</t>
    </rPh>
    <rPh sb="2" eb="3">
      <t>シャ</t>
    </rPh>
    <rPh sb="4" eb="7">
      <t>レンラクサキ</t>
    </rPh>
    <phoneticPr fontId="1"/>
  </si>
  <si>
    <t>生年月日（西暦）</t>
    <rPh sb="0" eb="2">
      <t>セイネン</t>
    </rPh>
    <rPh sb="2" eb="4">
      <t>ガッピ</t>
    </rPh>
    <rPh sb="5" eb="7">
      <t>セイレキ</t>
    </rPh>
    <phoneticPr fontId="1"/>
  </si>
  <si>
    <t>年（西暦）</t>
    <rPh sb="2" eb="3">
      <t>ニシ</t>
    </rPh>
    <phoneticPr fontId="1"/>
  </si>
  <si>
    <t>■事業概要（「～することを目的に～を行う事業」のように３００文字以内で記載してください）</t>
    <rPh sb="13" eb="15">
      <t>モクテキ</t>
    </rPh>
    <rPh sb="18" eb="19">
      <t>オコナ</t>
    </rPh>
    <rPh sb="20" eb="22">
      <t>ジギョウ</t>
    </rPh>
    <rPh sb="30" eb="32">
      <t>モジ</t>
    </rPh>
    <rPh sb="32" eb="34">
      <t>イナイ</t>
    </rPh>
    <rPh sb="35" eb="37">
      <t>キサイ</t>
    </rPh>
    <phoneticPr fontId="1"/>
  </si>
  <si>
    <t>代 表 者 以 外 の 
主な役 員</t>
    <rPh sb="0" eb="1">
      <t>ダイ</t>
    </rPh>
    <rPh sb="2" eb="3">
      <t>オモテ</t>
    </rPh>
    <rPh sb="4" eb="5">
      <t>モノ</t>
    </rPh>
    <rPh sb="6" eb="7">
      <t>イ</t>
    </rPh>
    <rPh sb="8" eb="9">
      <t>ソト</t>
    </rPh>
    <rPh sb="13" eb="14">
      <t>オモ</t>
    </rPh>
    <rPh sb="15" eb="16">
      <t>ヤク</t>
    </rPh>
    <rPh sb="17" eb="18">
      <t>イン</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</si>
  <si>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</si>
  <si>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</si>
  <si>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</si>
  <si>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</si>
  <si>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その他（</t>
    <rPh sb="2" eb="3">
      <t>タ</t>
    </rPh>
    <phoneticPr fontId="1"/>
  </si>
  <si>
    <t>）</t>
    <phoneticPr fontId="1"/>
  </si>
  <si>
    <t>前年度の収入総額：（</t>
    <rPh sb="0" eb="3">
      <t>ゼンネンド</t>
    </rPh>
    <rPh sb="4" eb="6">
      <t>シュウニュウ</t>
    </rPh>
    <rPh sb="6" eb="8">
      <t>ソウガク</t>
    </rPh>
    <rPh sb="7" eb="8">
      <t>ガク</t>
    </rPh>
    <phoneticPr fontId="1"/>
  </si>
  <si>
    <t>）円</t>
    <rPh sb="1" eb="2">
      <t>エン</t>
    </rPh>
    <phoneticPr fontId="1"/>
  </si>
  <si>
    <t>前年度の支出総額：（</t>
    <rPh sb="0" eb="3">
      <t>ゼンネンド</t>
    </rPh>
    <rPh sb="4" eb="6">
      <t>シシュツ</t>
    </rPh>
    <rPh sb="6" eb="8">
      <t>ソウガク</t>
    </rPh>
    <rPh sb="7" eb="8">
      <t>ガク</t>
    </rPh>
    <phoneticPr fontId="1"/>
  </si>
  <si>
    <t>事業</t>
    <rPh sb="0" eb="2">
      <t>ジギョウ</t>
    </rPh>
    <phoneticPr fontId="1"/>
  </si>
  <si>
    <t>前年度の寄付収入額：（</t>
    <rPh sb="0" eb="3">
      <t>ゼンネンド</t>
    </rPh>
    <rPh sb="4" eb="6">
      <t>キフ</t>
    </rPh>
    <rPh sb="6" eb="8">
      <t>シュウニュウ</t>
    </rPh>
    <rPh sb="8" eb="9">
      <t>ガク</t>
    </rPh>
    <rPh sb="9" eb="10">
      <t>ソウガク</t>
    </rPh>
    <phoneticPr fontId="1"/>
  </si>
  <si>
    <r>
      <t xml:space="preserve">要望事業
運営事務局
所在地
</t>
    </r>
    <r>
      <rPr>
        <u/>
        <sz val="6"/>
        <color theme="1"/>
        <rFont val="HG丸ｺﾞｼｯｸM-PRO"/>
        <family val="3"/>
        <charset val="128"/>
        <scheme val="major"/>
      </rPr>
      <t>※本部所在地と異なる場合のみ記載してください</t>
    </r>
    <rPh sb="0" eb="2">
      <t>ヨウボウ</t>
    </rPh>
    <rPh sb="2" eb="4">
      <t>ジギョウ</t>
    </rPh>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</si>
  <si>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</si>
  <si>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</si>
  <si>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■助成テーマ（プルダウンから最もふさわしいテーマを選択してください）</t>
    <rPh sb="1" eb="3">
      <t>ジョセイ</t>
    </rPh>
    <rPh sb="14" eb="15">
      <t>モット</t>
    </rPh>
    <rPh sb="25" eb="27">
      <t>センタク</t>
    </rPh>
    <phoneticPr fontId="1"/>
  </si>
  <si>
    <t>ご協力ありがとうございました。</t>
    <phoneticPr fontId="1"/>
  </si>
  <si>
    <t>＊ご回答の内容は、選考には一切影響いたしません。</t>
    <phoneticPr fontId="1"/>
  </si>
  <si>
    <t>助成期間中支援・助成相談の充実</t>
    <phoneticPr fontId="1"/>
  </si>
  <si>
    <t>募集・告知期間の延長・早期化</t>
    <phoneticPr fontId="1"/>
  </si>
  <si>
    <t>必要な経費が助成金の対象となるため　</t>
    <phoneticPr fontId="1"/>
  </si>
  <si>
    <t xml:space="preserve"> 他団体や行政との連携の契機となるため</t>
    <phoneticPr fontId="1"/>
  </si>
  <si>
    <t xml:space="preserve"> 事業の立ち上げに活用できるため </t>
    <phoneticPr fontId="1"/>
  </si>
  <si>
    <t xml:space="preserve"> 助成金額が大きく、事業の質の確保やステップアップに活用できるため </t>
  </si>
  <si>
    <t xml:space="preserve"> WAMNETメルマガ</t>
    <phoneticPr fontId="1"/>
  </si>
  <si>
    <t>WAM助成Facebook/Twitter　</t>
  </si>
  <si>
    <t>WAM助成ＨＰ</t>
    <phoneticPr fontId="1"/>
  </si>
  <si>
    <t>】</t>
    <phoneticPr fontId="1"/>
  </si>
  <si>
    <t>その他（</t>
    <phoneticPr fontId="1"/>
  </si>
  <si>
    <t>一般法人（一般社団法人又は一般財団法人）</t>
    <phoneticPr fontId="1"/>
  </si>
  <si>
    <t>医療法人</t>
    <phoneticPr fontId="1"/>
  </si>
  <si>
    <t>社会福祉法人</t>
    <phoneticPr fontId="1"/>
  </si>
  <si>
    <t>非営利任意団体</t>
    <phoneticPr fontId="1"/>
  </si>
  <si>
    <t>１．貴団体の組織種別を選択してください</t>
    <phoneticPr fontId="1"/>
  </si>
  <si>
    <t>NPO法人</t>
    <phoneticPr fontId="1"/>
  </si>
  <si>
    <t>公益法人（公益社団法人又は公益財団法人）</t>
    <phoneticPr fontId="1"/>
  </si>
  <si>
    <t>）</t>
    <phoneticPr fontId="1"/>
  </si>
  <si>
    <t>福祉新聞、その他ニュース記事（具体的に：</t>
    <phoneticPr fontId="1"/>
  </si>
  <si>
    <t>行政区を越えた広域事業に合致するため</t>
    <phoneticPr fontId="1"/>
  </si>
  <si>
    <t>助成対象経費・助成対象者の緩和・拡張</t>
    <phoneticPr fontId="1"/>
  </si>
  <si>
    <t>要望書、応募手続きの簡素化</t>
    <phoneticPr fontId="1"/>
  </si>
  <si>
    <t>助成対象期間の延長（複数年助成）</t>
    <phoneticPr fontId="1"/>
  </si>
  <si>
    <t>＊ご記入いただいた内容は、今後のＷＡＭ助成事業の参考とする目的のみに利用いたします。</t>
    <phoneticPr fontId="1"/>
  </si>
  <si>
    <t>※あてはまるものにチェック（☑）をつけてください</t>
    <phoneticPr fontId="1"/>
  </si>
  <si>
    <t xml:space="preserve">４．ＷＡＭ助成に期待するものがあれば教えてください（複数回答可）
</t>
    <rPh sb="8" eb="10">
      <t>キタイ</t>
    </rPh>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</si>
  <si>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</si>
  <si>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</si>
  <si>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</si>
  <si>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Ｈ28年度</t>
    <rPh sb="3" eb="5">
      <t>ネンド</t>
    </rPh>
    <phoneticPr fontId="1"/>
  </si>
  <si>
    <t>Ｈ29年度</t>
    <rPh sb="3" eb="5">
      <t>ネンド</t>
    </rPh>
    <phoneticPr fontId="1"/>
  </si>
  <si>
    <t>Ｈ30年度</t>
    <rPh sb="3" eb="5">
      <t>ネンド</t>
    </rPh>
    <phoneticPr fontId="1"/>
  </si>
  <si>
    <t>過去５ヵ年の
利用実績なし</t>
    <rPh sb="0" eb="2">
      <t>カコ</t>
    </rPh>
    <rPh sb="4" eb="5">
      <t>ネン</t>
    </rPh>
    <rPh sb="7" eb="9">
      <t>リヨウ</t>
    </rPh>
    <rPh sb="9" eb="11">
      <t>ジッセキ</t>
    </rPh>
    <phoneticPr fontId="1"/>
  </si>
  <si>
    <t xml:space="preserve"> 募集要領・方針（選定・基本）、助成テーマの緩和、拡張</t>
    <phoneticPr fontId="1"/>
  </si>
  <si>
    <r>
      <t>■助成区分（</t>
    </r>
    <r>
      <rPr>
        <u/>
        <sz val="10"/>
        <color theme="1"/>
        <rFont val="HG丸ｺﾞｼｯｸM-PRO"/>
        <family val="3"/>
        <charset val="128"/>
        <scheme val="major"/>
      </rPr>
      <t>どちらか一つに</t>
    </r>
    <r>
      <rPr>
        <sz val="10"/>
        <color theme="1"/>
        <rFont val="HG丸ｺﾞｼｯｸM-PRO"/>
        <family val="3"/>
        <charset val="128"/>
        <scheme val="major"/>
      </rPr>
      <t>○をしてください）</t>
    </r>
    <rPh sb="1" eb="3">
      <t>ジョセイ</t>
    </rPh>
    <rPh sb="3" eb="5">
      <t>クブン</t>
    </rPh>
    <rPh sb="10" eb="11">
      <t>ヒト</t>
    </rPh>
    <phoneticPr fontId="1"/>
  </si>
  <si>
    <t>代表者住所</t>
    <rPh sb="0" eb="3">
      <t>ダイヒョウシャ</t>
    </rPh>
    <rPh sb="3" eb="5">
      <t>ジュウショ</t>
    </rPh>
    <phoneticPr fontId="1"/>
  </si>
  <si>
    <t>千円</t>
    <rPh sb="0" eb="2">
      <t>センエン</t>
    </rPh>
    <phoneticPr fontId="24"/>
  </si>
  <si>
    <t>円</t>
    <phoneticPr fontId="24"/>
  </si>
  <si>
    <t>円</t>
    <phoneticPr fontId="24"/>
  </si>
  <si>
    <t>＝</t>
    <phoneticPr fontId="24"/>
  </si>
  <si>
    <t>③ 助成金額の算定</t>
    <rPh sb="2" eb="4">
      <t>ジョセイ</t>
    </rPh>
    <rPh sb="4" eb="6">
      <t>キンガク</t>
    </rPh>
    <rPh sb="7" eb="9">
      <t>サンテイ</t>
    </rPh>
    <phoneticPr fontId="24"/>
  </si>
  <si>
    <t>内訳</t>
    <rPh sb="0" eb="2">
      <t>ウチワケ</t>
    </rPh>
    <phoneticPr fontId="24"/>
  </si>
  <si>
    <t>金額  (円）</t>
    <rPh sb="0" eb="2">
      <t>キンガク</t>
    </rPh>
    <rPh sb="5" eb="6">
      <t>エン</t>
    </rPh>
    <phoneticPr fontId="24"/>
  </si>
  <si>
    <t>　　収入種類</t>
    <rPh sb="2" eb="4">
      <t>シュウニュウ</t>
    </rPh>
    <rPh sb="4" eb="6">
      <t>シュルイ</t>
    </rPh>
    <phoneticPr fontId="24"/>
  </si>
  <si>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7"/>
  </si>
  <si>
    <t>② 助成対象事業にかかる収入(＝自己資金)</t>
    <rPh sb="2" eb="4">
      <t>ジョセイ</t>
    </rPh>
    <rPh sb="4" eb="6">
      <t>タイショウ</t>
    </rPh>
    <rPh sb="6" eb="8">
      <t>ジギョウ</t>
    </rPh>
    <rPh sb="12" eb="14">
      <t>シュウニュウ</t>
    </rPh>
    <rPh sb="16" eb="18">
      <t>ジコ</t>
    </rPh>
    <rPh sb="18" eb="20">
      <t>シキン</t>
    </rPh>
    <phoneticPr fontId="24"/>
  </si>
  <si>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24"/>
  </si>
  <si>
    <t>保険料</t>
  </si>
  <si>
    <t>雑役務費</t>
  </si>
  <si>
    <t>通信運搬費</t>
  </si>
  <si>
    <t>印刷製本費</t>
  </si>
  <si>
    <t>借料損料</t>
  </si>
  <si>
    <t>消耗品費</t>
  </si>
  <si>
    <t>光熱水費</t>
  </si>
  <si>
    <t>家賃</t>
  </si>
  <si>
    <t>所費</t>
    <rPh sb="0" eb="1">
      <t>ショ</t>
    </rPh>
    <rPh sb="1" eb="2">
      <t>ヒ</t>
    </rPh>
    <phoneticPr fontId="27"/>
  </si>
  <si>
    <t>　　所費合計</t>
    <rPh sb="2" eb="3">
      <t>ショ</t>
    </rPh>
    <rPh sb="3" eb="4">
      <t>ヒ</t>
    </rPh>
    <rPh sb="4" eb="6">
      <t>ゴウケイ</t>
    </rPh>
    <phoneticPr fontId="27"/>
  </si>
  <si>
    <t>　　旅費</t>
    <phoneticPr fontId="24"/>
  </si>
  <si>
    <t>金額 (円）</t>
    <rPh sb="0" eb="2">
      <t>キンガク</t>
    </rPh>
    <rPh sb="4" eb="5">
      <t>エン</t>
    </rPh>
    <phoneticPr fontId="24"/>
  </si>
  <si>
    <t>　　　　　　科目</t>
    <phoneticPr fontId="24"/>
  </si>
  <si>
    <t>① 助成対象事業を実施するための費用</t>
    <rPh sb="2" eb="4">
      <t>ジョセイ</t>
    </rPh>
    <rPh sb="4" eb="6">
      <t>タイショウ</t>
    </rPh>
    <rPh sb="6" eb="8">
      <t>ジギョウ</t>
    </rPh>
    <rPh sb="9" eb="11">
      <t>ジッシ</t>
    </rPh>
    <rPh sb="16" eb="18">
      <t>ヒヨウ</t>
    </rPh>
    <phoneticPr fontId="24"/>
  </si>
  <si>
    <t>団体名</t>
    <rPh sb="0" eb="2">
      <t>ダンタイ</t>
    </rPh>
    <rPh sb="2" eb="3">
      <t>メイ</t>
    </rPh>
    <phoneticPr fontId="27"/>
  </si>
  <si>
    <t>助成金要望額調書</t>
    <rPh sb="0" eb="3">
      <t>ジョセイキン</t>
    </rPh>
    <rPh sb="3" eb="5">
      <t>ヨウボウ</t>
    </rPh>
    <rPh sb="5" eb="6">
      <t>ガク</t>
    </rPh>
    <rPh sb="6" eb="8">
      <t>チョウショ</t>
    </rPh>
    <phoneticPr fontId="24"/>
  </si>
  <si>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24"/>
  </si>
  <si>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24"/>
  </si>
  <si>
    <t>使用頻度</t>
    <rPh sb="0" eb="2">
      <t>シヨウ</t>
    </rPh>
    <rPh sb="2" eb="4">
      <t>ヒンド</t>
    </rPh>
    <phoneticPr fontId="24"/>
  </si>
  <si>
    <t>賃借での対応が困難な理由</t>
    <rPh sb="0" eb="2">
      <t>チンシャク</t>
    </rPh>
    <rPh sb="4" eb="6">
      <t>タイオウ</t>
    </rPh>
    <rPh sb="7" eb="9">
      <t>コンナン</t>
    </rPh>
    <rPh sb="10" eb="12">
      <t>リユウ</t>
    </rPh>
    <phoneticPr fontId="24"/>
  </si>
  <si>
    <t>円</t>
    <rPh sb="0" eb="1">
      <t>エン</t>
    </rPh>
    <phoneticPr fontId="24"/>
  </si>
  <si>
    <t>当該備品でなければならない理由</t>
    <rPh sb="0" eb="2">
      <t>トウガイ</t>
    </rPh>
    <rPh sb="2" eb="4">
      <t>ビヒン</t>
    </rPh>
    <rPh sb="13" eb="15">
      <t>リユウ</t>
    </rPh>
    <phoneticPr fontId="24"/>
  </si>
  <si>
    <t>個数</t>
    <rPh sb="0" eb="2">
      <t>コスウ</t>
    </rPh>
    <phoneticPr fontId="24"/>
  </si>
  <si>
    <t>単価</t>
    <rPh sb="0" eb="2">
      <t>タンカ</t>
    </rPh>
    <phoneticPr fontId="24"/>
  </si>
  <si>
    <t>理由</t>
    <rPh sb="0" eb="2">
      <t>リユウ</t>
    </rPh>
    <phoneticPr fontId="24"/>
  </si>
  <si>
    <t>品名</t>
    <rPh sb="0" eb="1">
      <t>ヒン</t>
    </rPh>
    <rPh sb="1" eb="2">
      <t>メイ</t>
    </rPh>
    <phoneticPr fontId="24"/>
  </si>
  <si>
    <t>団体名</t>
    <rPh sb="0" eb="2">
      <t>ダンタイ</t>
    </rPh>
    <rPh sb="2" eb="3">
      <t>メイ</t>
    </rPh>
    <phoneticPr fontId="24"/>
  </si>
  <si>
    <t>【別紙】備品購入理由書</t>
    <rPh sb="1" eb="3">
      <t>ベッシ</t>
    </rPh>
    <rPh sb="4" eb="6">
      <t>ビヒン</t>
    </rPh>
    <rPh sb="6" eb="8">
      <t>コウニュウ</t>
    </rPh>
    <rPh sb="8" eb="11">
      <t>リユウショ</t>
    </rPh>
    <phoneticPr fontId="24"/>
  </si>
  <si>
    <t>色のついているセルのみ入力してください。</t>
    <rPh sb="0" eb="1">
      <t>イロ</t>
    </rPh>
    <rPh sb="11" eb="13">
      <t>ニュウリョク</t>
    </rPh>
    <phoneticPr fontId="24"/>
  </si>
  <si>
    <t>注意事項</t>
    <rPh sb="0" eb="2">
      <t>チュウイ</t>
    </rPh>
    <rPh sb="2" eb="4">
      <t>ジコウ</t>
    </rPh>
    <phoneticPr fontId="24"/>
  </si>
  <si>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</si>
  <si>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</si>
  <si>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</si>
  <si>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　　謝金
</t>
    </r>
    <r>
      <rPr>
        <sz val="9"/>
        <color theme="1"/>
        <rFont val="ＭＳ Ｐゴシック"/>
        <family val="3"/>
        <charset val="128"/>
      </rPr>
      <t>※ 1人1回（日）あたり 15,700円が助成金負担上限額
　です。上限額を超える部分は、Ｂ その他の経費で計上
　してください。</t>
    </r>
    <phoneticPr fontId="24"/>
  </si>
  <si>
    <r>
      <t xml:space="preserve">賃金
</t>
    </r>
    <r>
      <rPr>
        <sz val="9"/>
        <color theme="1"/>
        <rFont val="ＭＳ Ｐゴシック"/>
        <family val="3"/>
        <charset val="128"/>
      </rPr>
      <t>※ アルバイト雇用の者</t>
    </r>
    <rPh sb="10" eb="12">
      <t>コヨウ</t>
    </rPh>
    <rPh sb="13" eb="14">
      <t>モノ</t>
    </rPh>
    <phoneticPr fontId="24"/>
  </si>
  <si>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24"/>
  </si>
  <si>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24"/>
  </si>
  <si>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24"/>
  </si>
  <si>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</si>
  <si>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</si>
  <si>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</si>
  <si>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①これらは、このＥｘｃｅｌファイルで兼ねております</t>
    <rPh sb="18" eb="19">
      <t>カ</t>
    </rPh>
    <phoneticPr fontId="1"/>
  </si>
  <si>
    <t>WAM助成通信（メルマガ）</t>
    <phoneticPr fontId="1"/>
  </si>
  <si>
    <t>WAM NET Twitter　　</t>
    <phoneticPr fontId="1"/>
  </si>
  <si>
    <t>他団体・個人からの情報提供【情報提供元：</t>
    <rPh sb="18" eb="19">
      <t>モト</t>
    </rPh>
    <phoneticPr fontId="1"/>
  </si>
  <si>
    <t>３．ＷＡＭ助成への応募理由を教えてください（複数回答可）</t>
    <phoneticPr fontId="1"/>
  </si>
  <si>
    <t xml:space="preserve"> 事業計画が他の制度・助成にそぐわないため</t>
    <phoneticPr fontId="1"/>
  </si>
  <si>
    <t>その他（具体的に記載してください：</t>
    <rPh sb="8" eb="10">
      <t>キサイ</t>
    </rPh>
    <phoneticPr fontId="1"/>
  </si>
  <si>
    <t>その他（具体的に記載してください：</t>
    <rPh sb="4" eb="7">
      <t>グタイテキ</t>
    </rPh>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</si>
  <si>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</si>
  <si>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t>任意団体が法人格を取得した場合は、任意団体の設立時期を記入してください。</t>
    <phoneticPr fontId="1"/>
  </si>
  <si>
    <t>・過去５年間の福祉医療機構の助成の利用実績について○をした</t>
    <phoneticPr fontId="1"/>
  </si>
  <si>
    <t>・監事について入力漏れがない</t>
    <rPh sb="7" eb="9">
      <t>ニュウリョク</t>
    </rPh>
    <phoneticPr fontId="1"/>
  </si>
  <si>
    <t>・入力漏れがない</t>
    <rPh sb="1" eb="3">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</si>
  <si>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</si>
  <si>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</si>
  <si>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②定款、寄付行為又は運営規約等(ＰＤＦ)</t>
    <rPh sb="8" eb="9">
      <t>マタ</t>
    </rPh>
    <phoneticPr fontId="1"/>
  </si>
  <si>
    <t>・提出時点の法人格、団体名のものを添付した
（申請中の法人格・団体名のものではない）</t>
    <rPh sb="17" eb="19">
      <t>テンプ</t>
    </rPh>
    <phoneticPr fontId="1"/>
  </si>
  <si>
    <t>・法人（団体）全体の決算書を添付した（理事会承認済みのもの）</t>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</si>
  <si>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</si>
  <si>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</si>
  <si>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</si>
  <si>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t>子ども</t>
    <rPh sb="0" eb="1">
      <t>コ</t>
    </rPh>
    <phoneticPr fontId="1"/>
  </si>
  <si>
    <t>障害児・者</t>
    <rPh sb="0" eb="2">
      <t>ショウガイ</t>
    </rPh>
    <rPh sb="2" eb="3">
      <t>ジ</t>
    </rPh>
    <rPh sb="4" eb="5">
      <t>シャ</t>
    </rPh>
    <phoneticPr fontId="1"/>
  </si>
  <si>
    <t>生活困窮者</t>
    <rPh sb="0" eb="2">
      <t>セイカツ</t>
    </rPh>
    <rPh sb="2" eb="5">
      <t>コンキュウシャ</t>
    </rPh>
    <phoneticPr fontId="1"/>
  </si>
  <si>
    <t>高齢者</t>
    <rPh sb="0" eb="3">
      <t>コウレイシャ</t>
    </rPh>
    <phoneticPr fontId="1"/>
  </si>
  <si>
    <t>被災者</t>
    <rPh sb="0" eb="3">
      <t>ヒサイシャ</t>
    </rPh>
    <phoneticPr fontId="1"/>
  </si>
  <si>
    <t>その他</t>
    <rPh sb="2" eb="3">
      <t>タ</t>
    </rPh>
    <phoneticPr fontId="1"/>
  </si>
  <si>
    <t>（</t>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</si>
  <si>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</si>
  <si>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</si>
  <si>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r>
      <t xml:space="preserve">法人番号
</t>
    </r>
    <r>
      <rPr>
        <sz val="5"/>
        <color theme="1"/>
        <rFont val="HG丸ｺﾞｼｯｸM-PRO"/>
        <family val="3"/>
        <charset val="128"/>
        <scheme val="major"/>
      </rPr>
      <t>付与されている場合は
１３桁で記載してください</t>
    </r>
    <rPh sb="2" eb="4">
      <t>バンゴウ</t>
    </rPh>
    <rPh sb="5" eb="7">
      <t>フヨ</t>
    </rPh>
    <rPh sb="12" eb="14">
      <t>バアイ</t>
    </rPh>
    <rPh sb="18" eb="19">
      <t>ケタ</t>
    </rPh>
    <rPh sb="20" eb="22">
      <t>キサイ</t>
    </rPh>
    <phoneticPr fontId="1"/>
  </si>
  <si>
    <r>
      <t xml:space="preserve">団体名
</t>
    </r>
    <r>
      <rPr>
        <sz val="5"/>
        <color theme="1"/>
        <rFont val="HG丸ｺﾞｼｯｸM-PRO"/>
        <family val="3"/>
        <charset val="128"/>
        <scheme val="major"/>
      </rPr>
      <t>組織形態はご入力不要です</t>
    </r>
    <rPh sb="0" eb="2">
      <t>ダンタイ</t>
    </rPh>
    <rPh sb="2" eb="3">
      <t>メイ</t>
    </rPh>
    <rPh sb="4" eb="6">
      <t>ソシキ</t>
    </rPh>
    <rPh sb="6" eb="8">
      <t>ケイタイ</t>
    </rPh>
    <rPh sb="10" eb="12">
      <t>ニュウリョク</t>
    </rPh>
    <rPh sb="12" eb="14">
      <t>フヨウ</t>
    </rPh>
    <phoneticPr fontId="1"/>
  </si>
  <si>
    <t>現在の文字数</t>
    <rPh sb="0" eb="2">
      <t>ゲンザイ</t>
    </rPh>
    <rPh sb="3" eb="6">
      <t>モジスウ</t>
    </rPh>
    <phoneticPr fontId="27"/>
  </si>
  <si>
    <t>■主な事業実施地域（180字以内で記載してください）</t>
    <rPh sb="1" eb="2">
      <t>オモ</t>
    </rPh>
    <rPh sb="3" eb="5">
      <t>ジギョウ</t>
    </rPh>
    <rPh sb="5" eb="7">
      <t>ジッシ</t>
    </rPh>
    <rPh sb="7" eb="9">
      <t>チイキ</t>
    </rPh>
    <rPh sb="13" eb="14">
      <t>ジ</t>
    </rPh>
    <rPh sb="14" eb="16">
      <t>イナイ</t>
    </rPh>
    <rPh sb="17" eb="19">
      <t>キサイ</t>
    </rPh>
    <phoneticPr fontId="1"/>
  </si>
  <si>
    <t>事業内容</t>
    <rPh sb="0" eb="2">
      <t>ジギョウ</t>
    </rPh>
    <rPh sb="2" eb="4">
      <t>ナイヨウ</t>
    </rPh>
    <phoneticPr fontId="27"/>
  </si>
  <si>
    <t>数値目標</t>
    <rPh sb="0" eb="2">
      <t>スウチ</t>
    </rPh>
    <rPh sb="2" eb="4">
      <t>モクヒョウ</t>
    </rPh>
    <phoneticPr fontId="27"/>
  </si>
  <si>
    <t>【代表者略歴・役員構成】</t>
    <rPh sb="1" eb="4">
      <t>ダイヒョウシャ</t>
    </rPh>
    <rPh sb="4" eb="6">
      <t>リャクレキ</t>
    </rPh>
    <rPh sb="7" eb="9">
      <t>ヤクイン</t>
    </rPh>
    <rPh sb="9" eb="11">
      <t>コウセイ</t>
    </rPh>
    <phoneticPr fontId="1"/>
  </si>
  <si>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</si>
  <si>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</si>
  <si>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【活動実績等】</t>
    <rPh sb="1" eb="3">
      <t>カツドウ</t>
    </rPh>
    <rPh sb="3" eb="5">
      <t>ジッセキ</t>
    </rPh>
    <rPh sb="5" eb="6">
      <t>トウ</t>
    </rPh>
    <phoneticPr fontId="1"/>
  </si>
  <si>
    <t>活動財源</t>
    <rPh sb="0" eb="2">
      <t>カツドウ</t>
    </rPh>
    <rPh sb="2" eb="4">
      <t>ザイゲン</t>
    </rPh>
    <phoneticPr fontId="27"/>
  </si>
  <si>
    <r>
      <t>(1)</t>
    </r>
    <r>
      <rPr>
        <sz val="11"/>
        <color theme="1"/>
        <rFont val="HG丸ｺﾞｼｯｸM-PRO"/>
        <family val="3"/>
        <charset val="128"/>
      </rPr>
      <t>安心して暮らせるための地域共生社会の実現に資する事業</t>
    </r>
  </si>
  <si>
    <r>
      <t>(4)</t>
    </r>
    <r>
      <rPr>
        <sz val="11"/>
        <color theme="1"/>
        <rFont val="HG丸ｺﾞｼｯｸM-PRO"/>
        <family val="3"/>
        <charset val="128"/>
      </rPr>
      <t>介護に取り組む家族が介護休業・介護休暇を取得しやすい職場環境の整備に資する事業</t>
    </r>
  </si>
  <si>
    <r>
      <t>(5)</t>
    </r>
    <r>
      <rPr>
        <sz val="11"/>
        <color theme="1"/>
        <rFont val="HG丸ｺﾞｼｯｸM-PRO"/>
        <family val="3"/>
        <charset val="128"/>
      </rPr>
      <t>介護と仕事を両立させるための働き方改革の推進に資する事業</t>
    </r>
  </si>
  <si>
    <r>
      <t>(6)</t>
    </r>
    <r>
      <rPr>
        <sz val="11"/>
        <color theme="1"/>
        <rFont val="HG丸ｺﾞｼｯｸM-PRO"/>
        <family val="3"/>
        <charset val="128"/>
      </rPr>
      <t>元気で豊かな老後を送れる健康寿命の延伸に向けた取り組み強化及び高齢者への多様な就労の機会の確保に資する事業</t>
    </r>
  </si>
  <si>
    <r>
      <t>(7)</t>
    </r>
    <r>
      <rPr>
        <sz val="11"/>
        <color theme="1"/>
        <rFont val="HG丸ｺﾞｼｯｸM-PRO"/>
        <family val="3"/>
        <charset val="128"/>
      </rPr>
      <t>障害者、難病患者、がん患者等の活躍を支援する事業</t>
    </r>
  </si>
  <si>
    <t>(13)希望する教育を受けることを阻む経済事情など様々な制約の克服に資する事業</t>
  </si>
  <si>
    <t>(14)子育てが困難な状況にある家族・子供等への配慮・対策等の強化に資する事業</t>
    <phoneticPr fontId="27"/>
  </si>
  <si>
    <r>
      <t xml:space="preserve">Ｈ31年度
</t>
    </r>
    <r>
      <rPr>
        <sz val="8"/>
        <color theme="1"/>
        <rFont val="HG丸ｺﾞｼｯｸM-PRO"/>
        <family val="3"/>
        <charset val="128"/>
        <scheme val="major"/>
      </rPr>
      <t>（R1年度）</t>
    </r>
    <rPh sb="3" eb="5">
      <t>ネンド</t>
    </rPh>
    <rPh sb="9" eb="11">
      <t>ネンド</t>
    </rPh>
    <phoneticPr fontId="1"/>
  </si>
  <si>
    <t>令和</t>
    <rPh sb="0" eb="2">
      <t>レイワ</t>
    </rPh>
    <phoneticPr fontId="1"/>
  </si>
  <si>
    <t>連携団体
総数</t>
    <rPh sb="0" eb="2">
      <t>レンケイ</t>
    </rPh>
    <rPh sb="2" eb="4">
      <t>ダンタイ</t>
    </rPh>
    <rPh sb="5" eb="6">
      <t>ソウ</t>
    </rPh>
    <rPh sb="6" eb="7">
      <t>スウ</t>
    </rPh>
    <phoneticPr fontId="27"/>
  </si>
  <si>
    <t>柱立てNO
複数入力可</t>
    <rPh sb="0" eb="1">
      <t>ハシラ</t>
    </rPh>
    <rPh sb="1" eb="2">
      <t>ダ</t>
    </rPh>
    <rPh sb="6" eb="8">
      <t>フクスウ</t>
    </rPh>
    <rPh sb="8" eb="10">
      <t>ニュウリョク</t>
    </rPh>
    <rPh sb="10" eb="11">
      <t>カ</t>
    </rPh>
    <phoneticPr fontId="27"/>
  </si>
  <si>
    <t>連携団体名</t>
    <rPh sb="0" eb="2">
      <t>レンケイ</t>
    </rPh>
    <rPh sb="2" eb="4">
      <t>ダンタイ</t>
    </rPh>
    <rPh sb="4" eb="5">
      <t>メイ</t>
    </rPh>
    <phoneticPr fontId="27"/>
  </si>
  <si>
    <t>新</t>
    <rPh sb="0" eb="1">
      <t>シン</t>
    </rPh>
    <phoneticPr fontId="27"/>
  </si>
  <si>
    <t>既</t>
    <rPh sb="0" eb="1">
      <t>キ</t>
    </rPh>
    <phoneticPr fontId="27"/>
  </si>
  <si>
    <r>
      <rPr>
        <sz val="10"/>
        <color theme="1"/>
        <rFont val="HG丸ｺﾞｼｯｸM-PRO"/>
        <family val="3"/>
        <charset val="128"/>
        <scheme val="major"/>
      </rPr>
      <t>組織形態</t>
    </r>
    <r>
      <rPr>
        <sz val="6"/>
        <color theme="1"/>
        <rFont val="HG丸ｺﾞｼｯｸM-PRO"/>
        <family val="3"/>
        <charset val="128"/>
        <scheme val="major"/>
      </rPr>
      <t xml:space="preserve">
</t>
    </r>
    <r>
      <rPr>
        <sz val="4.5"/>
        <color theme="1"/>
        <rFont val="HG丸ｺﾞｼｯｸM-PRO"/>
        <family val="3"/>
        <charset val="128"/>
        <scheme val="major"/>
      </rPr>
      <t>プルダウンで選択してください</t>
    </r>
    <rPh sb="0" eb="2">
      <t>ソシキ</t>
    </rPh>
    <rPh sb="2" eb="4">
      <t>ケイタイ</t>
    </rPh>
    <rPh sb="11" eb="13">
      <t>センタク</t>
    </rPh>
    <phoneticPr fontId="1"/>
  </si>
  <si>
    <r>
      <t xml:space="preserve">過去５ヵ年におけるWAM助成（社会福祉振興助成事業）の利用実績について
</t>
    </r>
    <r>
      <rPr>
        <sz val="8"/>
        <color theme="1"/>
        <rFont val="HG丸ｺﾞｼｯｸM-PRO"/>
        <family val="3"/>
        <charset val="128"/>
        <scheme val="major"/>
      </rPr>
      <t>　過去５ヵ年における利用実績について該当する場合○を入れてください（前身団体の実績も含む）。複数回実績を有する場合は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4" eb="95">
      <t>スベ</t>
    </rPh>
    <rPh sb="99" eb="100">
      <t>イ</t>
    </rPh>
    <rPh sb="110" eb="112">
      <t>カコ</t>
    </rPh>
    <rPh sb="114" eb="115">
      <t>ネン</t>
    </rPh>
    <rPh sb="116" eb="118">
      <t>ジョセイ</t>
    </rPh>
    <rPh sb="118" eb="120">
      <t>リヨウ</t>
    </rPh>
    <rPh sb="120" eb="122">
      <t>ジッセキ</t>
    </rPh>
    <rPh sb="125" eb="127">
      <t>バアイ</t>
    </rPh>
    <rPh sb="129" eb="131">
      <t>リヨウ</t>
    </rPh>
    <rPh sb="131" eb="133">
      <t>ジッセキ</t>
    </rPh>
    <rPh sb="139" eb="140">
      <t>イ</t>
    </rPh>
    <phoneticPr fontId="1"/>
  </si>
  <si>
    <r>
      <t>(2)</t>
    </r>
    <r>
      <rPr>
        <sz val="11"/>
        <color theme="1"/>
        <rFont val="HG丸ｺﾞｼｯｸM-PRO"/>
        <family val="3"/>
        <charset val="128"/>
      </rPr>
      <t>求められる介護サービスを提供するための多様な人材の確保、生産性の向上に資する事業</t>
    </r>
    <phoneticPr fontId="1"/>
  </si>
  <si>
    <r>
      <t>(3)</t>
    </r>
    <r>
      <rPr>
        <sz val="11"/>
        <color theme="1"/>
        <rFont val="HG丸ｺﾞｼｯｸM-PRO"/>
        <family val="3"/>
        <charset val="128"/>
      </rPr>
      <t>介護する家族の不安や悩みに応える相談機能の強化・支援体制の充実に資する事業</t>
    </r>
    <rPh sb="16" eb="17">
      <t>コタ</t>
    </rPh>
    <phoneticPr fontId="1"/>
  </si>
  <si>
    <t>５．その他、WAMに対するご意見や期待するサービス等がありましたら、以下にご記入ください</t>
    <rPh sb="17" eb="19">
      <t>キタイ</t>
    </rPh>
    <rPh sb="34" eb="36">
      <t>イカ</t>
    </rPh>
    <phoneticPr fontId="1"/>
  </si>
  <si>
    <t>社会福祉協議会・ＮＰＯセンターからの情報提供【情報提供元：</t>
    <rPh sb="27" eb="28">
      <t>モト</t>
    </rPh>
    <phoneticPr fontId="1"/>
  </si>
  <si>
    <t>自治体からの情報提供【情報提供元：</t>
    <rPh sb="15" eb="16">
      <t>モト</t>
    </rPh>
    <phoneticPr fontId="1"/>
  </si>
  <si>
    <t>WAM助成PRチラシ・ポスター</t>
    <phoneticPr fontId="1"/>
  </si>
  <si>
    <t>年齢</t>
    <rPh sb="0" eb="2">
      <t>ネンレイ</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</si>
  <si>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</si>
  <si>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</si>
  <si>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</si>
  <si>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・国等の制度に基づく事業、国等から委託を受けて行う事業ではない</t>
    <phoneticPr fontId="27"/>
  </si>
  <si>
    <t>・公職従事者について記入した
該当無の場合は「該当無」に○をした</t>
    <phoneticPr fontId="1"/>
  </si>
  <si>
    <t>年度
（西暦）</t>
    <rPh sb="0" eb="1">
      <t>ネン</t>
    </rPh>
    <rPh sb="1" eb="2">
      <t>ド</t>
    </rPh>
    <rPh sb="4" eb="6">
      <t>セイレキ</t>
    </rPh>
    <phoneticPr fontId="27"/>
  </si>
  <si>
    <t>新たな取り組み</t>
    <rPh sb="0" eb="1">
      <t>アラ</t>
    </rPh>
    <rPh sb="3" eb="4">
      <t>ト</t>
    </rPh>
    <rPh sb="5" eb="6">
      <t>ク</t>
    </rPh>
    <phoneticPr fontId="1"/>
  </si>
  <si>
    <t>柱番号</t>
    <rPh sb="0" eb="1">
      <t>ハシラ</t>
    </rPh>
    <rPh sb="1" eb="3">
      <t>バンゴウ</t>
    </rPh>
    <phoneticPr fontId="1"/>
  </si>
  <si>
    <t>単価</t>
    <rPh sb="0" eb="2">
      <t>タンカ</t>
    </rPh>
    <phoneticPr fontId="1"/>
  </si>
  <si>
    <t>内容</t>
    <rPh sb="0" eb="2">
      <t>ナイヨウ</t>
    </rPh>
    <phoneticPr fontId="1"/>
  </si>
  <si>
    <t>合計</t>
    <rPh sb="0" eb="2">
      <t>ゴウケイ</t>
    </rPh>
    <phoneticPr fontId="1"/>
  </si>
  <si>
    <t>＝</t>
    <phoneticPr fontId="1"/>
  </si>
  <si>
    <t>円</t>
    <rPh sb="0" eb="1">
      <t>エン</t>
    </rPh>
    <phoneticPr fontId="1"/>
  </si>
  <si>
    <t>費目</t>
    <rPh sb="0" eb="2">
      <t>ヒモク</t>
    </rPh>
    <phoneticPr fontId="1"/>
  </si>
  <si>
    <t>円</t>
    <rPh sb="0" eb="1">
      <t>エン</t>
    </rPh>
    <phoneticPr fontId="1"/>
  </si>
  <si>
    <t>単位</t>
    <rPh sb="0" eb="2">
      <t>タンイ</t>
    </rPh>
    <phoneticPr fontId="1"/>
  </si>
  <si>
    <t>R2年度</t>
    <rPh sb="2" eb="4">
      <t>ネンド</t>
    </rPh>
    <phoneticPr fontId="1"/>
  </si>
  <si>
    <t>令和3年度ＷＡＭ助成に関するアンケート</t>
    <rPh sb="0" eb="2">
      <t>レイワ</t>
    </rPh>
    <rPh sb="3" eb="5">
      <t>ネンド</t>
    </rPh>
    <rPh sb="5" eb="7">
      <t>ヘイネンド</t>
    </rPh>
    <rPh sb="8" eb="10">
      <t>ジョセイ</t>
    </rPh>
    <rPh sb="11" eb="12">
      <t>カン</t>
    </rPh>
    <phoneticPr fontId="1"/>
  </si>
  <si>
    <t>令和3年度ＷＡＭ助成に関するアンケート</t>
    <rPh sb="0" eb="2">
      <t>レイワ</t>
    </rPh>
    <phoneticPr fontId="1"/>
  </si>
  <si>
    <t>内容</t>
    <rPh sb="0" eb="2">
      <t>ナイヨウ</t>
    </rPh>
    <phoneticPr fontId="1"/>
  </si>
  <si>
    <t>項目</t>
    <rPh sb="0" eb="2">
      <t>コウモク</t>
    </rPh>
    <phoneticPr fontId="1"/>
  </si>
  <si>
    <t>謝金</t>
    <rPh sb="0" eb="2">
      <t>シャキン</t>
    </rPh>
    <phoneticPr fontId="1"/>
  </si>
  <si>
    <t>金額</t>
    <rPh sb="0" eb="2">
      <t>キンガク</t>
    </rPh>
    <phoneticPr fontId="1"/>
  </si>
  <si>
    <t/>
  </si>
  <si>
    <r>
      <t xml:space="preserve">■応募事業の位置づけ（該当するもの全てに○をしてください）
</t>
    </r>
    <r>
      <rPr>
        <u/>
        <sz val="10"/>
        <color theme="1"/>
        <rFont val="HG丸ｺﾞｼｯｸM-PRO"/>
        <family val="3"/>
        <charset val="128"/>
        <scheme val="major"/>
      </rPr>
      <t>※ 選択した内容が、４．事業計画で確認できるように記載してください。</t>
    </r>
    <rPh sb="17" eb="18">
      <t>スベ</t>
    </rPh>
    <rPh sb="42" eb="44">
      <t>ジギョウ</t>
    </rPh>
    <rPh sb="44" eb="46">
      <t>ケイカク</t>
    </rPh>
    <phoneticPr fontId="1"/>
  </si>
  <si>
    <t>報告会の開催</t>
    <rPh sb="0" eb="2">
      <t>ホウコク</t>
    </rPh>
    <rPh sb="2" eb="3">
      <t>カイ</t>
    </rPh>
    <rPh sb="4" eb="6">
      <t>カイサイ</t>
    </rPh>
    <phoneticPr fontId="1"/>
  </si>
  <si>
    <t>その他（</t>
    <rPh sb="2" eb="3">
      <t>タ</t>
    </rPh>
    <phoneticPr fontId="1"/>
  </si>
  <si>
    <t>）</t>
    <phoneticPr fontId="1"/>
  </si>
  <si>
    <t>×</t>
  </si>
  <si>
    <t>単位</t>
    <rPh sb="0" eb="2">
      <t>タンイ</t>
    </rPh>
    <phoneticPr fontId="1"/>
  </si>
  <si>
    <t>２. 令和3年度ＷＡＭ助成の募集について初めて知った媒体・機会はどちらになりますか</t>
    <rPh sb="3" eb="5">
      <t>レイワ</t>
    </rPh>
    <phoneticPr fontId="1"/>
  </si>
  <si>
    <t>HP,SNSでの発信</t>
    <rPh sb="8" eb="10">
      <t>ハッシン</t>
    </rPh>
    <phoneticPr fontId="1"/>
  </si>
  <si>
    <t>報告書のHPでの公開</t>
    <rPh sb="0" eb="2">
      <t>ホウコク</t>
    </rPh>
    <rPh sb="2" eb="3">
      <t>ショ</t>
    </rPh>
    <rPh sb="8" eb="10">
      <t>コウカイ</t>
    </rPh>
    <phoneticPr fontId="1"/>
  </si>
  <si>
    <t>うち助成金</t>
    <rPh sb="2" eb="5">
      <t>ジョセイキン</t>
    </rPh>
    <phoneticPr fontId="1"/>
  </si>
  <si>
    <t>連携の役割</t>
    <rPh sb="0" eb="2">
      <t>レンケイ</t>
    </rPh>
    <rPh sb="3" eb="5">
      <t>ヤクワリ</t>
    </rPh>
    <phoneticPr fontId="27"/>
  </si>
  <si>
    <t>担当者</t>
    <rPh sb="0" eb="3">
      <t>タントウシャ</t>
    </rPh>
    <phoneticPr fontId="27"/>
  </si>
  <si>
    <t>ＴＥＬ</t>
    <phoneticPr fontId="1"/>
  </si>
  <si>
    <t>別紙の有無</t>
    <rPh sb="0" eb="2">
      <t>ベッシ</t>
    </rPh>
    <rPh sb="3" eb="5">
      <t>ウム</t>
    </rPh>
    <phoneticPr fontId="1"/>
  </si>
  <si>
    <t xml:space="preserve">このたびは、令和3年度WAM助成にご応募いただきましてありがとうございました。
今後のWAM助成の参考とするため、以下のアンケートにご協力をお願いいたします。
</t>
    <rPh sb="6" eb="8">
      <t>レイワ</t>
    </rPh>
    <phoneticPr fontId="1"/>
  </si>
  <si>
    <t>２.応募事業の背景</t>
    <rPh sb="2" eb="4">
      <t>オウボ</t>
    </rPh>
    <rPh sb="4" eb="6">
      <t>ジギョウ</t>
    </rPh>
    <rPh sb="7" eb="9">
      <t>ハイケイ</t>
    </rPh>
    <phoneticPr fontId="1"/>
  </si>
  <si>
    <t>新型コロナウイルス感染症の影響により拡大した課題・ニーズへの対応の有無</t>
    <rPh sb="0" eb="2">
      <t>シンガタ</t>
    </rPh>
    <rPh sb="9" eb="12">
      <t>カンセンショウ</t>
    </rPh>
    <rPh sb="13" eb="15">
      <t>エイキョウ</t>
    </rPh>
    <rPh sb="18" eb="20">
      <t>カクダイ</t>
    </rPh>
    <rPh sb="22" eb="24">
      <t>カダイ</t>
    </rPh>
    <rPh sb="30" eb="32">
      <t>タイオウ</t>
    </rPh>
    <rPh sb="33" eb="35">
      <t>ウム</t>
    </rPh>
    <phoneticPr fontId="1"/>
  </si>
  <si>
    <t>緊急的な対応が必要なもの</t>
    <rPh sb="0" eb="3">
      <t>キンキュウテキ</t>
    </rPh>
    <rPh sb="4" eb="6">
      <t>タイオウ</t>
    </rPh>
    <rPh sb="7" eb="9">
      <t>ヒツヨウ</t>
    </rPh>
    <phoneticPr fontId="1"/>
  </si>
  <si>
    <t>新しい取り組みの創出や既存の仕組み等の変革に対応するもの</t>
    <rPh sb="0" eb="1">
      <t>アタラ</t>
    </rPh>
    <rPh sb="3" eb="4">
      <t>ト</t>
    </rPh>
    <rPh sb="5" eb="6">
      <t>ク</t>
    </rPh>
    <rPh sb="8" eb="10">
      <t>ソウシュツ</t>
    </rPh>
    <rPh sb="11" eb="13">
      <t>キゾン</t>
    </rPh>
    <rPh sb="14" eb="16">
      <t>シク</t>
    </rPh>
    <rPh sb="17" eb="18">
      <t>ナド</t>
    </rPh>
    <rPh sb="19" eb="21">
      <t>ヘンカク</t>
    </rPh>
    <rPh sb="22" eb="24">
      <t>タイオウ</t>
    </rPh>
    <phoneticPr fontId="1"/>
  </si>
  <si>
    <t>これまでの取り組み及びその中から見えてきた課題や把握したニーズを記載してください。</t>
    <rPh sb="5" eb="6">
      <t>ト</t>
    </rPh>
    <rPh sb="7" eb="8">
      <t>ク</t>
    </rPh>
    <rPh sb="9" eb="10">
      <t>オヨ</t>
    </rPh>
    <rPh sb="13" eb="14">
      <t>ナカ</t>
    </rPh>
    <rPh sb="16" eb="17">
      <t>ミ</t>
    </rPh>
    <rPh sb="21" eb="23">
      <t>カダイ</t>
    </rPh>
    <rPh sb="24" eb="26">
      <t>ハアク</t>
    </rPh>
    <rPh sb="32" eb="34">
      <t>キサイ</t>
    </rPh>
    <phoneticPr fontId="1"/>
  </si>
  <si>
    <t>取り組みの普及</t>
    <rPh sb="0" eb="1">
      <t>ト</t>
    </rPh>
    <rPh sb="2" eb="3">
      <t>ク</t>
    </rPh>
    <rPh sb="5" eb="7">
      <t>フキュウ</t>
    </rPh>
    <phoneticPr fontId="1"/>
  </si>
  <si>
    <t>対象者や分野等を横断する取り組み</t>
    <phoneticPr fontId="1"/>
  </si>
  <si>
    <t>上記以外の取り組み</t>
    <rPh sb="5" eb="6">
      <t>ト</t>
    </rPh>
    <rPh sb="7" eb="8">
      <t>ク</t>
    </rPh>
    <phoneticPr fontId="1"/>
  </si>
  <si>
    <t>新たな取り組み、既存事業の拡充に該当する場合は下記に記載してください。</t>
    <rPh sb="0" eb="1">
      <t>アラ</t>
    </rPh>
    <rPh sb="3" eb="4">
      <t>ト</t>
    </rPh>
    <rPh sb="5" eb="6">
      <t>ク</t>
    </rPh>
    <rPh sb="8" eb="10">
      <t>キゾン</t>
    </rPh>
    <rPh sb="10" eb="12">
      <t>ジギョウ</t>
    </rPh>
    <rPh sb="13" eb="15">
      <t>カクジュウ</t>
    </rPh>
    <rPh sb="16" eb="18">
      <t>ガイトウ</t>
    </rPh>
    <rPh sb="20" eb="22">
      <t>バアイ</t>
    </rPh>
    <rPh sb="23" eb="25">
      <t>カキ</t>
    </rPh>
    <rPh sb="26" eb="28">
      <t>キサイ</t>
    </rPh>
    <phoneticPr fontId="1"/>
  </si>
  <si>
    <t xml:space="preserve">上記の柱立てで既存事業の拡充があればその柱立てNo及びその拡充内容を記載してください。
</t>
    <rPh sb="0" eb="2">
      <t>ジョウキ</t>
    </rPh>
    <rPh sb="3" eb="4">
      <t>ハシラ</t>
    </rPh>
    <rPh sb="4" eb="5">
      <t>タ</t>
    </rPh>
    <rPh sb="7" eb="9">
      <t>キゾン</t>
    </rPh>
    <rPh sb="9" eb="11">
      <t>ジギョウ</t>
    </rPh>
    <rPh sb="12" eb="14">
      <t>カクジュウ</t>
    </rPh>
    <rPh sb="20" eb="21">
      <t>ハシラ</t>
    </rPh>
    <rPh sb="21" eb="22">
      <t>タ</t>
    </rPh>
    <rPh sb="25" eb="26">
      <t>オヨ</t>
    </rPh>
    <rPh sb="29" eb="31">
      <t>カクジュウ</t>
    </rPh>
    <rPh sb="31" eb="33">
      <t>ナイヨウ</t>
    </rPh>
    <rPh sb="34" eb="36">
      <t>キサイ</t>
    </rPh>
    <phoneticPr fontId="1"/>
  </si>
  <si>
    <t>審査項目（１）事業実施体制（連携・協働）の確認項目となります。</t>
    <rPh sb="0" eb="2">
      <t>シンサ</t>
    </rPh>
    <rPh sb="2" eb="4">
      <t>コウモク</t>
    </rPh>
    <rPh sb="7" eb="9">
      <t>ジギョウ</t>
    </rPh>
    <rPh sb="9" eb="11">
      <t>ジッシ</t>
    </rPh>
    <rPh sb="11" eb="13">
      <t>タイセイ</t>
    </rPh>
    <rPh sb="14" eb="16">
      <t>レンケイ</t>
    </rPh>
    <rPh sb="17" eb="19">
      <t>キョウドウ</t>
    </rPh>
    <rPh sb="21" eb="23">
      <t>カクニン</t>
    </rPh>
    <rPh sb="23" eb="25">
      <t>コウモク</t>
    </rPh>
    <phoneticPr fontId="1"/>
  </si>
  <si>
    <t xml:space="preserve">
主な活動実績とその財源
（前身団体含む）</t>
    <phoneticPr fontId="1"/>
  </si>
  <si>
    <t>＜事業に関する広報・情報発信＞下記より選択し、具体的内容と費用を記載してください。（400字以内）</t>
    <rPh sb="1" eb="3">
      <t>ジギョウ</t>
    </rPh>
    <rPh sb="10" eb="12">
      <t>ジョウホウ</t>
    </rPh>
    <rPh sb="12" eb="14">
      <t>ハッシン</t>
    </rPh>
    <rPh sb="15" eb="17">
      <t>カキ</t>
    </rPh>
    <rPh sb="19" eb="21">
      <t>センタク</t>
    </rPh>
    <rPh sb="23" eb="26">
      <t>グタイテキ</t>
    </rPh>
    <rPh sb="26" eb="28">
      <t>ナイヨウ</t>
    </rPh>
    <rPh sb="29" eb="31">
      <t>ヒヨウ</t>
    </rPh>
    <rPh sb="32" eb="34">
      <t>キサイ</t>
    </rPh>
    <rPh sb="46" eb="48">
      <t>イナイ</t>
    </rPh>
    <phoneticPr fontId="1"/>
  </si>
  <si>
    <t>団体の設立趣旨（設立の理由や経緯）・活動をする上で心がけてきたこと
（380字以内）</t>
    <rPh sb="0" eb="2">
      <t>ダンタイ</t>
    </rPh>
    <rPh sb="3" eb="5">
      <t>セツリツ</t>
    </rPh>
    <rPh sb="5" eb="7">
      <t>シュシ</t>
    </rPh>
    <rPh sb="8" eb="10">
      <t>セツリツ</t>
    </rPh>
    <rPh sb="11" eb="13">
      <t>リユウ</t>
    </rPh>
    <rPh sb="14" eb="16">
      <t>ケイイ</t>
    </rPh>
    <rPh sb="18" eb="20">
      <t>カツドウ</t>
    </rPh>
    <rPh sb="23" eb="24">
      <t>ウエ</t>
    </rPh>
    <rPh sb="25" eb="26">
      <t>ココロ</t>
    </rPh>
    <rPh sb="38" eb="39">
      <t>ジ</t>
    </rPh>
    <rPh sb="39" eb="41">
      <t>イナイ</t>
    </rPh>
    <phoneticPr fontId="1"/>
  </si>
  <si>
    <t xml:space="preserve">上記事業の柱立てで新たな取り組みがあればその柱立てNoを記載してください。
</t>
    <rPh sb="0" eb="2">
      <t>ジョウキ</t>
    </rPh>
    <rPh sb="2" eb="4">
      <t>ジギョウ</t>
    </rPh>
    <rPh sb="5" eb="6">
      <t>ハシラ</t>
    </rPh>
    <rPh sb="6" eb="7">
      <t>タ</t>
    </rPh>
    <rPh sb="9" eb="10">
      <t>アラ</t>
    </rPh>
    <rPh sb="12" eb="13">
      <t>ト</t>
    </rPh>
    <rPh sb="14" eb="15">
      <t>ク</t>
    </rPh>
    <rPh sb="22" eb="23">
      <t>ハシラ</t>
    </rPh>
    <rPh sb="23" eb="24">
      <t>タ</t>
    </rPh>
    <rPh sb="28" eb="30">
      <t>キサイ</t>
    </rPh>
    <phoneticPr fontId="1"/>
  </si>
  <si>
    <t>新たな取り組み
（100字以内）</t>
    <rPh sb="0" eb="1">
      <t>アラ</t>
    </rPh>
    <rPh sb="3" eb="4">
      <t>ト</t>
    </rPh>
    <rPh sb="5" eb="6">
      <t>ク</t>
    </rPh>
    <rPh sb="12" eb="13">
      <t>ジ</t>
    </rPh>
    <rPh sb="13" eb="15">
      <t>イナイ</t>
    </rPh>
    <phoneticPr fontId="1"/>
  </si>
  <si>
    <t>既存事業の拡充
（200字以内）</t>
    <rPh sb="0" eb="2">
      <t>キゾン</t>
    </rPh>
    <rPh sb="2" eb="4">
      <t>ジギョウ</t>
    </rPh>
    <rPh sb="5" eb="7">
      <t>カクジュウ</t>
    </rPh>
    <rPh sb="12" eb="13">
      <t>ジ</t>
    </rPh>
    <rPh sb="13" eb="15">
      <t>イナイ</t>
    </rPh>
    <phoneticPr fontId="1"/>
  </si>
  <si>
    <t>謝金</t>
    <phoneticPr fontId="1"/>
  </si>
  <si>
    <t>旅費</t>
    <phoneticPr fontId="1"/>
  </si>
  <si>
    <t>家賃</t>
    <rPh sb="0" eb="2">
      <t>ヤチン</t>
    </rPh>
    <phoneticPr fontId="1"/>
  </si>
  <si>
    <t>光熱水費</t>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</si>
  <si>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</si>
  <si>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</si>
  <si>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</si>
  <si>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</si>
  <si>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</si>
  <si>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</si>
  <si>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</si>
  <si>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</si>
  <si>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</si>
  <si>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</si>
  <si>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</si>
  <si>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数値</t>
    <rPh sb="0" eb="2">
      <t>スウチ</t>
    </rPh>
    <phoneticPr fontId="1"/>
  </si>
  <si>
    <t>その他の経費</t>
    <rPh sb="2" eb="3">
      <t>ホカ</t>
    </rPh>
    <rPh sb="4" eb="6">
      <t>ケイヒ</t>
    </rPh>
    <phoneticPr fontId="1"/>
  </si>
  <si>
    <t>手動記入欄</t>
    <rPh sb="0" eb="2">
      <t>シュドウ</t>
    </rPh>
    <rPh sb="2" eb="4">
      <t>キニュウ</t>
    </rPh>
    <rPh sb="4" eb="5">
      <t>ラン</t>
    </rPh>
    <phoneticPr fontId="1"/>
  </si>
  <si>
    <t xml:space="preserve"> Ｄ収入合計</t>
    <rPh sb="2" eb="4">
      <t>シュウニュウ</t>
    </rPh>
    <rPh sb="4" eb="6">
      <t>ゴウケイ</t>
    </rPh>
    <phoneticPr fontId="24"/>
  </si>
  <si>
    <t>Ｃ 総事業費－Ｄ 収入合計</t>
    <rPh sb="9" eb="11">
      <t>シュウニュウ</t>
    </rPh>
    <rPh sb="11" eb="13">
      <t>ゴウケイ</t>
    </rPh>
    <phoneticPr fontId="24"/>
  </si>
  <si>
    <t>委託費
※ Ｃ 総事業費に対する
　委託費の割合が、50％以上の場合、
　ＷAM助成事業の対象外となります。</t>
    <phoneticPr fontId="1"/>
  </si>
  <si>
    <t>内訳</t>
    <rPh sb="0" eb="2">
      <t>ウチワケ</t>
    </rPh>
    <phoneticPr fontId="1"/>
  </si>
  <si>
    <t>金額（円）</t>
    <rPh sb="0" eb="2">
      <t>キンガク</t>
    </rPh>
    <rPh sb="3" eb="4">
      <t>エン</t>
    </rPh>
    <phoneticPr fontId="1"/>
  </si>
  <si>
    <t>都道府県</t>
    <rPh sb="0" eb="4">
      <t>トドウフケン</t>
    </rPh>
    <phoneticPr fontId="1"/>
  </si>
  <si>
    <t>北海道</t>
  </si>
  <si>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</si>
  <si>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</si>
  <si>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</si>
  <si>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</si>
  <si>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</si>
  <si>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</si>
  <si>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</si>
  <si>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</si>
  <si>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</si>
  <si>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非営利任意団体</t>
    <rPh sb="0" eb="3">
      <t>ヒエイリ</t>
    </rPh>
    <rPh sb="3" eb="5">
      <t>ニンイ</t>
    </rPh>
    <rPh sb="5" eb="7">
      <t>ダンタイ</t>
    </rPh>
    <phoneticPr fontId="1"/>
  </si>
  <si>
    <t>姓：</t>
    <rPh sb="0" eb="1">
      <t>セイ</t>
    </rPh>
    <phoneticPr fontId="1"/>
  </si>
  <si>
    <t>名：</t>
    <rPh sb="0" eb="1">
      <t>メイ</t>
    </rPh>
    <phoneticPr fontId="1"/>
  </si>
  <si>
    <t>セイ：</t>
    <phoneticPr fontId="1"/>
  </si>
  <si>
    <t>メイ：</t>
    <phoneticPr fontId="1"/>
  </si>
  <si>
    <r>
      <t xml:space="preserve">事業内容
</t>
    </r>
    <r>
      <rPr>
        <sz val="8"/>
        <color theme="1"/>
        <rFont val="HG丸ｺﾞｼｯｸM-PRO"/>
        <family val="3"/>
        <charset val="128"/>
      </rPr>
      <t>柱立てNo、①目的②内容③場所（地域）④日時⑤予算（主な経費・概算額）
（上段、下段各　1,300字以内）</t>
    </r>
    <rPh sb="0" eb="2">
      <t>ジギョウ</t>
    </rPh>
    <rPh sb="2" eb="4">
      <t>ナイヨウ</t>
    </rPh>
    <rPh sb="5" eb="7">
      <t>ハシラダ</t>
    </rPh>
    <rPh sb="12" eb="14">
      <t>モクテキ</t>
    </rPh>
    <rPh sb="15" eb="17">
      <t>ナイヨウ</t>
    </rPh>
    <rPh sb="18" eb="20">
      <t>バショ</t>
    </rPh>
    <rPh sb="21" eb="23">
      <t>チイキ</t>
    </rPh>
    <rPh sb="25" eb="27">
      <t>ニチジ</t>
    </rPh>
    <rPh sb="28" eb="30">
      <t>ヨサン</t>
    </rPh>
    <rPh sb="31" eb="32">
      <t>オモ</t>
    </rPh>
    <rPh sb="33" eb="35">
      <t>ケイヒ</t>
    </rPh>
    <rPh sb="36" eb="38">
      <t>ガイサン</t>
    </rPh>
    <rPh sb="38" eb="39">
      <t>ガク</t>
    </rPh>
    <rPh sb="42" eb="44">
      <t>ジョウダン</t>
    </rPh>
    <rPh sb="45" eb="47">
      <t>ゲダン</t>
    </rPh>
    <rPh sb="47" eb="48">
      <t>カク</t>
    </rPh>
    <rPh sb="54" eb="55">
      <t>ジ</t>
    </rPh>
    <rPh sb="55" eb="57">
      <t>イナイ</t>
    </rPh>
    <phoneticPr fontId="27"/>
  </si>
  <si>
    <t>Ｃ 総事業費</t>
    <rPh sb="2" eb="6">
      <t>ソウジギョウヒ</t>
    </rPh>
    <phoneticPr fontId="1"/>
  </si>
  <si>
    <t>千円</t>
    <rPh sb="0" eb="2">
      <t>センエン</t>
    </rPh>
    <phoneticPr fontId="1"/>
  </si>
  <si>
    <t>うちＤ 収入合計</t>
    <rPh sb="4" eb="6">
      <t>シュウニュウ</t>
    </rPh>
    <rPh sb="6" eb="8">
      <t>ゴウケイ</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</si>
  <si>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</si>
  <si>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</si>
  <si>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</si>
  <si>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</si>
  <si>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</si>
  <si>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</si>
  <si>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実施期間</t>
    <rPh sb="0" eb="2">
      <t>ジッシ</t>
    </rPh>
    <rPh sb="2" eb="4">
      <t>キカン</t>
    </rPh>
    <phoneticPr fontId="1"/>
  </si>
  <si>
    <t>～</t>
    <phoneticPr fontId="1"/>
  </si>
  <si>
    <t>６.その他関連情報</t>
    <rPh sb="4" eb="5">
      <t>タ</t>
    </rPh>
    <rPh sb="5" eb="7">
      <t>カンレン</t>
    </rPh>
    <rPh sb="7" eb="9">
      <t>ジョウホウ</t>
    </rPh>
    <phoneticPr fontId="1"/>
  </si>
  <si>
    <t>役 職 名</t>
    <phoneticPr fontId="1"/>
  </si>
  <si>
    <t>役員報酬
の有無</t>
    <phoneticPr fontId="1"/>
  </si>
  <si>
    <r>
      <rPr>
        <u/>
        <sz val="7"/>
        <color theme="1"/>
        <rFont val="HG丸ｺﾞｼｯｸM-PRO"/>
        <family val="3"/>
        <charset val="128"/>
      </rPr>
      <t>当団体内事業兼務</t>
    </r>
    <r>
      <rPr>
        <sz val="7"/>
        <color theme="1"/>
        <rFont val="HG丸ｺﾞｼｯｸM-PRO"/>
        <family val="3"/>
        <charset val="128"/>
      </rPr>
      <t>の有無</t>
    </r>
    <rPh sb="0" eb="1">
      <t>トウ</t>
    </rPh>
    <rPh sb="1" eb="3">
      <t>ダンタイ</t>
    </rPh>
    <rPh sb="3" eb="4">
      <t>ナイ</t>
    </rPh>
    <rPh sb="4" eb="6">
      <t>ジギョウ</t>
    </rPh>
    <rPh sb="6" eb="8">
      <t>ケンム</t>
    </rPh>
    <phoneticPr fontId="1"/>
  </si>
  <si>
    <t>(</t>
    <phoneticPr fontId="1"/>
  </si>
  <si>
    <t>)</t>
    <phoneticPr fontId="1"/>
  </si>
  <si>
    <t>監　事</t>
    <phoneticPr fontId="1"/>
  </si>
  <si>
    <t xml:space="preserve">団体以外の職業
（勤務先名）
</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</si>
  <si>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24"/>
  </si>
  <si>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24"/>
  </si>
  <si>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24"/>
  </si>
  <si>
    <t>１年目（上段）</t>
    <rPh sb="1" eb="3">
      <t>ネンメ</t>
    </rPh>
    <rPh sb="4" eb="6">
      <t>ジョウダン</t>
    </rPh>
    <phoneticPr fontId="27"/>
  </si>
  <si>
    <r>
      <rPr>
        <sz val="12"/>
        <color theme="1"/>
        <rFont val="HG丸ｺﾞｼｯｸM-PRO"/>
        <family val="3"/>
        <charset val="128"/>
      </rPr>
      <t>具体的な事業内容 及び 数値目標</t>
    </r>
    <r>
      <rPr>
        <sz val="10"/>
        <color theme="1"/>
        <rFont val="HG丸ｺﾞｼｯｸM-PRO"/>
        <family val="3"/>
        <charset val="128"/>
      </rPr>
      <t xml:space="preserve">
※各項目について、枠の範囲内でご記載ください。
※1年目の事業内容が上段に収まらない場合は下段をご利用ください。</t>
    </r>
    <rPh sb="0" eb="1">
      <t>グ</t>
    </rPh>
    <rPh sb="9" eb="10">
      <t>オヨ</t>
    </rPh>
    <rPh sb="12" eb="14">
      <t>スウチ</t>
    </rPh>
    <rPh sb="14" eb="16">
      <t>モクヒョウ</t>
    </rPh>
    <rPh sb="18" eb="21">
      <t>カクコウモク</t>
    </rPh>
    <rPh sb="26" eb="27">
      <t>ワク</t>
    </rPh>
    <rPh sb="28" eb="31">
      <t>ハンイナイ</t>
    </rPh>
    <rPh sb="33" eb="35">
      <t>キサイ</t>
    </rPh>
    <rPh sb="43" eb="45">
      <t>ネンメ</t>
    </rPh>
    <rPh sb="46" eb="48">
      <t>ジギョウ</t>
    </rPh>
    <rPh sb="48" eb="50">
      <t>ナイヨウ</t>
    </rPh>
    <rPh sb="51" eb="53">
      <t>ジョウダン</t>
    </rPh>
    <rPh sb="54" eb="55">
      <t>オサ</t>
    </rPh>
    <rPh sb="59" eb="61">
      <t>バアイ</t>
    </rPh>
    <rPh sb="62" eb="64">
      <t>ゲダン</t>
    </rPh>
    <rPh sb="66" eb="68">
      <t>リヨウ</t>
    </rPh>
    <phoneticPr fontId="1"/>
  </si>
  <si>
    <t>１年目（下段）</t>
    <rPh sb="4" eb="6">
      <t>ゲダン</t>
    </rPh>
    <phoneticPr fontId="27"/>
  </si>
  <si>
    <t>２年目</t>
    <rPh sb="1" eb="3">
      <t>ネンメ</t>
    </rPh>
    <phoneticPr fontId="27"/>
  </si>
  <si>
    <r>
      <t xml:space="preserve">事業内容
</t>
    </r>
    <r>
      <rPr>
        <sz val="8"/>
        <color theme="1"/>
        <rFont val="HG丸ｺﾞｼｯｸM-PRO"/>
        <family val="3"/>
        <charset val="128"/>
      </rPr>
      <t>柱立てNo、①目的②内容③場所（地域）④日時⑤予算（主な経費・概算額）
（1,400字以内）</t>
    </r>
    <rPh sb="0" eb="2">
      <t>ジギョウ</t>
    </rPh>
    <rPh sb="2" eb="4">
      <t>ナイヨウ</t>
    </rPh>
    <rPh sb="5" eb="7">
      <t>ハシラダ</t>
    </rPh>
    <rPh sb="12" eb="14">
      <t>モクテキ</t>
    </rPh>
    <rPh sb="15" eb="17">
      <t>ナイヨウ</t>
    </rPh>
    <rPh sb="18" eb="20">
      <t>バショ</t>
    </rPh>
    <rPh sb="21" eb="23">
      <t>チイキ</t>
    </rPh>
    <rPh sb="25" eb="27">
      <t>ニチジ</t>
    </rPh>
    <rPh sb="28" eb="30">
      <t>ヨサン</t>
    </rPh>
    <rPh sb="31" eb="32">
      <t>オモ</t>
    </rPh>
    <rPh sb="33" eb="35">
      <t>ケイヒ</t>
    </rPh>
    <rPh sb="36" eb="38">
      <t>ガイサン</t>
    </rPh>
    <rPh sb="38" eb="39">
      <t>ガク</t>
    </rPh>
    <rPh sb="47" eb="48">
      <t>ジ</t>
    </rPh>
    <rPh sb="48" eb="50">
      <t>イナイ</t>
    </rPh>
    <phoneticPr fontId="27"/>
  </si>
  <si>
    <t>3年目</t>
    <phoneticPr fontId="27"/>
  </si>
  <si>
    <t>モデル事業の実施を通じて目指す、国や自治体における政策化・制度化の内容について、具体的に記載してください。</t>
    <rPh sb="3" eb="5">
      <t>ジギョウ</t>
    </rPh>
    <rPh sb="6" eb="8">
      <t>ジッシ</t>
    </rPh>
    <rPh sb="9" eb="10">
      <t>ツウ</t>
    </rPh>
    <rPh sb="12" eb="14">
      <t>メザ</t>
    </rPh>
    <rPh sb="16" eb="17">
      <t>クニ</t>
    </rPh>
    <rPh sb="18" eb="21">
      <t>ジチタイ</t>
    </rPh>
    <rPh sb="25" eb="28">
      <t>セイサクカ</t>
    </rPh>
    <rPh sb="29" eb="32">
      <t>セイドカ</t>
    </rPh>
    <rPh sb="33" eb="35">
      <t>ナイヨウ</t>
    </rPh>
    <rPh sb="40" eb="43">
      <t>グタイテキ</t>
    </rPh>
    <rPh sb="44" eb="46">
      <t>キサイ</t>
    </rPh>
    <phoneticPr fontId="27"/>
  </si>
  <si>
    <t>資
金
計
画</t>
    <rPh sb="0" eb="1">
      <t>シ</t>
    </rPh>
    <rPh sb="2" eb="3">
      <t>キン</t>
    </rPh>
    <rPh sb="4" eb="5">
      <t>ケイ</t>
    </rPh>
    <rPh sb="6" eb="7">
      <t>ガ</t>
    </rPh>
    <phoneticPr fontId="1"/>
  </si>
  <si>
    <t>区分</t>
    <rPh sb="0" eb="2">
      <t>クブン</t>
    </rPh>
    <phoneticPr fontId="27"/>
  </si>
  <si>
    <t>１年目</t>
    <rPh sb="1" eb="3">
      <t>ネンメ</t>
    </rPh>
    <phoneticPr fontId="1"/>
  </si>
  <si>
    <t>２年目</t>
    <rPh sb="1" eb="3">
      <t>ネンメ</t>
    </rPh>
    <phoneticPr fontId="1"/>
  </si>
  <si>
    <t>３年目</t>
    <rPh sb="1" eb="3">
      <t>ネンメ</t>
    </rPh>
    <phoneticPr fontId="1"/>
  </si>
  <si>
    <t>助成金総額</t>
    <rPh sb="0" eb="2">
      <t>ジョセイ</t>
    </rPh>
    <rPh sb="2" eb="3">
      <t>キン</t>
    </rPh>
    <rPh sb="3" eb="5">
      <t>ソウガク</t>
    </rPh>
    <phoneticPr fontId="27"/>
  </si>
  <si>
    <t>※助成金は２年間の合計で２,０００万円まで、３年間の合計で３,０００万円までです。
※団体職員の賃金相当額（時給換算により計算した基本給・通勤費相当）は、助成事業に従事した時間数が対象となります。ただし、対象経費にできる範囲は、助成金額に対して５０％を上限とします。
※１年目の採択により全ての助成を決定するものではありません。採択された場合でも、予算の都合等により、助成金額の減額や終了となる場合があります。また、２年目以降は前年度事業に係る報告書及び次年度以降の計画の審査を経て、１年毎に助成金を決定・交付することとします。なお、審査結果等により、２年目以降の助成金額の減額や終了となる場合があります。</t>
    <rPh sb="1" eb="3">
      <t>ジョセイ</t>
    </rPh>
    <rPh sb="3" eb="4">
      <t>キン</t>
    </rPh>
    <rPh sb="6" eb="8">
      <t>ネンカン</t>
    </rPh>
    <rPh sb="9" eb="11">
      <t>ゴウケイ</t>
    </rPh>
    <rPh sb="17" eb="19">
      <t>マンエン</t>
    </rPh>
    <rPh sb="23" eb="25">
      <t>ネンカン</t>
    </rPh>
    <rPh sb="26" eb="28">
      <t>ゴウケイ</t>
    </rPh>
    <rPh sb="34" eb="36">
      <t>マンエン</t>
    </rPh>
    <rPh sb="54" eb="56">
      <t>ジキュウ</t>
    </rPh>
    <rPh sb="56" eb="58">
      <t>カンサン</t>
    </rPh>
    <rPh sb="61" eb="63">
      <t>ケイサン</t>
    </rPh>
    <rPh sb="65" eb="68">
      <t>キホンキュウ</t>
    </rPh>
    <rPh sb="69" eb="71">
      <t>ツウキン</t>
    </rPh>
    <rPh sb="71" eb="72">
      <t>ヒ</t>
    </rPh>
    <rPh sb="72" eb="74">
      <t>ソウトウ</t>
    </rPh>
    <rPh sb="77" eb="79">
      <t>ジョセイ</t>
    </rPh>
    <rPh sb="79" eb="81">
      <t>ジギョウ</t>
    </rPh>
    <rPh sb="82" eb="84">
      <t>ジュウジ</t>
    </rPh>
    <rPh sb="86" eb="89">
      <t>ジカンスウ</t>
    </rPh>
    <rPh sb="90" eb="92">
      <t>タイショウ</t>
    </rPh>
    <rPh sb="102" eb="104">
      <t>タイショウ</t>
    </rPh>
    <rPh sb="104" eb="106">
      <t>ケイヒ</t>
    </rPh>
    <rPh sb="110" eb="112">
      <t>ハンイ</t>
    </rPh>
    <rPh sb="114" eb="116">
      <t>ジョセイ</t>
    </rPh>
    <rPh sb="116" eb="118">
      <t>キンガク</t>
    </rPh>
    <rPh sb="119" eb="120">
      <t>タイ</t>
    </rPh>
    <rPh sb="126" eb="128">
      <t>ジョウゲン</t>
    </rPh>
    <rPh sb="136" eb="138">
      <t>ネンメ</t>
    </rPh>
    <rPh sb="139" eb="141">
      <t>サイタク</t>
    </rPh>
    <rPh sb="144" eb="145">
      <t>スベ</t>
    </rPh>
    <rPh sb="147" eb="149">
      <t>ジョセイ</t>
    </rPh>
    <rPh sb="150" eb="152">
      <t>ケッテイ</t>
    </rPh>
    <rPh sb="164" eb="166">
      <t>サイタク</t>
    </rPh>
    <rPh sb="169" eb="171">
      <t>バアイ</t>
    </rPh>
    <rPh sb="174" eb="176">
      <t>ヨサン</t>
    </rPh>
    <rPh sb="177" eb="179">
      <t>ツゴウ</t>
    </rPh>
    <rPh sb="179" eb="180">
      <t>トウ</t>
    </rPh>
    <rPh sb="184" eb="187">
      <t>ジョセイキン</t>
    </rPh>
    <rPh sb="187" eb="188">
      <t>ガク</t>
    </rPh>
    <rPh sb="189" eb="191">
      <t>ゲンガク</t>
    </rPh>
    <rPh sb="192" eb="194">
      <t>シュウリョウ</t>
    </rPh>
    <rPh sb="197" eb="199">
      <t>バアイ</t>
    </rPh>
    <rPh sb="209" eb="213">
      <t>ネンメイコウ</t>
    </rPh>
    <rPh sb="214" eb="217">
      <t>ゼンネンド</t>
    </rPh>
    <rPh sb="217" eb="219">
      <t>ジギョウ</t>
    </rPh>
    <rPh sb="220" eb="221">
      <t>カカ</t>
    </rPh>
    <rPh sb="222" eb="225">
      <t>ホウコクショ</t>
    </rPh>
    <rPh sb="225" eb="226">
      <t>オヨ</t>
    </rPh>
    <rPh sb="227" eb="230">
      <t>ジネンド</t>
    </rPh>
    <rPh sb="230" eb="232">
      <t>イコウ</t>
    </rPh>
    <rPh sb="233" eb="235">
      <t>ケイカク</t>
    </rPh>
    <rPh sb="236" eb="238">
      <t>シンサ</t>
    </rPh>
    <rPh sb="239" eb="240">
      <t>ヘ</t>
    </rPh>
    <rPh sb="243" eb="244">
      <t>ネン</t>
    </rPh>
    <rPh sb="244" eb="245">
      <t>ゴト</t>
    </rPh>
    <rPh sb="246" eb="249">
      <t>ジョセイキン</t>
    </rPh>
    <rPh sb="250" eb="252">
      <t>ケッテイ</t>
    </rPh>
    <rPh sb="253" eb="255">
      <t>コウフ</t>
    </rPh>
    <rPh sb="267" eb="269">
      <t>シンサ</t>
    </rPh>
    <rPh sb="269" eb="271">
      <t>ケッカ</t>
    </rPh>
    <rPh sb="271" eb="272">
      <t>トウ</t>
    </rPh>
    <rPh sb="277" eb="281">
      <t>ネンメイコウ</t>
    </rPh>
    <rPh sb="282" eb="284">
      <t>ジョセイ</t>
    </rPh>
    <rPh sb="284" eb="286">
      <t>キンガク</t>
    </rPh>
    <rPh sb="287" eb="289">
      <t>ゲンガク</t>
    </rPh>
    <rPh sb="290" eb="292">
      <t>シュウリョウ</t>
    </rPh>
    <rPh sb="295" eb="297">
      <t>バアイ</t>
    </rPh>
    <phoneticPr fontId="1"/>
  </si>
  <si>
    <t>助成等の決定</t>
    <rPh sb="0" eb="2">
      <t>ジョセイ</t>
    </rPh>
    <rPh sb="2" eb="3">
      <t>ナド</t>
    </rPh>
    <rPh sb="4" eb="6">
      <t>ケッテイ</t>
    </rPh>
    <phoneticPr fontId="1"/>
  </si>
  <si>
    <t>今回応募する事業と同一の事業について、他の助成・補助・委託への応募状況を下記に記載してください。</t>
    <rPh sb="0" eb="2">
      <t>コンカイ</t>
    </rPh>
    <rPh sb="2" eb="4">
      <t>オウボ</t>
    </rPh>
    <rPh sb="6" eb="8">
      <t>ジギョウ</t>
    </rPh>
    <rPh sb="9" eb="11">
      <t>ドウイツ</t>
    </rPh>
    <rPh sb="12" eb="14">
      <t>ジギョウ</t>
    </rPh>
    <rPh sb="31" eb="33">
      <t>オウボ</t>
    </rPh>
    <rPh sb="33" eb="35">
      <t>ジョウキョウ</t>
    </rPh>
    <rPh sb="36" eb="38">
      <t>カキ</t>
    </rPh>
    <rPh sb="39" eb="41">
      <t>キサイ</t>
    </rPh>
    <phoneticPr fontId="1"/>
  </si>
  <si>
    <t>応募事業名</t>
    <rPh sb="0" eb="2">
      <t>オウボ</t>
    </rPh>
    <rPh sb="2" eb="4">
      <t>ジギョウ</t>
    </rPh>
    <rPh sb="4" eb="5">
      <t>メイ</t>
    </rPh>
    <phoneticPr fontId="1"/>
  </si>
  <si>
    <t>実績及び応募事業における役割（目安各300字）</t>
    <rPh sb="0" eb="2">
      <t>ジッセキ</t>
    </rPh>
    <rPh sb="2" eb="3">
      <t>オヨ</t>
    </rPh>
    <rPh sb="4" eb="6">
      <t>オウボ</t>
    </rPh>
    <rPh sb="6" eb="8">
      <t>ジギョウ</t>
    </rPh>
    <rPh sb="12" eb="14">
      <t>ヤクワリ</t>
    </rPh>
    <rPh sb="17" eb="18">
      <t>カク</t>
    </rPh>
    <rPh sb="21" eb="22">
      <t>ジ</t>
    </rPh>
    <phoneticPr fontId="27"/>
  </si>
  <si>
    <t>外部評価者</t>
    <rPh sb="0" eb="2">
      <t>ガイブ</t>
    </rPh>
    <rPh sb="2" eb="4">
      <t>ヒョウカ</t>
    </rPh>
    <rPh sb="4" eb="5">
      <t>シャ</t>
    </rPh>
    <phoneticPr fontId="27"/>
  </si>
  <si>
    <t>担当者名</t>
    <rPh sb="0" eb="3">
      <t>タントウシャ</t>
    </rPh>
    <rPh sb="3" eb="4">
      <t>メイ</t>
    </rPh>
    <phoneticPr fontId="27"/>
  </si>
  <si>
    <t>実績</t>
    <rPh sb="0" eb="2">
      <t>ジッセキ</t>
    </rPh>
    <phoneticPr fontId="27"/>
  </si>
  <si>
    <t>所属</t>
    <rPh sb="0" eb="2">
      <t>ショゾク</t>
    </rPh>
    <phoneticPr fontId="27"/>
  </si>
  <si>
    <t>役割</t>
    <phoneticPr fontId="27"/>
  </si>
  <si>
    <t>伴走支援者</t>
    <rPh sb="0" eb="2">
      <t>バンソウ</t>
    </rPh>
    <rPh sb="2" eb="4">
      <t>シエン</t>
    </rPh>
    <rPh sb="4" eb="5">
      <t>シャ</t>
    </rPh>
    <phoneticPr fontId="27"/>
  </si>
  <si>
    <t>＜外部評価者又は伴走支援者について＞ 
・次の項目に記載してください。
・外部評価者又は伴走支援者の人数は、特に制限を設けていませんが、外部評価者又は伴走支援者いずれか1名以上と共に事業実施することが要件となっています。
・外部評価者又は伴走支援者は、政策化・制度化につなげていくために必要な調査の補助及び政策化・制度化に向けての事業の進捗、改善、成果の可視化等について、客観的な視点での助言等がその役割として求められるため、助成事業で取り組む課題・分野の専門家を必ず入れるようにしてください。
・Ｑ＆Ａ「９．モデル事業について」をご確認ください。</t>
    <rPh sb="1" eb="3">
      <t>ガイブ</t>
    </rPh>
    <rPh sb="3" eb="5">
      <t>ヒョウカ</t>
    </rPh>
    <rPh sb="5" eb="6">
      <t>シャ</t>
    </rPh>
    <rPh sb="6" eb="7">
      <t>マタ</t>
    </rPh>
    <rPh sb="8" eb="10">
      <t>バンソウ</t>
    </rPh>
    <rPh sb="10" eb="13">
      <t>シエンシャ</t>
    </rPh>
    <rPh sb="21" eb="22">
      <t>ツギ</t>
    </rPh>
    <rPh sb="23" eb="25">
      <t>コウモク</t>
    </rPh>
    <rPh sb="26" eb="28">
      <t>キサイ</t>
    </rPh>
    <rPh sb="50" eb="52">
      <t>ニンズウ</t>
    </rPh>
    <rPh sb="54" eb="55">
      <t>トク</t>
    </rPh>
    <rPh sb="56" eb="58">
      <t>セイゲン</t>
    </rPh>
    <rPh sb="59" eb="60">
      <t>モウ</t>
    </rPh>
    <rPh sb="85" eb="88">
      <t>メイイジョウ</t>
    </rPh>
    <rPh sb="89" eb="90">
      <t>トモ</t>
    </rPh>
    <rPh sb="91" eb="93">
      <t>ジギョウ</t>
    </rPh>
    <rPh sb="93" eb="95">
      <t>ジッシ</t>
    </rPh>
    <rPh sb="100" eb="102">
      <t>ヨウケン</t>
    </rPh>
    <rPh sb="126" eb="129">
      <t>セイサクカ</t>
    </rPh>
    <rPh sb="130" eb="133">
      <t>セイドカ</t>
    </rPh>
    <rPh sb="143" eb="145">
      <t>ヒツヨウ</t>
    </rPh>
    <rPh sb="146" eb="148">
      <t>チョウサ</t>
    </rPh>
    <rPh sb="149" eb="151">
      <t>ホジョ</t>
    </rPh>
    <rPh sb="151" eb="152">
      <t>オヨ</t>
    </rPh>
    <rPh sb="153" eb="156">
      <t>セイサクカ</t>
    </rPh>
    <rPh sb="157" eb="160">
      <t>セイドカ</t>
    </rPh>
    <rPh sb="161" eb="162">
      <t>ム</t>
    </rPh>
    <rPh sb="165" eb="167">
      <t>ジギョウ</t>
    </rPh>
    <rPh sb="168" eb="170">
      <t>シンチョク</t>
    </rPh>
    <rPh sb="171" eb="173">
      <t>カイゼン</t>
    </rPh>
    <rPh sb="174" eb="176">
      <t>セイカ</t>
    </rPh>
    <rPh sb="177" eb="180">
      <t>カシカ</t>
    </rPh>
    <rPh sb="180" eb="181">
      <t>ナド</t>
    </rPh>
    <rPh sb="186" eb="189">
      <t>キャッカンテキ</t>
    </rPh>
    <rPh sb="190" eb="192">
      <t>シテン</t>
    </rPh>
    <rPh sb="194" eb="196">
      <t>ジョゲン</t>
    </rPh>
    <rPh sb="196" eb="197">
      <t>ナド</t>
    </rPh>
    <rPh sb="200" eb="202">
      <t>ヤクワリ</t>
    </rPh>
    <rPh sb="205" eb="206">
      <t>モト</t>
    </rPh>
    <rPh sb="213" eb="215">
      <t>ジョセイ</t>
    </rPh>
    <rPh sb="215" eb="217">
      <t>ジギョウ</t>
    </rPh>
    <rPh sb="218" eb="219">
      <t>ト</t>
    </rPh>
    <rPh sb="220" eb="221">
      <t>ク</t>
    </rPh>
    <rPh sb="222" eb="224">
      <t>カダイ</t>
    </rPh>
    <rPh sb="225" eb="227">
      <t>ブンヤ</t>
    </rPh>
    <rPh sb="228" eb="231">
      <t>センモンカ</t>
    </rPh>
    <rPh sb="232" eb="233">
      <t>カナラ</t>
    </rPh>
    <rPh sb="234" eb="235">
      <t>イ</t>
    </rPh>
    <phoneticPr fontId="1"/>
  </si>
  <si>
    <t>記載例はこちら</t>
    <rPh sb="0" eb="2">
      <t>キサイ</t>
    </rPh>
    <rPh sb="2" eb="3">
      <t>レイ</t>
    </rPh>
    <phoneticPr fontId="27"/>
  </si>
  <si>
    <t>●事業実施スケジュール　</t>
    <rPh sb="1" eb="3">
      <t>ジギョウ</t>
    </rPh>
    <rPh sb="3" eb="5">
      <t>ジッシ</t>
    </rPh>
    <phoneticPr fontId="1"/>
  </si>
  <si>
    <t>※各実施事項の年間の合計数は、要望書「事業計画」にある「数値目標」の計数とおおむね一致するように記載してください。</t>
    <rPh sb="1" eb="4">
      <t>カクジッシ</t>
    </rPh>
    <rPh sb="4" eb="6">
      <t>ジコウ</t>
    </rPh>
    <rPh sb="7" eb="9">
      <t>ネンカン</t>
    </rPh>
    <rPh sb="10" eb="13">
      <t>ゴウケイスウ</t>
    </rPh>
    <rPh sb="15" eb="18">
      <t>ヨウボウショ</t>
    </rPh>
    <rPh sb="19" eb="21">
      <t>ジギョウ</t>
    </rPh>
    <rPh sb="21" eb="23">
      <t>ケイカク</t>
    </rPh>
    <rPh sb="28" eb="30">
      <t>スウチ</t>
    </rPh>
    <rPh sb="30" eb="32">
      <t>モクヒョウ</t>
    </rPh>
    <rPh sb="34" eb="36">
      <t>ケイスウ</t>
    </rPh>
    <rPh sb="41" eb="43">
      <t>イッチ</t>
    </rPh>
    <rPh sb="48" eb="50">
      <t>キサイ</t>
    </rPh>
    <phoneticPr fontId="27"/>
  </si>
  <si>
    <t>※柱立てごとのスケジュールを実施事項ごとに作成してください。</t>
    <phoneticPr fontId="27"/>
  </si>
  <si>
    <t>記載例　</t>
    <rPh sb="0" eb="2">
      <t>キサイ</t>
    </rPh>
    <rPh sb="2" eb="3">
      <t>レイ</t>
    </rPh>
    <phoneticPr fontId="27"/>
  </si>
  <si>
    <t>※各月のセルには開催頻度等を入力してください。例）月2回開催→２</t>
    <phoneticPr fontId="27"/>
  </si>
  <si>
    <t>区分</t>
    <rPh sb="0" eb="2">
      <t>クブン</t>
    </rPh>
    <phoneticPr fontId="1"/>
  </si>
  <si>
    <t>1年目</t>
    <rPh sb="1" eb="3">
      <t>ネンメ</t>
    </rPh>
    <phoneticPr fontId="1"/>
  </si>
  <si>
    <t>合計</t>
    <rPh sb="0" eb="2">
      <t>ゴウケイ</t>
    </rPh>
    <phoneticPr fontId="27"/>
  </si>
  <si>
    <t>2年目</t>
    <rPh sb="1" eb="3">
      <t>ネンメ</t>
    </rPh>
    <phoneticPr fontId="1"/>
  </si>
  <si>
    <t>3年目</t>
    <rPh sb="1" eb="3">
      <t>ネンメ</t>
    </rPh>
    <phoneticPr fontId="1"/>
  </si>
  <si>
    <t>※以下は例示です。実際の活動に合わせたスケジュールを作成してください。</t>
    <rPh sb="1" eb="3">
      <t>イカ</t>
    </rPh>
    <phoneticPr fontId="27"/>
  </si>
  <si>
    <t>柱立て番号及び名称</t>
    <rPh sb="0" eb="1">
      <t>ハシラ</t>
    </rPh>
    <rPh sb="1" eb="2">
      <t>ダ</t>
    </rPh>
    <rPh sb="3" eb="5">
      <t>バンゴウ</t>
    </rPh>
    <rPh sb="5" eb="6">
      <t>オヨ</t>
    </rPh>
    <rPh sb="7" eb="9">
      <t>メイショウ</t>
    </rPh>
    <phoneticPr fontId="1"/>
  </si>
  <si>
    <t>4月</t>
    <rPh sb="1" eb="2">
      <t>ガツ</t>
    </rPh>
    <phoneticPr fontId="1"/>
  </si>
  <si>
    <t>5月</t>
  </si>
  <si>
    <t>6月</t>
  </si>
  <si>
    <t>7月</t>
  </si>
  <si>
    <t>8月</t>
  </si>
  <si>
    <t>9月</t>
  </si>
  <si>
    <t>10月</t>
  </si>
  <si>
    <t>11月</t>
  </si>
  <si>
    <t>12月</t>
  </si>
  <si>
    <t>1月</t>
  </si>
  <si>
    <t>2月</t>
  </si>
  <si>
    <t>3月</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</si>
  <si>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</si>
  <si>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</si>
  <si>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</si>
  <si>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</si>
  <si>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</si>
  <si>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</si>
  <si>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</si>
  <si>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</si>
  <si>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</si>
  <si>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</si>
  <si>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</si>
  <si>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</si>
  <si>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</si>
  <si>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</si>
  <si>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</si>
  <si>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モデル事業の全体予算 （</t>
    <rPh sb="3" eb="5">
      <t>ジギョウ</t>
    </rPh>
    <rPh sb="6" eb="8">
      <t>ゼンタイ</t>
    </rPh>
    <rPh sb="8" eb="10">
      <t>ヨサン</t>
    </rPh>
    <phoneticPr fontId="27"/>
  </si>
  <si>
    <t>）</t>
    <phoneticPr fontId="27"/>
  </si>
  <si>
    <t>（単位：円）</t>
    <rPh sb="1" eb="3">
      <t>タンイ</t>
    </rPh>
    <rPh sb="4" eb="5">
      <t>エン</t>
    </rPh>
    <phoneticPr fontId="27"/>
  </si>
  <si>
    <t>対助成対象費用</t>
    <rPh sb="0" eb="1">
      <t>タイ</t>
    </rPh>
    <rPh sb="1" eb="3">
      <t>ジョセイ</t>
    </rPh>
    <rPh sb="3" eb="5">
      <t>タイショウ</t>
    </rPh>
    <rPh sb="5" eb="7">
      <t>ヒヨウ</t>
    </rPh>
    <phoneticPr fontId="27"/>
  </si>
  <si>
    <t>費目</t>
    <rPh sb="0" eb="2">
      <t>ヒモク</t>
    </rPh>
    <phoneticPr fontId="27"/>
  </si>
  <si>
    <t>要望額調書（1年目）</t>
    <rPh sb="0" eb="2">
      <t>ヨウボウ</t>
    </rPh>
    <rPh sb="2" eb="3">
      <t>ガク</t>
    </rPh>
    <rPh sb="3" eb="5">
      <t>チョウショ</t>
    </rPh>
    <rPh sb="7" eb="9">
      <t>ネンメ</t>
    </rPh>
    <phoneticPr fontId="27"/>
  </si>
  <si>
    <t>要望額調書（2年目）</t>
    <rPh sb="0" eb="2">
      <t>ヨウボウ</t>
    </rPh>
    <rPh sb="2" eb="3">
      <t>ガク</t>
    </rPh>
    <rPh sb="3" eb="5">
      <t>チョウショ</t>
    </rPh>
    <rPh sb="7" eb="9">
      <t>ネンメ</t>
    </rPh>
    <phoneticPr fontId="27"/>
  </si>
  <si>
    <t>要望額調書（3年目）</t>
    <rPh sb="0" eb="2">
      <t>ヨウボウ</t>
    </rPh>
    <rPh sb="2" eb="3">
      <t>ガク</t>
    </rPh>
    <rPh sb="3" eb="5">
      <t>チョウショ</t>
    </rPh>
    <rPh sb="7" eb="9">
      <t>ネンメ</t>
    </rPh>
    <phoneticPr fontId="27"/>
  </si>
  <si>
    <t>↓</t>
    <phoneticPr fontId="27"/>
  </si>
  <si>
    <t>対総事業費</t>
    <rPh sb="0" eb="1">
      <t>タイ</t>
    </rPh>
    <rPh sb="1" eb="5">
      <t>ソウジギョウヒ</t>
    </rPh>
    <phoneticPr fontId="27"/>
  </si>
  <si>
    <t>費用</t>
    <rPh sb="0" eb="2">
      <t>ヒヨウ</t>
    </rPh>
    <phoneticPr fontId="27"/>
  </si>
  <si>
    <t>謝金</t>
    <phoneticPr fontId="24"/>
  </si>
  <si>
    <t>旅費</t>
    <phoneticPr fontId="24"/>
  </si>
  <si>
    <t>所費合計</t>
    <rPh sb="0" eb="1">
      <t>ショ</t>
    </rPh>
    <rPh sb="1" eb="2">
      <t>ヒ</t>
    </rPh>
    <rPh sb="2" eb="4">
      <t>ゴウケイ</t>
    </rPh>
    <phoneticPr fontId="27"/>
  </si>
  <si>
    <t>　賃金（正職員）</t>
    <phoneticPr fontId="24"/>
  </si>
  <si>
    <t>　賃金（アルバイト）</t>
    <phoneticPr fontId="24"/>
  </si>
  <si>
    <t>　家賃</t>
    <phoneticPr fontId="27"/>
  </si>
  <si>
    <t>　光熱水費</t>
    <phoneticPr fontId="27"/>
  </si>
  <si>
    <t>　備品購入費</t>
    <phoneticPr fontId="24"/>
  </si>
  <si>
    <t>　消耗品費</t>
    <phoneticPr fontId="27"/>
  </si>
  <si>
    <t>　借料損料</t>
    <phoneticPr fontId="27"/>
  </si>
  <si>
    <t>　印刷製本費</t>
    <phoneticPr fontId="27"/>
  </si>
  <si>
    <t>　通信運搬費</t>
    <phoneticPr fontId="27"/>
  </si>
  <si>
    <t>　委託費</t>
    <phoneticPr fontId="24"/>
  </si>
  <si>
    <t>　雑役務費</t>
    <phoneticPr fontId="27"/>
  </si>
  <si>
    <t>　保険料</t>
    <phoneticPr fontId="27"/>
  </si>
  <si>
    <r>
      <rPr>
        <b/>
        <sz val="14"/>
        <color theme="1"/>
        <rFont val="ＭＳ Ｐゴシック"/>
        <family val="3"/>
        <charset val="128"/>
      </rPr>
      <t xml:space="preserve"> A </t>
    </r>
    <r>
      <rPr>
        <sz val="14"/>
        <color theme="1"/>
        <rFont val="ＭＳ Ｐゴシック"/>
        <family val="3"/>
        <charset val="128"/>
      </rPr>
      <t>助成対象費用の合計</t>
    </r>
    <rPh sb="3" eb="5">
      <t>ジョセイ</t>
    </rPh>
    <rPh sb="5" eb="7">
      <t>タイショウ</t>
    </rPh>
    <rPh sb="7" eb="9">
      <t>ヒヨウ</t>
    </rPh>
    <rPh sb="10" eb="12">
      <t>ゴウケイ</t>
    </rPh>
    <phoneticPr fontId="24"/>
  </si>
  <si>
    <r>
      <rPr>
        <b/>
        <sz val="14"/>
        <color theme="1"/>
        <rFont val="ＭＳ Ｐゴシック"/>
        <family val="3"/>
        <charset val="128"/>
      </rPr>
      <t xml:space="preserve"> Ｂ </t>
    </r>
    <r>
      <rPr>
        <sz val="14"/>
        <color theme="1"/>
        <rFont val="ＭＳ Ｐゴシック"/>
        <family val="3"/>
        <charset val="128"/>
      </rPr>
      <t>その他の費用</t>
    </r>
    <rPh sb="5" eb="6">
      <t>タ</t>
    </rPh>
    <rPh sb="7" eb="9">
      <t>ヒヨウ</t>
    </rPh>
    <phoneticPr fontId="24"/>
  </si>
  <si>
    <r>
      <rPr>
        <b/>
        <sz val="14"/>
        <color theme="1"/>
        <rFont val="ＭＳ Ｐゴシック"/>
        <family val="3"/>
        <charset val="128"/>
      </rPr>
      <t xml:space="preserve"> Ｃ </t>
    </r>
    <r>
      <rPr>
        <sz val="14"/>
        <color theme="1"/>
        <rFont val="ＭＳ Ｐゴシック"/>
        <family val="3"/>
        <charset val="128"/>
      </rPr>
      <t>総事業費　　</t>
    </r>
    <r>
      <rPr>
        <b/>
        <sz val="14"/>
        <color theme="1"/>
        <rFont val="ＭＳ Ｐゴシック"/>
        <family val="3"/>
        <charset val="128"/>
      </rPr>
      <t>（Ａ＋Ｂ）</t>
    </r>
    <rPh sb="3" eb="7">
      <t>ソウジギョウヒ</t>
    </rPh>
    <phoneticPr fontId="24"/>
  </si>
  <si>
    <t>財源</t>
    <rPh sb="0" eb="2">
      <t>ザイゲン</t>
    </rPh>
    <phoneticPr fontId="27"/>
  </si>
  <si>
    <t>　参加費収入</t>
    <rPh sb="1" eb="4">
      <t>サンカヒ</t>
    </rPh>
    <rPh sb="4" eb="6">
      <t>シュウニュウ</t>
    </rPh>
    <phoneticPr fontId="24"/>
  </si>
  <si>
    <t>　寄付金・協賛金収入</t>
    <rPh sb="1" eb="4">
      <t>キフキン</t>
    </rPh>
    <rPh sb="5" eb="8">
      <t>キョウサンキン</t>
    </rPh>
    <rPh sb="8" eb="10">
      <t>シュウニュウ</t>
    </rPh>
    <phoneticPr fontId="24"/>
  </si>
  <si>
    <t>　一般会計繰入金</t>
    <rPh sb="1" eb="3">
      <t>イッパン</t>
    </rPh>
    <rPh sb="3" eb="5">
      <t>カイケイ</t>
    </rPh>
    <rPh sb="5" eb="7">
      <t>クリイレ</t>
    </rPh>
    <rPh sb="7" eb="8">
      <t>キン</t>
    </rPh>
    <phoneticPr fontId="24"/>
  </si>
  <si>
    <r>
      <t xml:space="preserve"> Ｄ </t>
    </r>
    <r>
      <rPr>
        <sz val="14"/>
        <color theme="1"/>
        <rFont val="ＭＳ Ｐゴシック"/>
        <family val="3"/>
        <charset val="128"/>
      </rPr>
      <t>収入合計(＝自己資金)</t>
    </r>
    <rPh sb="3" eb="5">
      <t>シュウニュウ</t>
    </rPh>
    <rPh sb="5" eb="7">
      <t>ゴウケイ</t>
    </rPh>
    <phoneticPr fontId="24"/>
  </si>
  <si>
    <r>
      <rPr>
        <b/>
        <sz val="14"/>
        <color theme="1"/>
        <rFont val="ＭＳ Ｐゴシック"/>
        <family val="3"/>
        <charset val="128"/>
      </rPr>
      <t xml:space="preserve"> Ｃ </t>
    </r>
    <r>
      <rPr>
        <sz val="14"/>
        <color theme="1"/>
        <rFont val="ＭＳ Ｐゴシック"/>
        <family val="3"/>
        <charset val="128"/>
      </rPr>
      <t>総事業費－</t>
    </r>
    <r>
      <rPr>
        <b/>
        <sz val="14"/>
        <color theme="1"/>
        <rFont val="ＭＳ Ｐゴシック"/>
        <family val="3"/>
        <charset val="128"/>
      </rPr>
      <t xml:space="preserve">Ｄ </t>
    </r>
    <r>
      <rPr>
        <sz val="14"/>
        <color theme="1"/>
        <rFont val="ＭＳ Ｐゴシック"/>
        <family val="3"/>
        <charset val="128"/>
      </rPr>
      <t>収入合計
（助成要望額）</t>
    </r>
    <rPh sb="10" eb="12">
      <t>シュウニュウ</t>
    </rPh>
    <rPh sb="12" eb="14">
      <t>ゴウケイ</t>
    </rPh>
    <rPh sb="16" eb="18">
      <t>ジョセイ</t>
    </rPh>
    <rPh sb="18" eb="20">
      <t>ヨウボウ</t>
    </rPh>
    <rPh sb="20" eb="21">
      <t>ガク</t>
    </rPh>
    <phoneticPr fontId="24"/>
  </si>
  <si>
    <t>助成金に対する賃金（団体職員）比率</t>
    <rPh sb="0" eb="2">
      <t>ジョセイ</t>
    </rPh>
    <rPh sb="2" eb="3">
      <t>キン</t>
    </rPh>
    <rPh sb="4" eb="5">
      <t>タイ</t>
    </rPh>
    <rPh sb="7" eb="9">
      <t>チンギン</t>
    </rPh>
    <rPh sb="10" eb="12">
      <t>ダンタイ</t>
    </rPh>
    <rPh sb="12" eb="14">
      <t>ショクイン</t>
    </rPh>
    <rPh sb="15" eb="16">
      <t>ヒ</t>
    </rPh>
    <rPh sb="16" eb="17">
      <t>リツ</t>
    </rPh>
    <phoneticPr fontId="27"/>
  </si>
  <si>
    <t>総事業費に対する委託費比率</t>
    <rPh sb="0" eb="4">
      <t>ソウジギョウヒ</t>
    </rPh>
    <rPh sb="5" eb="6">
      <t>タイ</t>
    </rPh>
    <rPh sb="8" eb="10">
      <t>イタク</t>
    </rPh>
    <rPh sb="10" eb="11">
      <t>ヒ</t>
    </rPh>
    <rPh sb="11" eb="12">
      <t>ヒ</t>
    </rPh>
    <rPh sb="12" eb="13">
      <t>リツ</t>
    </rPh>
    <phoneticPr fontId="27"/>
  </si>
  <si>
    <t>総事業費に対する自己資金投入比率</t>
    <rPh sb="0" eb="4">
      <t>ソウジギョウヒ</t>
    </rPh>
    <rPh sb="5" eb="6">
      <t>タイ</t>
    </rPh>
    <rPh sb="8" eb="10">
      <t>ジコ</t>
    </rPh>
    <rPh sb="10" eb="12">
      <t>シキン</t>
    </rPh>
    <rPh sb="12" eb="14">
      <t>トウニュウ</t>
    </rPh>
    <rPh sb="14" eb="15">
      <t>ヒ</t>
    </rPh>
    <rPh sb="15" eb="16">
      <t>リツ</t>
    </rPh>
    <phoneticPr fontId="27"/>
  </si>
  <si>
    <t>総事業費に対する助成対象費用比率</t>
    <rPh sb="0" eb="4">
      <t>ソウジギョウヒ</t>
    </rPh>
    <rPh sb="5" eb="6">
      <t>タイ</t>
    </rPh>
    <rPh sb="8" eb="10">
      <t>ジョセイ</t>
    </rPh>
    <rPh sb="10" eb="12">
      <t>タイショウ</t>
    </rPh>
    <rPh sb="12" eb="14">
      <t>ヒヨウ</t>
    </rPh>
    <rPh sb="14" eb="15">
      <t>ヒ</t>
    </rPh>
    <rPh sb="15" eb="16">
      <t>リツ</t>
    </rPh>
    <phoneticPr fontId="27"/>
  </si>
  <si>
    <t>自己資金における参加費・寄付金比率</t>
    <rPh sb="0" eb="2">
      <t>ジコ</t>
    </rPh>
    <rPh sb="2" eb="4">
      <t>シキン</t>
    </rPh>
    <rPh sb="8" eb="11">
      <t>サンカヒ</t>
    </rPh>
    <rPh sb="12" eb="14">
      <t>キフ</t>
    </rPh>
    <rPh sb="14" eb="15">
      <t>キン</t>
    </rPh>
    <rPh sb="15" eb="16">
      <t>ヒ</t>
    </rPh>
    <rPh sb="16" eb="17">
      <t>リツ</t>
    </rPh>
    <phoneticPr fontId="27"/>
  </si>
  <si>
    <t>新型コロナウイルス感染症の影響により拡大した課題・ニーズ及びその対応
（250字以内）</t>
    <rPh sb="0" eb="2">
      <t>シンガタ</t>
    </rPh>
    <rPh sb="9" eb="12">
      <t>カンセンショウ</t>
    </rPh>
    <rPh sb="13" eb="15">
      <t>エイキョウ</t>
    </rPh>
    <rPh sb="18" eb="20">
      <t>カクダイ</t>
    </rPh>
    <rPh sb="22" eb="24">
      <t>カダイ</t>
    </rPh>
    <rPh sb="28" eb="29">
      <t>オヨ</t>
    </rPh>
    <rPh sb="32" eb="34">
      <t>タイオウ</t>
    </rPh>
    <rPh sb="39" eb="40">
      <t>ジ</t>
    </rPh>
    <rPh sb="40" eb="42">
      <t>イナイ</t>
    </rPh>
    <phoneticPr fontId="27"/>
  </si>
  <si>
    <t>新型コロナウイルス感染症の影響により拡大した課題・ニーズへの対応に該当する事業であって、次のいずれかに該当する場合は、拡大した課題・ニーズの内容及びその対応策について、具体的に記載してください。</t>
    <rPh sb="0" eb="2">
      <t>シンガタ</t>
    </rPh>
    <rPh sb="9" eb="12">
      <t>カンセンショウ</t>
    </rPh>
    <rPh sb="13" eb="15">
      <t>エイキョウ</t>
    </rPh>
    <rPh sb="18" eb="20">
      <t>カクダイ</t>
    </rPh>
    <rPh sb="22" eb="24">
      <t>カダイ</t>
    </rPh>
    <rPh sb="30" eb="32">
      <t>タイオウ</t>
    </rPh>
    <rPh sb="33" eb="35">
      <t>ガイトウ</t>
    </rPh>
    <rPh sb="37" eb="39">
      <t>ジギョウ</t>
    </rPh>
    <rPh sb="44" eb="45">
      <t>ツギ</t>
    </rPh>
    <rPh sb="51" eb="53">
      <t>ガイトウ</t>
    </rPh>
    <rPh sb="55" eb="57">
      <t>バアイ</t>
    </rPh>
    <rPh sb="59" eb="61">
      <t>カクダイ</t>
    </rPh>
    <rPh sb="63" eb="65">
      <t>カダイ</t>
    </rPh>
    <rPh sb="70" eb="72">
      <t>ナイヨウ</t>
    </rPh>
    <rPh sb="72" eb="73">
      <t>オヨ</t>
    </rPh>
    <rPh sb="76" eb="78">
      <t>タイオウ</t>
    </rPh>
    <rPh sb="78" eb="79">
      <t>サク</t>
    </rPh>
    <rPh sb="84" eb="87">
      <t>グタイテキ</t>
    </rPh>
    <rPh sb="88" eb="90">
      <t>キサイ</t>
    </rPh>
    <phoneticPr fontId="1"/>
  </si>
  <si>
    <t>不採択</t>
    <rPh sb="0" eb="1">
      <t>フ</t>
    </rPh>
    <rPh sb="1" eb="3">
      <t>サイタク</t>
    </rPh>
    <phoneticPr fontId="1"/>
  </si>
  <si>
    <t xml:space="preserve">＜助成終了後の展望＞ モデル事業の実施を通じて、助成終了時に目指す、国や自治体における政策化・制度化の具体的な内容及び本事業を今後どのように発展させていくか、目指したい姿を記載してください。（600字以内）
</t>
    <rPh sb="1" eb="3">
      <t>ジョセイ_x001D_ジョセイホンジギョウコンゴハッテンメザスガタキサイジイナイ</t>
    </rPh>
    <phoneticPr fontId="1"/>
  </si>
  <si>
    <t>＜継続体制＞ モデル事業で目指す政策化・制度化に至る道筋（助成期間中の戦略）を記載してください。（600字以内）</t>
    <rPh sb="3" eb="5">
      <t>タイセイ</t>
    </rPh>
    <rPh sb="10" eb="12">
      <t>ジギョウ</t>
    </rPh>
    <rPh sb="13" eb="15">
      <t>メザ</t>
    </rPh>
    <rPh sb="16" eb="18">
      <t>セイサク</t>
    </rPh>
    <rPh sb="18" eb="19">
      <t>カ</t>
    </rPh>
    <rPh sb="20" eb="22">
      <t>セイド</t>
    </rPh>
    <rPh sb="22" eb="23">
      <t>カ</t>
    </rPh>
    <rPh sb="24" eb="25">
      <t>イタ</t>
    </rPh>
    <rPh sb="26" eb="28">
      <t>ミチスジ</t>
    </rPh>
    <rPh sb="29" eb="31">
      <t>ジョセイ</t>
    </rPh>
    <rPh sb="31" eb="34">
      <t>キカンチュウ</t>
    </rPh>
    <rPh sb="35" eb="37">
      <t>センリャク</t>
    </rPh>
    <rPh sb="39" eb="41">
      <t>キサイ</t>
    </rPh>
    <rPh sb="53" eb="55">
      <t>イナイ</t>
    </rPh>
    <phoneticPr fontId="1"/>
  </si>
  <si>
    <t>令和3年度社会福祉振興助成事業〈モデル事業〉要望書</t>
    <rPh sb="0" eb="2">
      <t>レイワ</t>
    </rPh>
    <rPh sb="19" eb="21">
      <t>ジギョウ</t>
    </rPh>
    <rPh sb="22" eb="25">
      <t>ヨウボウショ</t>
    </rPh>
    <phoneticPr fontId="1"/>
  </si>
  <si>
    <t>これまでの取り組み、その中から見えてきた課題や把握したニーズ
（650字以内）</t>
    <rPh sb="5" eb="6">
      <t>ト</t>
    </rPh>
    <rPh sb="7" eb="8">
      <t>ク</t>
    </rPh>
    <rPh sb="12" eb="13">
      <t>ナカ</t>
    </rPh>
    <rPh sb="15" eb="16">
      <t>ミ</t>
    </rPh>
    <rPh sb="20" eb="22">
      <t>カダイ</t>
    </rPh>
    <rPh sb="23" eb="25">
      <t>ハアク</t>
    </rPh>
    <rPh sb="36" eb="38">
      <t>イナイ</t>
    </rPh>
    <phoneticPr fontId="1"/>
  </si>
  <si>
    <t>■事業の主な対象者（複数選択可。あてはまる対象者層には〇を、最もあてはまる対象者層には◎をしてください）</t>
    <rPh sb="1" eb="3">
      <t>ジギョウ</t>
    </rPh>
    <rPh sb="4" eb="5">
      <t>オモ</t>
    </rPh>
    <rPh sb="6" eb="8">
      <t>タイショウ</t>
    </rPh>
    <rPh sb="8" eb="9">
      <t>シャ</t>
    </rPh>
    <rPh sb="21" eb="24">
      <t>タイショウシャ</t>
    </rPh>
    <rPh sb="24" eb="25">
      <t>ソウ</t>
    </rPh>
    <phoneticPr fontId="1"/>
  </si>
  <si>
    <t>既存事業の拡充</t>
    <rPh sb="0" eb="2">
      <t>キゾン</t>
    </rPh>
    <rPh sb="2" eb="4">
      <t>ジギョウ</t>
    </rPh>
    <rPh sb="5" eb="7">
      <t>カクジュウ</t>
    </rPh>
    <phoneticPr fontId="1"/>
  </si>
  <si>
    <r>
      <t xml:space="preserve">数値目標
</t>
    </r>
    <r>
      <rPr>
        <sz val="5.5"/>
        <rFont val="HG丸ｺﾞｼｯｸM-PRO"/>
        <family val="3"/>
        <charset val="128"/>
      </rPr>
      <t>柱立てNO、⑥実施回数⑦対象者層⑧１回あたりの実人数及び延べ人数</t>
    </r>
    <r>
      <rPr>
        <sz val="10"/>
        <rFont val="HG丸ｺﾞｼｯｸM-PRO"/>
        <family val="3"/>
        <charset val="128"/>
      </rPr>
      <t xml:space="preserve">
</t>
    </r>
    <r>
      <rPr>
        <sz val="8"/>
        <rFont val="HG丸ｺﾞｼｯｸM-PRO"/>
        <family val="3"/>
        <charset val="128"/>
      </rPr>
      <t>上段、下段各420字以内</t>
    </r>
    <rPh sb="0" eb="2">
      <t>スウチ</t>
    </rPh>
    <rPh sb="2" eb="4">
      <t>モクヒョウ</t>
    </rPh>
    <rPh sb="5" eb="6">
      <t>ハシラ</t>
    </rPh>
    <rPh sb="6" eb="7">
      <t>ダ</t>
    </rPh>
    <rPh sb="12" eb="14">
      <t>ジッシ</t>
    </rPh>
    <rPh sb="14" eb="16">
      <t>カイスウ</t>
    </rPh>
    <rPh sb="17" eb="20">
      <t>タイショウシャ</t>
    </rPh>
    <rPh sb="20" eb="21">
      <t>ソウ</t>
    </rPh>
    <rPh sb="23" eb="24">
      <t>カイ</t>
    </rPh>
    <rPh sb="28" eb="29">
      <t>ジツ</t>
    </rPh>
    <rPh sb="29" eb="31">
      <t>ニンズウ</t>
    </rPh>
    <rPh sb="31" eb="32">
      <t>オヨ</t>
    </rPh>
    <rPh sb="33" eb="34">
      <t>ノ</t>
    </rPh>
    <rPh sb="35" eb="37">
      <t>ニンズウ</t>
    </rPh>
    <rPh sb="38" eb="40">
      <t>ジョウダン</t>
    </rPh>
    <rPh sb="41" eb="43">
      <t>ゲダン</t>
    </rPh>
    <rPh sb="43" eb="44">
      <t>カク</t>
    </rPh>
    <rPh sb="47" eb="48">
      <t>ジ</t>
    </rPh>
    <rPh sb="48" eb="50">
      <t>イナイ</t>
    </rPh>
    <phoneticPr fontId="27"/>
  </si>
  <si>
    <t>応募事業の実施により期待される成果とその確認方法
（600字以内）</t>
    <rPh sb="20" eb="22">
      <t>カクニン</t>
    </rPh>
    <rPh sb="22" eb="24">
      <t>ホウホウ</t>
    </rPh>
    <rPh sb="29" eb="30">
      <t>ジ</t>
    </rPh>
    <rPh sb="30" eb="32">
      <t>イナイ</t>
    </rPh>
    <phoneticPr fontId="27"/>
  </si>
  <si>
    <r>
      <t>＜事業普及に向けた取り組み＞（</t>
    </r>
    <r>
      <rPr>
        <u/>
        <sz val="10"/>
        <rFont val="HG丸ｺﾞｼｯｸM-PRO"/>
        <family val="3"/>
        <charset val="128"/>
        <scheme val="major"/>
      </rPr>
      <t>※事業報告書の作成は必須</t>
    </r>
    <r>
      <rPr>
        <sz val="10"/>
        <rFont val="HG丸ｺﾞｼｯｸM-PRO"/>
        <family val="3"/>
        <charset val="128"/>
        <scheme val="major"/>
      </rPr>
      <t>）</t>
    </r>
    <rPh sb="1" eb="3">
      <t>ジギョウ</t>
    </rPh>
    <rPh sb="3" eb="5">
      <t>フキュウ</t>
    </rPh>
    <rPh sb="6" eb="7">
      <t>ム</t>
    </rPh>
    <rPh sb="9" eb="10">
      <t>ト</t>
    </rPh>
    <rPh sb="11" eb="12">
      <t>ク</t>
    </rPh>
    <rPh sb="16" eb="18">
      <t>ジギョウ</t>
    </rPh>
    <rPh sb="18" eb="21">
      <t>ホウコクショ</t>
    </rPh>
    <rPh sb="22" eb="24">
      <t>サクセイ</t>
    </rPh>
    <phoneticPr fontId="1"/>
  </si>
  <si>
    <t>実施するもの全てに○を入力し、その内容（①目的、②内容（仕様）、③対象者数・層、④配布先、⑤予算（主な経費・概算の総額）等）を記載してください。</t>
    <rPh sb="0" eb="2">
      <t>ジッシ</t>
    </rPh>
    <rPh sb="6" eb="7">
      <t>スベ</t>
    </rPh>
    <rPh sb="12" eb="13">
      <t>リョク</t>
    </rPh>
    <rPh sb="17" eb="19">
      <t>ナイヨウ</t>
    </rPh>
    <rPh sb="21" eb="23">
      <t>モクテキ</t>
    </rPh>
    <rPh sb="25" eb="27">
      <t>ナイヨウ</t>
    </rPh>
    <rPh sb="28" eb="30">
      <t>シヨウ</t>
    </rPh>
    <rPh sb="33" eb="36">
      <t>タイショウシャ</t>
    </rPh>
    <rPh sb="36" eb="37">
      <t>スウ</t>
    </rPh>
    <rPh sb="38" eb="39">
      <t>ソウ</t>
    </rPh>
    <rPh sb="41" eb="43">
      <t>ハイフ</t>
    </rPh>
    <rPh sb="43" eb="44">
      <t>サキ</t>
    </rPh>
    <rPh sb="57" eb="58">
      <t>ソウ</t>
    </rPh>
    <rPh sb="60" eb="61">
      <t>ナド</t>
    </rPh>
    <rPh sb="63" eb="65">
      <t>キサイ</t>
    </rPh>
    <phoneticPr fontId="1"/>
  </si>
  <si>
    <t>＜事業報告書の作成・配布＞（280字以内）</t>
    <rPh sb="1" eb="3">
      <t>ジギョウ</t>
    </rPh>
    <rPh sb="17" eb="18">
      <t>ジ</t>
    </rPh>
    <rPh sb="18" eb="20">
      <t>イナイ</t>
    </rPh>
    <phoneticPr fontId="1"/>
  </si>
  <si>
    <t>事業普及に向けた取り組み
※事業報告書の作成は必須</t>
    <rPh sb="0" eb="2">
      <t>ジギョウ</t>
    </rPh>
    <rPh sb="14" eb="16">
      <t>ジギョウ</t>
    </rPh>
    <phoneticPr fontId="1"/>
  </si>
  <si>
    <t>＜運営体制について＞
①事業の柱立て、②構成メンバーの名前、③メンバーの有する経験・専門性等の状況④メンバーの役割について記載してください。（650字以内）</t>
    <rPh sb="1" eb="3">
      <t>ウンエイ</t>
    </rPh>
    <rPh sb="3" eb="5">
      <t>タイセイ</t>
    </rPh>
    <rPh sb="75" eb="77">
      <t>イナイ</t>
    </rPh>
    <phoneticPr fontId="1"/>
  </si>
  <si>
    <r>
      <t xml:space="preserve">連携状況
</t>
    </r>
    <r>
      <rPr>
        <sz val="6"/>
        <rFont val="HG丸ｺﾞｼｯｸM-PRO"/>
        <family val="3"/>
        <charset val="128"/>
      </rPr>
      <t>（プルダウン選択）</t>
    </r>
    <rPh sb="0" eb="2">
      <t>レンケイ</t>
    </rPh>
    <rPh sb="2" eb="4">
      <t>ジョウキョウ</t>
    </rPh>
    <rPh sb="11" eb="13">
      <t>センタク</t>
    </rPh>
    <phoneticPr fontId="1"/>
  </si>
  <si>
    <t>年度</t>
    <rPh sb="0" eb="2">
      <t>ネンド</t>
    </rPh>
    <phoneticPr fontId="1"/>
  </si>
  <si>
    <t>1年目</t>
    <rPh sb="1" eb="3">
      <t>ネンメ</t>
    </rPh>
    <phoneticPr fontId="1"/>
  </si>
  <si>
    <t>2年目</t>
    <rPh sb="1" eb="3">
      <t>ネンメ</t>
    </rPh>
    <phoneticPr fontId="1"/>
  </si>
  <si>
    <t>3年目</t>
    <rPh sb="1" eb="3">
      <t>ネンメ</t>
    </rPh>
    <phoneticPr fontId="1"/>
  </si>
  <si>
    <t>1年目</t>
    <rPh sb="1" eb="3">
      <t>ネンメ</t>
    </rPh>
    <phoneticPr fontId="1"/>
  </si>
  <si>
    <t>2年目</t>
    <rPh sb="1" eb="3">
      <t>ネンメ</t>
    </rPh>
    <phoneticPr fontId="1"/>
  </si>
  <si>
    <t>3年目</t>
    <rPh sb="1" eb="3">
      <t>ネンメ</t>
    </rPh>
    <phoneticPr fontId="1"/>
  </si>
  <si>
    <t>応募先機関・団体名</t>
    <rPh sb="0" eb="2">
      <t>オウボ</t>
    </rPh>
    <rPh sb="2" eb="3">
      <t>サキ</t>
    </rPh>
    <rPh sb="3" eb="5">
      <t>キカン</t>
    </rPh>
    <rPh sb="6" eb="8">
      <t>ダンタイ</t>
    </rPh>
    <rPh sb="8" eb="9">
      <t>メイ</t>
    </rPh>
    <phoneticPr fontId="1"/>
  </si>
  <si>
    <t>助成などの決定</t>
    <rPh sb="0" eb="2">
      <t>ジョセイ</t>
    </rPh>
    <rPh sb="5" eb="7">
      <t>ケッテイ</t>
    </rPh>
    <phoneticPr fontId="1"/>
  </si>
  <si>
    <t>柱立てNO
複数入力可</t>
    <phoneticPr fontId="1"/>
  </si>
  <si>
    <t>連携団体名</t>
    <phoneticPr fontId="1"/>
  </si>
  <si>
    <t>担当者</t>
    <phoneticPr fontId="1"/>
  </si>
  <si>
    <t>連携の役割</t>
    <phoneticPr fontId="1"/>
  </si>
  <si>
    <t>連携状況
（プルダウン選択）</t>
    <phoneticPr fontId="1"/>
  </si>
  <si>
    <t>役員報酬の有無</t>
    <rPh sb="0" eb="2">
      <t>ヤクイン</t>
    </rPh>
    <rPh sb="2" eb="4">
      <t>ホウシュウ</t>
    </rPh>
    <rPh sb="5" eb="7">
      <t>ウム</t>
    </rPh>
    <phoneticPr fontId="1"/>
  </si>
  <si>
    <t>別紙は</t>
    <rPh sb="0" eb="2">
      <t>ベッシ</t>
    </rPh>
    <phoneticPr fontId="1"/>
  </si>
  <si>
    <t>こちら</t>
    <phoneticPr fontId="1"/>
  </si>
  <si>
    <t>その他（上記に当てはまるものがない場合のみ、「団体名」に組織形態もあわせてご入力ください」）</t>
    <rPh sb="2" eb="3">
      <t>ホカ</t>
    </rPh>
    <rPh sb="4" eb="6">
      <t>ジョウキ</t>
    </rPh>
    <rPh sb="7" eb="8">
      <t>ア</t>
    </rPh>
    <rPh sb="17" eb="19">
      <t>バアイ</t>
    </rPh>
    <rPh sb="23" eb="25">
      <t>ダンタイ</t>
    </rPh>
    <rPh sb="25" eb="26">
      <t>メイ</t>
    </rPh>
    <rPh sb="28" eb="30">
      <t>ソシキ</t>
    </rPh>
    <rPh sb="30" eb="32">
      <t>ケイタイ</t>
    </rPh>
    <rPh sb="38" eb="40">
      <t>ニュウリョク</t>
    </rPh>
    <phoneticPr fontId="1"/>
  </si>
  <si>
    <r>
      <t xml:space="preserve">賃金
</t>
    </r>
    <r>
      <rPr>
        <sz val="9"/>
        <color theme="1"/>
        <rFont val="ＭＳ Ｐゴシック"/>
        <family val="3"/>
        <charset val="128"/>
      </rPr>
      <t>※ 団体職員（助成事業に従事する者。従事時間による積算となります。）
※ 助成金負担には上限があります（1人1日あたり基本給15,700円まで。賃金（基本給＋通勤費）は助成金に対し50％まで。)</t>
    </r>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ヒトリ</t>
    </rPh>
    <rPh sb="58" eb="59">
      <t>ニチ</t>
    </rPh>
    <rPh sb="62" eb="65">
      <t>キホンキュウ</t>
    </rPh>
    <rPh sb="71" eb="72">
      <t>エン</t>
    </rPh>
    <rPh sb="75" eb="77">
      <t>チンギン</t>
    </rPh>
    <rPh sb="78" eb="81">
      <t>キホンキュウ</t>
    </rPh>
    <rPh sb="82" eb="84">
      <t>ツウキン</t>
    </rPh>
    <rPh sb="84" eb="85">
      <t>ヒ</t>
    </rPh>
    <rPh sb="87" eb="90">
      <t>ジョセイキン</t>
    </rPh>
    <rPh sb="91" eb="92">
      <t>タイ</t>
    </rPh>
    <phoneticPr fontId="24"/>
  </si>
  <si>
    <t>賃金（アルバイト）</t>
    <phoneticPr fontId="1"/>
  </si>
  <si>
    <t>賃金（職員）</t>
    <rPh sb="3" eb="5">
      <t>ショクイン</t>
    </rPh>
    <phoneticPr fontId="1"/>
  </si>
  <si>
    <t>下記の金額が助成金要望額となります。
ただし 2年間で20,000千円以下、3年間で30,000千円以下としてください。</t>
    <rPh sb="0" eb="2">
      <t>カキ</t>
    </rPh>
    <rPh sb="3" eb="5">
      <t>キンガク</t>
    </rPh>
    <rPh sb="6" eb="9">
      <t>ジョセイキン</t>
    </rPh>
    <rPh sb="9" eb="11">
      <t>ヨウボウ</t>
    </rPh>
    <rPh sb="11" eb="12">
      <t>ガク</t>
    </rPh>
    <rPh sb="24" eb="26">
      <t>ネンカン</t>
    </rPh>
    <rPh sb="33" eb="34">
      <t>チ</t>
    </rPh>
    <rPh sb="34" eb="37">
      <t>エンイカ</t>
    </rPh>
    <rPh sb="39" eb="41">
      <t>ネンカン</t>
    </rPh>
    <rPh sb="48" eb="49">
      <t>チ</t>
    </rPh>
    <rPh sb="49" eb="52">
      <t>エンイカ</t>
    </rPh>
    <phoneticPr fontId="27"/>
  </si>
  <si>
    <t>モデル事業　応募書類チェックリスト</t>
    <rPh sb="3" eb="5">
      <t>ジギョウ</t>
    </rPh>
    <rPh sb="6" eb="8">
      <t>オウボ</t>
    </rPh>
    <rPh sb="8" eb="10">
      <t>ショルイ</t>
    </rPh>
    <phoneticPr fontId="1"/>
  </si>
  <si>
    <t>上記課題や把握したニーズに対し、貴団体が取り組むなかで、政策化・制度化を目指す理由を記載してください。</t>
    <rPh sb="0" eb="2">
      <t>ジョウキ</t>
    </rPh>
    <rPh sb="2" eb="4">
      <t>カダイ</t>
    </rPh>
    <rPh sb="5" eb="7">
      <t>ハアク</t>
    </rPh>
    <rPh sb="13" eb="14">
      <t>タイ</t>
    </rPh>
    <rPh sb="16" eb="17">
      <t>キ</t>
    </rPh>
    <rPh sb="17" eb="19">
      <t>ダンタイ</t>
    </rPh>
    <rPh sb="20" eb="21">
      <t>ト</t>
    </rPh>
    <rPh sb="22" eb="23">
      <t>ク</t>
    </rPh>
    <rPh sb="36" eb="38">
      <t>メザ</t>
    </rPh>
    <rPh sb="39" eb="41">
      <t>リユウ</t>
    </rPh>
    <rPh sb="42" eb="44">
      <t>キサイ</t>
    </rPh>
    <phoneticPr fontId="1"/>
  </si>
  <si>
    <t>新型コロナウイルス感染症予防に係る衛生対策について、その内容を記入してください。</t>
    <rPh sb="0" eb="2">
      <t>シンガタ</t>
    </rPh>
    <rPh sb="9" eb="12">
      <t>カンセンショウ</t>
    </rPh>
    <rPh sb="12" eb="14">
      <t>ヨボウ</t>
    </rPh>
    <rPh sb="15" eb="16">
      <t>カカ</t>
    </rPh>
    <rPh sb="17" eb="19">
      <t>エイセイ</t>
    </rPh>
    <rPh sb="19" eb="21">
      <t>タイサク</t>
    </rPh>
    <rPh sb="28" eb="30">
      <t>ナイヨウ</t>
    </rPh>
    <rPh sb="31" eb="33">
      <t>キニュウ</t>
    </rPh>
    <phoneticPr fontId="1"/>
  </si>
  <si>
    <t xml:space="preserve">新型コロナウイルス感染症予防に係る衛生対策について
（200字以内）
</t>
    <rPh sb="0" eb="2">
      <t>シンガタ</t>
    </rPh>
    <rPh sb="9" eb="12">
      <t>カンセンショウ</t>
    </rPh>
    <rPh sb="12" eb="14">
      <t>ヨボウ</t>
    </rPh>
    <rPh sb="15" eb="16">
      <t>カカ</t>
    </rPh>
    <rPh sb="17" eb="19">
      <t>エイセイ</t>
    </rPh>
    <rPh sb="19" eb="21">
      <t>タイサク</t>
    </rPh>
    <rPh sb="30" eb="31">
      <t>ジ</t>
    </rPh>
    <rPh sb="31" eb="33">
      <t>イナイ</t>
    </rPh>
    <phoneticPr fontId="27"/>
  </si>
  <si>
    <t>今回応募事業に関連する活動事業名</t>
    <rPh sb="0" eb="2">
      <t>コンカイ</t>
    </rPh>
    <rPh sb="2" eb="4">
      <t>オウボ</t>
    </rPh>
    <rPh sb="4" eb="6">
      <t>ジギョウ</t>
    </rPh>
    <rPh sb="7" eb="9">
      <t>カンレン</t>
    </rPh>
    <rPh sb="11" eb="13">
      <t>カツドウ</t>
    </rPh>
    <rPh sb="13" eb="15">
      <t>ジギョウ</t>
    </rPh>
    <rPh sb="15" eb="16">
      <t>メイ</t>
    </rPh>
    <phoneticPr fontId="27"/>
  </si>
  <si>
    <t>（購入単価が30万円以上の備品を計上している場合）</t>
    <rPh sb="3" eb="5">
      <t>タンカ</t>
    </rPh>
    <phoneticPr fontId="24"/>
  </si>
  <si>
    <t>分野横断的な取り組みが対象となるため</t>
    <phoneticPr fontId="1"/>
  </si>
  <si>
    <t>なし</t>
    <phoneticPr fontId="1"/>
  </si>
  <si>
    <t>～</t>
    <phoneticPr fontId="1"/>
  </si>
  <si>
    <t>あり</t>
    <phoneticPr fontId="1"/>
  </si>
  <si>
    <t>→</t>
    <phoneticPr fontId="1"/>
  </si>
  <si>
    <t>なし</t>
    <phoneticPr fontId="1"/>
  </si>
  <si>
    <t>～</t>
    <phoneticPr fontId="1"/>
  </si>
  <si>
    <t>あり</t>
    <phoneticPr fontId="1"/>
  </si>
  <si>
    <t>→</t>
    <phoneticPr fontId="1"/>
  </si>
  <si>
    <t>なし</t>
    <phoneticPr fontId="1"/>
  </si>
  <si>
    <t>～</t>
    <phoneticPr fontId="1"/>
  </si>
  <si>
    <t>あり</t>
    <phoneticPr fontId="1"/>
  </si>
  <si>
    <t>なし</t>
    <phoneticPr fontId="1"/>
  </si>
  <si>
    <t>当団体内事業兼務の有無</t>
    <phoneticPr fontId="1"/>
  </si>
  <si>
    <t>団体以外の職業
（勤務先名）</t>
    <phoneticPr fontId="1"/>
  </si>
  <si>
    <t>（</t>
    <phoneticPr fontId="1"/>
  </si>
  <si>
    <t>）</t>
    <phoneticPr fontId="1"/>
  </si>
  <si>
    <t>（</t>
    <phoneticPr fontId="1"/>
  </si>
  <si>
    <t>）</t>
    <phoneticPr fontId="1"/>
  </si>
  <si>
    <t>上記課題やニーズに対し貴団体が取り組む理由
（650字以内）</t>
    <rPh sb="0" eb="2">
      <t>ジョウキ</t>
    </rPh>
    <rPh sb="2" eb="4">
      <t>カダイ</t>
    </rPh>
    <rPh sb="9" eb="10">
      <t>タイ</t>
    </rPh>
    <rPh sb="11" eb="12">
      <t>キ</t>
    </rPh>
    <rPh sb="12" eb="14">
      <t>ダンタイ</t>
    </rPh>
    <rPh sb="15" eb="16">
      <t>ト</t>
    </rPh>
    <rPh sb="17" eb="18">
      <t>ク</t>
    </rPh>
    <rPh sb="19" eb="21">
      <t>リユウ</t>
    </rPh>
    <rPh sb="26" eb="27">
      <t>ジ</t>
    </rPh>
    <rPh sb="27" eb="29">
      <t>イナイ</t>
    </rPh>
    <phoneticPr fontId="1"/>
  </si>
  <si>
    <t>要望書「２．応募事業の背景」に挙げられている課題やニーズに対して今次応募事業を実施することで、受益者や関係機関、地域・社会にとってどのような成果（変化や効果、事業を通じて明らかになること等）が期待できるか、またどのようにその成果を確認するのか、を記載してください。</t>
    <rPh sb="0" eb="3">
      <t>ヨウボウショ</t>
    </rPh>
    <rPh sb="6" eb="8">
      <t>オウボ</t>
    </rPh>
    <rPh sb="8" eb="10">
      <t>ジギョウ</t>
    </rPh>
    <rPh sb="11" eb="13">
      <t>ハイケイ</t>
    </rPh>
    <rPh sb="15" eb="16">
      <t>ア</t>
    </rPh>
    <rPh sb="22" eb="24">
      <t>カダイ</t>
    </rPh>
    <rPh sb="29" eb="30">
      <t>タイ</t>
    </rPh>
    <rPh sb="32" eb="34">
      <t>コンジ</t>
    </rPh>
    <rPh sb="34" eb="36">
      <t>オウボ</t>
    </rPh>
    <rPh sb="36" eb="38">
      <t>ジギョウ</t>
    </rPh>
    <rPh sb="39" eb="41">
      <t>ジッシ</t>
    </rPh>
    <rPh sb="47" eb="50">
      <t>ジュエキシャ</t>
    </rPh>
    <rPh sb="79" eb="81">
      <t>ジギョウ</t>
    </rPh>
    <rPh sb="82" eb="83">
      <t>ツウ</t>
    </rPh>
    <rPh sb="85" eb="86">
      <t>アキ</t>
    </rPh>
    <rPh sb="93" eb="94">
      <t>ナド</t>
    </rPh>
    <rPh sb="112" eb="114">
      <t>セイカ</t>
    </rPh>
    <rPh sb="115" eb="117">
      <t>カクニン</t>
    </rPh>
    <phoneticPr fontId="27"/>
  </si>
  <si>
    <t>＜連携団体について＞
・連携団体については、募集要領「３．助成対象事業（１）助成の要件等」をご覧ください。
・連携団体の総数を入力し、下表に連携団体の情報を記載してください。表に収まらない場合は、主な連携団体を記載のうえ、別紙２にて全団体分をお示しください。</t>
    <rPh sb="3" eb="5">
      <t>ダンタイ</t>
    </rPh>
    <rPh sb="60" eb="62">
      <t>ソウスウ</t>
    </rPh>
    <rPh sb="63" eb="65">
      <t>ニュウリョク</t>
    </rPh>
    <rPh sb="67" eb="69">
      <t>カヒョウ</t>
    </rPh>
    <rPh sb="70" eb="72">
      <t>レンケイ</t>
    </rPh>
    <rPh sb="72" eb="74">
      <t>ダンタイ</t>
    </rPh>
    <rPh sb="75" eb="77">
      <t>ジョウホウ</t>
    </rPh>
    <rPh sb="87" eb="88">
      <t>ヒョウ</t>
    </rPh>
    <rPh sb="89" eb="90">
      <t>オサ</t>
    </rPh>
    <rPh sb="94" eb="96">
      <t>バアイ</t>
    </rPh>
    <rPh sb="98" eb="99">
      <t>オモ</t>
    </rPh>
    <rPh sb="100" eb="102">
      <t>レンケイ</t>
    </rPh>
    <rPh sb="102" eb="104">
      <t>ダンタイ</t>
    </rPh>
    <rPh sb="105" eb="107">
      <t>キサイ</t>
    </rPh>
    <rPh sb="111" eb="113">
      <t>ベッシ</t>
    </rPh>
    <rPh sb="116" eb="117">
      <t>ゼン</t>
    </rPh>
    <rPh sb="117" eb="119">
      <t>ダンタイ</t>
    </rPh>
    <rPh sb="119" eb="120">
      <t>ブン</t>
    </rPh>
    <rPh sb="122" eb="123">
      <t>シメ</t>
    </rPh>
    <phoneticPr fontId="1"/>
  </si>
  <si>
    <t>要望書（必須）</t>
    <rPh sb="0" eb="3">
      <t>ヨウボウショ</t>
    </rPh>
    <rPh sb="4" eb="6">
      <t>ヒッス</t>
    </rPh>
    <phoneticPr fontId="1"/>
  </si>
  <si>
    <t>「文頭チェック項目」</t>
    <rPh sb="1" eb="3">
      <t>ブントウ</t>
    </rPh>
    <rPh sb="7" eb="9">
      <t>コウモク</t>
    </rPh>
    <phoneticPr fontId="1"/>
  </si>
  <si>
    <t>□</t>
    <phoneticPr fontId="1"/>
  </si>
  <si>
    <t>「１．団体概要」</t>
    <rPh sb="3" eb="5">
      <t>ダンタイ</t>
    </rPh>
    <rPh sb="5" eb="7">
      <t>ガイヨウ</t>
    </rPh>
    <phoneticPr fontId="1"/>
  </si>
  <si>
    <t>「２．応募事業の背景」</t>
    <rPh sb="3" eb="5">
      <t>オウボ</t>
    </rPh>
    <rPh sb="5" eb="7">
      <t>ジギョウ</t>
    </rPh>
    <rPh sb="8" eb="10">
      <t>ハイケイ</t>
    </rPh>
    <phoneticPr fontId="1"/>
  </si>
  <si>
    <t>「３．応募概要」</t>
    <phoneticPr fontId="1"/>
  </si>
  <si>
    <t>・入力漏れがなくＡＷ列に「要確認」が表示されていない。</t>
    <rPh sb="1" eb="3">
      <t>ニュウリョク</t>
    </rPh>
    <rPh sb="10" eb="11">
      <t>レツ</t>
    </rPh>
    <rPh sb="13" eb="14">
      <t>ヨウ</t>
    </rPh>
    <rPh sb="14" eb="16">
      <t>カクニン</t>
    </rPh>
    <rPh sb="18" eb="20">
      <t>ヒョウジ</t>
    </rPh>
    <phoneticPr fontId="1"/>
  </si>
  <si>
    <t>「４．事業計画」</t>
    <phoneticPr fontId="1"/>
  </si>
  <si>
    <t>「５．実施体制」</t>
    <rPh sb="3" eb="5">
      <t>ジッシ</t>
    </rPh>
    <rPh sb="5" eb="7">
      <t>タイセイ</t>
    </rPh>
    <phoneticPr fontId="1"/>
  </si>
  <si>
    <t>「６．その他関連情報」</t>
    <rPh sb="6" eb="8">
      <t>カンレン</t>
    </rPh>
    <phoneticPr fontId="27"/>
  </si>
  <si>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</si>
  <si>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・インプットシートを使用した際は該当項目の手動記入欄に入力がない</t>
    <rPh sb="10" eb="12">
      <t>シヨウ</t>
    </rPh>
    <rPh sb="14" eb="15">
      <t>サイ</t>
    </rPh>
    <rPh sb="16" eb="18">
      <t>ガイトウ</t>
    </rPh>
    <rPh sb="18" eb="20">
      <t>コウモク</t>
    </rPh>
    <rPh sb="21" eb="23">
      <t>シュドウ</t>
    </rPh>
    <rPh sb="23" eb="25">
      <t>キニュウ</t>
    </rPh>
    <rPh sb="25" eb="26">
      <t>ラン</t>
    </rPh>
    <rPh sb="27" eb="29">
      <t>ニュウリョク</t>
    </rPh>
    <phoneticPr fontId="1"/>
  </si>
  <si>
    <t>備品購入理由書（任意）</t>
    <rPh sb="8" eb="10">
      <t>ニンイ</t>
    </rPh>
    <phoneticPr fontId="1"/>
  </si>
  <si>
    <t>・単価30万円以上の備品がある場合、入力した
（30万円以上の備品がない場合は添付不要）</t>
    <rPh sb="18" eb="20">
      <t>ニュウリョク</t>
    </rPh>
    <phoneticPr fontId="1"/>
  </si>
  <si>
    <t>別紙①～③（任意）</t>
    <rPh sb="0" eb="2">
      <t>ベッシ</t>
    </rPh>
    <rPh sb="6" eb="8">
      <t>ニンイ</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</si>
  <si>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</si>
  <si>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・事業実施期間が、令和3年4月から令和6年3月までとなっている</t>
    <rPh sb="9" eb="11">
      <t>レイワ</t>
    </rPh>
    <rPh sb="17" eb="19">
      <t>レイワ</t>
    </rPh>
    <phoneticPr fontId="1"/>
  </si>
  <si>
    <t>事業実施スケジュール（必須）</t>
    <rPh sb="0" eb="2">
      <t>ジギョウ</t>
    </rPh>
    <rPh sb="2" eb="4">
      <t>ジッシ</t>
    </rPh>
    <rPh sb="11" eb="13">
      <t>ヒッス</t>
    </rPh>
    <phoneticPr fontId="1"/>
  </si>
  <si>
    <t>・柱立てごとの実施スケジュールを作成した</t>
    <rPh sb="1" eb="2">
      <t>ハシラ</t>
    </rPh>
    <rPh sb="2" eb="3">
      <t>タ</t>
    </rPh>
    <rPh sb="7" eb="9">
      <t>ジッシ</t>
    </rPh>
    <rPh sb="16" eb="18">
      <t>サクセイ</t>
    </rPh>
    <phoneticPr fontId="1"/>
  </si>
  <si>
    <t>応募フォームご送信前に、ご確認ください。</t>
    <rPh sb="0" eb="2">
      <t>オウボ</t>
    </rPh>
    <rPh sb="7" eb="9">
      <t>ソウシン</t>
    </rPh>
    <rPh sb="9" eb="10">
      <t>マエ</t>
    </rPh>
    <rPh sb="13" eb="15">
      <t>カクニン</t>
    </rPh>
    <phoneticPr fontId="1"/>
  </si>
  <si>
    <t>・要望額が以下の範囲内である
　2年間の合計で２，０００万円まで、3年間の合計で３，０００万円まで</t>
    <rPh sb="5" eb="7">
      <t>イカ</t>
    </rPh>
    <rPh sb="8" eb="11">
      <t>ハンイナイ</t>
    </rPh>
    <rPh sb="17" eb="19">
      <t>ネンカン</t>
    </rPh>
    <rPh sb="20" eb="22">
      <t>ゴウケイ</t>
    </rPh>
    <rPh sb="28" eb="29">
      <t>マン</t>
    </rPh>
    <rPh sb="29" eb="30">
      <t>エン</t>
    </rPh>
    <rPh sb="34" eb="36">
      <t>ネンカン</t>
    </rPh>
    <rPh sb="37" eb="39">
      <t>ゴウケイ</t>
    </rPh>
    <rPh sb="45" eb="46">
      <t>マン</t>
    </rPh>
    <rPh sb="46" eb="47">
      <t>エン</t>
    </rPh>
    <phoneticPr fontId="1"/>
  </si>
  <si>
    <t>・「賃金（団体職員）」が「Ｃ総事業費」に対して５０％以下である。</t>
    <rPh sb="2" eb="4">
      <t>チンギン</t>
    </rPh>
    <rPh sb="5" eb="7">
      <t>ダンタイ</t>
    </rPh>
    <rPh sb="7" eb="9">
      <t>ショクイン</t>
    </rPh>
    <rPh sb="14" eb="18">
      <t>ソウジギョウヒ</t>
    </rPh>
    <rPh sb="20" eb="21">
      <t>タイ</t>
    </rPh>
    <rPh sb="26" eb="28">
      <t>イカ</t>
    </rPh>
    <phoneticPr fontId="1"/>
  </si>
  <si>
    <t>応募フォームのご送信前に、以下のチェックリストで入力漏れ及び添付漏れがないかご確認ください。
不足があると審査することができません。</t>
    <rPh sb="0" eb="2">
      <t>オウボ</t>
    </rPh>
    <rPh sb="8" eb="10">
      <t>ソウシン</t>
    </rPh>
    <rPh sb="10" eb="11">
      <t>マエ</t>
    </rPh>
    <rPh sb="13" eb="15">
      <t>イカ</t>
    </rPh>
    <rPh sb="24" eb="26">
      <t>ニュウリョク</t>
    </rPh>
    <rPh sb="26" eb="27">
      <t>モ</t>
    </rPh>
    <rPh sb="28" eb="29">
      <t>オヨ</t>
    </rPh>
    <rPh sb="30" eb="32">
      <t>テンプ</t>
    </rPh>
    <rPh sb="32" eb="33">
      <t>モ</t>
    </rPh>
    <rPh sb="39" eb="41">
      <t>カクニン</t>
    </rPh>
    <rPh sb="47" eb="49">
      <t>フソク</t>
    </rPh>
    <rPh sb="53" eb="55">
      <t>シンサ</t>
    </rPh>
    <phoneticPr fontId="1"/>
  </si>
  <si>
    <t>こちら</t>
    <phoneticPr fontId="1"/>
  </si>
  <si>
    <t>要望書に戻る</t>
    <rPh sb="0" eb="3">
      <t>ヨウボウショ</t>
    </rPh>
    <rPh sb="4" eb="5">
      <t>モド</t>
    </rPh>
    <phoneticPr fontId="1"/>
  </si>
  <si>
    <t>要望書に戻る</t>
    <rPh sb="0" eb="3">
      <t>ヨウボウショ</t>
    </rPh>
    <rPh sb="4" eb="5">
      <t>モド</t>
    </rPh>
    <phoneticPr fontId="1"/>
  </si>
  <si>
    <t>入力領域へ戻る</t>
    <rPh sb="0" eb="2">
      <t>ニュウリョク</t>
    </rPh>
    <rPh sb="2" eb="4">
      <t>リョウイキ</t>
    </rPh>
    <rPh sb="5" eb="6">
      <t>モド</t>
    </rPh>
    <phoneticPr fontId="27"/>
  </si>
  <si>
    <t>青森県</t>
    <rPh sb="2" eb="3">
      <t>ケン</t>
    </rPh>
    <phoneticPr fontId="1"/>
  </si>
  <si>
    <t>岩手県</t>
    <rPh sb="2" eb="3">
      <t>ケン</t>
    </rPh>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</si>
  <si>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</si>
  <si>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</si>
  <si>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</si>
  <si>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</si>
  <si>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</si>
  <si>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</si>
  <si>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</si>
  <si>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</si>
  <si>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</si>
  <si>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rPh sb="2" eb="3">
      <t>ト</t>
    </rPh>
    <phoneticPr fontId="1"/>
  </si>
  <si>
    <t>神奈川県</t>
    <phoneticPr fontId="1"/>
  </si>
  <si>
    <t>京都府</t>
    <rPh sb="2" eb="3">
      <t>フ</t>
    </rPh>
    <phoneticPr fontId="1"/>
  </si>
  <si>
    <t>大阪府</t>
    <rPh sb="2" eb="3">
      <t>フ</t>
    </rPh>
    <phoneticPr fontId="1"/>
  </si>
  <si>
    <t>インプットシート（任意）
※インプットシートをご利用いただくと計算がスムーズになります。</t>
    <rPh sb="9" eb="11">
      <t>ニンイ</t>
    </rPh>
    <phoneticPr fontId="1"/>
  </si>
  <si>
    <t>助成金要望額調書（必須）</t>
    <rPh sb="0" eb="2">
      <t>ジョセイ</t>
    </rPh>
    <rPh sb="2" eb="3">
      <t>キン</t>
    </rPh>
    <rPh sb="9" eb="11">
      <t>ヒッス</t>
    </rPh>
    <phoneticPr fontId="1"/>
  </si>
  <si>
    <t>沖縄県</t>
  </si>
  <si>
    <t>鹿児島県</t>
  </si>
  <si>
    <t>宮崎県</t>
  </si>
  <si>
    <t>大分県</t>
  </si>
  <si>
    <t>熊本県</t>
  </si>
  <si>
    <t>長崎県</t>
  </si>
  <si>
    <t>佐賀県</t>
  </si>
  <si>
    <t>福岡県</t>
  </si>
  <si>
    <t>高知県</t>
  </si>
  <si>
    <t>愛媛県</t>
  </si>
  <si>
    <t>香川県</t>
  </si>
  <si>
    <t>徳島県</t>
  </si>
  <si>
    <t>山口県</t>
  </si>
  <si>
    <t>広島県</t>
  </si>
  <si>
    <t>岡山県</t>
  </si>
  <si>
    <t>島根県</t>
  </si>
  <si>
    <t>鳥取県</t>
  </si>
  <si>
    <t>和歌山県</t>
  </si>
  <si>
    <t>奈良県</t>
  </si>
  <si>
    <t>兵庫県</t>
  </si>
  <si>
    <t>滋賀県</t>
  </si>
  <si>
    <t>三重県</t>
  </si>
  <si>
    <t>愛知県</t>
  </si>
  <si>
    <t>静岡県</t>
  </si>
  <si>
    <t>岐阜県</t>
  </si>
  <si>
    <t>長野県</t>
  </si>
  <si>
    <t>山梨県</t>
  </si>
  <si>
    <t>福井県</t>
  </si>
  <si>
    <t>石川県</t>
  </si>
  <si>
    <t>富山県</t>
  </si>
  <si>
    <t>新潟県</t>
    <rPh sb="2" eb="3">
      <t>ケン</t>
    </rPh>
    <phoneticPr fontId="1"/>
  </si>
  <si>
    <t>③応募時における最新の決算書(ＰＤＦ)</t>
    <rPh sb="1" eb="3">
      <t>オウボ</t>
    </rPh>
    <phoneticPr fontId="1"/>
  </si>
  <si>
    <t>※添付書類②～③について
　データ容量が大きく、添付書類を送信できない場合は、独立行政法人福祉医療機構ＮＰＯリソースセンターまでお問合せください。</t>
    <rPh sb="1" eb="3">
      <t>テンプ</t>
    </rPh>
    <rPh sb="3" eb="5">
      <t>ショルイ</t>
    </rPh>
    <rPh sb="17" eb="19">
      <t>ヨウリョウ</t>
    </rPh>
    <rPh sb="20" eb="21">
      <t>オオ</t>
    </rPh>
    <rPh sb="24" eb="26">
      <t>テンプ</t>
    </rPh>
    <rPh sb="26" eb="28">
      <t>ショルイ</t>
    </rPh>
    <rPh sb="29" eb="31">
      <t>ソウシン</t>
    </rPh>
    <rPh sb="35" eb="37">
      <t>バアイ</t>
    </rPh>
    <rPh sb="39" eb="41">
      <t>ドクリツ</t>
    </rPh>
    <rPh sb="41" eb="43">
      <t>ギョウセイ</t>
    </rPh>
    <rPh sb="43" eb="45">
      <t>ホウジン</t>
    </rPh>
    <rPh sb="45" eb="47">
      <t>フクシ</t>
    </rPh>
    <rPh sb="47" eb="49">
      <t>イリョウ</t>
    </rPh>
    <rPh sb="49" eb="51">
      <t>キコウ</t>
    </rPh>
    <rPh sb="65" eb="67">
      <t>トイアワ</t>
    </rPh>
    <phoneticPr fontId="1"/>
  </si>
  <si>
    <r>
      <t>★応募フォーム添付書類①～③</t>
    </r>
    <r>
      <rPr>
        <sz val="36"/>
        <color rgb="FFFF0000"/>
        <rFont val="ＭＳ ゴシック"/>
        <family val="3"/>
        <charset val="128"/>
        <scheme val="minor"/>
      </rPr>
      <t>（郵送ではなく、応募フォームでの応募申込です）</t>
    </r>
    <rPh sb="1" eb="3">
      <t>オウボ</t>
    </rPh>
    <rPh sb="7" eb="9">
      <t>テンプ</t>
    </rPh>
    <rPh sb="9" eb="11">
      <t>ショルイ</t>
    </rPh>
    <rPh sb="15" eb="17">
      <t>ユウソウ</t>
    </rPh>
    <rPh sb="22" eb="24">
      <t>オウボ</t>
    </rPh>
    <rPh sb="30" eb="32">
      <t>オウボ</t>
    </rPh>
    <rPh sb="32" eb="34">
      <t>モウシコミ</t>
    </rPh>
    <phoneticPr fontId="1"/>
  </si>
  <si>
    <t>モデル事業で目指す政策化・制度化の具体的な内容
（500字以内）</t>
    <rPh sb="3" eb="5">
      <t>ジギョウ</t>
    </rPh>
    <rPh sb="6" eb="8">
      <t>メザ</t>
    </rPh>
    <rPh sb="9" eb="12">
      <t>セイサクカ</t>
    </rPh>
    <rPh sb="13" eb="16">
      <t>セイドカ</t>
    </rPh>
    <rPh sb="17" eb="20">
      <t>グタイテキ</t>
    </rPh>
    <rPh sb="21" eb="23">
      <t>ナイヨウ</t>
    </rPh>
    <rPh sb="28" eb="29">
      <t>ジ</t>
    </rPh>
    <rPh sb="29" eb="31">
      <t>イナイ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</si>
</sst>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_ * #,##0_ ;_ * \-#,##0_ ;_ * &quot;&quot;_ ;_ @_ "/>
    <numFmt numFmtId="183" formatCode="_ * #,##0_ ;_ * \-#,##0_ ;_ * &quot;&quot;\ ;_ @_ "/>
    <numFmt numFmtId="184" formatCode="0.0%"/>
  </numFmts>
  <fonts count="135">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6"/>
      <color theme="1"/>
      <name val="HG丸ｺﾞｼｯｸM-PRO"/>
      <family val="3"/>
      <charset val="128"/>
      <scheme val="major"/>
    </font>
    <font>
      <sz val="8"/>
      <color theme="1"/>
      <name val="HG丸ｺﾞｼｯｸM-PRO"/>
      <family val="3"/>
      <charset val="128"/>
      <scheme val="major"/>
    </font>
    <font>
      <sz val="10"/>
      <color rgb="FFFF0000"/>
      <name val="HG丸ｺﾞｼｯｸM-PRO"/>
      <family val="3"/>
      <charset val="128"/>
      <scheme val="major"/>
    </font>
    <font>
      <sz val="12"/>
      <color theme="1"/>
      <name val="HG丸ｺﾞｼｯｸM-PRO"/>
      <family val="3"/>
      <charset val="128"/>
      <scheme val="major"/>
    </font>
    <font>
      <b/>
      <sz val="10"/>
      <color theme="1"/>
      <name val="HG丸ｺﾞｼｯｸM-PRO"/>
      <family val="3"/>
      <charset val="128"/>
      <scheme val="major"/>
    </font>
    <font>
      <u/>
      <sz val="10"/>
      <color theme="1"/>
      <name val="HG丸ｺﾞｼｯｸM-PRO"/>
      <family val="3"/>
      <charset val="128"/>
      <scheme val="major"/>
    </font>
    <font>
      <u/>
      <sz val="6"/>
      <color theme="1"/>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2"/>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sz val="36"/>
      <color theme="1"/>
      <name val="ＭＳ ゴシック"/>
      <family val="3"/>
      <charset val="128"/>
      <scheme val="minor"/>
    </font>
    <font>
      <sz val="18"/>
      <color theme="1"/>
      <name val="ＭＳ ゴシック"/>
      <family val="3"/>
      <charset val="128"/>
    </font>
    <font>
      <b/>
      <sz val="24"/>
      <color theme="1"/>
      <name val="ＭＳ ゴシック"/>
      <family val="3"/>
      <charset val="128"/>
      <scheme val="minor"/>
    </font>
    <font>
      <sz val="18"/>
      <color theme="1"/>
      <name val="ＭＳ ゴシック"/>
      <family val="3"/>
      <charset val="128"/>
      <scheme val="minor"/>
    </font>
    <font>
      <b/>
      <sz val="20"/>
      <color theme="1"/>
      <name val="ＭＳ ゴシック"/>
      <family val="3"/>
      <charset val="128"/>
    </font>
    <font>
      <b/>
      <sz val="28"/>
      <color theme="1"/>
      <name val="ＭＳ ゴシック"/>
      <family val="3"/>
      <charset val="128"/>
      <scheme val="minor"/>
    </font>
    <font>
      <sz val="22"/>
      <color theme="1"/>
      <name val="ＭＳ ゴシック"/>
      <family val="3"/>
      <charset val="128"/>
    </font>
    <font>
      <sz val="22"/>
      <color theme="1"/>
      <name val="ＭＳ ゴシック"/>
      <family val="3"/>
      <charset val="128"/>
      <scheme val="minor"/>
    </font>
    <font>
      <sz val="28"/>
      <color theme="1"/>
      <name val="ＭＳ ゴシック"/>
      <family val="3"/>
      <charset val="128"/>
      <scheme val="minor"/>
    </font>
    <font>
      <sz val="22"/>
      <color rgb="FFFF0000"/>
      <name val="ＭＳ ゴシック"/>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sz val="16"/>
      <color theme="1"/>
      <name val="ＭＳ ゴシック"/>
      <family val="3"/>
      <charset val="128"/>
    </font>
    <font>
      <sz val="14"/>
      <color theme="1"/>
      <name val="ＭＳ ゴシック"/>
      <family val="3"/>
      <charset val="128"/>
    </font>
    <font>
      <sz val="36"/>
      <color rgb="FFFF0000"/>
      <name val="ＭＳ ゴシック"/>
      <family val="3"/>
      <charset val="128"/>
      <scheme val="minor"/>
    </font>
    <font>
      <sz val="48"/>
      <color rgb="FFFF0000"/>
      <name val="ＭＳ ゴシック"/>
      <family val="3"/>
      <charset val="128"/>
      <scheme val="minor"/>
    </font>
    <font>
      <sz val="28"/>
      <color theme="1"/>
      <name val="游ゴシック"/>
      <family val="3"/>
      <charset val="128"/>
    </font>
    <font>
      <sz val="26"/>
      <color theme="1"/>
      <name val="ＭＳ ゴシック"/>
      <family val="3"/>
      <charset val="128"/>
      <scheme val="minor"/>
    </font>
    <font>
      <sz val="22"/>
      <color rgb="FFFF0000"/>
      <name val="ＭＳ ゴシック"/>
      <family val="2"/>
      <charset val="128"/>
    </font>
    <font>
      <sz val="20"/>
      <color theme="1"/>
      <name val="ＭＳ ゴシック"/>
      <family val="3"/>
      <charset val="128"/>
      <scheme val="minor"/>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5"/>
      <color theme="1"/>
      <name val="HG丸ｺﾞｼｯｸM-PRO"/>
      <family val="3"/>
      <charset val="128"/>
      <scheme val="major"/>
    </font>
    <font>
      <sz val="9"/>
      <color theme="1"/>
      <name val="HG丸ｺﾞｼｯｸM-PRO"/>
      <family val="3"/>
      <charset val="128"/>
    </font>
    <font>
      <sz val="10"/>
      <color rgb="FFFF0000"/>
      <name val="HG丸ｺﾞｼｯｸM-PRO"/>
      <family val="3"/>
      <charset val="128"/>
    </font>
    <font>
      <sz val="11"/>
      <color theme="1"/>
      <name val="HG丸ｺﾞｼｯｸM-PRO"/>
      <family val="3"/>
      <charset val="128"/>
    </font>
    <font>
      <sz val="9"/>
      <color rgb="FFFF0000"/>
      <name val="HG丸ｺﾞｼｯｸM-PRO"/>
      <family val="3"/>
      <charset val="128"/>
    </font>
    <font>
      <sz val="12"/>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b/>
      <sz val="10"/>
      <color theme="1"/>
      <name val="HG丸ｺﾞｼｯｸM-PRO"/>
      <family val="3"/>
      <charset val="128"/>
    </font>
    <font>
      <sz val="14"/>
      <color rgb="FFFF0000"/>
      <name val="HG丸ｺﾞｼｯｸM-PRO"/>
      <family val="3"/>
      <charset val="128"/>
      <scheme val="major"/>
    </font>
    <font>
      <sz val="14"/>
      <color rgb="FFFF0000"/>
      <name val="HG丸ｺﾞｼｯｸM-PRO"/>
      <family val="3"/>
      <charset val="128"/>
    </font>
    <font>
      <sz val="6"/>
      <color theme="1"/>
      <name val="HG丸ｺﾞｼｯｸM-PRO"/>
      <family val="3"/>
      <charset val="128"/>
    </font>
    <font>
      <sz val="4.5"/>
      <color theme="1"/>
      <name val="HG丸ｺﾞｼｯｸM-PRO"/>
      <family val="3"/>
      <charset val="128"/>
      <scheme val="major"/>
    </font>
    <font>
      <sz val="10"/>
      <name val="HG丸ｺﾞｼｯｸM-PRO"/>
      <family val="3"/>
      <charset val="128"/>
      <scheme val="major"/>
    </font>
    <font>
      <b/>
      <sz val="20"/>
      <color theme="1"/>
      <name val="ＭＳ ｐゴシック"/>
      <family val="3"/>
      <charset val="128"/>
    </font>
    <font>
      <sz val="10"/>
      <name val="HG丸ｺﾞｼｯｸM-PRO"/>
      <family val="3"/>
      <charset val="128"/>
    </font>
    <font>
      <sz val="9"/>
      <color indexed="81"/>
      <name val="MS P ゴシック"/>
      <family val="3"/>
      <charset val="128"/>
    </font>
    <font>
      <b/>
      <sz val="9"/>
      <color indexed="81"/>
      <name val="MS P ゴシック"/>
      <family val="3"/>
      <charset val="128"/>
    </font>
    <font>
      <sz val="9"/>
      <name val="HG丸ｺﾞｼｯｸM-PRO"/>
      <family val="3"/>
      <charset val="128"/>
    </font>
    <font>
      <sz val="11"/>
      <name val="HG丸ｺﾞｼｯｸM-PRO"/>
      <family val="3"/>
      <charset val="128"/>
    </font>
    <font>
      <sz val="10"/>
      <color theme="1"/>
      <name val="ＭＳ ゴシック"/>
      <family val="3"/>
      <charset val="128"/>
      <scheme val="minor"/>
    </font>
    <font>
      <b/>
      <sz val="16"/>
      <name val="ＭＳ Ｐゴシック"/>
      <family val="3"/>
      <charset val="128"/>
    </font>
    <font>
      <sz val="16"/>
      <color theme="1"/>
      <name val="HG丸ｺﾞｼｯｸM-PRO"/>
      <family val="3"/>
      <charset val="128"/>
      <scheme val="major"/>
    </font>
    <font>
      <sz val="10.5"/>
      <color theme="1"/>
      <name val="ＭＳ 明朝"/>
      <family val="1"/>
      <charset val="128"/>
    </font>
    <font>
      <sz val="7"/>
      <color theme="1"/>
      <name val="HG丸ｺﾞｼｯｸM-PRO"/>
      <family val="3"/>
      <charset val="128"/>
    </font>
    <font>
      <u/>
      <sz val="7"/>
      <color theme="1"/>
      <name val="HG丸ｺﾞｼｯｸM-PRO"/>
      <family val="3"/>
      <charset val="128"/>
    </font>
    <font>
      <sz val="14"/>
      <color theme="1"/>
      <name val="HG丸ｺﾞｼｯｸM-PRO"/>
      <family val="3"/>
      <charset val="128"/>
    </font>
    <font>
      <b/>
      <sz val="14"/>
      <color theme="1"/>
      <name val="HG丸ｺﾞｼｯｸM-PRO"/>
      <family val="3"/>
      <charset val="128"/>
    </font>
    <font>
      <b/>
      <sz val="18"/>
      <color theme="1"/>
      <name val="HG丸ｺﾞｼｯｸM-PRO"/>
      <family val="3"/>
      <charset val="128"/>
    </font>
    <font>
      <b/>
      <sz val="11"/>
      <color theme="1"/>
      <name val="ＭＳ ゴシック"/>
      <family val="3"/>
      <charset val="128"/>
      <scheme val="minor"/>
    </font>
    <font>
      <b/>
      <sz val="11"/>
      <color rgb="FFFF0000"/>
      <name val="ＭＳ ゴシック"/>
      <family val="3"/>
      <charset val="128"/>
      <scheme val="minor"/>
    </font>
    <font>
      <b/>
      <sz val="18"/>
      <color rgb="FFFF0000"/>
      <name val="ＭＳ ゴシック"/>
      <family val="3"/>
      <charset val="128"/>
      <scheme val="minor"/>
    </font>
    <font>
      <b/>
      <sz val="11"/>
      <color theme="0"/>
      <name val="ＭＳ ゴシック"/>
      <family val="3"/>
      <charset val="128"/>
      <scheme val="minor"/>
    </font>
    <font>
      <b/>
      <sz val="14"/>
      <color rgb="FFFF0000"/>
      <name val="ＭＳ ゴシック"/>
      <family val="3"/>
      <charset val="128"/>
      <scheme val="minor"/>
    </font>
    <font>
      <b/>
      <sz val="10"/>
      <color theme="0"/>
      <name val="ＭＳ ゴシック"/>
      <family val="2"/>
      <charset val="128"/>
      <scheme val="minor"/>
    </font>
    <font>
      <b/>
      <sz val="10"/>
      <color theme="0"/>
      <name val="ＭＳ ゴシック"/>
      <family val="3"/>
      <charset val="128"/>
      <scheme val="minor"/>
    </font>
    <font>
      <sz val="11"/>
      <color rgb="FF0033CC"/>
      <name val="ＭＳ ゴシック"/>
      <family val="2"/>
      <charset val="128"/>
      <scheme val="minor"/>
    </font>
    <font>
      <b/>
      <sz val="11"/>
      <color rgb="FF0033CC"/>
      <name val="ＭＳ ゴシック"/>
      <family val="3"/>
      <charset val="128"/>
      <scheme val="minor"/>
    </font>
    <font>
      <sz val="12"/>
      <color theme="1"/>
      <name val="ＭＳ ゴシック"/>
      <family val="3"/>
      <charset val="128"/>
      <scheme val="minor"/>
    </font>
    <font>
      <b/>
      <sz val="14"/>
      <color theme="1"/>
      <name val="ＭＳ Ｐゴシック"/>
      <family val="3"/>
      <charset val="128"/>
    </font>
    <font>
      <b/>
      <sz val="14"/>
      <name val="HG丸ｺﾞｼｯｸM-PRO"/>
      <family val="3"/>
      <charset val="128"/>
      <scheme val="major"/>
    </font>
    <font>
      <sz val="9"/>
      <name val="HG丸ｺﾞｼｯｸM-PRO"/>
      <family val="3"/>
      <charset val="128"/>
      <scheme val="major"/>
    </font>
    <font>
      <sz val="12"/>
      <name val="HG丸ｺﾞｼｯｸM-PRO"/>
      <family val="3"/>
      <charset val="128"/>
    </font>
    <font>
      <sz val="5.5"/>
      <name val="HG丸ｺﾞｼｯｸM-PRO"/>
      <family val="3"/>
      <charset val="128"/>
    </font>
    <font>
      <sz val="8"/>
      <name val="HG丸ｺﾞｼｯｸM-PRO"/>
      <family val="3"/>
      <charset val="128"/>
    </font>
    <font>
      <u/>
      <sz val="10"/>
      <name val="HG丸ｺﾞｼｯｸM-PRO"/>
      <family val="3"/>
      <charset val="128"/>
      <scheme val="major"/>
    </font>
    <font>
      <sz val="8"/>
      <name val="HG丸ｺﾞｼｯｸM-PRO"/>
      <family val="3"/>
      <charset val="128"/>
      <scheme val="major"/>
    </font>
    <font>
      <sz val="11"/>
      <name val="HG丸ｺﾞｼｯｸM-PRO"/>
      <family val="3"/>
      <charset val="128"/>
      <scheme val="major"/>
    </font>
    <font>
      <sz val="6"/>
      <name val="HG丸ｺﾞｼｯｸM-PRO"/>
      <family val="3"/>
      <charset val="128"/>
    </font>
    <font>
      <sz val="16"/>
      <name val="ＭＳ Ｐゴシック"/>
      <family val="3"/>
      <charset val="128"/>
    </font>
    <font>
      <sz val="9"/>
      <name val="ＭＳ Ｐゴシック"/>
      <family val="3"/>
      <charset val="128"/>
    </font>
    <font>
      <sz val="9"/>
      <color theme="1"/>
      <name val="ＭＳ ゴシック"/>
      <family val="3"/>
      <charset val="128"/>
      <scheme val="minor"/>
    </font>
    <font>
      <sz val="9"/>
      <color theme="1"/>
      <name val="ＭＳ ゴシック"/>
      <family val="2"/>
      <charset val="128"/>
      <scheme val="minor"/>
    </font>
    <font>
      <sz val="8.5"/>
      <name val="HG丸ｺﾞｼｯｸM-PRO"/>
      <family val="3"/>
      <charset val="128"/>
    </font>
    <font>
      <sz val="8.5"/>
      <color theme="1"/>
      <name val="HG丸ｺﾞｼｯｸM-PRO"/>
      <family val="3"/>
      <charset val="128"/>
    </font>
    <font>
      <sz val="10"/>
      <color theme="1"/>
      <name val="ＭＳ Ｐゴシック"/>
      <family val="3"/>
      <charset val="128"/>
    </font>
  </fonts>
  <fills count="20">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66FFFF"/>
        <bgColor indexed="64"/>
      </patternFill>
    </fill>
    <fill>
      <patternFill patternType="solid">
        <fgColor rgb="FFFFCCFF"/>
        <bgColor indexed="64"/>
      </patternFill>
    </fill>
  </fills>
  <borders count="2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tted">
        <color indexed="64"/>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style="hair">
        <color indexed="64"/>
      </top>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thin">
        <color indexed="64"/>
      </left>
      <right/>
      <top style="medium">
        <color indexed="64"/>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thin">
        <color indexed="64"/>
      </left>
      <right/>
      <top style="dashed">
        <color indexed="64"/>
      </top>
      <bottom/>
      <diagonal/>
    </border>
    <border>
      <left/>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right/>
      <top/>
      <bottom/>
      <diagonal style="thin">
        <color auto="1"/>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diagonalDown="1">
      <left/>
      <right style="thin">
        <color indexed="64"/>
      </right>
      <top/>
      <bottom style="thin">
        <color indexed="64"/>
      </bottom>
      <diagonal style="thin">
        <color auto="1"/>
      </diagonal>
    </border>
    <border diagonalDown="1">
      <left/>
      <right/>
      <top/>
      <bottom style="thin">
        <color indexed="64"/>
      </bottom>
      <diagonal style="thin">
        <color auto="1"/>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theme="0"/>
      </bottom>
      <diagonal/>
    </border>
    <border>
      <left/>
      <right style="thin">
        <color theme="0"/>
      </right>
      <top style="hair">
        <color indexed="64"/>
      </top>
      <bottom style="thin">
        <color theme="0"/>
      </bottom>
      <diagonal/>
    </border>
    <border>
      <left style="thin">
        <color theme="0"/>
      </left>
      <right/>
      <top style="hair">
        <color indexed="64"/>
      </top>
      <bottom style="thin">
        <color theme="0"/>
      </bottom>
      <diagonal/>
    </border>
    <border>
      <left/>
      <right/>
      <top style="hair">
        <color indexed="64"/>
      </top>
      <bottom style="thin">
        <color theme="0"/>
      </bottom>
      <diagonal/>
    </border>
    <border>
      <left style="double">
        <color indexed="64"/>
      </left>
      <right style="double">
        <color indexed="64"/>
      </right>
      <top style="hair">
        <color indexed="64"/>
      </top>
      <bottom/>
      <diagonal/>
    </border>
    <border>
      <left/>
      <right style="hair">
        <color indexed="64"/>
      </right>
      <top style="hair">
        <color indexed="64"/>
      </top>
      <bottom style="thin">
        <color theme="0"/>
      </bottom>
      <diagonal/>
    </border>
    <border>
      <left style="hair">
        <color indexed="64"/>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double">
        <color indexed="64"/>
      </left>
      <right style="double">
        <color indexed="64"/>
      </right>
      <top/>
      <bottom style="thin">
        <color indexed="64"/>
      </bottom>
      <diagonal/>
    </border>
    <border>
      <left style="thin">
        <color theme="0"/>
      </left>
      <right style="hair">
        <color indexed="64"/>
      </right>
      <top style="thin">
        <color theme="0"/>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ashed">
        <color auto="1"/>
      </bottom>
      <diagonal/>
    </border>
    <border>
      <left/>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dotted">
        <color indexed="64"/>
      </bottom>
      <diagonal/>
    </border>
    <border>
      <left/>
      <right style="dashed">
        <color indexed="64"/>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dashed">
        <color auto="1"/>
      </left>
      <right style="dashed">
        <color auto="1"/>
      </right>
      <top style="dashed">
        <color auto="1"/>
      </top>
      <bottom style="medium">
        <color indexed="64"/>
      </bottom>
      <diagonal/>
    </border>
    <border>
      <left/>
      <right style="medium">
        <color indexed="64"/>
      </right>
      <top style="dashed">
        <color auto="1"/>
      </top>
      <bottom style="medium">
        <color indexed="64"/>
      </bottom>
      <diagonal/>
    </border>
    <border>
      <left style="dashed">
        <color indexed="64"/>
      </left>
      <right/>
      <top style="medium">
        <color indexed="64"/>
      </top>
      <bottom style="dashed">
        <color auto="1"/>
      </bottom>
      <diagonal/>
    </border>
    <border>
      <left/>
      <right style="medium">
        <color indexed="64"/>
      </right>
      <top style="medium">
        <color indexed="64"/>
      </top>
      <bottom style="dashed">
        <color auto="1"/>
      </bottom>
      <diagonal/>
    </border>
    <border>
      <left style="thin">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hair">
        <color indexed="64"/>
      </left>
      <right style="dashed">
        <color auto="1"/>
      </right>
      <top style="dashed">
        <color auto="1"/>
      </top>
      <bottom style="medium">
        <color indexed="64"/>
      </bottom>
      <diagonal/>
    </border>
    <border>
      <left/>
      <right style="medium">
        <color indexed="64"/>
      </right>
      <top/>
      <bottom style="hair">
        <color indexed="64"/>
      </bottom>
      <diagonal/>
    </border>
    <border diagonalDown="1">
      <left style="medium">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diagonalDown="1">
      <left style="medium">
        <color indexed="64"/>
      </left>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medium">
        <color indexed="64"/>
      </left>
      <right/>
      <top style="thin">
        <color indexed="64"/>
      </top>
      <bottom/>
      <diagonal style="dashed">
        <color indexed="64"/>
      </diagonal>
    </border>
    <border diagonalDown="1">
      <left/>
      <right style="medium">
        <color indexed="64"/>
      </right>
      <top style="thin">
        <color indexed="64"/>
      </top>
      <bottom/>
      <diagonal style="dashed">
        <color indexed="64"/>
      </diagonal>
    </border>
    <border diagonalDown="1">
      <left style="medium">
        <color indexed="64"/>
      </left>
      <right/>
      <top/>
      <bottom style="thin">
        <color indexed="64"/>
      </bottom>
      <diagonal style="dashed">
        <color indexed="64"/>
      </diagonal>
    </border>
    <border diagonalDown="1">
      <left/>
      <right style="medium">
        <color indexed="64"/>
      </right>
      <top/>
      <bottom style="thin">
        <color indexed="64"/>
      </bottom>
      <diagonal style="dashed">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dotted">
        <color indexed="64"/>
      </top>
      <bottom style="medium">
        <color indexed="64"/>
      </bottom>
      <diagonal/>
    </border>
  </borders>
  <cellStyleXfs count="10">
    <xf numFmtId="0" fontId="0" fillId="0" borderId="0">
      <alignment vertical="center"/>
    </xf>
    <xf numFmtId="0" fontId="16" fillId="0" borderId="0">
      <alignment vertical="center"/>
    </xf>
    <xf numFmtId="0" fontId="16" fillId="0" borderId="0">
      <alignment vertical="center"/>
    </xf>
    <xf numFmtId="38" fontId="40" fillId="0" borderId="0" applyFont="0" applyFill="0" applyBorder="0" applyAlignment="0" applyProtection="0">
      <alignment vertical="center"/>
    </xf>
    <xf numFmtId="0" fontId="76" fillId="0" borderId="0">
      <alignment vertical="center"/>
    </xf>
    <xf numFmtId="0" fontId="85" fillId="0" borderId="0" applyNumberFormat="0" applyFill="0" applyBorder="0" applyAlignment="0" applyProtection="0">
      <alignment vertical="center"/>
    </xf>
    <xf numFmtId="0" fontId="76" fillId="0" borderId="0">
      <alignment vertical="center"/>
    </xf>
    <xf numFmtId="38" fontId="76" fillId="0" borderId="0" applyFont="0" applyFill="0" applyBorder="0" applyAlignment="0" applyProtection="0">
      <alignment vertical="center"/>
    </xf>
    <xf numFmtId="9" fontId="76" fillId="0" borderId="0" applyFont="0" applyFill="0" applyBorder="0" applyAlignment="0" applyProtection="0">
      <alignment vertical="center"/>
    </xf>
    <xf numFmtId="0" fontId="76" fillId="0" borderId="0">
      <alignment vertical="center"/>
    </xf>
  </cellStyleXfs>
  <cellXfs count="1562">
    <xf numFmtId="0" fontId="0" fillId="0" borderId="0" xfId="0">
      <alignment vertical="center"/>
    </xf>
    <xf numFmtId="0" fontId="0" fillId="0" borderId="0" xfId="0" applyBorder="1">
      <alignment vertical="center"/>
    </xf>
    <xf numFmtId="0" fontId="3" fillId="0" borderId="0" xfId="0" applyFont="1" applyAlignment="1">
      <alignment vertical="center" shrinkToFit="1"/>
    </xf>
    <xf numFmtId="0" fontId="3" fillId="0" borderId="0" xfId="0" applyFont="1" applyAlignment="1">
      <alignment vertical="top" shrinkToFit="1"/>
    </xf>
    <xf numFmtId="0" fontId="3" fillId="0" borderId="0" xfId="0" applyFont="1" applyFill="1" applyBorder="1" applyAlignment="1">
      <alignment vertical="center" shrinkToFit="1"/>
    </xf>
    <xf numFmtId="0" fontId="3" fillId="0" borderId="0" xfId="0" applyFont="1" applyFill="1" applyAlignment="1">
      <alignment vertical="center" shrinkToFit="1"/>
    </xf>
    <xf numFmtId="0" fontId="9" fillId="0" borderId="0" xfId="0" applyFont="1" applyFill="1" applyAlignment="1">
      <alignment horizontal="center" vertical="center" shrinkToFit="1"/>
    </xf>
    <xf numFmtId="0" fontId="9" fillId="0" borderId="0" xfId="0" applyFont="1" applyFill="1" applyAlignment="1">
      <alignment vertical="center"/>
    </xf>
    <xf numFmtId="0" fontId="9" fillId="0" borderId="0" xfId="0" applyFont="1" applyFill="1" applyAlignment="1">
      <alignment vertical="center" shrinkToFit="1"/>
    </xf>
    <xf numFmtId="0" fontId="3" fillId="0" borderId="0" xfId="0" applyFont="1" applyFill="1" applyBorder="1" applyAlignment="1">
      <alignment vertical="top" shrinkToFit="1"/>
    </xf>
    <xf numFmtId="0" fontId="3" fillId="0" borderId="4" xfId="0" applyFont="1" applyFill="1" applyBorder="1" applyAlignment="1">
      <alignment vertical="center" shrinkToFit="1"/>
    </xf>
    <xf numFmtId="0" fontId="0" fillId="0" borderId="11" xfId="0" applyBorder="1">
      <alignment vertical="center"/>
    </xf>
    <xf numFmtId="0" fontId="0" fillId="0" borderId="43" xfId="0" applyBorder="1">
      <alignment vertical="center"/>
    </xf>
    <xf numFmtId="0" fontId="12" fillId="0" borderId="0" xfId="0" applyFont="1" applyFill="1" applyBorder="1" applyAlignment="1">
      <alignment vertical="center" wrapText="1"/>
    </xf>
    <xf numFmtId="0" fontId="16" fillId="0" borderId="0" xfId="2" applyProtection="1">
      <alignment vertical="center"/>
    </xf>
    <xf numFmtId="0" fontId="16" fillId="7" borderId="0" xfId="2" applyFill="1" applyProtection="1">
      <alignment vertical="center"/>
    </xf>
    <xf numFmtId="0" fontId="16" fillId="8" borderId="0" xfId="2" applyFill="1" applyProtection="1">
      <alignment vertical="center"/>
    </xf>
    <xf numFmtId="0" fontId="16" fillId="7" borderId="0" xfId="2" applyFill="1" applyProtection="1">
      <alignment vertical="center"/>
      <protection locked="0"/>
    </xf>
    <xf numFmtId="38" fontId="40" fillId="0" borderId="0" xfId="3" applyFont="1" applyBorder="1" applyAlignment="1" applyProtection="1">
      <alignment horizontal="center" vertical="center"/>
    </xf>
    <xf numFmtId="0" fontId="16" fillId="0" borderId="0" xfId="2" applyFill="1" applyBorder="1" applyAlignment="1" applyProtection="1">
      <alignment horizontal="right" vertical="center"/>
    </xf>
    <xf numFmtId="38" fontId="40" fillId="0" borderId="0" xfId="3" applyFont="1" applyFill="1" applyBorder="1" applyAlignment="1" applyProtection="1">
      <alignment horizontal="center" vertical="center"/>
    </xf>
    <xf numFmtId="0" fontId="16" fillId="0" borderId="0" xfId="2" applyBorder="1" applyAlignment="1" applyProtection="1">
      <alignment vertical="center" wrapText="1"/>
    </xf>
    <xf numFmtId="0" fontId="16" fillId="0" borderId="0" xfId="2" applyBorder="1" applyAlignment="1" applyProtection="1">
      <alignment horizontal="left" vertical="center"/>
    </xf>
    <xf numFmtId="0" fontId="16" fillId="0" borderId="92" xfId="2" applyFill="1" applyBorder="1" applyAlignment="1" applyProtection="1">
      <alignment vertical="center" wrapText="1"/>
      <protection locked="0"/>
    </xf>
    <xf numFmtId="0" fontId="16" fillId="0" borderId="39" xfId="2" applyBorder="1" applyProtection="1">
      <alignment vertical="center"/>
    </xf>
    <xf numFmtId="0" fontId="16" fillId="0" borderId="32" xfId="2" applyFill="1" applyBorder="1" applyAlignment="1" applyProtection="1">
      <alignment vertical="center" wrapText="1"/>
      <protection locked="0"/>
    </xf>
    <xf numFmtId="0" fontId="16" fillId="0" borderId="61" xfId="2" applyBorder="1" applyProtection="1">
      <alignment vertical="center"/>
    </xf>
    <xf numFmtId="0" fontId="16" fillId="0" borderId="39" xfId="2" applyFill="1" applyBorder="1" applyAlignment="1" applyProtection="1">
      <alignment vertical="center" wrapText="1"/>
      <protection locked="0"/>
    </xf>
    <xf numFmtId="0" fontId="16" fillId="0" borderId="39" xfId="2" applyFill="1" applyBorder="1" applyProtection="1">
      <alignment vertical="center"/>
    </xf>
    <xf numFmtId="0" fontId="16" fillId="0" borderId="56" xfId="2" applyBorder="1" applyAlignment="1" applyProtection="1">
      <alignment horizontal="center" vertical="center"/>
    </xf>
    <xf numFmtId="0" fontId="16" fillId="0" borderId="14" xfId="2" applyBorder="1" applyProtection="1">
      <alignment vertical="center"/>
    </xf>
    <xf numFmtId="0" fontId="16" fillId="0" borderId="0" xfId="2" applyBorder="1" applyAlignment="1" applyProtection="1">
      <alignment vertical="center" shrinkToFit="1"/>
      <protection hidden="1"/>
    </xf>
    <xf numFmtId="0" fontId="16" fillId="0" borderId="20" xfId="2" applyBorder="1" applyProtection="1">
      <alignment vertical="center"/>
    </xf>
    <xf numFmtId="0" fontId="45" fillId="0" borderId="0" xfId="2" applyFont="1" applyProtection="1">
      <alignment vertical="center"/>
    </xf>
    <xf numFmtId="0" fontId="46" fillId="7" borderId="0" xfId="2" applyFont="1" applyFill="1" applyProtection="1">
      <alignment vertical="center"/>
    </xf>
    <xf numFmtId="0" fontId="47" fillId="7" borderId="0" xfId="2" applyFont="1" applyFill="1" applyProtection="1">
      <alignment vertical="center"/>
    </xf>
    <xf numFmtId="0" fontId="48" fillId="7" borderId="0" xfId="2" applyFont="1" applyFill="1" applyProtection="1">
      <alignment vertical="center"/>
    </xf>
    <xf numFmtId="0" fontId="49" fillId="7" borderId="0" xfId="2" applyFont="1" applyFill="1" applyProtection="1">
      <alignment vertical="center"/>
    </xf>
    <xf numFmtId="0" fontId="0" fillId="0" borderId="0" xfId="0" applyAlignment="1">
      <alignment horizontal="left" vertical="center"/>
    </xf>
    <xf numFmtId="0" fontId="3" fillId="0" borderId="0" xfId="0" applyFont="1" applyFill="1" applyBorder="1" applyAlignment="1">
      <alignment horizontal="center" vertical="center" shrinkToFit="1"/>
    </xf>
    <xf numFmtId="0" fontId="16" fillId="0" borderId="93" xfId="2" applyBorder="1" applyAlignment="1" applyProtection="1">
      <alignment horizontal="center" vertical="center"/>
    </xf>
    <xf numFmtId="0" fontId="18" fillId="0" borderId="0" xfId="1" applyFont="1" applyBorder="1" applyProtection="1">
      <alignment vertical="center"/>
    </xf>
    <xf numFmtId="0" fontId="20" fillId="0" borderId="0" xfId="1" applyFont="1" applyBorder="1" applyAlignment="1" applyProtection="1">
      <alignment horizontal="left" vertical="top" wrapText="1"/>
    </xf>
    <xf numFmtId="0" fontId="60" fillId="0" borderId="0" xfId="1" applyFont="1" applyProtection="1">
      <alignment vertical="center"/>
    </xf>
    <xf numFmtId="0" fontId="17" fillId="0" borderId="0" xfId="1" applyFont="1" applyProtection="1">
      <alignment vertical="center"/>
    </xf>
    <xf numFmtId="0" fontId="37" fillId="0" borderId="0" xfId="1" applyFont="1" applyAlignment="1" applyProtection="1">
      <alignment vertical="center"/>
    </xf>
    <xf numFmtId="0" fontId="39" fillId="0" borderId="46" xfId="1" applyFont="1" applyBorder="1" applyAlignment="1" applyProtection="1">
      <alignment horizontal="center" vertical="center"/>
    </xf>
    <xf numFmtId="0" fontId="36" fillId="0" borderId="0" xfId="1" applyFont="1" applyBorder="1" applyAlignment="1" applyProtection="1">
      <alignment horizontal="left" vertical="center" wrapText="1"/>
    </xf>
    <xf numFmtId="0" fontId="18" fillId="0" borderId="12" xfId="1" applyFont="1" applyBorder="1" applyProtection="1">
      <alignment vertical="center"/>
    </xf>
    <xf numFmtId="0" fontId="20" fillId="6" borderId="18" xfId="1" applyFont="1" applyFill="1" applyBorder="1" applyAlignment="1" applyProtection="1">
      <alignment horizontal="left" vertical="center"/>
    </xf>
    <xf numFmtId="0" fontId="20" fillId="6" borderId="3" xfId="1" applyFont="1" applyFill="1" applyBorder="1" applyAlignment="1" applyProtection="1">
      <alignment horizontal="left" vertical="center"/>
    </xf>
    <xf numFmtId="0" fontId="20" fillId="6" borderId="4" xfId="1" applyFont="1" applyFill="1" applyBorder="1" applyAlignment="1" applyProtection="1">
      <alignment horizontal="left" vertical="center"/>
    </xf>
    <xf numFmtId="0" fontId="20" fillId="6" borderId="23" xfId="1" applyFont="1" applyFill="1" applyBorder="1" applyAlignment="1" applyProtection="1">
      <alignment vertical="center"/>
    </xf>
    <xf numFmtId="0" fontId="20" fillId="6" borderId="24" xfId="1" applyFont="1" applyFill="1" applyBorder="1" applyAlignment="1" applyProtection="1">
      <alignment horizontal="left" vertical="center"/>
    </xf>
    <xf numFmtId="0" fontId="20" fillId="6" borderId="25" xfId="1" applyFont="1" applyFill="1" applyBorder="1" applyAlignment="1" applyProtection="1">
      <alignment horizontal="left" vertical="center"/>
    </xf>
    <xf numFmtId="0" fontId="20" fillId="6" borderId="81" xfId="1" applyFont="1" applyFill="1" applyBorder="1" applyAlignment="1" applyProtection="1">
      <alignment horizontal="left" vertical="center"/>
    </xf>
    <xf numFmtId="0" fontId="20" fillId="6" borderId="78" xfId="1" applyFont="1" applyFill="1" applyBorder="1" applyAlignment="1" applyProtection="1">
      <alignment horizontal="justify" vertical="center" wrapText="1"/>
    </xf>
    <xf numFmtId="0" fontId="20" fillId="6" borderId="80" xfId="1" applyFont="1" applyFill="1" applyBorder="1" applyAlignment="1" applyProtection="1">
      <alignment horizontal="justify" vertical="center" wrapText="1"/>
    </xf>
    <xf numFmtId="0" fontId="20" fillId="6" borderId="75" xfId="1" applyFont="1" applyFill="1" applyBorder="1" applyAlignment="1" applyProtection="1">
      <alignment horizontal="left" vertical="center"/>
    </xf>
    <xf numFmtId="0" fontId="20" fillId="6" borderId="74" xfId="1" applyFont="1" applyFill="1" applyBorder="1" applyAlignment="1" applyProtection="1">
      <alignment horizontal="justify" vertical="center" wrapText="1"/>
    </xf>
    <xf numFmtId="0" fontId="20" fillId="6" borderId="73" xfId="1" applyFont="1" applyFill="1" applyBorder="1" applyAlignment="1" applyProtection="1">
      <alignment horizontal="justify" vertical="center" wrapText="1"/>
    </xf>
    <xf numFmtId="0" fontId="20" fillId="0" borderId="6" xfId="1" applyFont="1" applyFill="1" applyBorder="1" applyAlignment="1" applyProtection="1">
      <alignment horizontal="left" vertical="center"/>
    </xf>
    <xf numFmtId="177" fontId="20" fillId="0" borderId="0" xfId="1" applyNumberFormat="1" applyFont="1" applyFill="1" applyBorder="1" applyAlignment="1" applyProtection="1">
      <alignment horizontal="left" vertical="center"/>
    </xf>
    <xf numFmtId="176" fontId="20" fillId="0" borderId="0" xfId="1" applyNumberFormat="1" applyFont="1" applyFill="1" applyBorder="1" applyAlignment="1" applyProtection="1">
      <alignment horizontal="center" vertical="center"/>
    </xf>
    <xf numFmtId="176" fontId="20" fillId="4" borderId="0" xfId="1" applyNumberFormat="1" applyFont="1" applyFill="1" applyBorder="1" applyAlignment="1" applyProtection="1">
      <alignment horizontal="center" vertical="center"/>
    </xf>
    <xf numFmtId="0" fontId="20" fillId="4" borderId="0" xfId="1" applyFont="1" applyFill="1" applyBorder="1" applyAlignment="1" applyProtection="1">
      <alignment horizontal="left" vertical="top" wrapText="1"/>
    </xf>
    <xf numFmtId="177" fontId="31" fillId="4" borderId="0" xfId="1" applyNumberFormat="1" applyFont="1" applyFill="1" applyBorder="1" applyAlignment="1" applyProtection="1">
      <alignment horizontal="left" vertical="top" wrapText="1"/>
    </xf>
    <xf numFmtId="176" fontId="20" fillId="0" borderId="59" xfId="1" applyNumberFormat="1" applyFont="1" applyFill="1" applyBorder="1" applyAlignment="1" applyProtection="1">
      <alignment horizontal="center" vertical="center"/>
    </xf>
    <xf numFmtId="0" fontId="29" fillId="0" borderId="0" xfId="1" applyFont="1" applyBorder="1" applyProtection="1">
      <alignment vertical="center"/>
    </xf>
    <xf numFmtId="176" fontId="29" fillId="0" borderId="0" xfId="1" applyNumberFormat="1" applyFont="1" applyFill="1" applyBorder="1" applyAlignment="1" applyProtection="1">
      <alignment horizontal="center" vertical="center"/>
    </xf>
    <xf numFmtId="0" fontId="29" fillId="4" borderId="0" xfId="1" applyFont="1" applyFill="1" applyBorder="1" applyAlignment="1" applyProtection="1">
      <alignment horizontal="center" vertical="center"/>
    </xf>
    <xf numFmtId="0" fontId="61" fillId="0" borderId="0" xfId="1" applyFont="1" applyFill="1" applyBorder="1" applyAlignment="1" applyProtection="1">
      <alignment horizontal="left" vertical="center"/>
    </xf>
    <xf numFmtId="0" fontId="29" fillId="0" borderId="0" xfId="1" applyFont="1" applyFill="1" applyBorder="1" applyAlignment="1" applyProtection="1">
      <alignment horizontal="left" vertical="center"/>
    </xf>
    <xf numFmtId="0" fontId="64" fillId="0" borderId="0" xfId="1" applyFont="1" applyFill="1" applyBorder="1" applyAlignment="1" applyProtection="1">
      <alignment horizontal="left" vertical="center"/>
    </xf>
    <xf numFmtId="0" fontId="29" fillId="0" borderId="0" xfId="1" applyFont="1" applyFill="1" applyBorder="1" applyAlignment="1" applyProtection="1">
      <alignment horizontal="center" vertical="center"/>
    </xf>
    <xf numFmtId="0" fontId="65" fillId="0" borderId="14" xfId="1" applyFont="1" applyFill="1" applyBorder="1" applyAlignment="1" applyProtection="1">
      <alignment vertical="center"/>
    </xf>
    <xf numFmtId="0" fontId="34" fillId="0" borderId="14" xfId="1" applyFont="1" applyFill="1" applyBorder="1" applyAlignment="1" applyProtection="1">
      <alignment vertical="center"/>
    </xf>
    <xf numFmtId="0" fontId="21" fillId="0" borderId="0" xfId="1" applyFont="1" applyBorder="1" applyAlignment="1" applyProtection="1">
      <alignment horizontal="left" vertical="top" wrapText="1"/>
    </xf>
    <xf numFmtId="0" fontId="61" fillId="0" borderId="0" xfId="1" applyFont="1" applyBorder="1" applyAlignment="1" applyProtection="1">
      <alignment vertical="top"/>
    </xf>
    <xf numFmtId="0" fontId="28" fillId="0" borderId="0" xfId="1" applyFont="1" applyBorder="1" applyAlignment="1" applyProtection="1">
      <alignment vertical="top"/>
    </xf>
    <xf numFmtId="0" fontId="20" fillId="0" borderId="0" xfId="1" applyFont="1" applyBorder="1" applyAlignment="1" applyProtection="1">
      <alignment horizontal="justify" vertical="center" wrapText="1"/>
    </xf>
    <xf numFmtId="176" fontId="20" fillId="0" borderId="0" xfId="1" applyNumberFormat="1" applyFont="1" applyBorder="1" applyAlignment="1" applyProtection="1">
      <alignment horizontal="right"/>
    </xf>
    <xf numFmtId="0" fontId="18" fillId="0" borderId="58" xfId="1" applyFont="1" applyBorder="1" applyProtection="1">
      <alignment vertical="center"/>
    </xf>
    <xf numFmtId="0" fontId="20" fillId="0" borderId="59" xfId="1" applyFont="1" applyFill="1" applyBorder="1" applyAlignment="1" applyProtection="1">
      <alignment horizontal="center" vertical="center"/>
    </xf>
    <xf numFmtId="0" fontId="25" fillId="0" borderId="0" xfId="1" applyFont="1" applyFill="1" applyBorder="1" applyAlignment="1" applyProtection="1">
      <alignment vertical="center"/>
    </xf>
    <xf numFmtId="178" fontId="19" fillId="0" borderId="46" xfId="1" applyNumberFormat="1" applyFont="1" applyBorder="1" applyAlignment="1" applyProtection="1">
      <alignment vertical="center"/>
    </xf>
    <xf numFmtId="0" fontId="19" fillId="0" borderId="11" xfId="1" applyFont="1" applyBorder="1" applyAlignment="1" applyProtection="1">
      <alignment horizontal="left" vertical="center"/>
    </xf>
    <xf numFmtId="0" fontId="18" fillId="0" borderId="0" xfId="1" applyFont="1" applyProtection="1">
      <alignment vertical="center"/>
    </xf>
    <xf numFmtId="0" fontId="14" fillId="0" borderId="0" xfId="0" applyFont="1" applyProtection="1">
      <alignment vertical="center"/>
    </xf>
    <xf numFmtId="0" fontId="14" fillId="3" borderId="0" xfId="0" applyFont="1" applyFill="1" applyProtection="1">
      <alignment vertical="center"/>
    </xf>
    <xf numFmtId="0" fontId="14" fillId="0" borderId="0" xfId="0" applyFont="1" applyBorder="1" applyProtection="1">
      <alignment vertical="center"/>
    </xf>
    <xf numFmtId="0" fontId="13" fillId="0" borderId="45" xfId="0" applyFont="1" applyFill="1" applyBorder="1" applyAlignment="1" applyProtection="1">
      <alignment vertical="center" wrapText="1"/>
    </xf>
    <xf numFmtId="0" fontId="14" fillId="0" borderId="37" xfId="0" applyFont="1" applyBorder="1" applyAlignment="1" applyProtection="1">
      <alignment horizontal="left" vertical="center"/>
    </xf>
    <xf numFmtId="0" fontId="13" fillId="0" borderId="44" xfId="0" applyFont="1" applyFill="1" applyBorder="1" applyAlignment="1" applyProtection="1">
      <alignment vertical="center" wrapText="1"/>
    </xf>
    <xf numFmtId="0" fontId="14" fillId="0" borderId="37" xfId="0" applyFont="1" applyBorder="1" applyAlignment="1" applyProtection="1">
      <alignment vertical="center"/>
    </xf>
    <xf numFmtId="0" fontId="14" fillId="0" borderId="44" xfId="0" applyFont="1" applyBorder="1" applyAlignment="1" applyProtection="1">
      <alignment vertical="center"/>
    </xf>
    <xf numFmtId="0" fontId="14" fillId="0" borderId="44" xfId="0" applyFont="1" applyBorder="1" applyAlignment="1" applyProtection="1">
      <alignment horizontal="left" vertical="center"/>
    </xf>
    <xf numFmtId="0" fontId="14" fillId="0" borderId="12" xfId="0" applyFont="1" applyBorder="1" applyProtection="1">
      <alignment vertical="center"/>
    </xf>
    <xf numFmtId="0" fontId="14" fillId="0" borderId="9" xfId="0" applyFont="1" applyBorder="1" applyAlignment="1" applyProtection="1">
      <alignment horizontal="left" vertical="center"/>
    </xf>
    <xf numFmtId="0" fontId="14" fillId="0" borderId="9" xfId="0" applyFont="1" applyBorder="1" applyProtection="1">
      <alignment vertical="center"/>
    </xf>
    <xf numFmtId="0" fontId="14" fillId="0" borderId="42" xfId="0" applyFont="1" applyBorder="1" applyProtection="1">
      <alignment vertical="center"/>
    </xf>
    <xf numFmtId="0" fontId="14" fillId="0" borderId="9" xfId="0" applyFont="1" applyBorder="1" applyAlignment="1" applyProtection="1">
      <alignment horizontal="left" vertical="center" wrapText="1"/>
    </xf>
    <xf numFmtId="0" fontId="14" fillId="0" borderId="41" xfId="0" applyFont="1" applyBorder="1" applyAlignment="1" applyProtection="1">
      <alignment horizontal="left" vertical="center"/>
    </xf>
    <xf numFmtId="0" fontId="14" fillId="0" borderId="0" xfId="0" applyFont="1" applyFill="1" applyProtection="1">
      <alignment vertical="center"/>
    </xf>
    <xf numFmtId="0" fontId="14" fillId="0" borderId="14" xfId="0" applyFont="1" applyFill="1" applyBorder="1" applyProtection="1">
      <alignment vertical="center"/>
    </xf>
    <xf numFmtId="0" fontId="14" fillId="0" borderId="0" xfId="0" applyFont="1" applyFill="1" applyBorder="1" applyAlignment="1" applyProtection="1">
      <alignment horizontal="left" vertical="center"/>
    </xf>
    <xf numFmtId="0" fontId="14" fillId="0" borderId="26" xfId="0" applyFont="1" applyFill="1" applyBorder="1" applyProtection="1">
      <alignment vertical="center"/>
    </xf>
    <xf numFmtId="0" fontId="13" fillId="0" borderId="43" xfId="0" applyFont="1" applyFill="1" applyBorder="1" applyAlignment="1" applyProtection="1">
      <alignment vertical="center" wrapText="1"/>
    </xf>
    <xf numFmtId="0" fontId="13" fillId="0" borderId="37"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3" fillId="0" borderId="0" xfId="0" applyFont="1" applyFill="1" applyBorder="1" applyAlignment="1">
      <alignment vertical="center" shrinkToFit="1"/>
    </xf>
    <xf numFmtId="0" fontId="77" fillId="0" borderId="0" xfId="4" applyFont="1" applyFill="1" applyAlignment="1">
      <alignment vertical="center" shrinkToFit="1"/>
    </xf>
    <xf numFmtId="0" fontId="77" fillId="0" borderId="0" xfId="4" applyFont="1" applyAlignment="1">
      <alignment vertical="center" shrinkToFit="1"/>
    </xf>
    <xf numFmtId="0" fontId="3" fillId="0" borderId="0" xfId="4" applyFont="1" applyAlignment="1">
      <alignment vertical="center" shrinkToFit="1"/>
    </xf>
    <xf numFmtId="0" fontId="77" fillId="0" borderId="0" xfId="4" applyFont="1" applyFill="1" applyBorder="1" applyAlignment="1">
      <alignment vertical="center" shrinkToFit="1"/>
    </xf>
    <xf numFmtId="0" fontId="3" fillId="0" borderId="0" xfId="4" applyFont="1" applyFill="1" applyBorder="1" applyAlignment="1">
      <alignment vertical="center" shrinkToFit="1"/>
    </xf>
    <xf numFmtId="0" fontId="7" fillId="0" borderId="0" xfId="4" applyFont="1" applyFill="1" applyBorder="1" applyAlignment="1">
      <alignment vertical="center" shrinkToFit="1"/>
    </xf>
    <xf numFmtId="0" fontId="3" fillId="0" borderId="78" xfId="0" applyFont="1" applyFill="1" applyBorder="1" applyAlignment="1">
      <alignment vertical="center" shrinkToFit="1"/>
    </xf>
    <xf numFmtId="0" fontId="3" fillId="0" borderId="80" xfId="0" applyFont="1" applyFill="1" applyBorder="1" applyAlignment="1">
      <alignment vertical="center" shrinkToFit="1"/>
    </xf>
    <xf numFmtId="0" fontId="87" fillId="0" borderId="0" xfId="4" applyFont="1" applyFill="1" applyAlignment="1">
      <alignment vertical="center" shrinkToFit="1"/>
    </xf>
    <xf numFmtId="0" fontId="77" fillId="0" borderId="0" xfId="4" applyFont="1" applyFill="1" applyBorder="1" applyAlignment="1" applyProtection="1">
      <alignment horizontal="left" vertical="center" shrinkToFit="1"/>
    </xf>
    <xf numFmtId="0" fontId="77" fillId="0" borderId="0" xfId="4" applyFont="1" applyFill="1" applyBorder="1" applyAlignment="1" applyProtection="1">
      <alignment horizontal="left" vertical="center" wrapText="1" shrinkToFit="1"/>
    </xf>
    <xf numFmtId="0" fontId="77" fillId="0" borderId="0" xfId="4" applyFont="1" applyFill="1" applyBorder="1" applyAlignment="1" applyProtection="1">
      <alignment horizontal="center" shrinkToFit="1"/>
    </xf>
    <xf numFmtId="0" fontId="77" fillId="0" borderId="0" xfId="4" applyFont="1" applyFill="1" applyBorder="1" applyAlignment="1" applyProtection="1">
      <alignment horizontal="left" vertical="top" wrapText="1" shrinkToFit="1"/>
    </xf>
    <xf numFmtId="0" fontId="77" fillId="0" borderId="0" xfId="4" applyFont="1" applyFill="1" applyBorder="1" applyAlignment="1" applyProtection="1">
      <alignment horizontal="left" vertical="top" shrinkToFit="1"/>
    </xf>
    <xf numFmtId="0" fontId="14" fillId="0" borderId="37" xfId="0" applyFont="1" applyBorder="1" applyAlignment="1" applyProtection="1">
      <alignment horizontal="left" vertical="center"/>
    </xf>
    <xf numFmtId="0" fontId="14" fillId="0" borderId="44" xfId="0" applyFont="1" applyBorder="1" applyAlignment="1" applyProtection="1">
      <alignment horizontal="left" vertical="center"/>
    </xf>
    <xf numFmtId="0" fontId="80" fillId="0" borderId="0" xfId="4" applyFont="1" applyFill="1" applyBorder="1" applyAlignment="1" applyProtection="1">
      <alignment shrinkToFit="1"/>
    </xf>
    <xf numFmtId="179" fontId="77" fillId="0" borderId="0" xfId="4" applyNumberFormat="1" applyFont="1" applyFill="1" applyBorder="1" applyAlignment="1" applyProtection="1">
      <alignment horizontal="center" vertical="center" shrinkToFit="1"/>
    </xf>
    <xf numFmtId="0" fontId="81" fillId="0" borderId="34" xfId="4" applyFont="1" applyFill="1" applyBorder="1" applyAlignment="1" applyProtection="1">
      <alignment horizontal="left" vertical="center" wrapText="1" shrinkToFit="1"/>
    </xf>
    <xf numFmtId="0" fontId="3" fillId="0" borderId="0" xfId="0" applyFont="1" applyFill="1" applyAlignment="1" applyProtection="1">
      <alignment vertical="center" shrinkToFit="1"/>
    </xf>
    <xf numFmtId="0" fontId="7" fillId="0" borderId="0" xfId="0" applyFont="1" applyFill="1" applyAlignment="1" applyProtection="1">
      <alignment vertical="center" shrinkToFit="1"/>
    </xf>
    <xf numFmtId="0" fontId="81" fillId="0" borderId="0" xfId="4" applyFont="1" applyFill="1" applyBorder="1" applyAlignment="1" applyProtection="1">
      <alignment horizontal="left" vertical="center" wrapText="1" shrinkToFit="1"/>
    </xf>
    <xf numFmtId="0" fontId="3" fillId="0" borderId="0" xfId="0" applyFont="1" applyAlignment="1" applyProtection="1">
      <alignment vertical="center" shrinkToFit="1"/>
    </xf>
    <xf numFmtId="0" fontId="77" fillId="0" borderId="0" xfId="4" applyFont="1" applyFill="1" applyAlignment="1" applyProtection="1">
      <alignment shrinkToFit="1"/>
    </xf>
    <xf numFmtId="0" fontId="3" fillId="0" borderId="0" xfId="4" applyFont="1" applyAlignment="1" applyProtection="1">
      <alignment vertical="center" shrinkToFit="1"/>
    </xf>
    <xf numFmtId="0" fontId="77" fillId="0" borderId="0" xfId="4" applyFont="1" applyFill="1" applyBorder="1" applyAlignment="1" applyProtection="1">
      <alignment horizontal="center" vertical="center" shrinkToFit="1"/>
    </xf>
    <xf numFmtId="0" fontId="78" fillId="0" borderId="0" xfId="4" applyFont="1" applyFill="1" applyBorder="1" applyAlignment="1" applyProtection="1">
      <alignment horizontal="left" vertical="center" wrapText="1" shrinkToFit="1"/>
    </xf>
    <xf numFmtId="0" fontId="77" fillId="0" borderId="0" xfId="4" applyFont="1" applyFill="1" applyAlignment="1" applyProtection="1">
      <alignment vertical="center" shrinkToFit="1"/>
    </xf>
    <xf numFmtId="0" fontId="77" fillId="0" borderId="0" xfId="4" applyFont="1" applyFill="1" applyBorder="1" applyAlignment="1" applyProtection="1">
      <alignment horizontal="center" vertical="center" wrapText="1" shrinkToFit="1"/>
    </xf>
    <xf numFmtId="0" fontId="77" fillId="0" borderId="0" xfId="4" applyFont="1" applyFill="1" applyBorder="1" applyAlignment="1">
      <alignment horizontal="left" vertical="top" wrapText="1" shrinkToFit="1"/>
    </xf>
    <xf numFmtId="0" fontId="77" fillId="0" borderId="0" xfId="4" applyFont="1" applyFill="1" applyBorder="1" applyAlignment="1" applyProtection="1">
      <alignment horizontal="center" vertical="center" wrapText="1" shrinkToFit="1"/>
      <protection locked="0"/>
    </xf>
    <xf numFmtId="0" fontId="77" fillId="0" borderId="0" xfId="4" applyFont="1" applyFill="1" applyBorder="1" applyAlignment="1">
      <alignment horizontal="left" vertical="center" wrapText="1" shrinkToFit="1"/>
    </xf>
    <xf numFmtId="0" fontId="77" fillId="0" borderId="0" xfId="4" applyFont="1" applyFill="1" applyBorder="1" applyAlignment="1">
      <alignment horizontal="left" vertical="center" shrinkToFit="1"/>
    </xf>
    <xf numFmtId="0" fontId="77" fillId="0" borderId="2" xfId="4" applyFont="1" applyFill="1" applyBorder="1" applyAlignment="1">
      <alignment horizontal="center" vertical="center" shrinkToFit="1"/>
    </xf>
    <xf numFmtId="0" fontId="77" fillId="0" borderId="3" xfId="4" applyFont="1" applyFill="1" applyBorder="1" applyAlignment="1">
      <alignment horizontal="center" vertical="center" shrinkToFit="1"/>
    </xf>
    <xf numFmtId="0" fontId="77" fillId="0" borderId="3" xfId="4" applyFont="1" applyFill="1" applyBorder="1" applyAlignment="1">
      <alignment horizontal="left" vertical="center" shrinkToFit="1"/>
    </xf>
    <xf numFmtId="0" fontId="77" fillId="0" borderId="4" xfId="4" applyFont="1" applyFill="1" applyBorder="1" applyAlignment="1">
      <alignment horizontal="left" vertical="center" shrinkToFit="1"/>
    </xf>
    <xf numFmtId="0" fontId="85" fillId="0" borderId="0" xfId="5" applyFill="1" applyBorder="1" applyAlignment="1">
      <alignment horizontal="left" vertical="center" shrinkToFit="1"/>
    </xf>
    <xf numFmtId="0" fontId="77" fillId="0" borderId="0" xfId="4" applyFont="1" applyFill="1" applyBorder="1" applyAlignment="1">
      <alignment horizontal="center" vertical="center" shrinkToFit="1"/>
    </xf>
    <xf numFmtId="0" fontId="77" fillId="0" borderId="2" xfId="4" applyFont="1" applyFill="1" applyBorder="1" applyAlignment="1">
      <alignment horizontal="left" vertical="center" shrinkToFit="1"/>
    </xf>
    <xf numFmtId="0" fontId="78" fillId="0" borderId="0" xfId="4" applyFont="1" applyFill="1" applyBorder="1" applyAlignment="1">
      <alignment horizontal="left" vertical="center" wrapText="1" shrinkToFit="1"/>
    </xf>
    <xf numFmtId="0" fontId="3" fillId="0" borderId="0" xfId="0" applyFont="1" applyFill="1" applyBorder="1" applyAlignment="1">
      <alignment vertical="center" shrinkToFit="1"/>
    </xf>
    <xf numFmtId="0" fontId="3" fillId="0" borderId="0" xfId="4" applyFont="1" applyFill="1" applyAlignment="1">
      <alignment vertical="center" shrinkToFit="1"/>
    </xf>
    <xf numFmtId="0" fontId="84" fillId="0" borderId="0" xfId="4" applyFont="1" applyFill="1" applyAlignment="1">
      <alignment horizontal="left" vertical="center"/>
    </xf>
    <xf numFmtId="0" fontId="82" fillId="0" borderId="0" xfId="4" applyFont="1" applyFill="1">
      <alignment vertical="center"/>
    </xf>
    <xf numFmtId="0" fontId="8" fillId="0" borderId="0" xfId="0" applyFont="1" applyFill="1" applyAlignment="1">
      <alignment horizontal="left" vertical="center"/>
    </xf>
    <xf numFmtId="0" fontId="2" fillId="0" borderId="0" xfId="0" applyFont="1" applyFill="1">
      <alignment vertical="center"/>
    </xf>
    <xf numFmtId="0" fontId="77" fillId="0" borderId="0" xfId="4" applyFont="1" applyFill="1" applyBorder="1" applyAlignment="1" applyProtection="1">
      <alignment horizontal="left" vertical="center" wrapText="1" shrinkToFit="1"/>
      <protection locked="0"/>
    </xf>
    <xf numFmtId="0" fontId="3" fillId="0" borderId="0" xfId="0" applyFont="1" applyFill="1" applyAlignment="1">
      <alignment vertical="top" shrinkToFit="1"/>
    </xf>
    <xf numFmtId="0" fontId="77" fillId="0" borderId="0" xfId="4" applyFont="1" applyFill="1" applyBorder="1" applyAlignment="1" applyProtection="1">
      <alignment horizontal="left" vertical="top" wrapText="1" shrinkToFit="1"/>
      <protection locked="0"/>
    </xf>
    <xf numFmtId="0" fontId="77" fillId="0" borderId="0" xfId="4" applyFont="1" applyFill="1" applyBorder="1" applyAlignment="1" applyProtection="1">
      <alignment horizontal="left" vertical="top" shrinkToFit="1"/>
      <protection locked="0"/>
    </xf>
    <xf numFmtId="0" fontId="3" fillId="0" borderId="0" xfId="4" applyFont="1" applyFill="1" applyAlignment="1">
      <alignment horizontal="center" vertical="center" shrinkToFit="1"/>
    </xf>
    <xf numFmtId="0" fontId="3" fillId="0" borderId="0" xfId="4" applyFont="1" applyFill="1" applyAlignment="1">
      <alignment horizontal="left" vertical="center" shrinkToFit="1"/>
    </xf>
    <xf numFmtId="0" fontId="3" fillId="0" borderId="0" xfId="0" applyFont="1" applyFill="1" applyBorder="1" applyAlignment="1">
      <alignment vertical="center" shrinkToFit="1"/>
    </xf>
    <xf numFmtId="0" fontId="0" fillId="0" borderId="1" xfId="0" applyBorder="1">
      <alignment vertical="center"/>
    </xf>
    <xf numFmtId="0" fontId="77" fillId="4" borderId="0" xfId="4" applyFont="1" applyFill="1" applyBorder="1" applyAlignment="1" applyProtection="1">
      <alignment horizontal="left" vertical="center" shrinkToFit="1"/>
    </xf>
    <xf numFmtId="0" fontId="3" fillId="0" borderId="0" xfId="0" applyFont="1" applyFill="1" applyBorder="1" applyAlignment="1">
      <alignment vertical="center" shrinkToFit="1"/>
    </xf>
    <xf numFmtId="0" fontId="81" fillId="0" borderId="34" xfId="4" applyFont="1" applyFill="1" applyBorder="1" applyAlignment="1" applyProtection="1">
      <alignment horizontal="left" vertical="center" wrapText="1" shrinkToFit="1"/>
    </xf>
    <xf numFmtId="0" fontId="99" fillId="0" borderId="0" xfId="0" applyFont="1">
      <alignment vertical="center"/>
    </xf>
    <xf numFmtId="0" fontId="99" fillId="0" borderId="142" xfId="0" applyFont="1" applyBorder="1">
      <alignment vertical="center"/>
    </xf>
    <xf numFmtId="0" fontId="99" fillId="0" borderId="143" xfId="0" applyFont="1" applyBorder="1">
      <alignment vertical="center"/>
    </xf>
    <xf numFmtId="0" fontId="99" fillId="10" borderId="141" xfId="0" applyFont="1" applyFill="1" applyBorder="1" applyAlignment="1">
      <alignment horizontal="right" vertical="center"/>
    </xf>
    <xf numFmtId="0" fontId="99" fillId="10" borderId="138" xfId="0" applyFont="1" applyFill="1" applyBorder="1">
      <alignment vertical="center"/>
    </xf>
    <xf numFmtId="0" fontId="99" fillId="10" borderId="141" xfId="0" applyFont="1" applyFill="1" applyBorder="1">
      <alignment vertical="center"/>
    </xf>
    <xf numFmtId="0" fontId="99" fillId="2" borderId="138" xfId="0" applyFont="1" applyFill="1" applyBorder="1">
      <alignment vertical="center"/>
    </xf>
    <xf numFmtId="0" fontId="99" fillId="10" borderId="140" xfId="0" applyFont="1" applyFill="1" applyBorder="1">
      <alignment vertical="center"/>
    </xf>
    <xf numFmtId="0" fontId="99" fillId="0" borderId="139" xfId="0" applyFont="1" applyBorder="1">
      <alignment vertical="center"/>
    </xf>
    <xf numFmtId="0" fontId="3" fillId="0" borderId="0" xfId="0" applyFont="1" applyFill="1" applyBorder="1" applyAlignment="1">
      <alignment horizontal="left" vertical="center" shrinkToFit="1"/>
    </xf>
    <xf numFmtId="0" fontId="3" fillId="4" borderId="0" xfId="0" applyFont="1" applyFill="1" applyBorder="1" applyAlignment="1">
      <alignment horizontal="left" vertical="center" wrapText="1" shrinkToFit="1"/>
    </xf>
    <xf numFmtId="0" fontId="3" fillId="0" borderId="0" xfId="0" applyFont="1" applyFill="1" applyBorder="1" applyAlignment="1">
      <alignment horizontal="center" vertical="center" shrinkToFit="1"/>
    </xf>
    <xf numFmtId="0" fontId="77" fillId="0" borderId="0" xfId="4" applyFont="1" applyFill="1" applyBorder="1" applyAlignment="1">
      <alignment horizontal="center" vertical="center" shrinkToFit="1"/>
    </xf>
    <xf numFmtId="0" fontId="3" fillId="0" borderId="0" xfId="0" applyFont="1" applyFill="1" applyBorder="1" applyAlignment="1">
      <alignment vertical="center" shrinkToFit="1"/>
    </xf>
    <xf numFmtId="38" fontId="99" fillId="10" borderId="138" xfId="7" applyFont="1" applyFill="1" applyBorder="1">
      <alignment vertical="center"/>
    </xf>
    <xf numFmtId="0" fontId="102" fillId="0" borderId="0" xfId="0" applyFont="1" applyAlignment="1">
      <alignment horizontal="justify" vertical="center"/>
    </xf>
    <xf numFmtId="0" fontId="83" fillId="0" borderId="0" xfId="4" applyFont="1" applyFill="1" applyBorder="1" applyAlignment="1" applyProtection="1">
      <alignment vertical="center" shrinkToFit="1"/>
    </xf>
    <xf numFmtId="0" fontId="7" fillId="0" borderId="34" xfId="0" applyFont="1" applyFill="1" applyBorder="1" applyAlignment="1" applyProtection="1">
      <alignment horizontal="center" vertical="center" shrinkToFit="1"/>
    </xf>
    <xf numFmtId="181" fontId="3" fillId="0" borderId="0" xfId="0" applyNumberFormat="1" applyFont="1" applyFill="1" applyAlignment="1">
      <alignment vertical="center" shrinkToFit="1"/>
    </xf>
    <xf numFmtId="14" fontId="3" fillId="0" borderId="0" xfId="0" applyNumberFormat="1" applyFont="1" applyFill="1" applyAlignment="1">
      <alignment vertical="center" shrinkToFit="1"/>
    </xf>
    <xf numFmtId="0" fontId="7" fillId="0" borderId="0" xfId="0" applyFont="1" applyFill="1" applyBorder="1" applyAlignment="1" applyProtection="1">
      <alignment vertical="center" shrinkToFit="1"/>
    </xf>
    <xf numFmtId="0" fontId="81" fillId="0" borderId="0" xfId="4" applyFont="1" applyFill="1" applyBorder="1" applyAlignment="1" applyProtection="1">
      <alignment horizontal="left" vertical="center" shrinkToFit="1"/>
    </xf>
    <xf numFmtId="0" fontId="77" fillId="4" borderId="3" xfId="4" applyFont="1" applyFill="1" applyBorder="1" applyAlignment="1">
      <alignment horizontal="center" vertical="center" shrinkToFit="1"/>
    </xf>
    <xf numFmtId="0" fontId="3" fillId="4" borderId="24" xfId="0" applyFont="1" applyFill="1" applyBorder="1" applyAlignment="1">
      <alignment horizontal="center" vertical="center" wrapText="1" shrinkToFit="1"/>
    </xf>
    <xf numFmtId="0" fontId="3" fillId="4" borderId="0" xfId="0" applyFont="1" applyFill="1" applyBorder="1" applyAlignment="1">
      <alignment vertical="center" shrinkToFit="1"/>
    </xf>
    <xf numFmtId="0" fontId="0" fillId="4" borderId="24" xfId="0" applyFill="1" applyBorder="1" applyAlignment="1">
      <alignment horizontal="center" vertical="center"/>
    </xf>
    <xf numFmtId="0" fontId="77" fillId="4" borderId="24" xfId="4" applyFont="1" applyFill="1" applyBorder="1" applyAlignment="1">
      <alignment horizontal="center" vertical="center" shrinkToFit="1"/>
    </xf>
    <xf numFmtId="0" fontId="0" fillId="4" borderId="3" xfId="0" applyFill="1" applyBorder="1" applyAlignment="1">
      <alignment horizontal="center" vertical="center"/>
    </xf>
    <xf numFmtId="0" fontId="3" fillId="4" borderId="0" xfId="0" applyFont="1" applyFill="1" applyAlignment="1" applyProtection="1">
      <alignment vertical="center" shrinkToFit="1"/>
    </xf>
    <xf numFmtId="0" fontId="3" fillId="4" borderId="3" xfId="0" applyFont="1" applyFill="1" applyBorder="1" applyAlignment="1">
      <alignment horizontal="center" vertical="center" wrapText="1" shrinkToFit="1"/>
    </xf>
    <xf numFmtId="0" fontId="3" fillId="0" borderId="113" xfId="0" applyFont="1" applyFill="1" applyBorder="1" applyAlignment="1">
      <alignment vertical="center" shrinkToFit="1"/>
    </xf>
    <xf numFmtId="0" fontId="3" fillId="0" borderId="116" xfId="0" applyFont="1" applyFill="1" applyBorder="1" applyAlignment="1">
      <alignment vertical="center" shrinkToFit="1"/>
    </xf>
    <xf numFmtId="0" fontId="3" fillId="0" borderId="130" xfId="0" applyFont="1" applyFill="1" applyBorder="1" applyAlignment="1">
      <alignment vertical="center" shrinkToFit="1"/>
    </xf>
    <xf numFmtId="0" fontId="3" fillId="4" borderId="2" xfId="0" applyFont="1" applyFill="1" applyBorder="1" applyAlignment="1">
      <alignment horizontal="center" vertical="center" wrapText="1" shrinkToFit="1"/>
    </xf>
    <xf numFmtId="0" fontId="77" fillId="4" borderId="4" xfId="4" applyFont="1" applyFill="1" applyBorder="1" applyAlignment="1">
      <alignment horizontal="center" vertical="center" shrinkToFit="1"/>
    </xf>
    <xf numFmtId="0" fontId="3" fillId="0" borderId="0" xfId="0" applyFont="1" applyFill="1" applyBorder="1" applyAlignment="1">
      <alignment vertical="center" shrinkToFit="1"/>
    </xf>
    <xf numFmtId="0" fontId="81" fillId="0" borderId="34" xfId="4" applyFont="1" applyFill="1" applyBorder="1" applyAlignment="1" applyProtection="1">
      <alignment horizontal="left" vertical="center" wrapText="1" shrinkToFit="1"/>
    </xf>
    <xf numFmtId="0" fontId="77" fillId="0" borderId="0" xfId="4" applyFont="1" applyFill="1" applyBorder="1" applyAlignment="1">
      <alignment horizontal="left" vertical="top" wrapText="1" shrinkToFit="1"/>
    </xf>
    <xf numFmtId="0" fontId="77" fillId="0" borderId="0" xfId="4" applyFont="1" applyFill="1" applyBorder="1" applyAlignment="1">
      <alignment horizontal="center" vertical="center" shrinkToFit="1"/>
    </xf>
    <xf numFmtId="0" fontId="87" fillId="0" borderId="0" xfId="4" applyFont="1" applyFill="1" applyBorder="1" applyAlignment="1" applyProtection="1">
      <alignment horizontal="center" vertical="center" shrinkToFit="1"/>
    </xf>
    <xf numFmtId="0" fontId="3" fillId="0" borderId="0" xfId="4" applyFont="1" applyFill="1" applyAlignment="1" applyProtection="1">
      <alignment vertical="center" shrinkToFit="1"/>
    </xf>
    <xf numFmtId="41" fontId="77" fillId="0" borderId="0" xfId="4" applyNumberFormat="1" applyFont="1" applyFill="1" applyBorder="1" applyAlignment="1" applyProtection="1">
      <alignment horizontal="left" vertical="center" shrinkToFit="1"/>
    </xf>
    <xf numFmtId="41" fontId="87" fillId="0" borderId="0" xfId="4" applyNumberFormat="1" applyFont="1" applyFill="1" applyBorder="1" applyAlignment="1" applyProtection="1">
      <alignment horizontal="left" vertical="center" shrinkToFit="1"/>
    </xf>
    <xf numFmtId="0" fontId="76" fillId="0" borderId="0" xfId="9">
      <alignment vertical="center"/>
    </xf>
    <xf numFmtId="0" fontId="85" fillId="0" borderId="0" xfId="5" applyProtection="1">
      <alignment vertical="center"/>
      <protection locked="0"/>
    </xf>
    <xf numFmtId="0" fontId="76" fillId="0" borderId="0" xfId="9" applyAlignment="1">
      <alignment horizontal="center" vertical="center"/>
    </xf>
    <xf numFmtId="182" fontId="108" fillId="0" borderId="0" xfId="9" applyNumberFormat="1" applyFont="1" applyAlignment="1">
      <alignment horizontal="center" vertical="center"/>
    </xf>
    <xf numFmtId="0" fontId="76" fillId="0" borderId="0" xfId="9" applyFont="1">
      <alignment vertical="center"/>
    </xf>
    <xf numFmtId="0" fontId="109" fillId="0" borderId="0" xfId="9" applyFont="1">
      <alignment vertical="center"/>
    </xf>
    <xf numFmtId="0" fontId="114" fillId="14" borderId="212" xfId="9" applyFont="1" applyFill="1" applyBorder="1" applyAlignment="1">
      <alignment horizontal="center" vertical="center"/>
    </xf>
    <xf numFmtId="0" fontId="114" fillId="14" borderId="213" xfId="9" applyFont="1" applyFill="1" applyBorder="1" applyAlignment="1">
      <alignment horizontal="center" vertical="center"/>
    </xf>
    <xf numFmtId="0" fontId="114" fillId="14" borderId="211" xfId="9" applyFont="1" applyFill="1" applyBorder="1" applyAlignment="1">
      <alignment horizontal="center" vertical="center"/>
    </xf>
    <xf numFmtId="0" fontId="114" fillId="14" borderId="215" xfId="9" applyFont="1" applyFill="1" applyBorder="1" applyAlignment="1">
      <alignment horizontal="center" vertical="center"/>
    </xf>
    <xf numFmtId="0" fontId="99" fillId="0" borderId="0" xfId="9" applyFont="1">
      <alignment vertical="center"/>
    </xf>
    <xf numFmtId="0" fontId="76" fillId="0" borderId="199" xfId="9" applyFill="1" applyBorder="1" applyAlignment="1" applyProtection="1">
      <alignment horizontal="center" vertical="center"/>
      <protection locked="0"/>
    </xf>
    <xf numFmtId="0" fontId="76" fillId="12" borderId="152" xfId="9" applyFill="1" applyBorder="1" applyAlignment="1" applyProtection="1">
      <alignment horizontal="center" vertical="center"/>
      <protection locked="0"/>
    </xf>
    <xf numFmtId="0" fontId="76" fillId="12" borderId="115" xfId="9" applyFill="1" applyBorder="1" applyAlignment="1" applyProtection="1">
      <alignment horizontal="center" vertical="center"/>
      <protection locked="0"/>
    </xf>
    <xf numFmtId="0" fontId="76" fillId="12" borderId="114" xfId="9" applyFill="1" applyBorder="1" applyAlignment="1" applyProtection="1">
      <alignment horizontal="center" vertical="center"/>
      <protection locked="0"/>
    </xf>
    <xf numFmtId="0" fontId="76" fillId="13" borderId="154" xfId="9" applyFont="1" applyFill="1" applyBorder="1" applyAlignment="1" applyProtection="1">
      <alignment vertical="center" shrinkToFit="1"/>
      <protection locked="0"/>
    </xf>
    <xf numFmtId="0" fontId="115" fillId="15" borderId="154" xfId="9" applyFont="1" applyFill="1" applyBorder="1" applyAlignment="1" applyProtection="1">
      <alignment horizontal="center" vertical="center"/>
      <protection locked="0"/>
    </xf>
    <xf numFmtId="0" fontId="115" fillId="15" borderId="131" xfId="9" applyFont="1" applyFill="1" applyBorder="1" applyAlignment="1" applyProtection="1">
      <alignment horizontal="center" vertical="center"/>
      <protection locked="0"/>
    </xf>
    <xf numFmtId="0" fontId="115" fillId="0" borderId="132" xfId="9" applyFont="1" applyFill="1" applyBorder="1" applyAlignment="1" applyProtection="1">
      <alignment horizontal="center" vertical="center"/>
      <protection locked="0"/>
    </xf>
    <xf numFmtId="0" fontId="115" fillId="0" borderId="154" xfId="9" applyFont="1" applyFill="1" applyBorder="1" applyAlignment="1" applyProtection="1">
      <alignment horizontal="center" vertical="center"/>
      <protection locked="0"/>
    </xf>
    <xf numFmtId="0" fontId="76" fillId="13" borderId="154" xfId="9" applyFill="1" applyBorder="1" applyAlignment="1" applyProtection="1">
      <alignment vertical="center" shrinkToFit="1"/>
      <protection locked="0"/>
    </xf>
    <xf numFmtId="0" fontId="76" fillId="0" borderId="119" xfId="9" applyFill="1" applyBorder="1" applyAlignment="1" applyProtection="1">
      <alignment horizontal="center" vertical="center"/>
      <protection locked="0"/>
    </xf>
    <xf numFmtId="0" fontId="76" fillId="15" borderId="132" xfId="9" applyFont="1" applyFill="1" applyBorder="1" applyAlignment="1" applyProtection="1">
      <alignment vertical="center" shrinkToFit="1"/>
      <protection locked="0"/>
    </xf>
    <xf numFmtId="0" fontId="76" fillId="12" borderId="154" xfId="9" applyFill="1" applyBorder="1" applyAlignment="1" applyProtection="1">
      <alignment horizontal="center" vertical="center"/>
      <protection locked="0"/>
    </xf>
    <xf numFmtId="0" fontId="76" fillId="12" borderId="131" xfId="9" applyFill="1" applyBorder="1" applyAlignment="1" applyProtection="1">
      <alignment horizontal="center" vertical="center"/>
      <protection locked="0"/>
    </xf>
    <xf numFmtId="0" fontId="76" fillId="12" borderId="132" xfId="9" applyFill="1" applyBorder="1" applyAlignment="1" applyProtection="1">
      <alignment horizontal="center" vertical="center"/>
      <protection locked="0"/>
    </xf>
    <xf numFmtId="0" fontId="76" fillId="15" borderId="122" xfId="9" applyFill="1" applyBorder="1" applyAlignment="1" applyProtection="1">
      <alignment vertical="center" shrinkToFit="1"/>
      <protection locked="0"/>
    </xf>
    <xf numFmtId="0" fontId="76" fillId="12" borderId="157" xfId="9" applyFill="1" applyBorder="1" applyAlignment="1" applyProtection="1">
      <alignment horizontal="center" vertical="center"/>
      <protection locked="0"/>
    </xf>
    <xf numFmtId="0" fontId="76" fillId="12" borderId="119" xfId="9" applyFill="1" applyBorder="1" applyAlignment="1" applyProtection="1">
      <alignment horizontal="center" vertical="center"/>
      <protection locked="0"/>
    </xf>
    <xf numFmtId="0" fontId="76" fillId="12" borderId="122" xfId="9" applyFill="1" applyBorder="1" applyAlignment="1" applyProtection="1">
      <alignment horizontal="center" vertical="center"/>
      <protection locked="0"/>
    </xf>
    <xf numFmtId="0" fontId="76" fillId="0" borderId="154" xfId="9" applyFont="1" applyFill="1" applyBorder="1" applyAlignment="1" applyProtection="1">
      <alignment horizontal="center" vertical="center"/>
      <protection locked="0"/>
    </xf>
    <xf numFmtId="0" fontId="76" fillId="15" borderId="154" xfId="9" applyFont="1" applyFill="1" applyBorder="1" applyAlignment="1" applyProtection="1">
      <alignment horizontal="left" vertical="center" shrinkToFit="1"/>
      <protection locked="0"/>
    </xf>
    <xf numFmtId="0" fontId="76" fillId="15" borderId="154" xfId="9" applyFont="1" applyFill="1" applyBorder="1" applyAlignment="1" applyProtection="1">
      <alignment vertical="center" shrinkToFit="1"/>
      <protection locked="0"/>
    </xf>
    <xf numFmtId="0" fontId="76" fillId="15" borderId="154" xfId="9" applyFill="1" applyBorder="1" applyAlignment="1" applyProtection="1">
      <alignment vertical="center" shrinkToFit="1"/>
      <protection locked="0"/>
    </xf>
    <xf numFmtId="0" fontId="0" fillId="0" borderId="0" xfId="0" applyProtection="1">
      <alignment vertical="center"/>
    </xf>
    <xf numFmtId="0" fontId="53" fillId="0" borderId="0" xfId="0" applyFont="1" applyProtection="1">
      <alignment vertical="center"/>
    </xf>
    <xf numFmtId="0" fontId="53" fillId="0" borderId="0" xfId="0" applyFont="1" applyAlignment="1" applyProtection="1">
      <alignment horizontal="left" vertical="center"/>
    </xf>
    <xf numFmtId="0" fontId="117" fillId="0" borderId="0" xfId="0" applyFont="1" applyAlignment="1" applyProtection="1">
      <alignment horizontal="right" vertical="center"/>
    </xf>
    <xf numFmtId="0" fontId="37" fillId="0" borderId="55" xfId="0" applyFont="1" applyFill="1" applyBorder="1" applyProtection="1">
      <alignment vertical="center"/>
    </xf>
    <xf numFmtId="0" fontId="37" fillId="0" borderId="93" xfId="0" applyFont="1" applyBorder="1" applyAlignment="1" applyProtection="1">
      <alignment horizontal="center" vertical="center" shrinkToFit="1"/>
    </xf>
    <xf numFmtId="0" fontId="37" fillId="0" borderId="15" xfId="0" applyFont="1" applyBorder="1" applyAlignment="1" applyProtection="1">
      <alignment horizontal="center" vertical="center" shrinkToFit="1"/>
    </xf>
    <xf numFmtId="0" fontId="37" fillId="0" borderId="46" xfId="0" applyFont="1" applyBorder="1" applyAlignment="1" applyProtection="1">
      <alignment horizontal="center" vertical="center" shrinkToFit="1"/>
    </xf>
    <xf numFmtId="0" fontId="37" fillId="0" borderId="0" xfId="0" applyFont="1" applyBorder="1" applyAlignment="1" applyProtection="1">
      <alignment horizontal="center" vertical="center"/>
    </xf>
    <xf numFmtId="0" fontId="37" fillId="0" borderId="0" xfId="0" applyFont="1" applyFill="1" applyBorder="1" applyAlignment="1" applyProtection="1">
      <alignment horizontal="center" vertical="center" shrinkToFit="1"/>
    </xf>
    <xf numFmtId="0" fontId="64" fillId="16" borderId="49" xfId="0" applyFont="1" applyFill="1" applyBorder="1" applyAlignment="1" applyProtection="1">
      <alignment vertical="center" wrapText="1"/>
    </xf>
    <xf numFmtId="38" fontId="37" fillId="16" borderId="219" xfId="7" applyFont="1" applyFill="1" applyBorder="1" applyProtection="1">
      <alignment vertical="center"/>
    </xf>
    <xf numFmtId="38" fontId="37" fillId="16" borderId="220" xfId="7" applyFont="1" applyFill="1" applyBorder="1" applyProtection="1">
      <alignment vertical="center"/>
    </xf>
    <xf numFmtId="38" fontId="37" fillId="16" borderId="182" xfId="7" applyFont="1" applyFill="1" applyBorder="1" applyProtection="1">
      <alignment vertical="center"/>
    </xf>
    <xf numFmtId="38" fontId="37" fillId="16" borderId="0" xfId="7" applyFont="1" applyFill="1" applyBorder="1" applyProtection="1">
      <alignment vertical="center"/>
    </xf>
    <xf numFmtId="9" fontId="0" fillId="0" borderId="0" xfId="8" applyFont="1" applyProtection="1">
      <alignment vertical="center"/>
    </xf>
    <xf numFmtId="0" fontId="64" fillId="16" borderId="51" xfId="0" applyFont="1" applyFill="1" applyBorder="1" applyAlignment="1" applyProtection="1">
      <alignment horizontal="left" vertical="center" wrapText="1"/>
    </xf>
    <xf numFmtId="38" fontId="37" fillId="16" borderId="1" xfId="7" applyFont="1" applyFill="1" applyBorder="1" applyProtection="1">
      <alignment vertical="center"/>
    </xf>
    <xf numFmtId="38" fontId="37" fillId="16" borderId="2" xfId="7" applyFont="1" applyFill="1" applyBorder="1" applyProtection="1">
      <alignment vertical="center"/>
    </xf>
    <xf numFmtId="38" fontId="37" fillId="16" borderId="180" xfId="7" applyFont="1" applyFill="1" applyBorder="1" applyProtection="1">
      <alignment vertical="center"/>
    </xf>
    <xf numFmtId="0" fontId="64" fillId="16" borderId="178" xfId="0" applyFont="1" applyFill="1" applyBorder="1" applyAlignment="1" applyProtection="1">
      <alignment vertical="center" wrapText="1"/>
    </xf>
    <xf numFmtId="38" fontId="37" fillId="16" borderId="104" xfId="7" applyFont="1" applyFill="1" applyBorder="1" applyProtection="1">
      <alignment vertical="center"/>
    </xf>
    <xf numFmtId="38" fontId="37" fillId="16" borderId="112" xfId="7" applyFont="1" applyFill="1" applyBorder="1" applyProtection="1">
      <alignment vertical="center"/>
    </xf>
    <xf numFmtId="38" fontId="37" fillId="16" borderId="222" xfId="7" applyFont="1" applyFill="1" applyBorder="1" applyProtection="1">
      <alignment vertical="center"/>
    </xf>
    <xf numFmtId="0" fontId="64" fillId="16" borderId="176" xfId="0" applyFont="1" applyFill="1" applyBorder="1" applyAlignment="1" applyProtection="1">
      <alignment vertical="center" wrapText="1"/>
    </xf>
    <xf numFmtId="38" fontId="37" fillId="16" borderId="107" xfId="7" applyFont="1" applyFill="1" applyBorder="1" applyProtection="1">
      <alignment vertical="center"/>
    </xf>
    <xf numFmtId="38" fontId="37" fillId="16" borderId="79" xfId="7" applyFont="1" applyFill="1" applyBorder="1" applyProtection="1">
      <alignment vertical="center"/>
    </xf>
    <xf numFmtId="38" fontId="37" fillId="16" borderId="127" xfId="7" applyFont="1" applyFill="1" applyBorder="1" applyProtection="1">
      <alignment vertical="center"/>
    </xf>
    <xf numFmtId="0" fontId="64" fillId="16" borderId="176" xfId="0" applyFont="1" applyFill="1" applyBorder="1" applyAlignment="1" applyProtection="1">
      <alignment horizontal="left" vertical="center" wrapText="1"/>
    </xf>
    <xf numFmtId="0" fontId="64" fillId="16" borderId="173" xfId="0" applyFont="1" applyFill="1" applyBorder="1" applyAlignment="1" applyProtection="1">
      <alignment horizontal="left" vertical="center" wrapText="1"/>
    </xf>
    <xf numFmtId="38" fontId="37" fillId="16" borderId="223" xfId="7" applyFont="1" applyFill="1" applyBorder="1" applyProtection="1">
      <alignment vertical="center"/>
    </xf>
    <xf numFmtId="38" fontId="37" fillId="16" borderId="84" xfId="7" applyFont="1" applyFill="1" applyBorder="1" applyProtection="1">
      <alignment vertical="center"/>
    </xf>
    <xf numFmtId="38" fontId="37" fillId="16" borderId="224" xfId="7" applyFont="1" applyFill="1" applyBorder="1" applyProtection="1">
      <alignment vertical="center"/>
    </xf>
    <xf numFmtId="0" fontId="64" fillId="16" borderId="225" xfId="0" applyFont="1" applyFill="1" applyBorder="1" applyAlignment="1" applyProtection="1">
      <alignment vertical="center" wrapText="1"/>
    </xf>
    <xf numFmtId="38" fontId="37" fillId="16" borderId="226" xfId="7" applyFont="1" applyFill="1" applyBorder="1" applyProtection="1">
      <alignment vertical="center"/>
    </xf>
    <xf numFmtId="38" fontId="37" fillId="16" borderId="227" xfId="7" applyFont="1" applyFill="1" applyBorder="1" applyProtection="1">
      <alignment vertical="center"/>
    </xf>
    <xf numFmtId="38" fontId="37" fillId="16" borderId="228" xfId="7" applyFont="1" applyFill="1" applyBorder="1" applyProtection="1">
      <alignment vertical="center"/>
    </xf>
    <xf numFmtId="9" fontId="0" fillId="0" borderId="0" xfId="0" applyNumberFormat="1" applyProtection="1">
      <alignment vertical="center"/>
    </xf>
    <xf numFmtId="0" fontId="64" fillId="17" borderId="229" xfId="0" applyFont="1" applyFill="1" applyBorder="1" applyAlignment="1" applyProtection="1">
      <alignment vertical="center" wrapText="1"/>
    </xf>
    <xf numFmtId="38" fontId="37" fillId="17" borderId="40" xfId="7" applyFont="1" applyFill="1" applyBorder="1" applyProtection="1">
      <alignment vertical="center"/>
    </xf>
    <xf numFmtId="38" fontId="37" fillId="17" borderId="29" xfId="7" applyFont="1" applyFill="1" applyBorder="1" applyProtection="1">
      <alignment vertical="center"/>
    </xf>
    <xf numFmtId="38" fontId="37" fillId="17" borderId="230" xfId="7" applyFont="1" applyFill="1" applyBorder="1" applyProtection="1">
      <alignment vertical="center"/>
    </xf>
    <xf numFmtId="0" fontId="64" fillId="18" borderId="231" xfId="0" applyFont="1" applyFill="1" applyBorder="1" applyAlignment="1" applyProtection="1">
      <alignment vertical="center" wrapText="1"/>
    </xf>
    <xf numFmtId="38" fontId="37" fillId="18" borderId="232" xfId="7" applyFont="1" applyFill="1" applyBorder="1" applyProtection="1">
      <alignment vertical="center"/>
    </xf>
    <xf numFmtId="38" fontId="37" fillId="18" borderId="233" xfId="7" applyFont="1" applyFill="1" applyBorder="1" applyProtection="1">
      <alignment vertical="center"/>
    </xf>
    <xf numFmtId="38" fontId="37" fillId="18" borderId="234" xfId="7" applyFont="1" applyFill="1" applyBorder="1" applyProtection="1">
      <alignment vertical="center"/>
    </xf>
    <xf numFmtId="38" fontId="37" fillId="18" borderId="0" xfId="7" applyFont="1" applyFill="1" applyBorder="1" applyProtection="1">
      <alignment vertical="center"/>
    </xf>
    <xf numFmtId="0" fontId="64" fillId="15" borderId="49" xfId="0" applyFont="1" applyFill="1" applyBorder="1" applyAlignment="1" applyProtection="1">
      <alignment vertical="center" wrapText="1"/>
    </xf>
    <xf numFmtId="38" fontId="37" fillId="15" borderId="219" xfId="7" applyFont="1" applyFill="1" applyBorder="1" applyProtection="1">
      <alignment vertical="center"/>
    </xf>
    <xf numFmtId="38" fontId="37" fillId="15" borderId="220" xfId="7" applyFont="1" applyFill="1" applyBorder="1" applyProtection="1">
      <alignment vertical="center"/>
    </xf>
    <xf numFmtId="38" fontId="37" fillId="15" borderId="182" xfId="7" applyFont="1" applyFill="1" applyBorder="1" applyProtection="1">
      <alignment vertical="center"/>
    </xf>
    <xf numFmtId="38" fontId="37" fillId="15" borderId="0" xfId="7" applyFont="1" applyFill="1" applyBorder="1" applyProtection="1">
      <alignment vertical="center"/>
    </xf>
    <xf numFmtId="0" fontId="64" fillId="15" borderId="51" xfId="0" applyFont="1" applyFill="1" applyBorder="1" applyAlignment="1" applyProtection="1">
      <alignment vertical="center" wrapText="1"/>
    </xf>
    <xf numFmtId="38" fontId="37" fillId="15" borderId="1" xfId="7" applyFont="1" applyFill="1" applyBorder="1" applyProtection="1">
      <alignment vertical="center"/>
    </xf>
    <xf numFmtId="38" fontId="37" fillId="15" borderId="2" xfId="7" applyFont="1" applyFill="1" applyBorder="1" applyProtection="1">
      <alignment vertical="center"/>
    </xf>
    <xf numFmtId="38" fontId="37" fillId="15" borderId="180" xfId="7" applyFont="1" applyFill="1" applyBorder="1" applyProtection="1">
      <alignment vertical="center"/>
    </xf>
    <xf numFmtId="0" fontId="64" fillId="15" borderId="229" xfId="0" applyFont="1" applyFill="1" applyBorder="1" applyAlignment="1" applyProtection="1">
      <alignment vertical="center" wrapText="1"/>
    </xf>
    <xf numFmtId="38" fontId="37" fillId="15" borderId="40" xfId="7" applyFont="1" applyFill="1" applyBorder="1" applyProtection="1">
      <alignment vertical="center"/>
    </xf>
    <xf numFmtId="38" fontId="37" fillId="15" borderId="29" xfId="7" applyFont="1" applyFill="1" applyBorder="1" applyProtection="1">
      <alignment vertical="center"/>
    </xf>
    <xf numFmtId="38" fontId="37" fillId="15" borderId="230" xfId="7" applyFont="1" applyFill="1" applyBorder="1" applyProtection="1">
      <alignment vertical="center"/>
    </xf>
    <xf numFmtId="0" fontId="118" fillId="2" borderId="231" xfId="0" applyFont="1" applyFill="1" applyBorder="1" applyAlignment="1" applyProtection="1">
      <alignment vertical="center" wrapText="1"/>
    </xf>
    <xf numFmtId="38" fontId="37" fillId="2" borderId="232" xfId="7" applyFont="1" applyFill="1" applyBorder="1" applyProtection="1">
      <alignment vertical="center"/>
    </xf>
    <xf numFmtId="38" fontId="37" fillId="2" borderId="233" xfId="7" applyFont="1" applyFill="1" applyBorder="1" applyProtection="1">
      <alignment vertical="center"/>
    </xf>
    <xf numFmtId="38" fontId="37" fillId="2" borderId="234" xfId="7" applyFont="1" applyFill="1" applyBorder="1" applyProtection="1">
      <alignment vertical="center"/>
    </xf>
    <xf numFmtId="38" fontId="37" fillId="2" borderId="0" xfId="7" applyFont="1" applyFill="1" applyBorder="1" applyProtection="1">
      <alignment vertical="center"/>
    </xf>
    <xf numFmtId="0" fontId="64" fillId="19" borderId="55" xfId="0" applyFont="1" applyFill="1" applyBorder="1" applyAlignment="1" applyProtection="1">
      <alignment vertical="center" wrapText="1"/>
    </xf>
    <xf numFmtId="38" fontId="37" fillId="19" borderId="93" xfId="7" applyFont="1" applyFill="1" applyBorder="1" applyProtection="1">
      <alignment vertical="center"/>
    </xf>
    <xf numFmtId="38" fontId="37" fillId="19" borderId="15" xfId="7" applyFont="1" applyFill="1" applyBorder="1" applyProtection="1">
      <alignment vertical="center"/>
    </xf>
    <xf numFmtId="38" fontId="37" fillId="19" borderId="46" xfId="7" applyFont="1" applyFill="1" applyBorder="1" applyProtection="1">
      <alignment vertical="center"/>
    </xf>
    <xf numFmtId="38" fontId="37" fillId="19" borderId="0" xfId="7" applyFont="1" applyFill="1" applyBorder="1" applyProtection="1">
      <alignment vertical="center"/>
    </xf>
    <xf numFmtId="0" fontId="37" fillId="0" borderId="49" xfId="0" applyFont="1" applyBorder="1" applyAlignment="1" applyProtection="1">
      <alignment vertical="center" shrinkToFit="1"/>
    </xf>
    <xf numFmtId="184" fontId="37" fillId="0" borderId="219" xfId="8" applyNumberFormat="1" applyFont="1" applyBorder="1" applyProtection="1">
      <alignment vertical="center"/>
    </xf>
    <xf numFmtId="184" fontId="37" fillId="0" borderId="220" xfId="8" applyNumberFormat="1" applyFont="1" applyBorder="1" applyProtection="1">
      <alignment vertical="center"/>
    </xf>
    <xf numFmtId="184" fontId="37" fillId="0" borderId="182" xfId="8" applyNumberFormat="1" applyFont="1" applyBorder="1" applyProtection="1">
      <alignment vertical="center"/>
    </xf>
    <xf numFmtId="184" fontId="37" fillId="0" borderId="0" xfId="8" applyNumberFormat="1" applyFont="1" applyProtection="1">
      <alignment vertical="center"/>
    </xf>
    <xf numFmtId="0" fontId="37" fillId="0" borderId="51" xfId="0" applyFont="1" applyBorder="1" applyAlignment="1" applyProtection="1">
      <alignment vertical="center" shrinkToFit="1"/>
    </xf>
    <xf numFmtId="184" fontId="37" fillId="0" borderId="1" xfId="8" applyNumberFormat="1" applyFont="1" applyBorder="1" applyProtection="1">
      <alignment vertical="center"/>
    </xf>
    <xf numFmtId="184" fontId="37" fillId="0" borderId="2" xfId="8" applyNumberFormat="1" applyFont="1" applyBorder="1" applyProtection="1">
      <alignment vertical="center"/>
    </xf>
    <xf numFmtId="184" fontId="37" fillId="0" borderId="180" xfId="8" applyNumberFormat="1" applyFont="1" applyBorder="1" applyProtection="1">
      <alignment vertical="center"/>
    </xf>
    <xf numFmtId="0" fontId="37" fillId="0" borderId="53" xfId="0" applyFont="1" applyBorder="1" applyAlignment="1" applyProtection="1">
      <alignment vertical="center" shrinkToFit="1"/>
    </xf>
    <xf numFmtId="184" fontId="37" fillId="0" borderId="235" xfId="8" applyNumberFormat="1" applyFont="1" applyBorder="1" applyProtection="1">
      <alignment vertical="center"/>
    </xf>
    <xf numFmtId="184" fontId="37" fillId="0" borderId="133" xfId="8" applyNumberFormat="1" applyFont="1" applyBorder="1" applyProtection="1">
      <alignment vertical="center"/>
    </xf>
    <xf numFmtId="184" fontId="37" fillId="0" borderId="183" xfId="8" applyNumberFormat="1" applyFont="1" applyBorder="1" applyProtection="1">
      <alignment vertical="center"/>
    </xf>
    <xf numFmtId="0" fontId="94" fillId="4" borderId="25" xfId="4" applyFont="1" applyFill="1" applyBorder="1" applyAlignment="1">
      <alignment vertical="center" shrinkToFit="1"/>
    </xf>
    <xf numFmtId="0" fontId="3" fillId="4" borderId="0" xfId="4" applyFont="1" applyFill="1" applyBorder="1" applyAlignment="1">
      <alignment vertical="center" shrinkToFit="1"/>
    </xf>
    <xf numFmtId="0" fontId="3" fillId="4" borderId="14" xfId="4" applyFont="1" applyFill="1" applyBorder="1" applyAlignment="1">
      <alignment vertical="center" shrinkToFit="1"/>
    </xf>
    <xf numFmtId="0" fontId="0" fillId="0" borderId="244" xfId="0" applyBorder="1">
      <alignment vertical="center"/>
    </xf>
    <xf numFmtId="0" fontId="99" fillId="0" borderId="245" xfId="0" applyFont="1" applyBorder="1">
      <alignment vertical="center"/>
    </xf>
    <xf numFmtId="0" fontId="99" fillId="10" borderId="195" xfId="0" applyFont="1" applyFill="1" applyBorder="1">
      <alignment vertical="center"/>
    </xf>
    <xf numFmtId="0" fontId="99" fillId="10" borderId="247" xfId="0" applyFont="1" applyFill="1" applyBorder="1">
      <alignment vertical="center"/>
    </xf>
    <xf numFmtId="38" fontId="99" fillId="10" borderId="195" xfId="7" applyFont="1" applyFill="1" applyBorder="1">
      <alignment vertical="center"/>
    </xf>
    <xf numFmtId="0" fontId="99" fillId="10" borderId="248" xfId="0" applyFont="1" applyFill="1" applyBorder="1">
      <alignment vertical="center"/>
    </xf>
    <xf numFmtId="0" fontId="99" fillId="0" borderId="249" xfId="0" applyFont="1" applyBorder="1">
      <alignment vertical="center"/>
    </xf>
    <xf numFmtId="0" fontId="99" fillId="0" borderId="250"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18" xfId="0" applyFont="1" applyBorder="1">
      <alignment vertical="center"/>
    </xf>
    <xf numFmtId="0" fontId="2" fillId="0" borderId="1" xfId="0" applyFont="1" applyBorder="1" applyAlignment="1">
      <alignment vertical="center" wrapText="1"/>
    </xf>
    <xf numFmtId="0" fontId="2" fillId="0" borderId="1" xfId="0" applyFont="1" applyBorder="1">
      <alignment vertical="center"/>
    </xf>
    <xf numFmtId="0" fontId="2" fillId="0" borderId="0" xfId="0" applyFont="1">
      <alignment vertical="center"/>
    </xf>
    <xf numFmtId="0" fontId="2" fillId="0" borderId="40" xfId="0" applyFont="1" applyBorder="1" applyAlignment="1">
      <alignment horizontal="center" vertical="center"/>
    </xf>
    <xf numFmtId="0" fontId="2" fillId="0" borderId="40" xfId="0" applyFont="1" applyBorder="1" applyAlignment="1">
      <alignment horizontal="center" vertical="center" wrapText="1"/>
    </xf>
    <xf numFmtId="0" fontId="3" fillId="0" borderId="83" xfId="0" applyFont="1" applyFill="1" applyBorder="1" applyAlignment="1">
      <alignment vertical="center" shrinkToFit="1"/>
    </xf>
    <xf numFmtId="0" fontId="20" fillId="6" borderId="11" xfId="1" applyFont="1" applyFill="1" applyBorder="1" applyAlignment="1" applyProtection="1">
      <alignment vertical="center"/>
    </xf>
    <xf numFmtId="176" fontId="20" fillId="6" borderId="0" xfId="1" applyNumberFormat="1" applyFont="1" applyFill="1" applyBorder="1" applyAlignment="1" applyProtection="1">
      <alignment horizontal="center" vertical="center" wrapText="1"/>
    </xf>
    <xf numFmtId="0" fontId="38" fillId="0" borderId="0" xfId="1" applyFont="1" applyBorder="1" applyAlignment="1" applyProtection="1">
      <alignment horizontal="left" vertical="distributed" wrapText="1"/>
    </xf>
    <xf numFmtId="0" fontId="37" fillId="0" borderId="0" xfId="1" applyFont="1" applyFill="1" applyBorder="1" applyAlignment="1" applyProtection="1">
      <alignment vertical="center" wrapText="1"/>
    </xf>
    <xf numFmtId="0" fontId="20" fillId="5" borderId="0" xfId="1" applyFont="1" applyFill="1" applyBorder="1" applyAlignment="1" applyProtection="1">
      <alignment horizontal="center" vertical="center"/>
    </xf>
    <xf numFmtId="176" fontId="20" fillId="0" borderId="0" xfId="1" applyNumberFormat="1" applyFont="1" applyBorder="1" applyAlignment="1" applyProtection="1">
      <alignment horizontal="left" vertical="top"/>
    </xf>
    <xf numFmtId="176" fontId="20" fillId="6" borderId="0" xfId="1" applyNumberFormat="1" applyFont="1" applyFill="1" applyBorder="1" applyAlignment="1" applyProtection="1">
      <alignment horizontal="center" vertical="center"/>
    </xf>
    <xf numFmtId="176" fontId="20" fillId="4" borderId="0" xfId="1" applyNumberFormat="1" applyFont="1" applyFill="1" applyBorder="1" applyAlignment="1" applyProtection="1">
      <alignment horizontal="left" vertical="top"/>
    </xf>
    <xf numFmtId="176" fontId="20" fillId="0" borderId="0" xfId="1" applyNumberFormat="1" applyFont="1" applyFill="1" applyBorder="1" applyAlignment="1" applyProtection="1">
      <alignment horizontal="left" vertical="top"/>
    </xf>
    <xf numFmtId="0" fontId="22" fillId="0" borderId="0" xfId="1" applyFont="1" applyBorder="1" applyAlignment="1" applyProtection="1">
      <alignment horizontal="left" vertical="center" wrapText="1"/>
    </xf>
    <xf numFmtId="0" fontId="19" fillId="0" borderId="0" xfId="1" applyFont="1" applyBorder="1" applyAlignment="1" applyProtection="1">
      <alignment horizontal="center" vertical="center"/>
    </xf>
    <xf numFmtId="0" fontId="20" fillId="11" borderId="55" xfId="1" applyFont="1" applyFill="1" applyBorder="1" applyAlignment="1" applyProtection="1">
      <alignment horizontal="center" vertical="center"/>
    </xf>
    <xf numFmtId="0" fontId="20" fillId="11" borderId="7" xfId="1" applyFont="1" applyFill="1" applyBorder="1" applyAlignment="1" applyProtection="1">
      <alignment horizontal="center" vertical="center"/>
    </xf>
    <xf numFmtId="0" fontId="2" fillId="2" borderId="46"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251" xfId="0" applyFont="1" applyFill="1" applyBorder="1" applyProtection="1">
      <alignment vertical="center"/>
      <protection locked="0"/>
    </xf>
    <xf numFmtId="0" fontId="2" fillId="9" borderId="1" xfId="0" applyFont="1" applyFill="1" applyBorder="1" applyProtection="1">
      <alignment vertical="center"/>
      <protection locked="0"/>
    </xf>
    <xf numFmtId="0" fontId="2" fillId="9" borderId="4" xfId="0" applyFont="1" applyFill="1" applyBorder="1" applyProtection="1">
      <alignment vertical="center"/>
      <protection locked="0"/>
    </xf>
    <xf numFmtId="0" fontId="0" fillId="2" borderId="246" xfId="0" applyFill="1" applyBorder="1" applyProtection="1">
      <alignment vertical="center"/>
      <protection locked="0"/>
    </xf>
    <xf numFmtId="0" fontId="99" fillId="2" borderId="236" xfId="0" applyFont="1" applyFill="1" applyBorder="1" applyProtection="1">
      <alignment vertical="center"/>
      <protection locked="0"/>
    </xf>
    <xf numFmtId="0" fontId="99" fillId="2" borderId="141" xfId="0" applyFont="1" applyFill="1" applyBorder="1" applyProtection="1">
      <alignment vertical="center"/>
      <protection locked="0"/>
    </xf>
    <xf numFmtId="38" fontId="99" fillId="2" borderId="141" xfId="7" applyFont="1" applyFill="1" applyBorder="1" applyProtection="1">
      <alignment vertical="center"/>
      <protection locked="0"/>
    </xf>
    <xf numFmtId="0" fontId="99" fillId="10" borderId="254" xfId="0" applyFont="1" applyFill="1" applyBorder="1" applyAlignment="1">
      <alignment horizontal="right" vertical="center"/>
    </xf>
    <xf numFmtId="0" fontId="3" fillId="0" borderId="0" xfId="0" applyFont="1" applyFill="1" applyBorder="1" applyAlignment="1">
      <alignment vertical="center" shrinkToFit="1"/>
    </xf>
    <xf numFmtId="0" fontId="2" fillId="0" borderId="1" xfId="0" applyFont="1" applyBorder="1" applyAlignment="1">
      <alignment horizontal="center" vertical="center"/>
    </xf>
    <xf numFmtId="0" fontId="92" fillId="0" borderId="2" xfId="0" applyFont="1" applyFill="1" applyBorder="1" applyAlignment="1" applyProtection="1">
      <alignment horizontal="right" vertical="center" shrinkToFit="1"/>
    </xf>
    <xf numFmtId="0" fontId="2" fillId="9" borderId="3" xfId="0" applyFont="1" applyFill="1" applyBorder="1" applyProtection="1">
      <alignment vertical="center"/>
      <protection locked="0"/>
    </xf>
    <xf numFmtId="0" fontId="3" fillId="0" borderId="3" xfId="0" applyFont="1" applyBorder="1">
      <alignment vertical="center"/>
    </xf>
    <xf numFmtId="0" fontId="92" fillId="0" borderId="29" xfId="0" applyFont="1" applyFill="1" applyBorder="1" applyAlignment="1" applyProtection="1">
      <alignment horizontal="right" vertical="center" shrinkToFit="1"/>
    </xf>
    <xf numFmtId="0" fontId="2" fillId="9" borderId="24" xfId="0" applyFont="1" applyFill="1" applyBorder="1" applyProtection="1">
      <alignment vertical="center"/>
      <protection locked="0"/>
    </xf>
    <xf numFmtId="0" fontId="3" fillId="0" borderId="24" xfId="0" applyFont="1" applyBorder="1">
      <alignment vertical="center"/>
    </xf>
    <xf numFmtId="0" fontId="76" fillId="0" borderId="0" xfId="9" applyProtection="1">
      <alignment vertical="center"/>
      <protection locked="0"/>
    </xf>
    <xf numFmtId="0" fontId="76" fillId="0" borderId="0" xfId="9" applyProtection="1">
      <alignment vertical="center"/>
    </xf>
    <xf numFmtId="38" fontId="99" fillId="2" borderId="138" xfId="7" applyFont="1" applyFill="1" applyBorder="1" applyProtection="1">
      <alignment vertical="center"/>
      <protection locked="0"/>
    </xf>
    <xf numFmtId="0" fontId="0" fillId="0" borderId="0" xfId="0" applyFont="1">
      <alignment vertical="center"/>
    </xf>
    <xf numFmtId="0" fontId="0" fillId="0" borderId="0" xfId="0" applyFont="1" applyBorder="1">
      <alignment vertical="center"/>
    </xf>
    <xf numFmtId="0" fontId="16" fillId="0" borderId="20" xfId="0" applyFont="1" applyBorder="1">
      <alignment vertical="center"/>
    </xf>
    <xf numFmtId="0" fontId="16" fillId="0" borderId="0" xfId="0" applyFont="1" applyAlignment="1">
      <alignment horizontal="left" vertical="center" wrapText="1"/>
    </xf>
    <xf numFmtId="0" fontId="58" fillId="0" borderId="0" xfId="0" applyFont="1" applyBorder="1" applyAlignment="1">
      <alignment horizontal="center" vertical="center"/>
    </xf>
    <xf numFmtId="0" fontId="0" fillId="0" borderId="0" xfId="0" applyAlignment="1">
      <alignment vertical="center"/>
    </xf>
    <xf numFmtId="0" fontId="16" fillId="0" borderId="0" xfId="0" applyFont="1" applyAlignment="1">
      <alignment horizontal="left"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shrinkToFit="1"/>
    </xf>
    <xf numFmtId="0" fontId="3" fillId="0" borderId="0" xfId="0" applyFont="1" applyFill="1" applyAlignment="1" applyProtection="1">
      <alignment vertical="top" shrinkToFit="1"/>
    </xf>
    <xf numFmtId="0" fontId="8" fillId="0" borderId="0" xfId="0" applyFont="1" applyFill="1" applyAlignment="1" applyProtection="1">
      <alignment vertical="center" shrinkToFit="1"/>
    </xf>
    <xf numFmtId="0" fontId="3" fillId="0" borderId="0" xfId="0" applyFont="1" applyFill="1" applyBorder="1" applyAlignment="1" applyProtection="1">
      <alignment vertical="center" shrinkToFit="1"/>
    </xf>
    <xf numFmtId="0" fontId="89" fillId="0" borderId="0" xfId="4" applyFont="1" applyFill="1" applyAlignment="1" applyProtection="1">
      <alignment vertical="center" shrinkToFit="1"/>
    </xf>
    <xf numFmtId="0" fontId="77" fillId="4" borderId="4" xfId="4" applyFont="1" applyFill="1" applyBorder="1" applyAlignment="1" applyProtection="1">
      <alignment vertical="center" wrapText="1" shrinkToFit="1"/>
    </xf>
    <xf numFmtId="0" fontId="81" fillId="0" borderId="3" xfId="4" applyFont="1" applyFill="1" applyBorder="1" applyAlignment="1" applyProtection="1">
      <alignment horizontal="center" vertical="center" wrapText="1" shrinkToFit="1"/>
    </xf>
    <xf numFmtId="0" fontId="77" fillId="0" borderId="20" xfId="4"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2" fillId="0" borderId="1" xfId="0" applyFont="1" applyBorder="1" applyAlignment="1">
      <alignment horizontal="center" vertical="center"/>
    </xf>
    <xf numFmtId="183" fontId="108" fillId="12" borderId="216" xfId="9" applyNumberFormat="1" applyFont="1" applyFill="1" applyBorder="1" applyAlignment="1" applyProtection="1">
      <alignment horizontal="center" vertical="center"/>
    </xf>
    <xf numFmtId="183" fontId="116" fillId="15" borderId="217" xfId="9" applyNumberFormat="1" applyFont="1" applyFill="1" applyBorder="1" applyAlignment="1" applyProtection="1">
      <alignment horizontal="center" vertical="center"/>
    </xf>
    <xf numFmtId="183" fontId="108" fillId="12" borderId="217" xfId="9" applyNumberFormat="1" applyFont="1" applyFill="1" applyBorder="1" applyAlignment="1" applyProtection="1">
      <alignment horizontal="center" vertical="center"/>
    </xf>
    <xf numFmtId="183" fontId="108" fillId="12" borderId="208" xfId="9" applyNumberFormat="1" applyFont="1" applyFill="1" applyBorder="1" applyAlignment="1" applyProtection="1">
      <alignment horizontal="center" vertical="center"/>
    </xf>
    <xf numFmtId="182" fontId="108" fillId="12" borderId="216" xfId="9" applyNumberFormat="1" applyFont="1" applyFill="1" applyBorder="1" applyAlignment="1" applyProtection="1">
      <alignment horizontal="center" vertical="center"/>
    </xf>
    <xf numFmtId="182" fontId="116" fillId="0" borderId="217" xfId="9" applyNumberFormat="1" applyFont="1" applyFill="1" applyBorder="1" applyAlignment="1" applyProtection="1">
      <alignment horizontal="center" vertical="center"/>
    </xf>
    <xf numFmtId="182" fontId="108" fillId="12" borderId="217" xfId="9" applyNumberFormat="1" applyFont="1" applyFill="1" applyBorder="1" applyAlignment="1" applyProtection="1">
      <alignment horizontal="center" vertical="center"/>
    </xf>
    <xf numFmtId="182" fontId="108" fillId="12" borderId="208" xfId="9" applyNumberFormat="1" applyFont="1" applyFill="1" applyBorder="1" applyAlignment="1" applyProtection="1">
      <alignment horizontal="center" vertical="center"/>
    </xf>
    <xf numFmtId="182" fontId="116" fillId="15" borderId="217" xfId="9" applyNumberFormat="1" applyFont="1" applyFill="1" applyBorder="1" applyAlignment="1" applyProtection="1">
      <alignment horizontal="center" vertical="center"/>
    </xf>
    <xf numFmtId="0" fontId="0" fillId="15" borderId="114" xfId="9" applyFont="1" applyFill="1" applyBorder="1" applyAlignment="1" applyProtection="1">
      <alignment horizontal="left" vertical="center" shrinkToFit="1"/>
      <protection locked="0"/>
    </xf>
    <xf numFmtId="0" fontId="18" fillId="0" borderId="0" xfId="1" applyFont="1" applyAlignment="1" applyProtection="1">
      <alignment vertical="center" wrapText="1"/>
    </xf>
    <xf numFmtId="0" fontId="0" fillId="0" borderId="0" xfId="0" applyAlignment="1" applyProtection="1">
      <alignment vertical="center" wrapText="1"/>
    </xf>
    <xf numFmtId="0" fontId="85" fillId="0" borderId="0" xfId="5" applyProtection="1">
      <alignment vertical="center"/>
      <protection locked="0"/>
    </xf>
    <xf numFmtId="0" fontId="2" fillId="9" borderId="2" xfId="0" applyFont="1" applyFill="1" applyBorder="1" applyAlignment="1" applyProtection="1">
      <alignment horizontal="center" vertical="center"/>
      <protection locked="0"/>
    </xf>
    <xf numFmtId="0" fontId="2" fillId="2" borderId="182" xfId="0" applyFont="1" applyFill="1" applyBorder="1" applyAlignment="1" applyProtection="1">
      <alignment horizontal="center" vertical="center"/>
      <protection locked="0"/>
    </xf>
    <xf numFmtId="0" fontId="2" fillId="2" borderId="180" xfId="0" applyFont="1" applyFill="1" applyBorder="1" applyAlignment="1" applyProtection="1">
      <alignment horizontal="center" vertical="center"/>
      <protection locked="0"/>
    </xf>
    <xf numFmtId="0" fontId="2" fillId="2" borderId="183" xfId="0" applyFont="1" applyFill="1" applyBorder="1" applyAlignment="1" applyProtection="1">
      <alignment horizontal="center" vertical="center"/>
      <protection locked="0"/>
    </xf>
    <xf numFmtId="0" fontId="129" fillId="2" borderId="172" xfId="1" applyFont="1" applyFill="1" applyBorder="1" applyAlignment="1" applyProtection="1">
      <alignment vertical="top" wrapText="1"/>
      <protection locked="0"/>
    </xf>
    <xf numFmtId="0" fontId="129" fillId="2" borderId="145" xfId="1" applyFont="1" applyFill="1" applyBorder="1" applyAlignment="1" applyProtection="1">
      <alignment vertical="top" wrapText="1"/>
      <protection locked="0"/>
    </xf>
    <xf numFmtId="0" fontId="129" fillId="2" borderId="179" xfId="1" applyFont="1" applyFill="1" applyBorder="1" applyAlignment="1" applyProtection="1">
      <alignment vertical="top" wrapText="1"/>
      <protection locked="0"/>
    </xf>
    <xf numFmtId="0" fontId="129" fillId="2" borderId="259" xfId="1" applyFont="1" applyFill="1" applyBorder="1" applyAlignment="1" applyProtection="1">
      <alignment vertical="top" wrapText="1"/>
      <protection locked="0"/>
    </xf>
    <xf numFmtId="0" fontId="129" fillId="2" borderId="177" xfId="1" applyFont="1" applyFill="1" applyBorder="1" applyAlignment="1" applyProtection="1">
      <alignment vertical="top" wrapText="1"/>
      <protection locked="0"/>
    </xf>
    <xf numFmtId="0" fontId="129" fillId="2" borderId="181" xfId="1" applyFont="1" applyFill="1" applyBorder="1" applyAlignment="1" applyProtection="1">
      <alignment vertical="top" wrapText="1"/>
      <protection locked="0"/>
    </xf>
    <xf numFmtId="0" fontId="129" fillId="2" borderId="137" xfId="1" applyFont="1" applyFill="1" applyBorder="1" applyAlignment="1" applyProtection="1">
      <alignment vertical="top" wrapText="1"/>
      <protection locked="0"/>
    </xf>
    <xf numFmtId="0" fontId="129" fillId="2" borderId="242" xfId="1" applyFont="1" applyFill="1" applyBorder="1" applyAlignment="1" applyProtection="1">
      <alignment vertical="top" wrapText="1"/>
      <protection locked="0"/>
    </xf>
    <xf numFmtId="0" fontId="131" fillId="2" borderId="177" xfId="0" applyFont="1" applyFill="1" applyBorder="1" applyAlignment="1" applyProtection="1">
      <alignment vertical="top" wrapText="1"/>
      <protection locked="0"/>
    </xf>
    <xf numFmtId="0" fontId="129" fillId="2" borderId="238" xfId="1" applyFont="1" applyFill="1" applyBorder="1" applyAlignment="1" applyProtection="1">
      <alignment vertical="top" wrapText="1"/>
      <protection locked="0"/>
    </xf>
    <xf numFmtId="0" fontId="4" fillId="2" borderId="177" xfId="0" applyFont="1" applyFill="1" applyBorder="1" applyAlignment="1" applyProtection="1">
      <alignment vertical="top" wrapText="1"/>
      <protection locked="0"/>
    </xf>
    <xf numFmtId="0" fontId="102" fillId="0" borderId="0" xfId="0" applyFont="1" applyAlignment="1" applyProtection="1">
      <alignment horizontal="justify" vertical="center"/>
    </xf>
    <xf numFmtId="0" fontId="81" fillId="0" borderId="0" xfId="4" applyFont="1" applyFill="1" applyBorder="1" applyAlignment="1" applyProtection="1">
      <alignment horizontal="left" vertical="center" wrapText="1" shrinkToFit="1"/>
    </xf>
    <xf numFmtId="0" fontId="82" fillId="0" borderId="0" xfId="4" applyFont="1" applyFill="1" applyProtection="1">
      <alignment vertical="center"/>
    </xf>
    <xf numFmtId="0" fontId="88" fillId="0" borderId="0" xfId="0" applyFont="1" applyFill="1" applyAlignment="1" applyProtection="1">
      <alignment vertical="center" shrinkToFit="1"/>
    </xf>
    <xf numFmtId="38" fontId="29" fillId="2" borderId="239" xfId="7" applyFont="1" applyFill="1" applyBorder="1" applyAlignment="1" applyProtection="1">
      <alignment horizontal="center" vertical="center"/>
      <protection locked="0"/>
    </xf>
    <xf numFmtId="38" fontId="29" fillId="2" borderId="175" xfId="7" applyFont="1" applyFill="1" applyBorder="1" applyAlignment="1" applyProtection="1">
      <alignment horizontal="center" vertical="center"/>
      <protection locked="0"/>
    </xf>
    <xf numFmtId="38" fontId="29" fillId="2" borderId="178" xfId="7" applyFont="1" applyFill="1" applyBorder="1" applyAlignment="1" applyProtection="1">
      <alignment horizontal="center" vertical="center"/>
      <protection locked="0"/>
    </xf>
    <xf numFmtId="38" fontId="29" fillId="2" borderId="258" xfId="7" applyFont="1" applyFill="1" applyBorder="1" applyAlignment="1" applyProtection="1">
      <alignment horizontal="center" vertical="center"/>
      <protection locked="0"/>
    </xf>
    <xf numFmtId="38" fontId="29" fillId="2" borderId="176" xfId="7" applyFont="1" applyFill="1" applyBorder="1" applyAlignment="1" applyProtection="1">
      <alignment horizontal="center" vertical="center"/>
      <protection locked="0"/>
    </xf>
    <xf numFmtId="38" fontId="128" fillId="2" borderId="53" xfId="7" applyFont="1" applyFill="1" applyBorder="1" applyAlignment="1" applyProtection="1">
      <alignment horizontal="center" vertical="center"/>
      <protection locked="0"/>
    </xf>
    <xf numFmtId="38" fontId="29" fillId="2" borderId="174" xfId="7" applyFont="1" applyFill="1" applyBorder="1" applyAlignment="1" applyProtection="1">
      <alignment horizontal="center" vertical="center"/>
      <protection locked="0"/>
    </xf>
    <xf numFmtId="38" fontId="29" fillId="2" borderId="243" xfId="7" applyFont="1" applyFill="1" applyBorder="1" applyAlignment="1" applyProtection="1">
      <alignment horizontal="center" vertical="center"/>
      <protection locked="0"/>
    </xf>
    <xf numFmtId="38" fontId="29" fillId="2" borderId="53" xfId="7" applyFont="1" applyFill="1" applyBorder="1" applyAlignment="1" applyProtection="1">
      <alignment horizontal="center" vertical="center"/>
      <protection locked="0"/>
    </xf>
    <xf numFmtId="0" fontId="0" fillId="2" borderId="275" xfId="0" applyFill="1" applyBorder="1" applyProtection="1">
      <alignment vertical="center"/>
      <protection locked="0"/>
    </xf>
    <xf numFmtId="0" fontId="99" fillId="2" borderId="14" xfId="0" applyFont="1" applyFill="1" applyBorder="1" applyProtection="1">
      <alignment vertical="center"/>
      <protection locked="0"/>
    </xf>
    <xf numFmtId="0" fontId="99" fillId="2" borderId="247" xfId="0" applyFont="1" applyFill="1" applyBorder="1" applyProtection="1">
      <alignment vertical="center"/>
      <protection locked="0"/>
    </xf>
    <xf numFmtId="38" fontId="99" fillId="2" borderId="247" xfId="7" applyFont="1" applyFill="1" applyBorder="1" applyProtection="1">
      <alignment vertical="center"/>
      <protection locked="0"/>
    </xf>
    <xf numFmtId="38" fontId="99" fillId="2" borderId="195" xfId="7" applyFont="1" applyFill="1" applyBorder="1" applyProtection="1">
      <alignment vertical="center"/>
      <protection locked="0"/>
    </xf>
    <xf numFmtId="0" fontId="2" fillId="9"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73" fillId="0" borderId="0" xfId="0" applyFont="1" applyAlignment="1">
      <alignment horizontal="left" vertical="center" wrapText="1"/>
    </xf>
    <xf numFmtId="0" fontId="74" fillId="0" borderId="103" xfId="0" applyFont="1" applyBorder="1" applyAlignment="1">
      <alignment horizontal="center" vertical="center"/>
    </xf>
    <xf numFmtId="0" fontId="59" fillId="0" borderId="102" xfId="0" applyFont="1" applyBorder="1" applyAlignment="1">
      <alignment horizontal="center" vertical="center"/>
    </xf>
    <xf numFmtId="0" fontId="59" fillId="0" borderId="101" xfId="0" applyFont="1" applyBorder="1" applyAlignment="1">
      <alignment horizontal="center" vertical="center"/>
    </xf>
    <xf numFmtId="0" fontId="59" fillId="0" borderId="100" xfId="0" applyFont="1" applyBorder="1" applyAlignment="1">
      <alignment horizontal="center" vertical="center"/>
    </xf>
    <xf numFmtId="0" fontId="59" fillId="0" borderId="0" xfId="0" applyFont="1" applyBorder="1" applyAlignment="1">
      <alignment horizontal="center" vertical="center"/>
    </xf>
    <xf numFmtId="0" fontId="59" fillId="0" borderId="99" xfId="0" applyFont="1" applyBorder="1" applyAlignment="1">
      <alignment horizontal="center" vertical="center"/>
    </xf>
    <xf numFmtId="0" fontId="59" fillId="0" borderId="98" xfId="0" applyFont="1" applyBorder="1" applyAlignment="1">
      <alignment horizontal="center" vertical="center"/>
    </xf>
    <xf numFmtId="0" fontId="59" fillId="0" borderId="97" xfId="0" applyFont="1" applyBorder="1" applyAlignment="1">
      <alignment horizontal="center" vertical="center"/>
    </xf>
    <xf numFmtId="0" fontId="59" fillId="0" borderId="96" xfId="0" applyFont="1" applyBorder="1" applyAlignment="1">
      <alignment horizontal="center" vertical="center"/>
    </xf>
    <xf numFmtId="0" fontId="56" fillId="0" borderId="29" xfId="0" applyFont="1" applyBorder="1" applyAlignment="1">
      <alignment horizontal="center" vertical="center"/>
    </xf>
    <xf numFmtId="0" fontId="56" fillId="0" borderId="24" xfId="0" applyFont="1" applyBorder="1" applyAlignment="1">
      <alignment horizontal="center" vertical="center"/>
    </xf>
    <xf numFmtId="0" fontId="56" fillId="0" borderId="25" xfId="0" applyFont="1" applyBorder="1" applyAlignment="1">
      <alignment horizontal="center" vertical="center"/>
    </xf>
    <xf numFmtId="0" fontId="56" fillId="0" borderId="34" xfId="0" applyFont="1" applyBorder="1" applyAlignment="1">
      <alignment horizontal="center" vertical="center"/>
    </xf>
    <xf numFmtId="0" fontId="56" fillId="0" borderId="0" xfId="0" applyFont="1" applyBorder="1" applyAlignment="1">
      <alignment horizontal="center" vertical="center"/>
    </xf>
    <xf numFmtId="0" fontId="56" fillId="0" borderId="26" xfId="0" applyFont="1" applyBorder="1" applyAlignment="1">
      <alignment horizontal="center" vertical="center"/>
    </xf>
    <xf numFmtId="0" fontId="56" fillId="0" borderId="31" xfId="0" applyFont="1" applyBorder="1" applyAlignment="1">
      <alignment horizontal="center" vertical="center"/>
    </xf>
    <xf numFmtId="0" fontId="56" fillId="0" borderId="20" xfId="0" applyFont="1" applyBorder="1" applyAlignment="1">
      <alignment horizontal="center" vertical="center"/>
    </xf>
    <xf numFmtId="0" fontId="56" fillId="0" borderId="27" xfId="0" applyFont="1" applyBorder="1" applyAlignment="1">
      <alignment horizontal="center" vertical="center"/>
    </xf>
    <xf numFmtId="0" fontId="57" fillId="0" borderId="24" xfId="0" applyFont="1" applyBorder="1" applyAlignment="1">
      <alignment horizontal="center" vertical="center"/>
    </xf>
    <xf numFmtId="0" fontId="57" fillId="0" borderId="25" xfId="0" applyFont="1" applyBorder="1" applyAlignment="1">
      <alignment horizontal="center" vertical="center"/>
    </xf>
    <xf numFmtId="0" fontId="57" fillId="0" borderId="31" xfId="0" applyFont="1" applyBorder="1" applyAlignment="1">
      <alignment horizontal="center" vertical="center"/>
    </xf>
    <xf numFmtId="0" fontId="57" fillId="0" borderId="20" xfId="0" applyFont="1" applyBorder="1" applyAlignment="1">
      <alignment horizontal="center" vertical="center"/>
    </xf>
    <xf numFmtId="0" fontId="57" fillId="0" borderId="27" xfId="0" applyFont="1" applyBorder="1" applyAlignment="1">
      <alignment horizontal="center" vertical="center"/>
    </xf>
    <xf numFmtId="0" fontId="69" fillId="0" borderId="29" xfId="0" applyFont="1" applyBorder="1" applyAlignment="1">
      <alignment horizontal="center" vertical="center"/>
    </xf>
    <xf numFmtId="0" fontId="69" fillId="0" borderId="24" xfId="0" applyFont="1" applyBorder="1" applyAlignment="1">
      <alignment horizontal="center" vertical="center"/>
    </xf>
    <xf numFmtId="0" fontId="69" fillId="0" borderId="31" xfId="0" applyFont="1" applyBorder="1" applyAlignment="1">
      <alignment horizontal="center" vertical="center"/>
    </xf>
    <xf numFmtId="0" fontId="69" fillId="0" borderId="20" xfId="0" applyFont="1" applyBorder="1" applyAlignment="1">
      <alignment horizontal="center" vertical="center"/>
    </xf>
    <xf numFmtId="0" fontId="75" fillId="0" borderId="24" xfId="0" applyFont="1" applyBorder="1" applyAlignment="1">
      <alignment horizontal="center" vertical="center"/>
    </xf>
    <xf numFmtId="0" fontId="75" fillId="0" borderId="25" xfId="0" applyFont="1" applyBorder="1" applyAlignment="1">
      <alignment horizontal="center" vertical="center"/>
    </xf>
    <xf numFmtId="0" fontId="75" fillId="0" borderId="20" xfId="0" applyFont="1" applyBorder="1" applyAlignment="1">
      <alignment horizontal="center" vertical="center"/>
    </xf>
    <xf numFmtId="0" fontId="75" fillId="0" borderId="27" xfId="0" applyFont="1" applyBorder="1" applyAlignment="1">
      <alignment horizontal="center" vertical="center"/>
    </xf>
    <xf numFmtId="0" fontId="71" fillId="0" borderId="0" xfId="0" applyFont="1" applyAlignment="1">
      <alignment horizontal="left" vertical="center"/>
    </xf>
    <xf numFmtId="0" fontId="57" fillId="0" borderId="29" xfId="0" applyFont="1" applyBorder="1" applyAlignment="1">
      <alignment horizontal="center" vertical="center"/>
    </xf>
    <xf numFmtId="0" fontId="57" fillId="0" borderId="34" xfId="0" applyFont="1" applyBorder="1" applyAlignment="1">
      <alignment horizontal="center" vertical="center"/>
    </xf>
    <xf numFmtId="0" fontId="57" fillId="0" borderId="0" xfId="0" applyFont="1" applyBorder="1" applyAlignment="1">
      <alignment horizontal="center" vertical="center"/>
    </xf>
    <xf numFmtId="0" fontId="57" fillId="0" borderId="26" xfId="0" applyFont="1" applyBorder="1" applyAlignment="1">
      <alignment horizontal="center" vertical="center"/>
    </xf>
    <xf numFmtId="0" fontId="56" fillId="0" borderId="29" xfId="0" applyFont="1" applyBorder="1" applyAlignment="1">
      <alignment horizontal="center" vertical="center" wrapText="1"/>
    </xf>
    <xf numFmtId="0" fontId="56" fillId="0" borderId="24" xfId="0" applyFont="1" applyBorder="1" applyAlignment="1">
      <alignment horizontal="center" vertical="center" wrapText="1"/>
    </xf>
    <xf numFmtId="0" fontId="55" fillId="0" borderId="95" xfId="0" applyFont="1" applyBorder="1" applyAlignment="1">
      <alignment horizontal="center" vertical="center" textRotation="255"/>
    </xf>
    <xf numFmtId="0" fontId="55" fillId="0" borderId="94" xfId="0" applyFont="1" applyBorder="1" applyAlignment="1">
      <alignment horizontal="center" vertical="center" textRotation="255"/>
    </xf>
    <xf numFmtId="0" fontId="55" fillId="0" borderId="59" xfId="0" applyFont="1" applyBorder="1" applyAlignment="1">
      <alignment horizontal="center" vertical="center" textRotation="255"/>
    </xf>
    <xf numFmtId="0" fontId="55" fillId="0" borderId="271" xfId="0" applyFont="1" applyBorder="1" applyAlignment="1">
      <alignment horizontal="center" vertical="center" textRotation="255"/>
    </xf>
    <xf numFmtId="0" fontId="55" fillId="0" borderId="267" xfId="0" applyFont="1" applyBorder="1" applyAlignment="1">
      <alignment horizontal="center" vertical="center" textRotation="255"/>
    </xf>
    <xf numFmtId="0" fontId="55" fillId="0" borderId="268" xfId="0" applyFont="1" applyBorder="1" applyAlignment="1">
      <alignment horizontal="center" vertical="center" textRotation="255"/>
    </xf>
    <xf numFmtId="0" fontId="55" fillId="0" borderId="269" xfId="0" applyFont="1" applyBorder="1" applyAlignment="1">
      <alignment horizontal="center" vertical="center" textRotation="255"/>
    </xf>
    <xf numFmtId="0" fontId="17" fillId="0" borderId="24" xfId="6" applyFont="1" applyBorder="1" applyAlignment="1">
      <alignment horizontal="left" vertical="center" wrapText="1"/>
    </xf>
    <xf numFmtId="0" fontId="17" fillId="0" borderId="25" xfId="6" applyFont="1" applyBorder="1" applyAlignment="1">
      <alignment horizontal="left" vertical="center" wrapText="1"/>
    </xf>
    <xf numFmtId="0" fontId="17" fillId="0" borderId="0" xfId="6" applyFont="1" applyBorder="1" applyAlignment="1">
      <alignment horizontal="left" vertical="center" wrapText="1"/>
    </xf>
    <xf numFmtId="0" fontId="17" fillId="0" borderId="26" xfId="6" applyFont="1" applyBorder="1" applyAlignment="1">
      <alignment horizontal="left" vertical="center" wrapText="1"/>
    </xf>
    <xf numFmtId="0" fontId="17" fillId="0" borderId="20" xfId="6" applyFont="1" applyBorder="1" applyAlignment="1">
      <alignment horizontal="left" vertical="center" wrapText="1"/>
    </xf>
    <xf numFmtId="0" fontId="17" fillId="0" borderId="27" xfId="6" applyFont="1" applyBorder="1" applyAlignment="1">
      <alignment horizontal="left" vertical="center" wrapText="1"/>
    </xf>
    <xf numFmtId="0" fontId="51" fillId="0" borderId="29" xfId="6" applyFont="1" applyBorder="1" applyAlignment="1">
      <alignment horizontal="left" vertical="center" wrapText="1"/>
    </xf>
    <xf numFmtId="0" fontId="51" fillId="0" borderId="24" xfId="6" applyFont="1" applyBorder="1" applyAlignment="1">
      <alignment horizontal="left" vertical="center" wrapText="1"/>
    </xf>
    <xf numFmtId="0" fontId="51" fillId="0" borderId="25" xfId="6" applyFont="1" applyBorder="1" applyAlignment="1">
      <alignment horizontal="left" vertical="center" wrapText="1"/>
    </xf>
    <xf numFmtId="0" fontId="51" fillId="0" borderId="34" xfId="6" applyFont="1" applyBorder="1" applyAlignment="1">
      <alignment horizontal="left" vertical="center" wrapText="1"/>
    </xf>
    <xf numFmtId="0" fontId="51" fillId="0" borderId="0" xfId="6" applyFont="1" applyBorder="1" applyAlignment="1">
      <alignment horizontal="left" vertical="center" wrapText="1"/>
    </xf>
    <xf numFmtId="0" fontId="51" fillId="0" borderId="26" xfId="6" applyFont="1" applyBorder="1" applyAlignment="1">
      <alignment horizontal="left" vertical="center" wrapText="1"/>
    </xf>
    <xf numFmtId="0" fontId="51" fillId="0" borderId="31" xfId="6" applyFont="1" applyBorder="1" applyAlignment="1">
      <alignment horizontal="left" vertical="center" wrapText="1"/>
    </xf>
    <xf numFmtId="0" fontId="51" fillId="0" borderId="20" xfId="6" applyFont="1" applyBorder="1" applyAlignment="1">
      <alignment horizontal="left" vertical="center" wrapText="1"/>
    </xf>
    <xf numFmtId="0" fontId="51" fillId="0" borderId="27" xfId="6" applyFont="1" applyBorder="1" applyAlignment="1">
      <alignment horizontal="left" vertical="center" wrapText="1"/>
    </xf>
    <xf numFmtId="0" fontId="50" fillId="2" borderId="29" xfId="6" applyFont="1" applyFill="1" applyBorder="1" applyAlignment="1" applyProtection="1">
      <alignment horizontal="center" vertical="center"/>
      <protection locked="0"/>
    </xf>
    <xf numFmtId="0" fontId="50" fillId="2" borderId="24" xfId="6" applyFont="1" applyFill="1" applyBorder="1" applyAlignment="1" applyProtection="1">
      <alignment horizontal="center" vertical="center"/>
      <protection locked="0"/>
    </xf>
    <xf numFmtId="0" fontId="50" fillId="2" borderId="25" xfId="6" applyFont="1" applyFill="1" applyBorder="1" applyAlignment="1" applyProtection="1">
      <alignment horizontal="center" vertical="center"/>
      <protection locked="0"/>
    </xf>
    <xf numFmtId="0" fontId="50" fillId="2" borderId="34" xfId="6" applyFont="1" applyFill="1" applyBorder="1" applyAlignment="1" applyProtection="1">
      <alignment horizontal="center" vertical="center"/>
      <protection locked="0"/>
    </xf>
    <xf numFmtId="0" fontId="50" fillId="2" borderId="0" xfId="6" applyFont="1" applyFill="1" applyBorder="1" applyAlignment="1" applyProtection="1">
      <alignment horizontal="center" vertical="center"/>
      <protection locked="0"/>
    </xf>
    <xf numFmtId="0" fontId="50" fillId="2" borderId="26" xfId="6" applyFont="1" applyFill="1" applyBorder="1" applyAlignment="1" applyProtection="1">
      <alignment horizontal="center" vertical="center"/>
      <protection locked="0"/>
    </xf>
    <xf numFmtId="0" fontId="17" fillId="0" borderId="0" xfId="0" applyFont="1" applyBorder="1" applyAlignment="1">
      <alignment horizontal="left" vertical="center" wrapText="1"/>
    </xf>
    <xf numFmtId="0" fontId="17" fillId="0" borderId="2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7" xfId="0" applyFont="1" applyBorder="1" applyAlignment="1">
      <alignment horizontal="left" vertical="center" wrapText="1"/>
    </xf>
    <xf numFmtId="0" fontId="53" fillId="0" borderId="34" xfId="0" applyFont="1" applyBorder="1" applyAlignment="1">
      <alignment horizontal="left" vertical="center"/>
    </xf>
    <xf numFmtId="0" fontId="53" fillId="0" borderId="0" xfId="0" applyFont="1" applyBorder="1" applyAlignment="1">
      <alignment horizontal="left" vertical="center"/>
    </xf>
    <xf numFmtId="0" fontId="53" fillId="0" borderId="26" xfId="0" applyFont="1" applyBorder="1" applyAlignment="1">
      <alignment horizontal="left" vertical="center"/>
    </xf>
    <xf numFmtId="0" fontId="53" fillId="0" borderId="31" xfId="0" applyFont="1" applyBorder="1" applyAlignment="1">
      <alignment horizontal="left" vertical="center"/>
    </xf>
    <xf numFmtId="0" fontId="53" fillId="0" borderId="20" xfId="0" applyFont="1" applyBorder="1" applyAlignment="1">
      <alignment horizontal="left" vertical="center"/>
    </xf>
    <xf numFmtId="0" fontId="53" fillId="0" borderId="27" xfId="0" applyFont="1" applyBorder="1" applyAlignment="1">
      <alignment horizontal="left" vertical="center"/>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93" fillId="0" borderId="24" xfId="0" applyFont="1" applyBorder="1" applyAlignment="1">
      <alignment horizontal="left" vertical="center"/>
    </xf>
    <xf numFmtId="0" fontId="93" fillId="0" borderId="25" xfId="0" applyFont="1" applyBorder="1" applyAlignment="1">
      <alignment horizontal="left" vertical="center"/>
    </xf>
    <xf numFmtId="0" fontId="93" fillId="0" borderId="0" xfId="0" applyFont="1" applyBorder="1" applyAlignment="1">
      <alignment horizontal="left" vertical="center"/>
    </xf>
    <xf numFmtId="0" fontId="93" fillId="0" borderId="26" xfId="0" applyFont="1" applyBorder="1" applyAlignment="1">
      <alignment horizontal="left" vertical="center"/>
    </xf>
    <xf numFmtId="0" fontId="93" fillId="0" borderId="20" xfId="0" applyFont="1" applyBorder="1" applyAlignment="1">
      <alignment horizontal="left" vertical="center"/>
    </xf>
    <xf numFmtId="0" fontId="93" fillId="0" borderId="27" xfId="0" applyFont="1" applyBorder="1" applyAlignment="1">
      <alignment horizontal="left" vertical="center"/>
    </xf>
    <xf numFmtId="0" fontId="51" fillId="0" borderId="29" xfId="0" applyFont="1" applyBorder="1" applyAlignment="1">
      <alignment horizontal="left" vertical="center" wrapText="1"/>
    </xf>
    <xf numFmtId="0" fontId="51" fillId="0" borderId="24" xfId="0" applyFont="1" applyBorder="1" applyAlignment="1">
      <alignment horizontal="left" vertical="center"/>
    </xf>
    <xf numFmtId="0" fontId="51" fillId="0" borderId="25" xfId="0" applyFont="1" applyBorder="1" applyAlignment="1">
      <alignment horizontal="left" vertical="center"/>
    </xf>
    <xf numFmtId="0" fontId="51" fillId="0" borderId="34" xfId="0" applyFont="1" applyBorder="1" applyAlignment="1">
      <alignment horizontal="left" vertical="center"/>
    </xf>
    <xf numFmtId="0" fontId="51" fillId="0" borderId="0" xfId="0" applyFont="1" applyBorder="1" applyAlignment="1">
      <alignment horizontal="left" vertical="center"/>
    </xf>
    <xf numFmtId="0" fontId="51" fillId="0" borderId="26" xfId="0" applyFont="1" applyBorder="1" applyAlignment="1">
      <alignment horizontal="left" vertical="center"/>
    </xf>
    <xf numFmtId="0" fontId="51" fillId="0" borderId="31" xfId="0" applyFont="1" applyBorder="1" applyAlignment="1">
      <alignment horizontal="left" vertical="center"/>
    </xf>
    <xf numFmtId="0" fontId="51" fillId="0" borderId="20" xfId="0" applyFont="1" applyBorder="1" applyAlignment="1">
      <alignment horizontal="left" vertical="center"/>
    </xf>
    <xf numFmtId="0" fontId="51" fillId="0" borderId="27" xfId="0" applyFont="1" applyBorder="1" applyAlignment="1">
      <alignment horizontal="left" vertical="center"/>
    </xf>
    <xf numFmtId="0" fontId="51" fillId="0" borderId="29"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0" xfId="0" applyFont="1" applyBorder="1" applyAlignment="1">
      <alignment horizontal="left" vertical="center"/>
    </xf>
    <xf numFmtId="0" fontId="17" fillId="0" borderId="26" xfId="0" applyFont="1" applyBorder="1" applyAlignment="1">
      <alignment horizontal="left" vertical="center"/>
    </xf>
    <xf numFmtId="0" fontId="17" fillId="0" borderId="20" xfId="0" applyFont="1" applyBorder="1" applyAlignment="1">
      <alignment horizontal="left" vertical="center"/>
    </xf>
    <xf numFmtId="0" fontId="17" fillId="0" borderId="27" xfId="0" applyFont="1" applyBorder="1" applyAlignment="1">
      <alignment horizontal="left" vertical="center"/>
    </xf>
    <xf numFmtId="0" fontId="53" fillId="0" borderId="29" xfId="0" applyFont="1" applyBorder="1" applyAlignment="1">
      <alignment horizontal="left" vertical="center" wrapText="1"/>
    </xf>
    <xf numFmtId="0" fontId="53" fillId="0" borderId="24" xfId="0" applyFont="1" applyBorder="1" applyAlignment="1">
      <alignment horizontal="left" vertical="center"/>
    </xf>
    <xf numFmtId="0" fontId="53" fillId="0" borderId="25" xfId="0" applyFont="1" applyBorder="1" applyAlignment="1">
      <alignment horizontal="left" vertical="center"/>
    </xf>
    <xf numFmtId="0" fontId="53" fillId="0" borderId="34" xfId="0" applyFont="1" applyBorder="1" applyAlignment="1">
      <alignment horizontal="left" vertical="center" wrapText="1"/>
    </xf>
    <xf numFmtId="0" fontId="50" fillId="2" borderId="31" xfId="6" applyFont="1" applyFill="1" applyBorder="1" applyAlignment="1" applyProtection="1">
      <alignment horizontal="center" vertical="center"/>
      <protection locked="0"/>
    </xf>
    <xf numFmtId="0" fontId="50" fillId="2" borderId="20" xfId="6" applyFont="1" applyFill="1" applyBorder="1" applyAlignment="1" applyProtection="1">
      <alignment horizontal="center" vertical="center"/>
      <protection locked="0"/>
    </xf>
    <xf numFmtId="0" fontId="50" fillId="2" borderId="27" xfId="6" applyFont="1" applyFill="1" applyBorder="1" applyAlignment="1" applyProtection="1">
      <alignment horizontal="center" vertical="center"/>
      <protection locked="0"/>
    </xf>
    <xf numFmtId="0" fontId="53" fillId="0" borderId="24" xfId="6" applyFont="1" applyBorder="1" applyAlignment="1">
      <alignment horizontal="left" vertical="center"/>
    </xf>
    <xf numFmtId="0" fontId="53" fillId="0" borderId="25" xfId="6" applyFont="1" applyBorder="1" applyAlignment="1">
      <alignment horizontal="left" vertical="center"/>
    </xf>
    <xf numFmtId="0" fontId="51" fillId="0" borderId="34" xfId="6" applyFont="1" applyBorder="1" applyAlignment="1">
      <alignment horizontal="left" vertical="center"/>
    </xf>
    <xf numFmtId="0" fontId="53" fillId="0" borderId="0" xfId="6" applyFont="1" applyBorder="1" applyAlignment="1">
      <alignment horizontal="left" vertical="center"/>
    </xf>
    <xf numFmtId="0" fontId="53" fillId="0" borderId="26" xfId="6" applyFont="1" applyBorder="1" applyAlignment="1">
      <alignment horizontal="left" vertical="center"/>
    </xf>
    <xf numFmtId="0" fontId="53" fillId="0" borderId="31" xfId="6" applyFont="1" applyBorder="1" applyAlignment="1">
      <alignment horizontal="left" vertical="center"/>
    </xf>
    <xf numFmtId="0" fontId="53" fillId="0" borderId="20" xfId="6" applyFont="1" applyBorder="1" applyAlignment="1">
      <alignment horizontal="left" vertical="center"/>
    </xf>
    <xf numFmtId="0" fontId="53" fillId="0" borderId="27" xfId="6" applyFont="1" applyBorder="1" applyAlignment="1">
      <alignment horizontal="left" vertical="center"/>
    </xf>
    <xf numFmtId="0" fontId="51" fillId="0" borderId="29" xfId="6" applyFont="1" applyBorder="1" applyAlignment="1">
      <alignment horizontal="left" vertical="center"/>
    </xf>
    <xf numFmtId="0" fontId="17" fillId="0" borderId="270" xfId="0" applyFont="1" applyBorder="1" applyAlignment="1">
      <alignment horizontal="left" vertical="center" wrapText="1"/>
    </xf>
    <xf numFmtId="0" fontId="17" fillId="0" borderId="1" xfId="0" applyFont="1" applyBorder="1" applyAlignment="1">
      <alignment horizontal="left" vertical="center"/>
    </xf>
    <xf numFmtId="0" fontId="53" fillId="0" borderId="2" xfId="6" applyFont="1" applyBorder="1" applyAlignment="1">
      <alignment horizontal="left" vertical="center" wrapText="1"/>
    </xf>
    <xf numFmtId="0" fontId="53" fillId="0" borderId="3" xfId="6" applyFont="1" applyBorder="1" applyAlignment="1">
      <alignment horizontal="left" vertical="center" wrapText="1"/>
    </xf>
    <xf numFmtId="0" fontId="53" fillId="0" borderId="4" xfId="6" applyFont="1" applyBorder="1" applyAlignment="1">
      <alignment horizontal="left" vertical="center" wrapText="1"/>
    </xf>
    <xf numFmtId="0" fontId="17" fillId="0" borderId="1" xfId="0" applyFont="1" applyBorder="1" applyAlignment="1">
      <alignment horizontal="left" vertical="center" wrapText="1"/>
    </xf>
    <xf numFmtId="0" fontId="68" fillId="0" borderId="29" xfId="0" applyFont="1" applyBorder="1" applyAlignment="1">
      <alignment horizontal="left" vertical="center" wrapText="1"/>
    </xf>
    <xf numFmtId="0" fontId="68"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34" xfId="0" applyFont="1" applyBorder="1" applyAlignment="1">
      <alignment horizontal="left" vertical="center" wrapText="1"/>
    </xf>
    <xf numFmtId="0" fontId="68" fillId="0" borderId="0" xfId="0" applyFont="1" applyBorder="1" applyAlignment="1">
      <alignment horizontal="left" vertical="center" wrapText="1"/>
    </xf>
    <xf numFmtId="0" fontId="68" fillId="0" borderId="26" xfId="0" applyFont="1" applyBorder="1" applyAlignment="1">
      <alignment horizontal="left" vertical="center" wrapText="1"/>
    </xf>
    <xf numFmtId="0" fontId="68" fillId="0" borderId="31" xfId="0" applyFont="1" applyBorder="1" applyAlignment="1">
      <alignment horizontal="left" vertical="center" wrapText="1"/>
    </xf>
    <xf numFmtId="0" fontId="68" fillId="0" borderId="20" xfId="0" applyFont="1" applyBorder="1" applyAlignment="1">
      <alignment horizontal="left" vertical="center" wrapText="1"/>
    </xf>
    <xf numFmtId="0" fontId="68" fillId="0" borderId="27" xfId="0" applyFont="1" applyBorder="1" applyAlignment="1">
      <alignment horizontal="left" vertical="center" wrapText="1"/>
    </xf>
    <xf numFmtId="0" fontId="50" fillId="2" borderId="29" xfId="0" applyFont="1" applyFill="1" applyBorder="1" applyAlignment="1" applyProtection="1">
      <alignment horizontal="center" vertical="center"/>
      <protection locked="0"/>
    </xf>
    <xf numFmtId="0" fontId="50" fillId="2" borderId="24" xfId="0" applyFont="1" applyFill="1" applyBorder="1" applyAlignment="1" applyProtection="1">
      <alignment horizontal="center" vertical="center"/>
      <protection locked="0"/>
    </xf>
    <xf numFmtId="0" fontId="50" fillId="2" borderId="25" xfId="0" applyFont="1" applyFill="1" applyBorder="1" applyAlignment="1" applyProtection="1">
      <alignment horizontal="center" vertical="center"/>
      <protection locked="0"/>
    </xf>
    <xf numFmtId="0" fontId="50" fillId="2" borderId="34" xfId="0"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protection locked="0"/>
    </xf>
    <xf numFmtId="0" fontId="50" fillId="2" borderId="26" xfId="0" applyFont="1" applyFill="1" applyBorder="1" applyAlignment="1" applyProtection="1">
      <alignment horizontal="center" vertical="center"/>
      <protection locked="0"/>
    </xf>
    <xf numFmtId="0" fontId="50" fillId="2" borderId="31" xfId="0" applyFont="1" applyFill="1" applyBorder="1" applyAlignment="1" applyProtection="1">
      <alignment horizontal="center" vertical="center"/>
      <protection locked="0"/>
    </xf>
    <xf numFmtId="0" fontId="50" fillId="2" borderId="20" xfId="0" applyFont="1" applyFill="1" applyBorder="1" applyAlignment="1" applyProtection="1">
      <alignment horizontal="center" vertical="center"/>
      <protection locked="0"/>
    </xf>
    <xf numFmtId="0" fontId="50" fillId="2" borderId="27" xfId="0" applyFont="1" applyFill="1" applyBorder="1" applyAlignment="1" applyProtection="1">
      <alignment horizontal="center" vertical="center"/>
      <protection locked="0"/>
    </xf>
    <xf numFmtId="0" fontId="53" fillId="0" borderId="29" xfId="0" applyFont="1" applyBorder="1" applyAlignment="1">
      <alignment horizontal="left" vertical="center"/>
    </xf>
    <xf numFmtId="0" fontId="51" fillId="0" borderId="24" xfId="0" applyFont="1" applyBorder="1" applyAlignment="1">
      <alignment horizontal="left" vertical="center" wrapText="1"/>
    </xf>
    <xf numFmtId="0" fontId="51" fillId="0" borderId="25" xfId="0" applyFont="1" applyBorder="1" applyAlignment="1">
      <alignment horizontal="left" vertical="center" wrapText="1"/>
    </xf>
    <xf numFmtId="0" fontId="51" fillId="0" borderId="34" xfId="0" applyFont="1" applyBorder="1" applyAlignment="1">
      <alignment horizontal="left" vertical="center" wrapText="1"/>
    </xf>
    <xf numFmtId="0" fontId="51" fillId="0" borderId="0" xfId="0" applyFont="1" applyBorder="1" applyAlignment="1">
      <alignment horizontal="left" vertical="center" wrapText="1"/>
    </xf>
    <xf numFmtId="0" fontId="51" fillId="0" borderId="26" xfId="0" applyFont="1" applyBorder="1" applyAlignment="1">
      <alignment horizontal="left" vertical="center" wrapText="1"/>
    </xf>
    <xf numFmtId="0" fontId="51" fillId="0" borderId="31" xfId="0" applyFont="1" applyBorder="1" applyAlignment="1">
      <alignment horizontal="left" vertical="center" wrapText="1"/>
    </xf>
    <xf numFmtId="0" fontId="51" fillId="0" borderId="20" xfId="0" applyFont="1" applyBorder="1" applyAlignment="1">
      <alignment horizontal="left" vertical="center" wrapText="1"/>
    </xf>
    <xf numFmtId="0" fontId="51" fillId="0" borderId="27" xfId="0" applyFont="1" applyBorder="1" applyAlignment="1">
      <alignment horizontal="left" vertical="center" wrapText="1"/>
    </xf>
    <xf numFmtId="0" fontId="51" fillId="0" borderId="2" xfId="0" applyFont="1" applyBorder="1" applyAlignment="1">
      <alignment horizontal="left" vertical="center" wrapText="1"/>
    </xf>
    <xf numFmtId="0" fontId="51" fillId="0" borderId="3" xfId="0" applyFont="1" applyBorder="1" applyAlignment="1">
      <alignment horizontal="left" vertical="center" wrapText="1"/>
    </xf>
    <xf numFmtId="0" fontId="51" fillId="0" borderId="4" xfId="0" applyFont="1" applyBorder="1" applyAlignment="1">
      <alignment horizontal="left" vertical="center" wrapText="1"/>
    </xf>
    <xf numFmtId="0" fontId="50" fillId="2" borderId="2" xfId="0" applyFont="1" applyFill="1" applyBorder="1" applyAlignment="1" applyProtection="1">
      <alignment horizontal="center" vertical="center"/>
      <protection locked="0"/>
    </xf>
    <xf numFmtId="0" fontId="50" fillId="2" borderId="3" xfId="0" applyFont="1" applyFill="1" applyBorder="1" applyAlignment="1" applyProtection="1">
      <alignment horizontal="center" vertical="center"/>
      <protection locked="0"/>
    </xf>
    <xf numFmtId="0" fontId="50" fillId="2" borderId="4" xfId="0" applyFont="1" applyFill="1" applyBorder="1" applyAlignment="1" applyProtection="1">
      <alignment horizontal="center" vertical="center"/>
      <protection locked="0"/>
    </xf>
    <xf numFmtId="0" fontId="53" fillId="0" borderId="2" xfId="0" applyFont="1" applyBorder="1" applyAlignment="1">
      <alignment horizontal="left" vertical="center" wrapText="1"/>
    </xf>
    <xf numFmtId="0" fontId="53" fillId="0" borderId="3" xfId="0" applyFont="1" applyBorder="1" applyAlignment="1">
      <alignment horizontal="left" vertical="center" wrapText="1"/>
    </xf>
    <xf numFmtId="0" fontId="54" fillId="0" borderId="1" xfId="0" applyFont="1" applyBorder="1" applyAlignment="1">
      <alignment horizontal="left" vertical="center"/>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52" fillId="0" borderId="4" xfId="0" applyFont="1" applyBorder="1" applyAlignment="1">
      <alignment horizontal="left" vertical="center"/>
    </xf>
    <xf numFmtId="0" fontId="73" fillId="0" borderId="0" xfId="6" applyFont="1" applyAlignment="1">
      <alignment horizontal="left" vertical="center" wrapText="1"/>
    </xf>
    <xf numFmtId="0" fontId="52" fillId="0" borderId="34" xfId="0" applyFont="1" applyBorder="1" applyAlignment="1">
      <alignment horizontal="left" vertical="center" wrapText="1"/>
    </xf>
    <xf numFmtId="0" fontId="52" fillId="0" borderId="0" xfId="0" applyFont="1" applyBorder="1" applyAlignment="1">
      <alignment horizontal="left" vertical="center" wrapText="1"/>
    </xf>
    <xf numFmtId="0" fontId="52" fillId="0" borderId="26" xfId="0" applyFont="1" applyBorder="1" applyAlignment="1">
      <alignment horizontal="left" vertical="center" wrapText="1"/>
    </xf>
    <xf numFmtId="0" fontId="51" fillId="0" borderId="0" xfId="0" applyFont="1" applyAlignment="1">
      <alignment horizontal="left" vertical="center" wrapText="1"/>
    </xf>
    <xf numFmtId="0" fontId="125" fillId="4" borderId="29" xfId="0" applyFont="1" applyFill="1" applyBorder="1" applyAlignment="1">
      <alignment horizontal="center" vertical="center" wrapText="1" shrinkToFit="1"/>
    </xf>
    <xf numFmtId="0" fontId="125" fillId="4" borderId="24" xfId="0" applyFont="1" applyFill="1" applyBorder="1" applyAlignment="1">
      <alignment horizontal="center" vertical="center" wrapText="1" shrinkToFit="1"/>
    </xf>
    <xf numFmtId="0" fontId="125" fillId="4" borderId="34" xfId="0" applyFont="1" applyFill="1" applyBorder="1" applyAlignment="1">
      <alignment horizontal="center" vertical="center" wrapText="1" shrinkToFit="1"/>
    </xf>
    <xf numFmtId="0" fontId="125" fillId="4" borderId="0" xfId="0" applyFont="1" applyFill="1" applyBorder="1" applyAlignment="1">
      <alignment horizontal="center" vertical="center" wrapText="1" shrinkToFit="1"/>
    </xf>
    <xf numFmtId="0" fontId="94" fillId="0" borderId="3" xfId="4" applyFont="1" applyFill="1" applyBorder="1" applyAlignment="1">
      <alignment horizontal="center" vertical="center" shrinkToFit="1"/>
    </xf>
    <xf numFmtId="0" fontId="77" fillId="4" borderId="3" xfId="4" applyFont="1" applyFill="1" applyBorder="1" applyAlignment="1">
      <alignment horizontal="center" vertical="center" shrinkToFit="1"/>
    </xf>
    <xf numFmtId="0" fontId="77" fillId="2" borderId="5" xfId="4" applyFont="1" applyFill="1" applyBorder="1" applyAlignment="1" applyProtection="1">
      <alignment horizontal="center" vertical="center" wrapText="1" shrinkToFit="1"/>
      <protection locked="0"/>
    </xf>
    <xf numFmtId="0" fontId="77" fillId="2" borderId="7" xfId="4" applyFont="1" applyFill="1" applyBorder="1" applyAlignment="1" applyProtection="1">
      <alignment horizontal="center" vertical="center" wrapText="1" shrinkToFit="1"/>
      <protection locked="0"/>
    </xf>
    <xf numFmtId="0" fontId="94" fillId="0" borderId="2" xfId="4" applyFont="1" applyFill="1" applyBorder="1" applyAlignment="1">
      <alignment horizontal="center" vertical="center" wrapText="1" shrinkToFit="1"/>
    </xf>
    <xf numFmtId="0" fontId="94" fillId="0" borderId="3" xfId="4" applyFont="1" applyFill="1" applyBorder="1" applyAlignment="1">
      <alignment horizontal="center" vertical="center" wrapText="1" shrinkToFit="1"/>
    </xf>
    <xf numFmtId="0" fontId="94" fillId="0" borderId="4" xfId="4" applyFont="1" applyFill="1" applyBorder="1" applyAlignment="1">
      <alignment horizontal="center" vertical="center" wrapText="1" shrinkToFit="1"/>
    </xf>
    <xf numFmtId="0" fontId="94" fillId="0" borderId="2" xfId="4" applyFont="1" applyFill="1" applyBorder="1" applyAlignment="1">
      <alignment horizontal="right" vertical="center" wrapText="1" shrinkToFit="1"/>
    </xf>
    <xf numFmtId="0" fontId="94" fillId="0" borderId="3" xfId="4" applyFont="1" applyFill="1" applyBorder="1" applyAlignment="1">
      <alignment horizontal="right" vertical="center" wrapText="1" shrinkToFit="1"/>
    </xf>
    <xf numFmtId="0" fontId="85" fillId="0" borderId="3" xfId="5" applyBorder="1" applyProtection="1">
      <alignment vertical="center"/>
      <protection locked="0"/>
    </xf>
    <xf numFmtId="0" fontId="85" fillId="0" borderId="19" xfId="5" applyBorder="1" applyProtection="1">
      <alignment vertical="center"/>
      <protection locked="0"/>
    </xf>
    <xf numFmtId="0" fontId="85" fillId="0" borderId="0" xfId="5" applyProtection="1">
      <alignment vertical="center"/>
      <protection locked="0"/>
    </xf>
    <xf numFmtId="0" fontId="77" fillId="9" borderId="154" xfId="4" applyFont="1" applyFill="1" applyBorder="1" applyAlignment="1" applyProtection="1">
      <alignment horizontal="center" vertical="center" wrapText="1" shrinkToFit="1"/>
      <protection locked="0"/>
    </xf>
    <xf numFmtId="0" fontId="80" fillId="9" borderId="154" xfId="4" applyFont="1" applyFill="1" applyBorder="1" applyAlignment="1" applyProtection="1">
      <alignment horizontal="left" vertical="center" wrapText="1" shrinkToFit="1"/>
      <protection locked="0"/>
    </xf>
    <xf numFmtId="0" fontId="77" fillId="9" borderId="131" xfId="4" applyFont="1" applyFill="1" applyBorder="1" applyAlignment="1" applyProtection="1">
      <alignment horizontal="center" vertical="center" wrapText="1" shrinkToFit="1"/>
      <protection locked="0"/>
    </xf>
    <xf numFmtId="0" fontId="77" fillId="2" borderId="5" xfId="4" applyFont="1" applyFill="1" applyBorder="1" applyAlignment="1" applyProtection="1">
      <alignment horizontal="center" vertical="center" shrinkToFit="1"/>
      <protection locked="0"/>
    </xf>
    <xf numFmtId="0" fontId="77" fillId="2" borderId="7" xfId="4" applyFont="1" applyFill="1" applyBorder="1" applyAlignment="1" applyProtection="1">
      <alignment horizontal="center" vertical="center" shrinkToFit="1"/>
      <protection locked="0"/>
    </xf>
    <xf numFmtId="0" fontId="94" fillId="0" borderId="24" xfId="4" applyFont="1" applyFill="1" applyBorder="1" applyAlignment="1">
      <alignment horizontal="center" vertical="center" shrinkToFit="1"/>
    </xf>
    <xf numFmtId="0" fontId="80" fillId="9" borderId="153" xfId="4" applyFont="1" applyFill="1" applyBorder="1" applyAlignment="1" applyProtection="1">
      <alignment horizontal="center" vertical="center" wrapText="1" shrinkToFit="1"/>
      <protection locked="0"/>
    </xf>
    <xf numFmtId="0" fontId="80" fillId="9" borderId="154" xfId="4" applyFont="1" applyFill="1" applyBorder="1" applyAlignment="1" applyProtection="1">
      <alignment horizontal="center" vertical="center" wrapText="1" shrinkToFit="1"/>
      <protection locked="0"/>
    </xf>
    <xf numFmtId="0" fontId="92" fillId="4" borderId="1" xfId="0" applyFont="1" applyFill="1" applyBorder="1" applyAlignment="1">
      <alignment horizontal="center" vertical="center" wrapText="1" shrinkToFit="1"/>
    </xf>
    <xf numFmtId="0" fontId="6" fillId="4" borderId="155" xfId="0" applyFont="1" applyFill="1" applyBorder="1" applyAlignment="1" applyProtection="1">
      <alignment horizontal="center" vertical="center" wrapText="1" shrinkToFit="1"/>
    </xf>
    <xf numFmtId="0" fontId="6" fillId="4" borderId="156" xfId="0" applyFont="1" applyFill="1" applyBorder="1" applyAlignment="1" applyProtection="1">
      <alignment horizontal="center" vertical="center" wrapText="1" shrinkToFit="1"/>
    </xf>
    <xf numFmtId="0" fontId="3" fillId="9" borderId="156" xfId="0" applyFont="1" applyFill="1" applyBorder="1" applyAlignment="1" applyProtection="1">
      <alignment horizontal="center" vertical="center" wrapText="1" shrinkToFit="1"/>
      <protection locked="0"/>
    </xf>
    <xf numFmtId="0" fontId="3" fillId="9" borderId="156" xfId="0" applyFont="1" applyFill="1" applyBorder="1" applyAlignment="1" applyProtection="1">
      <alignment horizontal="left" vertical="center" wrapText="1" shrinkToFit="1"/>
    </xf>
    <xf numFmtId="0" fontId="3" fillId="9" borderId="272" xfId="0" applyFont="1" applyFill="1" applyBorder="1" applyAlignment="1" applyProtection="1">
      <alignment horizontal="left" vertical="center" wrapText="1" shrinkToFit="1"/>
    </xf>
    <xf numFmtId="0" fontId="3" fillId="9" borderId="156" xfId="0" applyFont="1" applyFill="1" applyBorder="1" applyAlignment="1" applyProtection="1">
      <alignment horizontal="left" vertical="center" wrapText="1" shrinkToFit="1"/>
      <protection locked="0"/>
    </xf>
    <xf numFmtId="0" fontId="3" fillId="9" borderId="272" xfId="0" applyFont="1" applyFill="1" applyBorder="1" applyAlignment="1" applyProtection="1">
      <alignment horizontal="left" vertical="center" wrapText="1" shrinkToFit="1"/>
      <protection locked="0"/>
    </xf>
    <xf numFmtId="0" fontId="92" fillId="4" borderId="29" xfId="0" applyFont="1" applyFill="1" applyBorder="1" applyAlignment="1">
      <alignment horizontal="center" vertical="center" wrapText="1" shrinkToFit="1"/>
    </xf>
    <xf numFmtId="0" fontId="92" fillId="4" borderId="24" xfId="0" applyFont="1" applyFill="1" applyBorder="1" applyAlignment="1">
      <alignment horizontal="center" vertical="center" wrapText="1" shrinkToFit="1"/>
    </xf>
    <xf numFmtId="0" fontId="92" fillId="4" borderId="25" xfId="0" applyFont="1" applyFill="1" applyBorder="1" applyAlignment="1">
      <alignment horizontal="center" vertical="center" wrapText="1" shrinkToFit="1"/>
    </xf>
    <xf numFmtId="0" fontId="77" fillId="0" borderId="115" xfId="4" applyFont="1" applyFill="1" applyBorder="1" applyAlignment="1" applyProtection="1">
      <alignment horizontal="center" vertical="center" wrapText="1" shrinkToFit="1"/>
    </xf>
    <xf numFmtId="0" fontId="77" fillId="0" borderId="113" xfId="4" applyFont="1" applyFill="1" applyBorder="1" applyAlignment="1" applyProtection="1">
      <alignment horizontal="center" vertical="center" wrapText="1" shrinkToFit="1"/>
    </xf>
    <xf numFmtId="0" fontId="77" fillId="0" borderId="114" xfId="4" applyFont="1" applyFill="1" applyBorder="1" applyAlignment="1" applyProtection="1">
      <alignment horizontal="center" vertical="center" wrapText="1" shrinkToFit="1"/>
    </xf>
    <xf numFmtId="0" fontId="77" fillId="0" borderId="199" xfId="4" applyFont="1" applyFill="1" applyBorder="1" applyAlignment="1" applyProtection="1">
      <alignment horizontal="left" vertical="center" textRotation="255" wrapText="1" shrinkToFit="1"/>
    </xf>
    <xf numFmtId="0" fontId="77" fillId="0" borderId="24" xfId="4" applyFont="1" applyFill="1" applyBorder="1" applyAlignment="1" applyProtection="1">
      <alignment horizontal="left" vertical="center" textRotation="255" wrapText="1" shrinkToFit="1"/>
    </xf>
    <xf numFmtId="0" fontId="77" fillId="0" borderId="121" xfId="4" applyFont="1" applyFill="1" applyBorder="1" applyAlignment="1" applyProtection="1">
      <alignment horizontal="left" vertical="center" textRotation="255" wrapText="1" shrinkToFit="1"/>
    </xf>
    <xf numFmtId="0" fontId="77" fillId="0" borderId="109" xfId="4" applyFont="1" applyFill="1" applyBorder="1" applyAlignment="1" applyProtection="1">
      <alignment horizontal="left" vertical="center" textRotation="255" wrapText="1" shrinkToFit="1"/>
    </xf>
    <xf numFmtId="0" fontId="77" fillId="9" borderId="112" xfId="4" applyFont="1" applyFill="1" applyBorder="1" applyAlignment="1" applyProtection="1">
      <alignment vertical="top" wrapText="1" shrinkToFit="1"/>
      <protection locked="0"/>
    </xf>
    <xf numFmtId="0" fontId="77" fillId="9" borderId="113" xfId="4" applyFont="1" applyFill="1" applyBorder="1" applyAlignment="1" applyProtection="1">
      <alignment vertical="top" wrapText="1" shrinkToFit="1"/>
      <protection locked="0"/>
    </xf>
    <xf numFmtId="0" fontId="77" fillId="9" borderId="116" xfId="4" applyFont="1" applyFill="1" applyBorder="1" applyAlignment="1" applyProtection="1">
      <alignment vertical="top" wrapText="1" shrinkToFit="1"/>
      <protection locked="0"/>
    </xf>
    <xf numFmtId="0" fontId="77" fillId="9" borderId="79" xfId="4" applyFont="1" applyFill="1" applyBorder="1" applyAlignment="1" applyProtection="1">
      <alignment vertical="top" wrapText="1" shrinkToFit="1"/>
      <protection locked="0"/>
    </xf>
    <xf numFmtId="0" fontId="77" fillId="9" borderId="78" xfId="4" applyFont="1" applyFill="1" applyBorder="1" applyAlignment="1" applyProtection="1">
      <alignment vertical="top" wrapText="1" shrinkToFit="1"/>
      <protection locked="0"/>
    </xf>
    <xf numFmtId="0" fontId="77" fillId="9" borderId="80" xfId="4" applyFont="1" applyFill="1" applyBorder="1" applyAlignment="1" applyProtection="1">
      <alignment vertical="top" wrapText="1" shrinkToFit="1"/>
      <protection locked="0"/>
    </xf>
    <xf numFmtId="0" fontId="77" fillId="9" borderId="118" xfId="4" applyFont="1" applyFill="1" applyBorder="1" applyAlignment="1" applyProtection="1">
      <alignment horizontal="left" vertical="center" wrapText="1" shrinkToFit="1"/>
      <protection locked="0"/>
    </xf>
    <xf numFmtId="0" fontId="77" fillId="9" borderId="0" xfId="4" applyFont="1" applyFill="1" applyBorder="1" applyAlignment="1" applyProtection="1">
      <alignment horizontal="left" vertical="center" wrapText="1" shrinkToFit="1"/>
      <protection locked="0"/>
    </xf>
    <xf numFmtId="0" fontId="77" fillId="9" borderId="117" xfId="4" applyFont="1" applyFill="1" applyBorder="1" applyAlignment="1" applyProtection="1">
      <alignment horizontal="left" vertical="center" wrapText="1" shrinkToFit="1"/>
      <protection locked="0"/>
    </xf>
    <xf numFmtId="0" fontId="77" fillId="2" borderId="166" xfId="4" applyFont="1" applyFill="1" applyBorder="1" applyAlignment="1" applyProtection="1">
      <alignment horizontal="center" vertical="center" wrapText="1" shrinkToFit="1"/>
      <protection locked="0"/>
    </xf>
    <xf numFmtId="0" fontId="77" fillId="2" borderId="167" xfId="4" applyFont="1" applyFill="1" applyBorder="1" applyAlignment="1" applyProtection="1">
      <alignment horizontal="center" vertical="center" wrapText="1" shrinkToFit="1"/>
      <protection locked="0"/>
    </xf>
    <xf numFmtId="0" fontId="77" fillId="2" borderId="168" xfId="4" applyFont="1" applyFill="1" applyBorder="1" applyAlignment="1" applyProtection="1">
      <alignment horizontal="center" vertical="center" wrapText="1" shrinkToFit="1"/>
      <protection locked="0"/>
    </xf>
    <xf numFmtId="0" fontId="80" fillId="9" borderId="155" xfId="4" applyFont="1" applyFill="1" applyBorder="1" applyAlignment="1" applyProtection="1">
      <alignment horizontal="center" vertical="center" wrapText="1" shrinkToFit="1"/>
      <protection locked="0"/>
    </xf>
    <xf numFmtId="0" fontId="80" fillId="9" borderId="156" xfId="4" applyFont="1" applyFill="1" applyBorder="1" applyAlignment="1" applyProtection="1">
      <alignment horizontal="center" vertical="center" wrapText="1" shrinkToFit="1"/>
      <protection locked="0"/>
    </xf>
    <xf numFmtId="0" fontId="77" fillId="9" borderId="32" xfId="4" applyFont="1" applyFill="1" applyBorder="1" applyAlignment="1" applyProtection="1">
      <alignment horizontal="left" vertical="center" shrinkToFit="1"/>
      <protection locked="0"/>
    </xf>
    <xf numFmtId="0" fontId="77" fillId="9" borderId="1" xfId="4" applyFont="1" applyFill="1" applyBorder="1" applyAlignment="1" applyProtection="1">
      <alignment horizontal="left" vertical="center" shrinkToFit="1"/>
      <protection locked="0"/>
    </xf>
    <xf numFmtId="0" fontId="126" fillId="0" borderId="18" xfId="0" applyFont="1" applyBorder="1" applyAlignment="1">
      <alignment horizontal="left" vertical="center"/>
    </xf>
    <xf numFmtId="0" fontId="126" fillId="0" borderId="3" xfId="0" applyFont="1" applyBorder="1" applyAlignment="1">
      <alignment horizontal="left" vertical="center"/>
    </xf>
    <xf numFmtId="0" fontId="126" fillId="0" borderId="19" xfId="0" applyFont="1" applyBorder="1" applyAlignment="1">
      <alignment horizontal="left" vertical="center"/>
    </xf>
    <xf numFmtId="0" fontId="3" fillId="2" borderId="5"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3" fillId="0" borderId="6" xfId="0" applyFont="1" applyFill="1" applyBorder="1" applyAlignment="1" applyProtection="1">
      <alignment horizontal="center" vertical="center" wrapText="1" shrinkToFit="1"/>
    </xf>
    <xf numFmtId="0" fontId="3" fillId="0" borderId="7" xfId="0" applyFont="1" applyFill="1" applyBorder="1" applyAlignment="1" applyProtection="1">
      <alignment horizontal="center" vertical="center" wrapText="1" shrinkToFit="1"/>
    </xf>
    <xf numFmtId="0" fontId="3" fillId="0" borderId="35" xfId="0" applyFont="1" applyFill="1" applyBorder="1" applyAlignment="1">
      <alignment horizontal="left" vertical="center" wrapText="1" shrinkToFit="1"/>
    </xf>
    <xf numFmtId="0" fontId="3" fillId="0" borderId="9" xfId="0" applyFont="1" applyFill="1" applyBorder="1" applyAlignment="1">
      <alignment horizontal="left" vertical="center" wrapText="1" shrinkToFit="1"/>
    </xf>
    <xf numFmtId="0" fontId="3" fillId="0" borderId="17" xfId="0" applyFont="1" applyFill="1" applyBorder="1" applyAlignment="1">
      <alignment horizontal="left" vertical="center" wrapText="1" shrinkToFit="1"/>
    </xf>
    <xf numFmtId="0" fontId="3" fillId="0" borderId="22" xfId="0" applyFont="1" applyFill="1" applyBorder="1" applyAlignment="1">
      <alignment horizontal="left" vertical="center" wrapText="1" shrinkToFit="1"/>
    </xf>
    <xf numFmtId="0" fontId="77" fillId="0" borderId="29" xfId="4" applyFont="1" applyFill="1" applyBorder="1" applyAlignment="1">
      <alignment horizontal="left" vertical="top" wrapText="1" shrinkToFit="1"/>
    </xf>
    <xf numFmtId="0" fontId="77" fillId="0" borderId="24" xfId="4" applyFont="1" applyFill="1" applyBorder="1" applyAlignment="1">
      <alignment horizontal="left" vertical="top" wrapText="1" shrinkToFit="1"/>
    </xf>
    <xf numFmtId="0" fontId="77" fillId="0" borderId="25" xfId="4" applyFont="1" applyFill="1" applyBorder="1" applyAlignment="1">
      <alignment horizontal="left" vertical="top" wrapText="1" shrinkToFit="1"/>
    </xf>
    <xf numFmtId="0" fontId="77" fillId="0" borderId="34" xfId="4" applyFont="1" applyFill="1" applyBorder="1" applyAlignment="1">
      <alignment horizontal="left" vertical="top" wrapText="1" shrinkToFit="1"/>
    </xf>
    <xf numFmtId="0" fontId="77" fillId="0" borderId="0" xfId="4" applyFont="1" applyFill="1" applyBorder="1" applyAlignment="1">
      <alignment horizontal="left" vertical="top" wrapText="1" shrinkToFit="1"/>
    </xf>
    <xf numFmtId="0" fontId="77" fillId="0" borderId="26" xfId="4" applyFont="1" applyFill="1" applyBorder="1" applyAlignment="1">
      <alignment horizontal="left" vertical="top" wrapText="1" shrinkToFit="1"/>
    </xf>
    <xf numFmtId="0" fontId="3" fillId="0" borderId="3" xfId="0" applyFont="1" applyFill="1" applyBorder="1" applyAlignment="1">
      <alignment horizontal="left" vertical="center" shrinkToFit="1"/>
    </xf>
    <xf numFmtId="178" fontId="105" fillId="4" borderId="169" xfId="4" applyNumberFormat="1" applyFont="1" applyFill="1" applyBorder="1" applyAlignment="1">
      <alignment horizontal="right" vertical="center" wrapText="1" shrinkToFit="1"/>
    </xf>
    <xf numFmtId="178" fontId="105" fillId="4" borderId="170" xfId="4" applyNumberFormat="1" applyFont="1" applyFill="1" applyBorder="1" applyAlignment="1">
      <alignment horizontal="right" vertical="center" wrapText="1" shrinkToFit="1"/>
    </xf>
    <xf numFmtId="41" fontId="77" fillId="4" borderId="170" xfId="4" applyNumberFormat="1" applyFont="1" applyFill="1" applyBorder="1" applyAlignment="1">
      <alignment horizontal="left" vertical="center" shrinkToFit="1"/>
    </xf>
    <xf numFmtId="41" fontId="77" fillId="4" borderId="192" xfId="4" applyNumberFormat="1" applyFont="1" applyFill="1" applyBorder="1" applyAlignment="1">
      <alignment horizontal="left" vertical="center" shrinkToFit="1"/>
    </xf>
    <xf numFmtId="178" fontId="105" fillId="4" borderId="193" xfId="4" applyNumberFormat="1" applyFont="1" applyFill="1" applyBorder="1" applyAlignment="1">
      <alignment horizontal="right" vertical="center" wrapText="1" shrinkToFit="1"/>
    </xf>
    <xf numFmtId="178" fontId="105" fillId="4" borderId="138" xfId="4" applyNumberFormat="1" applyFont="1" applyFill="1" applyBorder="1" applyAlignment="1">
      <alignment horizontal="right" vertical="center" wrapText="1" shrinkToFit="1"/>
    </xf>
    <xf numFmtId="41" fontId="77" fillId="4" borderId="138" xfId="4" applyNumberFormat="1" applyFont="1" applyFill="1" applyBorder="1" applyAlignment="1">
      <alignment horizontal="left" vertical="center" shrinkToFit="1"/>
    </xf>
    <xf numFmtId="41" fontId="77" fillId="4" borderId="191" xfId="4" applyNumberFormat="1" applyFont="1" applyFill="1" applyBorder="1" applyAlignment="1">
      <alignment horizontal="left" vertical="center" shrinkToFit="1"/>
    </xf>
    <xf numFmtId="0" fontId="77" fillId="4" borderId="152" xfId="4" applyFont="1" applyFill="1" applyBorder="1" applyAlignment="1" applyProtection="1">
      <alignment horizontal="center" vertical="center" wrapText="1" shrinkToFit="1"/>
    </xf>
    <xf numFmtId="0" fontId="94" fillId="4" borderId="158" xfId="4" applyFont="1" applyFill="1" applyBorder="1" applyAlignment="1" applyProtection="1">
      <alignment horizontal="center" vertical="center" wrapText="1" shrinkToFit="1"/>
    </xf>
    <xf numFmtId="0" fontId="94" fillId="4" borderId="159" xfId="4" applyFont="1" applyFill="1" applyBorder="1" applyAlignment="1" applyProtection="1">
      <alignment horizontal="center" vertical="center" wrapText="1" shrinkToFit="1"/>
    </xf>
    <xf numFmtId="0" fontId="77" fillId="0" borderId="131" xfId="4" applyFont="1" applyFill="1" applyBorder="1" applyAlignment="1" applyProtection="1">
      <alignment horizontal="center" vertical="center" wrapText="1" shrinkToFit="1"/>
    </xf>
    <xf numFmtId="0" fontId="77" fillId="0" borderId="78" xfId="4" applyFont="1" applyFill="1" applyBorder="1" applyAlignment="1" applyProtection="1">
      <alignment horizontal="center" vertical="center" wrapText="1" shrinkToFit="1"/>
    </xf>
    <xf numFmtId="0" fontId="77" fillId="0" borderId="132" xfId="4" applyFont="1" applyFill="1" applyBorder="1" applyAlignment="1" applyProtection="1">
      <alignment horizontal="center" vertical="center" wrapText="1" shrinkToFit="1"/>
    </xf>
    <xf numFmtId="0" fontId="77" fillId="0" borderId="119" xfId="4" applyFont="1" applyFill="1" applyBorder="1" applyAlignment="1" applyProtection="1">
      <alignment horizontal="left" vertical="center" textRotation="255" wrapText="1" shrinkToFit="1"/>
    </xf>
    <xf numFmtId="0" fontId="77" fillId="0" borderId="83" xfId="4" applyFont="1" applyFill="1" applyBorder="1" applyAlignment="1" applyProtection="1">
      <alignment horizontal="left" vertical="center" textRotation="255" wrapText="1" shrinkToFit="1"/>
    </xf>
    <xf numFmtId="0" fontId="77" fillId="0" borderId="203" xfId="4" applyFont="1" applyFill="1" applyBorder="1" applyAlignment="1" applyProtection="1">
      <alignment horizontal="left" vertical="center" textRotation="255" wrapText="1" shrinkToFit="1"/>
    </xf>
    <xf numFmtId="0" fontId="77" fillId="0" borderId="20" xfId="4" applyFont="1" applyFill="1" applyBorder="1" applyAlignment="1" applyProtection="1">
      <alignment horizontal="left" vertical="center" textRotation="255" wrapText="1" shrinkToFit="1"/>
    </xf>
    <xf numFmtId="0" fontId="77" fillId="9" borderId="128" xfId="4" applyFont="1" applyFill="1" applyBorder="1" applyAlignment="1" applyProtection="1">
      <alignment vertical="top" wrapText="1" shrinkToFit="1"/>
      <protection locked="0"/>
    </xf>
    <xf numFmtId="0" fontId="77" fillId="9" borderId="129" xfId="4" applyFont="1" applyFill="1" applyBorder="1" applyAlignment="1" applyProtection="1">
      <alignment vertical="top" wrapText="1" shrinkToFit="1"/>
      <protection locked="0"/>
    </xf>
    <xf numFmtId="0" fontId="77" fillId="9" borderId="130" xfId="4" applyFont="1" applyFill="1" applyBorder="1" applyAlignment="1" applyProtection="1">
      <alignment vertical="top" wrapText="1" shrinkToFit="1"/>
      <protection locked="0"/>
    </xf>
    <xf numFmtId="0" fontId="77" fillId="9" borderId="201" xfId="4" applyFont="1" applyFill="1" applyBorder="1" applyAlignment="1" applyProtection="1">
      <alignment horizontal="left" vertical="center" wrapText="1" shrinkToFit="1"/>
      <protection locked="0"/>
    </xf>
    <xf numFmtId="0" fontId="77" fillId="9" borderId="129" xfId="4" applyFont="1" applyFill="1" applyBorder="1" applyAlignment="1" applyProtection="1">
      <alignment horizontal="left" vertical="center" wrapText="1" shrinkToFit="1"/>
      <protection locked="0"/>
    </xf>
    <xf numFmtId="0" fontId="77" fillId="9" borderId="202" xfId="4" applyFont="1" applyFill="1" applyBorder="1" applyAlignment="1" applyProtection="1">
      <alignment horizontal="left" vertical="center" wrapText="1" shrinkToFit="1"/>
      <protection locked="0"/>
    </xf>
    <xf numFmtId="0" fontId="3" fillId="0" borderId="29"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97" fillId="4" borderId="34" xfId="4" applyFont="1" applyFill="1" applyBorder="1" applyAlignment="1">
      <alignment horizontal="center" vertical="center" wrapText="1" shrinkToFit="1"/>
    </xf>
    <xf numFmtId="0" fontId="97" fillId="4" borderId="0" xfId="4" applyFont="1" applyFill="1" applyBorder="1" applyAlignment="1">
      <alignment horizontal="center" vertical="center" wrapText="1" shrinkToFit="1"/>
    </xf>
    <xf numFmtId="0" fontId="97" fillId="4" borderId="31" xfId="4" applyFont="1" applyFill="1" applyBorder="1" applyAlignment="1">
      <alignment horizontal="center" vertical="center" wrapText="1" shrinkToFit="1"/>
    </xf>
    <xf numFmtId="0" fontId="97" fillId="4" borderId="20" xfId="4" applyFont="1" applyFill="1" applyBorder="1" applyAlignment="1">
      <alignment horizontal="center" vertical="center" wrapText="1" shrinkToFit="1"/>
    </xf>
    <xf numFmtId="0" fontId="98" fillId="9" borderId="29" xfId="4" applyFont="1" applyFill="1" applyBorder="1" applyAlignment="1" applyProtection="1">
      <alignment horizontal="left" vertical="top" wrapText="1" shrinkToFit="1"/>
      <protection locked="0"/>
    </xf>
    <xf numFmtId="0" fontId="98" fillId="9" borderId="24" xfId="4" applyFont="1" applyFill="1" applyBorder="1" applyAlignment="1" applyProtection="1">
      <alignment horizontal="left" vertical="top" wrapText="1" shrinkToFit="1"/>
      <protection locked="0"/>
    </xf>
    <xf numFmtId="0" fontId="98" fillId="9" borderId="25" xfId="4" applyFont="1" applyFill="1" applyBorder="1" applyAlignment="1" applyProtection="1">
      <alignment horizontal="left" vertical="top" wrapText="1" shrinkToFit="1"/>
      <protection locked="0"/>
    </xf>
    <xf numFmtId="0" fontId="98" fillId="9" borderId="34" xfId="4" applyFont="1" applyFill="1" applyBorder="1" applyAlignment="1" applyProtection="1">
      <alignment horizontal="left" vertical="top" wrapText="1" shrinkToFit="1"/>
      <protection locked="0"/>
    </xf>
    <xf numFmtId="0" fontId="98" fillId="9" borderId="0" xfId="4" applyFont="1" applyFill="1" applyBorder="1" applyAlignment="1" applyProtection="1">
      <alignment horizontal="left" vertical="top" wrapText="1" shrinkToFit="1"/>
      <protection locked="0"/>
    </xf>
    <xf numFmtId="0" fontId="98" fillId="9" borderId="26" xfId="4" applyFont="1" applyFill="1" applyBorder="1" applyAlignment="1" applyProtection="1">
      <alignment horizontal="left" vertical="top" wrapText="1" shrinkToFit="1"/>
      <protection locked="0"/>
    </xf>
    <xf numFmtId="0" fontId="98" fillId="9" borderId="31" xfId="4" applyFont="1" applyFill="1" applyBorder="1" applyAlignment="1" applyProtection="1">
      <alignment horizontal="left" vertical="top" wrapText="1" shrinkToFit="1"/>
      <protection locked="0"/>
    </xf>
    <xf numFmtId="0" fontId="98" fillId="9" borderId="20" xfId="4" applyFont="1" applyFill="1" applyBorder="1" applyAlignment="1" applyProtection="1">
      <alignment horizontal="left" vertical="top" wrapText="1" shrinkToFit="1"/>
      <protection locked="0"/>
    </xf>
    <xf numFmtId="0" fontId="98" fillId="9" borderId="27" xfId="4" applyFont="1" applyFill="1" applyBorder="1" applyAlignment="1" applyProtection="1">
      <alignment horizontal="left" vertical="top" wrapText="1" shrinkToFit="1"/>
      <protection locked="0"/>
    </xf>
    <xf numFmtId="0" fontId="97" fillId="4" borderId="29" xfId="4" applyFont="1" applyFill="1" applyBorder="1" applyAlignment="1">
      <alignment horizontal="left" vertical="top" wrapText="1" shrinkToFit="1"/>
    </xf>
    <xf numFmtId="0" fontId="97" fillId="4" borderId="24" xfId="4" applyFont="1" applyFill="1" applyBorder="1" applyAlignment="1">
      <alignment horizontal="left" vertical="top" wrapText="1" shrinkToFit="1"/>
    </xf>
    <xf numFmtId="0" fontId="97" fillId="4" borderId="25" xfId="4" applyFont="1" applyFill="1" applyBorder="1" applyAlignment="1">
      <alignment horizontal="left" vertical="top" wrapText="1" shrinkToFit="1"/>
    </xf>
    <xf numFmtId="0" fontId="97" fillId="4" borderId="31" xfId="4" applyFont="1" applyFill="1" applyBorder="1" applyAlignment="1">
      <alignment horizontal="left" vertical="top" wrapText="1" shrinkToFit="1"/>
    </xf>
    <xf numFmtId="0" fontId="97" fillId="4" borderId="20" xfId="4" applyFont="1" applyFill="1" applyBorder="1" applyAlignment="1">
      <alignment horizontal="left" vertical="top" wrapText="1" shrinkToFit="1"/>
    </xf>
    <xf numFmtId="0" fontId="97" fillId="4" borderId="27" xfId="4" applyFont="1" applyFill="1" applyBorder="1" applyAlignment="1">
      <alignment horizontal="left" vertical="top" wrapText="1" shrinkToFit="1"/>
    </xf>
    <xf numFmtId="0" fontId="123" fillId="4" borderId="2" xfId="4" applyFont="1" applyFill="1" applyBorder="1" applyAlignment="1" applyProtection="1">
      <alignment horizontal="left" vertical="top" wrapText="1" shrinkToFit="1"/>
    </xf>
    <xf numFmtId="0" fontId="123" fillId="4" borderId="3" xfId="4" applyFont="1" applyFill="1" applyBorder="1" applyAlignment="1" applyProtection="1">
      <alignment horizontal="left" vertical="top" wrapText="1" shrinkToFit="1"/>
    </xf>
    <xf numFmtId="0" fontId="123" fillId="4" borderId="4" xfId="4" applyFont="1" applyFill="1" applyBorder="1" applyAlignment="1" applyProtection="1">
      <alignment horizontal="left" vertical="top" wrapText="1" shrinkToFit="1"/>
    </xf>
    <xf numFmtId="0" fontId="80" fillId="9" borderId="31" xfId="4" applyFont="1" applyFill="1" applyBorder="1" applyAlignment="1" applyProtection="1">
      <alignment horizontal="left" vertical="top" wrapText="1" shrinkToFit="1"/>
      <protection locked="0"/>
    </xf>
    <xf numFmtId="0" fontId="80" fillId="9" borderId="20" xfId="4" applyFont="1" applyFill="1" applyBorder="1" applyAlignment="1" applyProtection="1">
      <alignment horizontal="left" vertical="top" wrapText="1" shrinkToFit="1"/>
      <protection locked="0"/>
    </xf>
    <xf numFmtId="0" fontId="3" fillId="0" borderId="0" xfId="0" applyFont="1" applyFill="1" applyBorder="1" applyAlignment="1">
      <alignment horizontal="left" vertical="center" shrinkToFit="1"/>
    </xf>
    <xf numFmtId="41" fontId="77" fillId="4" borderId="24" xfId="4" applyNumberFormat="1" applyFont="1" applyFill="1" applyBorder="1" applyAlignment="1">
      <alignment horizontal="left" vertical="center" shrinkToFit="1"/>
    </xf>
    <xf numFmtId="41" fontId="77" fillId="4" borderId="25" xfId="4" applyNumberFormat="1" applyFont="1" applyFill="1" applyBorder="1" applyAlignment="1">
      <alignment horizontal="left" vertical="center" shrinkToFit="1"/>
    </xf>
    <xf numFmtId="0" fontId="77" fillId="4" borderId="190" xfId="4" applyFont="1" applyFill="1" applyBorder="1" applyAlignment="1">
      <alignment horizontal="center" vertical="center" shrinkToFit="1"/>
    </xf>
    <xf numFmtId="0" fontId="77" fillId="4" borderId="138" xfId="4" applyFont="1" applyFill="1" applyBorder="1" applyAlignment="1">
      <alignment horizontal="center" vertical="center" shrinkToFit="1"/>
    </xf>
    <xf numFmtId="0" fontId="77" fillId="4" borderId="191" xfId="4" applyFont="1" applyFill="1" applyBorder="1" applyAlignment="1">
      <alignment horizontal="center" vertical="center" shrinkToFit="1"/>
    </xf>
    <xf numFmtId="0" fontId="87" fillId="4" borderId="6" xfId="4" applyFont="1" applyFill="1" applyBorder="1" applyAlignment="1">
      <alignment horizontal="center" vertical="center" shrinkToFit="1"/>
    </xf>
    <xf numFmtId="0" fontId="87" fillId="4" borderId="33" xfId="4" applyFont="1" applyFill="1" applyBorder="1" applyAlignment="1">
      <alignment horizontal="center" vertical="center" shrinkToFit="1"/>
    </xf>
    <xf numFmtId="0" fontId="3" fillId="0" borderId="20"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24"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92" fillId="4" borderId="29" xfId="0" applyFont="1" applyFill="1" applyBorder="1" applyAlignment="1">
      <alignment horizontal="left" vertical="center" wrapText="1" shrinkToFit="1"/>
    </xf>
    <xf numFmtId="0" fontId="92" fillId="4" borderId="24" xfId="0" applyFont="1" applyFill="1" applyBorder="1" applyAlignment="1">
      <alignment horizontal="left" vertical="center" wrapText="1" shrinkToFit="1"/>
    </xf>
    <xf numFmtId="0" fontId="92" fillId="4" borderId="25" xfId="0" applyFont="1" applyFill="1" applyBorder="1" applyAlignment="1">
      <alignment horizontal="left" vertical="center" wrapText="1" shrinkToFit="1"/>
    </xf>
    <xf numFmtId="0" fontId="77" fillId="2" borderId="55" xfId="4" applyFont="1" applyFill="1" applyBorder="1" applyAlignment="1" applyProtection="1">
      <alignment horizontal="center" vertical="center" shrinkToFit="1"/>
      <protection locked="0"/>
    </xf>
    <xf numFmtId="0" fontId="77" fillId="2" borderId="93" xfId="4" applyFont="1" applyFill="1" applyBorder="1" applyAlignment="1" applyProtection="1">
      <alignment horizontal="center" vertical="center" shrinkToFit="1"/>
      <protection locked="0"/>
    </xf>
    <xf numFmtId="0" fontId="77" fillId="2" borderId="56" xfId="4"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wrapText="1" shrinkToFit="1"/>
      <protection locked="0"/>
    </xf>
    <xf numFmtId="0" fontId="3" fillId="0" borderId="133" xfId="0" applyFont="1" applyFill="1" applyBorder="1" applyAlignment="1">
      <alignment horizontal="left" vertical="center" wrapText="1" shrinkToFit="1"/>
    </xf>
    <xf numFmtId="0" fontId="3" fillId="0" borderId="134" xfId="0" applyFont="1" applyFill="1" applyBorder="1" applyAlignment="1">
      <alignment horizontal="left" vertical="center" wrapText="1" shrinkToFit="1"/>
    </xf>
    <xf numFmtId="0" fontId="3" fillId="0" borderId="135" xfId="0" applyFont="1" applyFill="1" applyBorder="1" applyAlignment="1">
      <alignment horizontal="left" vertical="center" wrapText="1" shrinkToFit="1"/>
    </xf>
    <xf numFmtId="0" fontId="94" fillId="4" borderId="29" xfId="4" applyFont="1" applyFill="1" applyBorder="1" applyAlignment="1">
      <alignment horizontal="center" vertical="center" wrapText="1" shrinkToFit="1"/>
    </xf>
    <xf numFmtId="0" fontId="94" fillId="4" borderId="24" xfId="4" applyFont="1" applyFill="1" applyBorder="1" applyAlignment="1">
      <alignment horizontal="center" vertical="center" wrapText="1" shrinkToFit="1"/>
    </xf>
    <xf numFmtId="0" fontId="94" fillId="4" borderId="25" xfId="4" applyFont="1" applyFill="1" applyBorder="1" applyAlignment="1">
      <alignment horizontal="center" vertical="center" wrapText="1" shrinkToFit="1"/>
    </xf>
    <xf numFmtId="0" fontId="94" fillId="4" borderId="34" xfId="4" applyFont="1" applyFill="1" applyBorder="1" applyAlignment="1">
      <alignment horizontal="center" vertical="center" wrapText="1" shrinkToFit="1"/>
    </xf>
    <xf numFmtId="0" fontId="94" fillId="4" borderId="0" xfId="4" applyFont="1" applyFill="1" applyBorder="1" applyAlignment="1">
      <alignment horizontal="center" vertical="center" wrapText="1" shrinkToFit="1"/>
    </xf>
    <xf numFmtId="0" fontId="94" fillId="4" borderId="26" xfId="4" applyFont="1" applyFill="1" applyBorder="1" applyAlignment="1">
      <alignment horizontal="center" vertical="center" wrapText="1" shrinkToFit="1"/>
    </xf>
    <xf numFmtId="0" fontId="77" fillId="9" borderId="2" xfId="4" applyFont="1" applyFill="1" applyBorder="1" applyAlignment="1" applyProtection="1">
      <alignment horizontal="left" vertical="top" wrapText="1" shrinkToFit="1"/>
      <protection locked="0"/>
    </xf>
    <xf numFmtId="0" fontId="77" fillId="9" borderId="3" xfId="4" applyFont="1" applyFill="1" applyBorder="1" applyAlignment="1" applyProtection="1">
      <alignment horizontal="left" vertical="top" wrapText="1" shrinkToFit="1"/>
      <protection locked="0"/>
    </xf>
    <xf numFmtId="0" fontId="77" fillId="9" borderId="4" xfId="4" applyFont="1" applyFill="1" applyBorder="1" applyAlignment="1" applyProtection="1">
      <alignment horizontal="left" vertical="top" wrapText="1" shrinkToFit="1"/>
      <protection locked="0"/>
    </xf>
    <xf numFmtId="0" fontId="3" fillId="2" borderId="5" xfId="0" applyFont="1" applyFill="1" applyBorder="1" applyAlignment="1" applyProtection="1">
      <alignment horizontal="center" vertical="center" shrinkToFit="1"/>
      <protection locked="0"/>
    </xf>
    <xf numFmtId="0" fontId="3" fillId="2" borderId="48" xfId="0" applyFont="1" applyFill="1" applyBorder="1" applyAlignment="1" applyProtection="1">
      <alignment horizontal="center" vertical="center" shrinkToFit="1"/>
      <protection locked="0"/>
    </xf>
    <xf numFmtId="0" fontId="3" fillId="0" borderId="47"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9" borderId="3" xfId="0" applyFont="1" applyFill="1" applyBorder="1" applyAlignment="1" applyProtection="1">
      <alignment horizontal="center" vertical="center" shrinkToFit="1"/>
      <protection locked="0"/>
    </xf>
    <xf numFmtId="0" fontId="92" fillId="0" borderId="0" xfId="0" applyFont="1" applyFill="1" applyBorder="1" applyAlignment="1">
      <alignment horizontal="left" vertical="center" shrinkToFit="1"/>
    </xf>
    <xf numFmtId="0" fontId="3" fillId="9" borderId="6" xfId="0" applyFont="1" applyFill="1" applyBorder="1" applyAlignment="1" applyProtection="1">
      <alignment horizontal="left" vertical="center" wrapText="1" shrinkToFit="1"/>
      <protection locked="0"/>
    </xf>
    <xf numFmtId="0" fontId="92" fillId="0" borderId="29" xfId="0" applyFont="1" applyFill="1" applyBorder="1" applyAlignment="1">
      <alignment horizontal="left" vertical="center" shrinkToFit="1"/>
    </xf>
    <xf numFmtId="0" fontId="92" fillId="0" borderId="24" xfId="0" applyFont="1" applyFill="1" applyBorder="1" applyAlignment="1">
      <alignment horizontal="left" vertical="center" shrinkToFit="1"/>
    </xf>
    <xf numFmtId="0" fontId="92" fillId="0" borderId="25" xfId="0" applyFont="1" applyFill="1" applyBorder="1" applyAlignment="1">
      <alignment horizontal="left" vertical="center" shrinkToFit="1"/>
    </xf>
    <xf numFmtId="0" fontId="3" fillId="9" borderId="34" xfId="0" applyFont="1" applyFill="1" applyBorder="1" applyAlignment="1" applyProtection="1">
      <alignment horizontal="left" vertical="top" wrapText="1" shrinkToFit="1"/>
      <protection locked="0"/>
    </xf>
    <xf numFmtId="0" fontId="3" fillId="9" borderId="0" xfId="0" applyFont="1" applyFill="1" applyBorder="1" applyAlignment="1" applyProtection="1">
      <alignment horizontal="left" vertical="top" wrapText="1" shrinkToFit="1"/>
      <protection locked="0"/>
    </xf>
    <xf numFmtId="0" fontId="3" fillId="9" borderId="26" xfId="0" applyFont="1" applyFill="1" applyBorder="1" applyAlignment="1" applyProtection="1">
      <alignment horizontal="left" vertical="top" wrapText="1" shrinkToFit="1"/>
      <protection locked="0"/>
    </xf>
    <xf numFmtId="0" fontId="3" fillId="9" borderId="31" xfId="0" applyFont="1" applyFill="1" applyBorder="1" applyAlignment="1" applyProtection="1">
      <alignment horizontal="left" vertical="top" wrapText="1" shrinkToFit="1"/>
      <protection locked="0"/>
    </xf>
    <xf numFmtId="0" fontId="3" fillId="9" borderId="20" xfId="0" applyFont="1" applyFill="1" applyBorder="1" applyAlignment="1" applyProtection="1">
      <alignment horizontal="left" vertical="top" wrapText="1" shrinkToFit="1"/>
      <protection locked="0"/>
    </xf>
    <xf numFmtId="0" fontId="3" fillId="9" borderId="27" xfId="0" applyFont="1" applyFill="1" applyBorder="1" applyAlignment="1" applyProtection="1">
      <alignment horizontal="left" vertical="top" wrapText="1" shrinkToFit="1"/>
      <protection locked="0"/>
    </xf>
    <xf numFmtId="0" fontId="92" fillId="4" borderId="29" xfId="0" applyFont="1" applyFill="1" applyBorder="1" applyAlignment="1">
      <alignment horizontal="left" vertical="center" wrapText="1"/>
    </xf>
    <xf numFmtId="0" fontId="92" fillId="4" borderId="24" xfId="0" applyFont="1" applyFill="1" applyBorder="1" applyAlignment="1">
      <alignment horizontal="left" vertical="center" wrapText="1"/>
    </xf>
    <xf numFmtId="0" fontId="92" fillId="4" borderId="25" xfId="0" applyFont="1" applyFill="1" applyBorder="1" applyAlignment="1">
      <alignment horizontal="left" vertical="center" wrapText="1"/>
    </xf>
    <xf numFmtId="0" fontId="92" fillId="4" borderId="34" xfId="0" applyFont="1" applyFill="1" applyBorder="1" applyAlignment="1">
      <alignment horizontal="left" vertical="center" wrapText="1"/>
    </xf>
    <xf numFmtId="0" fontId="92" fillId="4" borderId="0" xfId="0" applyFont="1" applyFill="1" applyBorder="1" applyAlignment="1">
      <alignment horizontal="left" vertical="center" wrapText="1"/>
    </xf>
    <xf numFmtId="0" fontId="92" fillId="4" borderId="26" xfId="0" applyFont="1" applyFill="1" applyBorder="1" applyAlignment="1">
      <alignment horizontal="left" vertical="center" wrapText="1"/>
    </xf>
    <xf numFmtId="0" fontId="92" fillId="4" borderId="31" xfId="0" applyFont="1" applyFill="1" applyBorder="1" applyAlignment="1">
      <alignment horizontal="left" vertical="center" wrapText="1"/>
    </xf>
    <xf numFmtId="0" fontId="92" fillId="4" borderId="20" xfId="0" applyFont="1" applyFill="1" applyBorder="1" applyAlignment="1">
      <alignment horizontal="left" vertical="center" wrapText="1"/>
    </xf>
    <xf numFmtId="0" fontId="92" fillId="4" borderId="27" xfId="0" applyFont="1" applyFill="1" applyBorder="1" applyAlignment="1">
      <alignment horizontal="left" vertical="center" wrapText="1"/>
    </xf>
    <xf numFmtId="0" fontId="77" fillId="0" borderId="2" xfId="4" applyFont="1" applyFill="1" applyBorder="1" applyAlignment="1">
      <alignment horizontal="center" vertical="center" shrinkToFit="1"/>
    </xf>
    <xf numFmtId="0" fontId="77" fillId="0" borderId="3" xfId="4"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77" fillId="0" borderId="35" xfId="4" applyFont="1" applyFill="1" applyBorder="1" applyAlignment="1">
      <alignment horizontal="left" vertical="center" wrapText="1" shrinkToFit="1"/>
    </xf>
    <xf numFmtId="0" fontId="77" fillId="0" borderId="9" xfId="4" applyFont="1" applyFill="1" applyBorder="1" applyAlignment="1">
      <alignment horizontal="left" vertical="center" wrapText="1" shrinkToFit="1"/>
    </xf>
    <xf numFmtId="0" fontId="77" fillId="0" borderId="36" xfId="4" applyFont="1" applyFill="1" applyBorder="1" applyAlignment="1">
      <alignment horizontal="left" vertical="center" wrapText="1" shrinkToFit="1"/>
    </xf>
    <xf numFmtId="0" fontId="77" fillId="9" borderId="29" xfId="4" applyFont="1" applyFill="1" applyBorder="1" applyAlignment="1" applyProtection="1">
      <alignment horizontal="left" vertical="top" wrapText="1" shrinkToFit="1"/>
      <protection locked="0"/>
    </xf>
    <xf numFmtId="0" fontId="77" fillId="9" borderId="24" xfId="4" applyFont="1" applyFill="1" applyBorder="1" applyAlignment="1" applyProtection="1">
      <alignment horizontal="left" vertical="top" wrapText="1" shrinkToFit="1"/>
      <protection locked="0"/>
    </xf>
    <xf numFmtId="0" fontId="77" fillId="9" borderId="25" xfId="4" applyFont="1" applyFill="1" applyBorder="1" applyAlignment="1" applyProtection="1">
      <alignment horizontal="left" vertical="top" wrapText="1" shrinkToFit="1"/>
      <protection locked="0"/>
    </xf>
    <xf numFmtId="0" fontId="77" fillId="9" borderId="31" xfId="4" applyFont="1" applyFill="1" applyBorder="1" applyAlignment="1" applyProtection="1">
      <alignment horizontal="left" vertical="top" wrapText="1" shrinkToFit="1"/>
      <protection locked="0"/>
    </xf>
    <xf numFmtId="0" fontId="77" fillId="9" borderId="20" xfId="4" applyFont="1" applyFill="1" applyBorder="1" applyAlignment="1" applyProtection="1">
      <alignment horizontal="left" vertical="top" wrapText="1" shrinkToFit="1"/>
      <protection locked="0"/>
    </xf>
    <xf numFmtId="0" fontId="77" fillId="9" borderId="27" xfId="4" applyFont="1" applyFill="1" applyBorder="1" applyAlignment="1" applyProtection="1">
      <alignment horizontal="left" vertical="top" wrapText="1" shrinkToFit="1"/>
      <protection locked="0"/>
    </xf>
    <xf numFmtId="0" fontId="120" fillId="0" borderId="34" xfId="0" applyFont="1" applyFill="1" applyBorder="1" applyAlignment="1" applyProtection="1">
      <alignment horizontal="left" vertical="center" wrapText="1" shrinkToFit="1"/>
    </xf>
    <xf numFmtId="0" fontId="120" fillId="0" borderId="0" xfId="0" applyFont="1" applyFill="1" applyBorder="1" applyAlignment="1" applyProtection="1">
      <alignment horizontal="left" vertical="center" wrapText="1" shrinkToFit="1"/>
    </xf>
    <xf numFmtId="0" fontId="120" fillId="0" borderId="26" xfId="0" applyFont="1" applyFill="1" applyBorder="1" applyAlignment="1" applyProtection="1">
      <alignment horizontal="left" vertical="center" wrapText="1" shrinkToFit="1"/>
    </xf>
    <xf numFmtId="0" fontId="3" fillId="0" borderId="5" xfId="0" applyFont="1" applyFill="1" applyBorder="1" applyAlignment="1" applyProtection="1">
      <alignment horizontal="left" vertical="center" wrapText="1" shrinkToFit="1"/>
    </xf>
    <xf numFmtId="0" fontId="3" fillId="0" borderId="6" xfId="0" applyFont="1" applyFill="1" applyBorder="1" applyAlignment="1" applyProtection="1">
      <alignment horizontal="left" vertical="center" wrapText="1" shrinkToFit="1"/>
    </xf>
    <xf numFmtId="0" fontId="92" fillId="9" borderId="34" xfId="0" applyFont="1" applyFill="1" applyBorder="1" applyAlignment="1" applyProtection="1">
      <alignment horizontal="left" vertical="top" wrapText="1" shrinkToFit="1"/>
      <protection locked="0"/>
    </xf>
    <xf numFmtId="0" fontId="92" fillId="9" borderId="0" xfId="0" applyFont="1" applyFill="1" applyBorder="1" applyAlignment="1" applyProtection="1">
      <alignment horizontal="left" vertical="top" wrapText="1" shrinkToFit="1"/>
      <protection locked="0"/>
    </xf>
    <xf numFmtId="0" fontId="92" fillId="9" borderId="26" xfId="0" applyFont="1" applyFill="1" applyBorder="1" applyAlignment="1" applyProtection="1">
      <alignment horizontal="left" vertical="top" wrapText="1" shrinkToFit="1"/>
      <protection locked="0"/>
    </xf>
    <xf numFmtId="0" fontId="92" fillId="9" borderId="31" xfId="0" applyFont="1" applyFill="1" applyBorder="1" applyAlignment="1" applyProtection="1">
      <alignment horizontal="left" vertical="top" wrapText="1" shrinkToFit="1"/>
      <protection locked="0"/>
    </xf>
    <xf numFmtId="0" fontId="92" fillId="9" borderId="20" xfId="0" applyFont="1" applyFill="1" applyBorder="1" applyAlignment="1" applyProtection="1">
      <alignment horizontal="left" vertical="top" wrapText="1" shrinkToFit="1"/>
      <protection locked="0"/>
    </xf>
    <xf numFmtId="0" fontId="92" fillId="9" borderId="27" xfId="0" applyFont="1" applyFill="1" applyBorder="1" applyAlignment="1" applyProtection="1">
      <alignment horizontal="left" vertical="top" wrapText="1" shrinkToFit="1"/>
      <protection locked="0"/>
    </xf>
    <xf numFmtId="0" fontId="3" fillId="0" borderId="47" xfId="0" applyFont="1" applyFill="1" applyBorder="1" applyAlignment="1" applyProtection="1">
      <alignment horizontal="left" vertical="center" wrapText="1" shrinkToFit="1"/>
    </xf>
    <xf numFmtId="0" fontId="3" fillId="0" borderId="7" xfId="0" applyFont="1" applyFill="1" applyBorder="1" applyAlignment="1" applyProtection="1">
      <alignment horizontal="left" vertical="center" wrapText="1" shrinkToFit="1"/>
    </xf>
    <xf numFmtId="0" fontId="3" fillId="0" borderId="1" xfId="0" applyFont="1" applyFill="1" applyBorder="1" applyAlignment="1">
      <alignment horizontal="center" vertical="center" shrinkToFit="1"/>
    </xf>
    <xf numFmtId="49" fontId="3" fillId="9" borderId="24" xfId="0" applyNumberFormat="1" applyFont="1" applyFill="1" applyBorder="1" applyAlignment="1" applyProtection="1">
      <alignment horizontal="left" vertical="center" wrapText="1" shrinkToFit="1"/>
      <protection locked="0"/>
    </xf>
    <xf numFmtId="49" fontId="3" fillId="9" borderId="25" xfId="0" applyNumberFormat="1" applyFont="1" applyFill="1" applyBorder="1" applyAlignment="1" applyProtection="1">
      <alignment horizontal="left" vertical="center" wrapText="1" shrinkToFit="1"/>
      <protection locked="0"/>
    </xf>
    <xf numFmtId="0" fontId="3" fillId="0" borderId="29" xfId="0" applyFont="1" applyFill="1" applyBorder="1" applyAlignment="1">
      <alignment horizontal="center" vertical="center" wrapText="1" shrinkToFit="1"/>
    </xf>
    <xf numFmtId="0" fontId="3" fillId="0" borderId="24" xfId="0" applyFont="1" applyFill="1" applyBorder="1" applyAlignment="1">
      <alignment horizontal="center" vertical="center" wrapText="1" shrinkToFit="1"/>
    </xf>
    <xf numFmtId="0" fontId="3" fillId="0" borderId="25" xfId="0" applyFont="1" applyFill="1" applyBorder="1" applyAlignment="1">
      <alignment horizontal="center" vertical="center" wrapText="1" shrinkToFit="1"/>
    </xf>
    <xf numFmtId="0" fontId="3" fillId="0" borderId="3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26"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20" xfId="0" applyFont="1" applyFill="1" applyBorder="1" applyAlignment="1">
      <alignment horizontal="center" vertical="center" wrapText="1" shrinkToFit="1"/>
    </xf>
    <xf numFmtId="0" fontId="3" fillId="0" borderId="27" xfId="0" applyFont="1" applyFill="1" applyBorder="1" applyAlignment="1">
      <alignment horizontal="center" vertical="center" wrapText="1" shrinkToFit="1"/>
    </xf>
    <xf numFmtId="49" fontId="3" fillId="9" borderId="3" xfId="0" applyNumberFormat="1" applyFont="1" applyFill="1" applyBorder="1" applyAlignment="1" applyProtection="1">
      <alignment horizontal="left" vertical="center" wrapText="1" shrinkToFit="1"/>
      <protection locked="0"/>
    </xf>
    <xf numFmtId="49" fontId="3" fillId="9" borderId="4" xfId="0" applyNumberFormat="1" applyFont="1" applyFill="1" applyBorder="1" applyAlignment="1" applyProtection="1">
      <alignment horizontal="left" vertical="center" wrapText="1" shrinkToFit="1"/>
      <protection locked="0"/>
    </xf>
    <xf numFmtId="0" fontId="3" fillId="0" borderId="31" xfId="0" applyFont="1" applyFill="1" applyBorder="1" applyAlignment="1">
      <alignment horizontal="left" vertical="center" shrinkToFit="1"/>
    </xf>
    <xf numFmtId="0" fontId="3" fillId="0" borderId="115" xfId="0" applyFont="1" applyFill="1" applyBorder="1" applyAlignment="1">
      <alignment horizontal="center" vertical="center" shrinkToFit="1"/>
    </xf>
    <xf numFmtId="0" fontId="3" fillId="0" borderId="113" xfId="0" applyFont="1" applyFill="1" applyBorder="1" applyAlignment="1">
      <alignment horizontal="center" vertical="center" shrinkToFit="1"/>
    </xf>
    <xf numFmtId="0" fontId="3" fillId="2" borderId="7" xfId="0" applyFont="1" applyFill="1" applyBorder="1" applyAlignment="1" applyProtection="1">
      <alignment horizontal="center" vertical="center" shrinkToFit="1"/>
      <protection locked="0"/>
    </xf>
    <xf numFmtId="49" fontId="3" fillId="9" borderId="20" xfId="0" applyNumberFormat="1" applyFont="1" applyFill="1" applyBorder="1" applyAlignment="1" applyProtection="1">
      <alignment horizontal="left" vertical="center" wrapText="1" shrinkToFit="1"/>
      <protection locked="0"/>
    </xf>
    <xf numFmtId="49" fontId="3" fillId="9" borderId="27" xfId="0" applyNumberFormat="1" applyFont="1" applyFill="1" applyBorder="1" applyAlignment="1" applyProtection="1">
      <alignment horizontal="left" vertical="center" wrapText="1" shrinkToFit="1"/>
      <protection locked="0"/>
    </xf>
    <xf numFmtId="0" fontId="3" fillId="9" borderId="3" xfId="0" applyFont="1" applyFill="1" applyBorder="1" applyAlignment="1" applyProtection="1">
      <alignment horizontal="left" vertical="center" wrapText="1" shrinkToFit="1"/>
      <protection locked="0"/>
    </xf>
    <xf numFmtId="0" fontId="3" fillId="9" borderId="4" xfId="0" applyFont="1" applyFill="1" applyBorder="1" applyAlignment="1" applyProtection="1">
      <alignment horizontal="left" vertical="center" wrapText="1" shrinkToFit="1"/>
      <protection locked="0"/>
    </xf>
    <xf numFmtId="0" fontId="3" fillId="9" borderId="24" xfId="0" applyFont="1" applyFill="1" applyBorder="1" applyAlignment="1" applyProtection="1">
      <alignment horizontal="left" vertical="center" wrapText="1" shrinkToFit="1"/>
      <protection locked="0"/>
    </xf>
    <xf numFmtId="0" fontId="81" fillId="0" borderId="34" xfId="4" applyFont="1" applyFill="1" applyBorder="1" applyAlignment="1" applyProtection="1">
      <alignment horizontal="left" vertical="center" wrapText="1" shrinkToFit="1"/>
    </xf>
    <xf numFmtId="0" fontId="77" fillId="9" borderId="3" xfId="4" applyFont="1" applyFill="1" applyBorder="1" applyAlignment="1" applyProtection="1">
      <alignment horizontal="center" vertical="center" shrinkToFit="1"/>
      <protection locked="0"/>
    </xf>
    <xf numFmtId="0" fontId="77" fillId="0" borderId="3" xfId="4" applyFont="1" applyFill="1" applyBorder="1" applyAlignment="1">
      <alignment horizontal="left" vertical="center" shrinkToFit="1"/>
    </xf>
    <xf numFmtId="0" fontId="3" fillId="0" borderId="47"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9" borderId="24" xfId="0" applyFont="1" applyFill="1" applyBorder="1" applyAlignment="1" applyProtection="1">
      <alignment horizontal="center" vertical="center" shrinkToFit="1"/>
      <protection locked="0"/>
    </xf>
    <xf numFmtId="0" fontId="3" fillId="9" borderId="0" xfId="0" applyFont="1" applyFill="1" applyBorder="1" applyAlignment="1" applyProtection="1">
      <alignment horizontal="center" vertical="center" shrinkToFit="1"/>
      <protection locked="0"/>
    </xf>
    <xf numFmtId="0" fontId="6" fillId="0" borderId="39" xfId="0" applyFont="1" applyFill="1" applyBorder="1" applyAlignment="1">
      <alignment horizontal="left" vertical="center" wrapText="1" shrinkToFit="1"/>
    </xf>
    <xf numFmtId="0" fontId="6" fillId="0" borderId="32"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24" xfId="0" applyFont="1" applyFill="1" applyBorder="1" applyAlignment="1">
      <alignment horizontal="left" vertical="center" wrapText="1" shrinkToFit="1"/>
    </xf>
    <xf numFmtId="49" fontId="3" fillId="9" borderId="115" xfId="0" applyNumberFormat="1" applyFont="1" applyFill="1" applyBorder="1" applyAlignment="1" applyProtection="1">
      <alignment horizontal="left" vertical="center" wrapText="1" shrinkToFit="1"/>
      <protection locked="0"/>
    </xf>
    <xf numFmtId="49" fontId="3" fillId="9" borderId="113" xfId="0" applyNumberFormat="1" applyFont="1" applyFill="1" applyBorder="1" applyAlignment="1" applyProtection="1">
      <alignment horizontal="left" vertical="center" wrapText="1" shrinkToFit="1"/>
      <protection locked="0"/>
    </xf>
    <xf numFmtId="49" fontId="3" fillId="9" borderId="116" xfId="0" applyNumberFormat="1" applyFont="1" applyFill="1" applyBorder="1" applyAlignment="1" applyProtection="1">
      <alignment horizontal="left" vertical="center" wrapText="1" shrinkToFit="1"/>
      <protection locked="0"/>
    </xf>
    <xf numFmtId="0" fontId="3" fillId="9" borderId="20" xfId="0" applyFont="1" applyFill="1" applyBorder="1" applyAlignment="1" applyProtection="1">
      <alignment horizontal="left" vertical="center" wrapText="1" shrinkToFit="1"/>
      <protection locked="0"/>
    </xf>
    <xf numFmtId="0" fontId="3" fillId="9" borderId="3" xfId="0" applyFont="1" applyFill="1" applyBorder="1" applyAlignment="1" applyProtection="1">
      <alignment horizontal="center" vertical="center" wrapText="1" shrinkToFit="1"/>
      <protection locked="0"/>
    </xf>
    <xf numFmtId="0" fontId="77" fillId="2" borderId="163" xfId="4" applyFont="1" applyFill="1" applyBorder="1" applyAlignment="1" applyProtection="1">
      <alignment horizontal="center" vertical="center" wrapText="1" shrinkToFit="1"/>
      <protection locked="0"/>
    </xf>
    <xf numFmtId="0" fontId="77" fillId="2" borderId="164" xfId="4" applyFont="1" applyFill="1" applyBorder="1" applyAlignment="1" applyProtection="1">
      <alignment horizontal="center" vertical="center" wrapText="1" shrinkToFit="1"/>
      <protection locked="0"/>
    </xf>
    <xf numFmtId="0" fontId="77" fillId="2" borderId="165" xfId="4" applyFont="1" applyFill="1" applyBorder="1" applyAlignment="1" applyProtection="1">
      <alignment horizontal="center" vertical="center" wrapText="1" shrinkToFit="1"/>
      <protection locked="0"/>
    </xf>
    <xf numFmtId="0" fontId="77" fillId="0" borderId="34" xfId="4" applyFont="1" applyFill="1" applyBorder="1" applyAlignment="1" applyProtection="1">
      <alignment horizontal="left" vertical="center" shrinkToFit="1"/>
    </xf>
    <xf numFmtId="0" fontId="77" fillId="4" borderId="194" xfId="4" applyFont="1" applyFill="1" applyBorder="1" applyAlignment="1">
      <alignment horizontal="center" vertical="center" shrinkToFit="1"/>
    </xf>
    <xf numFmtId="0" fontId="77" fillId="4" borderId="195" xfId="4" applyFont="1" applyFill="1" applyBorder="1" applyAlignment="1">
      <alignment horizontal="center" vertical="center" shrinkToFit="1"/>
    </xf>
    <xf numFmtId="178" fontId="106" fillId="4" borderId="66" xfId="4" applyNumberFormat="1" applyFont="1" applyFill="1" applyBorder="1" applyAlignment="1">
      <alignment horizontal="right" vertical="center" wrapText="1" shrinkToFit="1"/>
    </xf>
    <xf numFmtId="178" fontId="106" fillId="4" borderId="65" xfId="4" applyNumberFormat="1" applyFont="1" applyFill="1" applyBorder="1" applyAlignment="1">
      <alignment horizontal="right" vertical="center" wrapText="1" shrinkToFit="1"/>
    </xf>
    <xf numFmtId="178" fontId="107" fillId="4" borderId="38" xfId="4" applyNumberFormat="1" applyFont="1" applyFill="1" applyBorder="1" applyAlignment="1">
      <alignment horizontal="right" vertical="center" wrapText="1" shrinkToFit="1"/>
    </xf>
    <xf numFmtId="178" fontId="107" fillId="4" borderId="14" xfId="4" applyNumberFormat="1" applyFont="1" applyFill="1" applyBorder="1" applyAlignment="1">
      <alignment horizontal="right" vertical="center" wrapText="1" shrinkToFit="1"/>
    </xf>
    <xf numFmtId="178" fontId="107" fillId="4" borderId="6" xfId="4" applyNumberFormat="1" applyFont="1" applyFill="1" applyBorder="1" applyAlignment="1">
      <alignment horizontal="right" vertical="center" wrapText="1" shrinkToFit="1"/>
    </xf>
    <xf numFmtId="41" fontId="87" fillId="4" borderId="6" xfId="4" applyNumberFormat="1" applyFont="1" applyFill="1" applyBorder="1" applyAlignment="1">
      <alignment horizontal="left" vertical="center" shrinkToFit="1"/>
    </xf>
    <xf numFmtId="41" fontId="87" fillId="4" borderId="7" xfId="4" applyNumberFormat="1" applyFont="1" applyFill="1" applyBorder="1" applyAlignment="1">
      <alignment horizontal="left" vertical="center" shrinkToFit="1"/>
    </xf>
    <xf numFmtId="0" fontId="78" fillId="4" borderId="20" xfId="4" applyFont="1" applyFill="1" applyBorder="1" applyAlignment="1">
      <alignment horizontal="left" vertical="center" wrapText="1" shrinkToFit="1"/>
    </xf>
    <xf numFmtId="0" fontId="78" fillId="4" borderId="27" xfId="4" applyFont="1" applyFill="1" applyBorder="1" applyAlignment="1">
      <alignment horizontal="left" vertical="center" wrapText="1" shrinkToFit="1"/>
    </xf>
    <xf numFmtId="0" fontId="94" fillId="2" borderId="55" xfId="4" applyFont="1" applyFill="1" applyBorder="1" applyAlignment="1" applyProtection="1">
      <alignment horizontal="center" vertical="center" wrapText="1" shrinkToFit="1"/>
      <protection locked="0"/>
    </xf>
    <xf numFmtId="0" fontId="94" fillId="2" borderId="93" xfId="4" applyFont="1" applyFill="1" applyBorder="1" applyAlignment="1" applyProtection="1">
      <alignment horizontal="center" vertical="center" wrapText="1" shrinkToFit="1"/>
      <protection locked="0"/>
    </xf>
    <xf numFmtId="0" fontId="94" fillId="2" borderId="56" xfId="4" applyFont="1" applyFill="1" applyBorder="1" applyAlignment="1" applyProtection="1">
      <alignment horizontal="center" vertical="center" wrapText="1" shrinkToFit="1"/>
      <protection locked="0"/>
    </xf>
    <xf numFmtId="0" fontId="94" fillId="4" borderId="4" xfId="4" applyFont="1" applyFill="1" applyBorder="1" applyAlignment="1" applyProtection="1">
      <alignment horizontal="center" vertical="center" wrapText="1" shrinkToFit="1"/>
    </xf>
    <xf numFmtId="0" fontId="94" fillId="4" borderId="1" xfId="4" applyFont="1" applyFill="1" applyBorder="1" applyAlignment="1" applyProtection="1">
      <alignment horizontal="center" vertical="center" wrapText="1" shrinkToFit="1"/>
    </xf>
    <xf numFmtId="0" fontId="94" fillId="4" borderId="2" xfId="4" applyFont="1" applyFill="1" applyBorder="1" applyAlignment="1" applyProtection="1">
      <alignment horizontal="center" vertical="center" wrapText="1" shrinkToFit="1"/>
    </xf>
    <xf numFmtId="0" fontId="92" fillId="4" borderId="27" xfId="0" applyFont="1" applyFill="1" applyBorder="1" applyAlignment="1" applyProtection="1">
      <alignment horizontal="center" vertical="center" wrapText="1" shrinkToFit="1"/>
    </xf>
    <xf numFmtId="0" fontId="92" fillId="4" borderId="32" xfId="0" applyFont="1" applyFill="1" applyBorder="1" applyAlignment="1" applyProtection="1">
      <alignment horizontal="center" vertical="center" wrapText="1" shrinkToFit="1"/>
    </xf>
    <xf numFmtId="0" fontId="94" fillId="4" borderId="3" xfId="4" applyFont="1" applyFill="1" applyBorder="1" applyAlignment="1" applyProtection="1">
      <alignment horizontal="left" vertical="center" wrapText="1" shrinkToFit="1"/>
    </xf>
    <xf numFmtId="0" fontId="81" fillId="0" borderId="0" xfId="4" applyFont="1" applyFill="1" applyBorder="1" applyAlignment="1" applyProtection="1">
      <alignment horizontal="left" vertical="center" wrapText="1" shrinkToFit="1"/>
    </xf>
    <xf numFmtId="0" fontId="82" fillId="0" borderId="66" xfId="4" applyFont="1" applyFill="1" applyBorder="1" applyAlignment="1">
      <alignment horizontal="center" vertical="center" wrapText="1" shrinkToFit="1"/>
    </xf>
    <xf numFmtId="0" fontId="82" fillId="0" borderId="65" xfId="4" applyFont="1" applyFill="1" applyBorder="1" applyAlignment="1">
      <alignment horizontal="center" vertical="center" wrapText="1" shrinkToFit="1"/>
    </xf>
    <xf numFmtId="0" fontId="82" fillId="0" borderId="123" xfId="4" applyFont="1" applyFill="1" applyBorder="1" applyAlignment="1">
      <alignment horizontal="center" vertical="center" wrapText="1" shrinkToFit="1"/>
    </xf>
    <xf numFmtId="180" fontId="84" fillId="9" borderId="124" xfId="4" applyNumberFormat="1" applyFont="1" applyFill="1" applyBorder="1" applyAlignment="1" applyProtection="1">
      <alignment horizontal="center" vertical="center" wrapText="1" shrinkToFit="1"/>
      <protection locked="0"/>
    </xf>
    <xf numFmtId="180" fontId="84" fillId="9" borderId="65" xfId="4" applyNumberFormat="1" applyFont="1" applyFill="1" applyBorder="1" applyAlignment="1" applyProtection="1">
      <alignment horizontal="center" vertical="center" wrapText="1" shrinkToFit="1"/>
      <protection locked="0"/>
    </xf>
    <xf numFmtId="180" fontId="84" fillId="9" borderId="64" xfId="4" applyNumberFormat="1" applyFont="1" applyFill="1" applyBorder="1" applyAlignment="1" applyProtection="1">
      <alignment horizontal="center" vertical="center" wrapText="1" shrinkToFit="1"/>
      <protection locked="0"/>
    </xf>
    <xf numFmtId="0" fontId="94" fillId="0" borderId="136" xfId="4" applyFont="1" applyFill="1" applyBorder="1" applyAlignment="1">
      <alignment horizontal="left" vertical="top" wrapText="1" shrinkToFit="1"/>
    </xf>
    <xf numFmtId="0" fontId="94" fillId="0" borderId="3" xfId="4" applyFont="1" applyFill="1" applyBorder="1" applyAlignment="1">
      <alignment horizontal="left" vertical="top" wrapText="1" shrinkToFit="1"/>
    </xf>
    <xf numFmtId="0" fontId="94" fillId="0" borderId="4" xfId="4" applyFont="1" applyFill="1" applyBorder="1" applyAlignment="1">
      <alignment horizontal="left" vertical="top" wrapText="1" shrinkToFit="1"/>
    </xf>
    <xf numFmtId="0" fontId="90" fillId="0" borderId="149" xfId="4" applyFont="1" applyFill="1" applyBorder="1" applyAlignment="1">
      <alignment horizontal="center" vertical="center" wrapText="1" shrinkToFit="1"/>
    </xf>
    <xf numFmtId="0" fontId="90" fillId="0" borderId="150" xfId="4" applyFont="1" applyFill="1" applyBorder="1" applyAlignment="1">
      <alignment horizontal="center" vertical="center" shrinkToFit="1"/>
    </xf>
    <xf numFmtId="0" fontId="77" fillId="0" borderId="150" xfId="4" applyFont="1" applyFill="1" applyBorder="1" applyAlignment="1" applyProtection="1">
      <alignment horizontal="center" vertical="center" wrapText="1" shrinkToFit="1"/>
    </xf>
    <xf numFmtId="0" fontId="77" fillId="4" borderId="151" xfId="4" applyFont="1" applyFill="1" applyBorder="1" applyAlignment="1" applyProtection="1">
      <alignment horizontal="center" vertical="center" wrapText="1" shrinkToFit="1"/>
    </xf>
    <xf numFmtId="41" fontId="77" fillId="4" borderId="195" xfId="4" applyNumberFormat="1" applyFont="1" applyFill="1" applyBorder="1" applyAlignment="1">
      <alignment horizontal="left" vertical="center" shrinkToFit="1"/>
    </xf>
    <xf numFmtId="41" fontId="77" fillId="4" borderId="196" xfId="4" applyNumberFormat="1" applyFont="1" applyFill="1" applyBorder="1" applyAlignment="1">
      <alignment horizontal="left" vertical="center" shrinkToFit="1"/>
    </xf>
    <xf numFmtId="0" fontId="94" fillId="4" borderId="29" xfId="4" applyFont="1" applyFill="1" applyBorder="1" applyAlignment="1">
      <alignment horizontal="left" vertical="center" wrapText="1" shrinkToFit="1"/>
    </xf>
    <xf numFmtId="0" fontId="94" fillId="4" borderId="24" xfId="4" applyFont="1" applyFill="1" applyBorder="1" applyAlignment="1">
      <alignment horizontal="left" vertical="center" wrapText="1" shrinkToFit="1"/>
    </xf>
    <xf numFmtId="0" fontId="94" fillId="4" borderId="25" xfId="4" applyFont="1" applyFill="1" applyBorder="1" applyAlignment="1">
      <alignment horizontal="left" vertical="center" wrapText="1" shrinkToFit="1"/>
    </xf>
    <xf numFmtId="0" fontId="85" fillId="0" borderId="0" xfId="5" applyFill="1" applyBorder="1" applyAlignment="1" applyProtection="1">
      <alignment horizontal="left" vertical="center" shrinkToFit="1"/>
    </xf>
    <xf numFmtId="0" fontId="94" fillId="9" borderId="34" xfId="4" applyFont="1" applyFill="1" applyBorder="1" applyAlignment="1" applyProtection="1">
      <alignment horizontal="left" vertical="top" wrapText="1" shrinkToFit="1"/>
      <protection locked="0"/>
    </xf>
    <xf numFmtId="0" fontId="94" fillId="9" borderId="0" xfId="4" applyFont="1" applyFill="1" applyBorder="1" applyAlignment="1" applyProtection="1">
      <alignment horizontal="left" vertical="top" wrapText="1" shrinkToFit="1"/>
      <protection locked="0"/>
    </xf>
    <xf numFmtId="0" fontId="94" fillId="9" borderId="26" xfId="4" applyFont="1" applyFill="1" applyBorder="1" applyAlignment="1" applyProtection="1">
      <alignment horizontal="left" vertical="top" wrapText="1" shrinkToFit="1"/>
      <protection locked="0"/>
    </xf>
    <xf numFmtId="0" fontId="94" fillId="9" borderId="31" xfId="4" applyFont="1" applyFill="1" applyBorder="1" applyAlignment="1" applyProtection="1">
      <alignment horizontal="left" vertical="top" wrapText="1" shrinkToFit="1"/>
      <protection locked="0"/>
    </xf>
    <xf numFmtId="0" fontId="94" fillId="9" borderId="20" xfId="4" applyFont="1" applyFill="1" applyBorder="1" applyAlignment="1" applyProtection="1">
      <alignment horizontal="left" vertical="top" wrapText="1" shrinkToFit="1"/>
      <protection locked="0"/>
    </xf>
    <xf numFmtId="0" fontId="94" fillId="9" borderId="27" xfId="4" applyFont="1" applyFill="1" applyBorder="1" applyAlignment="1" applyProtection="1">
      <alignment horizontal="left" vertical="top" wrapText="1" shrinkToFit="1"/>
      <protection locked="0"/>
    </xf>
    <xf numFmtId="0" fontId="94" fillId="9" borderId="29" xfId="4" applyFont="1" applyFill="1" applyBorder="1" applyAlignment="1" applyProtection="1">
      <alignment horizontal="left" vertical="top" wrapText="1" shrinkToFit="1"/>
      <protection locked="0"/>
    </xf>
    <xf numFmtId="0" fontId="94" fillId="9" borderId="24" xfId="4" applyFont="1" applyFill="1" applyBorder="1" applyAlignment="1" applyProtection="1">
      <alignment horizontal="left" vertical="top" wrapText="1" shrinkToFit="1"/>
      <protection locked="0"/>
    </xf>
    <xf numFmtId="0" fontId="94" fillId="9" borderId="25" xfId="4" applyFont="1" applyFill="1" applyBorder="1" applyAlignment="1" applyProtection="1">
      <alignment horizontal="left" vertical="top" wrapText="1" shrinkToFit="1"/>
      <protection locked="0"/>
    </xf>
    <xf numFmtId="0" fontId="94" fillId="0" borderId="29" xfId="4" applyFont="1" applyFill="1" applyBorder="1" applyAlignment="1">
      <alignment horizontal="left" vertical="center" wrapText="1" shrinkToFit="1"/>
    </xf>
    <xf numFmtId="0" fontId="94" fillId="0" borderId="24" xfId="4" applyFont="1" applyFill="1" applyBorder="1" applyAlignment="1">
      <alignment horizontal="left" vertical="center" wrapText="1" shrinkToFit="1"/>
    </xf>
    <xf numFmtId="0" fontId="94" fillId="0" borderId="25" xfId="4" applyFont="1" applyFill="1" applyBorder="1" applyAlignment="1">
      <alignment horizontal="left" vertical="center" wrapText="1" shrinkToFit="1"/>
    </xf>
    <xf numFmtId="0" fontId="94" fillId="0" borderId="34" xfId="4" applyFont="1" applyFill="1" applyBorder="1" applyAlignment="1">
      <alignment horizontal="left" vertical="center" wrapText="1" shrinkToFit="1"/>
    </xf>
    <xf numFmtId="0" fontId="94" fillId="0" borderId="0" xfId="4" applyFont="1" applyFill="1" applyBorder="1" applyAlignment="1">
      <alignment horizontal="left" vertical="center" wrapText="1" shrinkToFit="1"/>
    </xf>
    <xf numFmtId="0" fontId="94" fillId="0" borderId="26" xfId="4" applyFont="1" applyFill="1" applyBorder="1" applyAlignment="1">
      <alignment horizontal="left" vertical="center" wrapText="1" shrinkToFit="1"/>
    </xf>
    <xf numFmtId="0" fontId="77" fillId="4" borderId="29" xfId="4" applyFont="1" applyFill="1" applyBorder="1" applyAlignment="1">
      <alignment horizontal="center" vertical="center" wrapText="1" shrinkToFit="1"/>
    </xf>
    <xf numFmtId="0" fontId="77" fillId="4" borderId="25" xfId="4" applyFont="1" applyFill="1" applyBorder="1" applyAlignment="1">
      <alignment horizontal="center" vertical="center" wrapText="1" shrinkToFit="1"/>
    </xf>
    <xf numFmtId="0" fontId="77" fillId="4" borderId="34" xfId="4" applyFont="1" applyFill="1" applyBorder="1" applyAlignment="1">
      <alignment horizontal="center" vertical="center" wrapText="1" shrinkToFit="1"/>
    </xf>
    <xf numFmtId="0" fontId="77" fillId="4" borderId="26" xfId="4" applyFont="1" applyFill="1" applyBorder="1" applyAlignment="1">
      <alignment horizontal="center" vertical="center" wrapText="1" shrinkToFit="1"/>
    </xf>
    <xf numFmtId="0" fontId="77" fillId="4" borderId="31" xfId="4" applyFont="1" applyFill="1" applyBorder="1" applyAlignment="1">
      <alignment horizontal="center" vertical="center" wrapText="1" shrinkToFit="1"/>
    </xf>
    <xf numFmtId="0" fontId="77" fillId="4" borderId="27" xfId="4" applyFont="1" applyFill="1" applyBorder="1" applyAlignment="1">
      <alignment horizontal="center" vertical="center" wrapText="1" shrinkToFit="1"/>
    </xf>
    <xf numFmtId="0" fontId="77" fillId="4" borderId="3" xfId="4" applyFont="1" applyFill="1" applyBorder="1" applyAlignment="1">
      <alignment horizontal="center" vertical="center" wrapText="1" shrinkToFit="1"/>
    </xf>
    <xf numFmtId="0" fontId="77" fillId="4" borderId="4" xfId="4" applyFont="1" applyFill="1" applyBorder="1" applyAlignment="1">
      <alignment horizontal="center" vertical="center" wrapText="1" shrinkToFit="1"/>
    </xf>
    <xf numFmtId="0" fontId="87" fillId="4" borderId="2" xfId="4" applyFont="1" applyFill="1" applyBorder="1" applyAlignment="1">
      <alignment horizontal="center" vertical="center" shrinkToFit="1"/>
    </xf>
    <xf numFmtId="0" fontId="87" fillId="4" borderId="3" xfId="4" applyFont="1" applyFill="1" applyBorder="1" applyAlignment="1">
      <alignment horizontal="center" vertical="center" shrinkToFit="1"/>
    </xf>
    <xf numFmtId="0" fontId="87" fillId="4" borderId="4" xfId="4" applyFont="1" applyFill="1" applyBorder="1" applyAlignment="1">
      <alignment horizontal="center" vertical="center" shrinkToFit="1"/>
    </xf>
    <xf numFmtId="0" fontId="77" fillId="4" borderId="25" xfId="4" applyFont="1" applyFill="1" applyBorder="1" applyAlignment="1">
      <alignment horizontal="center" vertical="center" shrinkToFit="1"/>
    </xf>
    <xf numFmtId="0" fontId="77" fillId="4" borderId="40" xfId="4" applyFont="1" applyFill="1" applyBorder="1" applyAlignment="1">
      <alignment horizontal="center" vertical="center" shrinkToFit="1"/>
    </xf>
    <xf numFmtId="178" fontId="105" fillId="4" borderId="29" xfId="4" applyNumberFormat="1" applyFont="1" applyFill="1" applyBorder="1" applyAlignment="1">
      <alignment horizontal="right" vertical="center" wrapText="1" shrinkToFit="1"/>
    </xf>
    <xf numFmtId="178" fontId="105" fillId="4" borderId="24" xfId="4" applyNumberFormat="1" applyFont="1" applyFill="1" applyBorder="1" applyAlignment="1">
      <alignment horizontal="right" vertical="center" wrapText="1" shrinkToFit="1"/>
    </xf>
    <xf numFmtId="0" fontId="0" fillId="0" borderId="189" xfId="0" applyBorder="1" applyAlignment="1">
      <alignment horizontal="center" vertical="center"/>
    </xf>
    <xf numFmtId="0" fontId="0" fillId="0" borderId="188" xfId="0" applyBorder="1" applyAlignment="1">
      <alignment horizontal="center" vertical="center"/>
    </xf>
    <xf numFmtId="0" fontId="77" fillId="9" borderId="40" xfId="4" applyFont="1" applyFill="1" applyBorder="1" applyAlignment="1" applyProtection="1">
      <alignment horizontal="left" vertical="center" shrinkToFit="1"/>
      <protection locked="0"/>
    </xf>
    <xf numFmtId="0" fontId="4" fillId="9" borderId="29" xfId="0" applyFont="1" applyFill="1" applyBorder="1" applyAlignment="1" applyProtection="1">
      <alignment horizontal="center" vertical="center" wrapText="1" shrinkToFit="1"/>
      <protection locked="0"/>
    </xf>
    <xf numFmtId="0" fontId="4" fillId="9" borderId="24" xfId="0" applyFont="1" applyFill="1" applyBorder="1" applyAlignment="1" applyProtection="1">
      <alignment horizontal="center" vertical="center" wrapText="1" shrinkToFit="1"/>
      <protection locked="0"/>
    </xf>
    <xf numFmtId="0" fontId="4" fillId="9" borderId="34" xfId="0" applyFont="1" applyFill="1" applyBorder="1" applyAlignment="1" applyProtection="1">
      <alignment horizontal="center" vertical="center" wrapText="1" shrinkToFit="1"/>
      <protection locked="0"/>
    </xf>
    <xf numFmtId="0" fontId="4" fillId="9" borderId="0" xfId="0" applyFont="1" applyFill="1" applyBorder="1" applyAlignment="1" applyProtection="1">
      <alignment horizontal="center" vertical="center" wrapText="1" shrinkToFit="1"/>
      <protection locked="0"/>
    </xf>
    <xf numFmtId="0" fontId="4" fillId="9" borderId="31" xfId="0" applyFont="1" applyFill="1" applyBorder="1" applyAlignment="1" applyProtection="1">
      <alignment horizontal="center" vertical="center" wrapText="1" shrinkToFit="1"/>
      <protection locked="0"/>
    </xf>
    <xf numFmtId="0" fontId="4" fillId="9" borderId="20" xfId="0" applyFont="1" applyFill="1" applyBorder="1" applyAlignment="1" applyProtection="1">
      <alignment horizontal="center" vertical="center" wrapText="1" shrinkToFit="1"/>
      <protection locked="0"/>
    </xf>
    <xf numFmtId="0" fontId="80" fillId="9" borderId="156" xfId="4" applyFont="1" applyFill="1" applyBorder="1" applyAlignment="1" applyProtection="1">
      <alignment horizontal="left" vertical="center" wrapText="1" shrinkToFit="1"/>
      <protection locked="0"/>
    </xf>
    <xf numFmtId="0" fontId="3" fillId="9" borderId="107" xfId="0" applyFont="1" applyFill="1" applyBorder="1" applyAlignment="1" applyProtection="1">
      <alignment horizontal="left" vertical="center" wrapText="1" shrinkToFit="1"/>
      <protection locked="0"/>
    </xf>
    <xf numFmtId="0" fontId="3" fillId="0" borderId="0" xfId="0" applyFont="1" applyFill="1" applyBorder="1" applyAlignment="1">
      <alignment vertical="center" shrinkToFit="1"/>
    </xf>
    <xf numFmtId="0" fontId="4" fillId="4" borderId="84" xfId="0" applyFont="1" applyFill="1" applyBorder="1" applyAlignment="1" applyProtection="1">
      <alignment horizontal="center" vertical="center" shrinkToFit="1"/>
    </xf>
    <xf numFmtId="0" fontId="4" fillId="4" borderId="85" xfId="0" applyFont="1" applyFill="1" applyBorder="1" applyAlignment="1" applyProtection="1">
      <alignment horizontal="center" vertical="center" shrinkToFit="1"/>
    </xf>
    <xf numFmtId="0" fontId="4" fillId="4" borderId="31" xfId="0" applyFont="1" applyFill="1" applyBorder="1" applyAlignment="1" applyProtection="1">
      <alignment horizontal="center" vertical="center" shrinkToFit="1"/>
    </xf>
    <xf numFmtId="0" fontId="4" fillId="4" borderId="27" xfId="0" applyFont="1" applyFill="1" applyBorder="1" applyAlignment="1" applyProtection="1">
      <alignment horizontal="center" vertical="center" shrinkToFit="1"/>
    </xf>
    <xf numFmtId="0" fontId="3" fillId="0" borderId="133" xfId="0" applyFont="1" applyFill="1" applyBorder="1" applyAlignment="1">
      <alignment horizontal="center" vertical="center" shrinkToFit="1"/>
    </xf>
    <xf numFmtId="0" fontId="3" fillId="0" borderId="134" xfId="0" applyFont="1" applyFill="1" applyBorder="1" applyAlignment="1">
      <alignment horizontal="center" vertical="center" shrinkToFit="1"/>
    </xf>
    <xf numFmtId="0" fontId="3" fillId="0" borderId="135" xfId="0" applyFont="1" applyFill="1" applyBorder="1" applyAlignment="1">
      <alignment horizontal="center" vertical="center" shrinkToFit="1"/>
    </xf>
    <xf numFmtId="0" fontId="77" fillId="0" borderId="29" xfId="4" applyFont="1" applyFill="1" applyBorder="1" applyAlignment="1" applyProtection="1">
      <alignment horizontal="left" vertical="center" wrapText="1" shrinkToFit="1"/>
    </xf>
    <xf numFmtId="0" fontId="77" fillId="0" borderId="198" xfId="4" applyFont="1" applyFill="1" applyBorder="1" applyAlignment="1" applyProtection="1">
      <alignment horizontal="left" vertical="center" wrapText="1" shrinkToFit="1"/>
    </xf>
    <xf numFmtId="0" fontId="77" fillId="0" borderId="34" xfId="4" applyFont="1" applyFill="1" applyBorder="1" applyAlignment="1" applyProtection="1">
      <alignment horizontal="left" vertical="center" wrapText="1" shrinkToFit="1"/>
    </xf>
    <xf numFmtId="0" fontId="77" fillId="0" borderId="117" xfId="4" applyFont="1" applyFill="1" applyBorder="1" applyAlignment="1" applyProtection="1">
      <alignment horizontal="left" vertical="center" wrapText="1" shrinkToFit="1"/>
    </xf>
    <xf numFmtId="0" fontId="77" fillId="0" borderId="31" xfId="4" applyFont="1" applyFill="1" applyBorder="1" applyAlignment="1" applyProtection="1">
      <alignment horizontal="left" vertical="center" wrapText="1" shrinkToFit="1"/>
    </xf>
    <xf numFmtId="0" fontId="77" fillId="0" borderId="200" xfId="4" applyFont="1" applyFill="1" applyBorder="1" applyAlignment="1" applyProtection="1">
      <alignment horizontal="left" vertical="center" wrapText="1" shrinkToFit="1"/>
    </xf>
    <xf numFmtId="0" fontId="3" fillId="9" borderId="84" xfId="0" applyFont="1" applyFill="1" applyBorder="1" applyAlignment="1" applyProtection="1">
      <alignment horizontal="left" vertical="center" wrapText="1" shrinkToFit="1"/>
      <protection locked="0"/>
    </xf>
    <xf numFmtId="0" fontId="3" fillId="9" borderId="83" xfId="0" applyFont="1" applyFill="1" applyBorder="1" applyAlignment="1" applyProtection="1">
      <alignment horizontal="left" vertical="center" wrapText="1" shrinkToFit="1"/>
      <protection locked="0"/>
    </xf>
    <xf numFmtId="0" fontId="3" fillId="9" borderId="85" xfId="0" applyFont="1" applyFill="1" applyBorder="1" applyAlignment="1" applyProtection="1">
      <alignment horizontal="left" vertical="center" wrapText="1" shrinkToFit="1"/>
      <protection locked="0"/>
    </xf>
    <xf numFmtId="0" fontId="3" fillId="9" borderId="31" xfId="0" applyFont="1" applyFill="1" applyBorder="1" applyAlignment="1" applyProtection="1">
      <alignment horizontal="left" vertical="center" wrapText="1" shrinkToFit="1"/>
      <protection locked="0"/>
    </xf>
    <xf numFmtId="0" fontId="3" fillId="9" borderId="27" xfId="0" applyFont="1" applyFill="1" applyBorder="1" applyAlignment="1" applyProtection="1">
      <alignment horizontal="left" vertical="center" wrapText="1" shrinkToFit="1"/>
      <protection locked="0"/>
    </xf>
    <xf numFmtId="0" fontId="4" fillId="4" borderId="112" xfId="0" applyFont="1" applyFill="1" applyBorder="1" applyAlignment="1" applyProtection="1">
      <alignment horizontal="center" vertical="center" shrinkToFit="1"/>
    </xf>
    <xf numFmtId="0" fontId="4" fillId="4" borderId="116" xfId="0" applyFont="1" applyFill="1" applyBorder="1" applyAlignment="1" applyProtection="1">
      <alignment horizontal="center" vertical="center" shrinkToFit="1"/>
    </xf>
    <xf numFmtId="0" fontId="6" fillId="9" borderId="112" xfId="0" applyFont="1" applyFill="1" applyBorder="1" applyAlignment="1" applyProtection="1">
      <alignment horizontal="left" vertical="center" wrapText="1" shrinkToFit="1"/>
      <protection locked="0"/>
    </xf>
    <xf numFmtId="0" fontId="6" fillId="9" borderId="113" xfId="0" applyFont="1" applyFill="1" applyBorder="1" applyAlignment="1" applyProtection="1">
      <alignment horizontal="left" vertical="center" wrapText="1" shrinkToFit="1"/>
      <protection locked="0"/>
    </xf>
    <xf numFmtId="0" fontId="6" fillId="9" borderId="116" xfId="0" applyFont="1" applyFill="1" applyBorder="1" applyAlignment="1" applyProtection="1">
      <alignment horizontal="left" vertical="center" wrapText="1" shrinkToFit="1"/>
      <protection locked="0"/>
    </xf>
    <xf numFmtId="0" fontId="2" fillId="4" borderId="112" xfId="0" applyFont="1" applyFill="1" applyBorder="1" applyAlignment="1" applyProtection="1">
      <alignment horizontal="center" vertical="center" shrinkToFit="1"/>
    </xf>
    <xf numFmtId="0" fontId="2" fillId="4" borderId="116" xfId="0" applyFont="1" applyFill="1" applyBorder="1" applyAlignment="1" applyProtection="1">
      <alignment horizontal="center" vertical="center" shrinkToFit="1"/>
    </xf>
    <xf numFmtId="0" fontId="3" fillId="9" borderId="83" xfId="0" applyFont="1" applyFill="1" applyBorder="1" applyAlignment="1" applyProtection="1">
      <alignment horizontal="center" vertical="center" wrapText="1" shrinkToFit="1"/>
      <protection locked="0"/>
    </xf>
    <xf numFmtId="0" fontId="3" fillId="9" borderId="129" xfId="0" applyFont="1" applyFill="1" applyBorder="1" applyAlignment="1" applyProtection="1">
      <alignment horizontal="center" vertical="center" wrapText="1" shrinkToFit="1"/>
      <protection locked="0"/>
    </xf>
    <xf numFmtId="0" fontId="77" fillId="0" borderId="29" xfId="4" applyFont="1" applyFill="1" applyBorder="1" applyAlignment="1">
      <alignment horizontal="center" vertical="center" wrapText="1" shrinkToFit="1"/>
    </xf>
    <xf numFmtId="0" fontId="77" fillId="0" borderId="24" xfId="4" applyFont="1" applyFill="1" applyBorder="1" applyAlignment="1">
      <alignment horizontal="center" vertical="center" wrapText="1" shrinkToFit="1"/>
    </xf>
    <xf numFmtId="0" fontId="77" fillId="0" borderId="25" xfId="4" applyFont="1" applyFill="1" applyBorder="1" applyAlignment="1">
      <alignment horizontal="center" vertical="center" wrapText="1" shrinkToFit="1"/>
    </xf>
    <xf numFmtId="0" fontId="77" fillId="0" borderId="34" xfId="4" applyFont="1" applyFill="1" applyBorder="1" applyAlignment="1">
      <alignment horizontal="center" vertical="center" wrapText="1" shrinkToFit="1"/>
    </xf>
    <xf numFmtId="0" fontId="77" fillId="0" borderId="0" xfId="4" applyFont="1" applyFill="1" applyBorder="1" applyAlignment="1">
      <alignment horizontal="center" vertical="center" wrapText="1" shrinkToFit="1"/>
    </xf>
    <xf numFmtId="0" fontId="77" fillId="0" borderId="26" xfId="4" applyFont="1" applyFill="1" applyBorder="1" applyAlignment="1">
      <alignment horizontal="center" vertical="center" wrapText="1" shrinkToFit="1"/>
    </xf>
    <xf numFmtId="0" fontId="77" fillId="0" borderId="31" xfId="4" applyFont="1" applyFill="1" applyBorder="1" applyAlignment="1">
      <alignment horizontal="center" vertical="center" wrapText="1" shrinkToFit="1"/>
    </xf>
    <xf numFmtId="0" fontId="77" fillId="0" borderId="20" xfId="4" applyFont="1" applyFill="1" applyBorder="1" applyAlignment="1">
      <alignment horizontal="center" vertical="center" wrapText="1" shrinkToFit="1"/>
    </xf>
    <xf numFmtId="0" fontId="77" fillId="0" borderId="27" xfId="4" applyFont="1" applyFill="1" applyBorder="1" applyAlignment="1">
      <alignment horizontal="center" vertical="center" wrapText="1" shrinkToFit="1"/>
    </xf>
    <xf numFmtId="0" fontId="77" fillId="0" borderId="2" xfId="4" applyFont="1" applyFill="1" applyBorder="1" applyAlignment="1" applyProtection="1">
      <alignment horizontal="center" vertical="center" wrapText="1" shrinkToFit="1"/>
    </xf>
    <xf numFmtId="0" fontId="77" fillId="0" borderId="3" xfId="4" applyFont="1" applyFill="1" applyBorder="1" applyAlignment="1" applyProtection="1">
      <alignment horizontal="center" vertical="center" wrapText="1" shrinkToFit="1"/>
    </xf>
    <xf numFmtId="0" fontId="77" fillId="0" borderId="4" xfId="4" applyFont="1" applyFill="1" applyBorder="1" applyAlignment="1" applyProtection="1">
      <alignment horizontal="center" vertical="center" wrapText="1" shrinkToFit="1"/>
    </xf>
    <xf numFmtId="0" fontId="6" fillId="0" borderId="29"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77" fillId="0" borderId="1" xfId="4" applyFont="1" applyFill="1" applyBorder="1" applyAlignment="1" applyProtection="1">
      <alignment horizontal="center" vertical="center" wrapText="1" shrinkToFit="1"/>
    </xf>
    <xf numFmtId="0" fontId="77" fillId="9" borderId="112" xfId="4" applyFont="1" applyFill="1" applyBorder="1" applyAlignment="1" applyProtection="1">
      <alignment horizontal="center" vertical="center" wrapText="1" shrinkToFit="1"/>
      <protection locked="0"/>
    </xf>
    <xf numFmtId="0" fontId="77" fillId="9" borderId="113" xfId="4" applyFont="1" applyFill="1" applyBorder="1" applyAlignment="1" applyProtection="1">
      <alignment horizontal="center" vertical="center" wrapText="1" shrinkToFit="1"/>
      <protection locked="0"/>
    </xf>
    <xf numFmtId="0" fontId="77" fillId="9" borderId="116" xfId="4" applyFont="1" applyFill="1" applyBorder="1" applyAlignment="1" applyProtection="1">
      <alignment horizontal="center" vertical="center" wrapText="1" shrinkToFit="1"/>
      <protection locked="0"/>
    </xf>
    <xf numFmtId="0" fontId="94" fillId="9" borderId="112" xfId="4" applyFont="1" applyFill="1" applyBorder="1" applyAlignment="1" applyProtection="1">
      <alignment horizontal="left" vertical="top" wrapText="1" shrinkToFit="1"/>
      <protection locked="0"/>
    </xf>
    <xf numFmtId="0" fontId="94" fillId="9" borderId="113" xfId="4" applyFont="1" applyFill="1" applyBorder="1" applyAlignment="1" applyProtection="1">
      <alignment horizontal="left" vertical="top" wrapText="1" shrinkToFit="1"/>
      <protection locked="0"/>
    </xf>
    <xf numFmtId="0" fontId="94" fillId="9" borderId="116" xfId="4" applyFont="1" applyFill="1" applyBorder="1" applyAlignment="1" applyProtection="1">
      <alignment horizontal="left" vertical="top" wrapText="1" shrinkToFit="1"/>
      <protection locked="0"/>
    </xf>
    <xf numFmtId="0" fontId="77" fillId="9" borderId="104" xfId="4" applyFont="1" applyFill="1" applyBorder="1" applyAlignment="1" applyProtection="1">
      <alignment horizontal="left" vertical="center" wrapText="1" shrinkToFit="1"/>
      <protection locked="0"/>
    </xf>
    <xf numFmtId="0" fontId="77" fillId="9" borderId="79" xfId="4" applyFont="1" applyFill="1" applyBorder="1" applyAlignment="1" applyProtection="1">
      <alignment horizontal="center" vertical="center" wrapText="1" shrinkToFit="1"/>
      <protection locked="0"/>
    </xf>
    <xf numFmtId="0" fontId="77" fillId="9" borderId="78" xfId="4" applyFont="1" applyFill="1" applyBorder="1" applyAlignment="1" applyProtection="1">
      <alignment horizontal="center" vertical="center" wrapText="1" shrinkToFit="1"/>
      <protection locked="0"/>
    </xf>
    <xf numFmtId="0" fontId="77" fillId="9" borderId="80" xfId="4" applyFont="1" applyFill="1" applyBorder="1" applyAlignment="1" applyProtection="1">
      <alignment horizontal="center" vertical="center" wrapText="1" shrinkToFit="1"/>
      <protection locked="0"/>
    </xf>
    <xf numFmtId="0" fontId="77" fillId="9" borderId="79" xfId="4" applyFont="1" applyFill="1" applyBorder="1" applyAlignment="1" applyProtection="1">
      <alignment horizontal="left" vertical="center" wrapText="1" shrinkToFit="1"/>
      <protection locked="0"/>
    </xf>
    <xf numFmtId="0" fontId="77" fillId="9" borderId="78" xfId="4" applyFont="1" applyFill="1" applyBorder="1" applyAlignment="1" applyProtection="1">
      <alignment horizontal="left" vertical="center" wrapText="1" shrinkToFit="1"/>
      <protection locked="0"/>
    </xf>
    <xf numFmtId="0" fontId="77" fillId="9" borderId="80" xfId="4" applyFont="1" applyFill="1" applyBorder="1" applyAlignment="1" applyProtection="1">
      <alignment horizontal="left" vertical="center" wrapText="1" shrinkToFit="1"/>
      <protection locked="0"/>
    </xf>
    <xf numFmtId="0" fontId="77" fillId="9" borderId="107" xfId="4" applyFont="1" applyFill="1" applyBorder="1" applyAlignment="1" applyProtection="1">
      <alignment horizontal="left" vertical="center" wrapText="1" shrinkToFit="1"/>
      <protection locked="0"/>
    </xf>
    <xf numFmtId="0" fontId="3" fillId="0" borderId="29" xfId="0" applyFont="1" applyFill="1" applyBorder="1" applyAlignment="1">
      <alignment horizontal="left" vertical="top" wrapText="1" shrinkToFit="1"/>
    </xf>
    <xf numFmtId="0" fontId="3" fillId="0" borderId="24" xfId="0" applyFont="1" applyFill="1" applyBorder="1" applyAlignment="1">
      <alignment horizontal="left" vertical="top" wrapText="1" shrinkToFit="1"/>
    </xf>
    <xf numFmtId="0" fontId="3" fillId="0" borderId="25" xfId="0" applyFont="1" applyFill="1" applyBorder="1" applyAlignment="1">
      <alignment horizontal="left" vertical="top" wrapText="1" shrinkToFit="1"/>
    </xf>
    <xf numFmtId="0" fontId="3" fillId="0" borderId="34"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26" xfId="0" applyFont="1" applyFill="1" applyBorder="1" applyAlignment="1">
      <alignment horizontal="left" vertical="top" wrapText="1" shrinkToFi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3" fillId="9" borderId="78" xfId="0" applyFont="1" applyFill="1" applyBorder="1" applyAlignment="1" applyProtection="1">
      <alignment horizontal="center" vertical="center" wrapText="1" shrinkToFit="1"/>
      <protection locked="0"/>
    </xf>
    <xf numFmtId="0" fontId="3" fillId="9" borderId="106" xfId="0" applyFont="1" applyFill="1" applyBorder="1" applyAlignment="1" applyProtection="1">
      <alignment horizontal="left" vertical="center" wrapText="1" shrinkToFit="1"/>
      <protection locked="0"/>
    </xf>
    <xf numFmtId="0" fontId="3" fillId="9" borderId="107" xfId="0" applyFont="1" applyFill="1" applyBorder="1" applyAlignment="1" applyProtection="1">
      <alignment horizontal="center" vertical="center" wrapText="1" shrinkToFit="1"/>
      <protection locked="0"/>
    </xf>
    <xf numFmtId="0" fontId="3" fillId="9" borderId="106" xfId="0" applyFont="1" applyFill="1" applyBorder="1" applyAlignment="1" applyProtection="1">
      <alignment horizontal="center" vertical="center" wrapText="1" shrinkToFit="1"/>
      <protection locked="0"/>
    </xf>
    <xf numFmtId="0" fontId="3" fillId="9" borderId="113" xfId="0" applyFont="1" applyFill="1" applyBorder="1" applyAlignment="1" applyProtection="1">
      <alignment horizontal="center" vertical="center" wrapText="1" shrinkToFit="1"/>
      <protection locked="0"/>
    </xf>
    <xf numFmtId="0" fontId="77" fillId="2" borderId="125" xfId="4" applyFont="1" applyFill="1" applyBorder="1" applyAlignment="1" applyProtection="1">
      <alignment horizontal="center" vertical="center" wrapText="1" shrinkToFit="1"/>
      <protection locked="0"/>
    </xf>
    <xf numFmtId="0" fontId="78" fillId="0" borderId="34" xfId="4" applyFont="1" applyFill="1" applyBorder="1" applyAlignment="1">
      <alignment horizontal="left" vertical="center" wrapText="1" shrinkToFit="1"/>
    </xf>
    <xf numFmtId="0" fontId="78" fillId="0" borderId="0" xfId="4" applyFont="1" applyFill="1" applyBorder="1" applyAlignment="1">
      <alignment horizontal="left" vertical="center" wrapText="1" shrinkToFit="1"/>
    </xf>
    <xf numFmtId="0" fontId="78" fillId="0" borderId="26" xfId="4" applyFont="1" applyFill="1" applyBorder="1" applyAlignment="1">
      <alignment horizontal="left" vertical="center" wrapText="1" shrinkToFit="1"/>
    </xf>
    <xf numFmtId="0" fontId="78" fillId="0" borderId="31" xfId="4" applyFont="1" applyFill="1" applyBorder="1" applyAlignment="1">
      <alignment horizontal="left" vertical="center" wrapText="1" shrinkToFit="1"/>
    </xf>
    <xf numFmtId="0" fontId="78" fillId="0" borderId="20" xfId="4" applyFont="1" applyFill="1" applyBorder="1" applyAlignment="1">
      <alignment horizontal="left" vertical="center" wrapText="1" shrinkToFit="1"/>
    </xf>
    <xf numFmtId="0" fontId="78" fillId="0" borderId="27" xfId="4" applyFont="1" applyFill="1" applyBorder="1" applyAlignment="1">
      <alignment horizontal="left" vertical="center" wrapText="1" shrinkToFit="1"/>
    </xf>
    <xf numFmtId="0" fontId="103" fillId="0" borderId="1" xfId="4" applyFont="1" applyFill="1" applyBorder="1" applyAlignment="1">
      <alignment horizontal="center" vertical="center" wrapText="1" shrinkToFit="1"/>
    </xf>
    <xf numFmtId="0" fontId="103" fillId="0" borderId="40" xfId="4" applyFont="1" applyFill="1" applyBorder="1" applyAlignment="1">
      <alignment horizontal="center" vertical="center" wrapText="1" shrinkToFit="1"/>
    </xf>
    <xf numFmtId="0" fontId="77" fillId="0" borderId="1" xfId="4" applyFont="1" applyFill="1" applyBorder="1" applyAlignment="1">
      <alignment horizontal="center" vertical="center" wrapText="1" shrinkToFit="1"/>
    </xf>
    <xf numFmtId="0" fontId="77" fillId="0" borderId="1" xfId="4" applyFont="1" applyFill="1" applyBorder="1" applyAlignment="1">
      <alignment horizontal="center" vertical="center" shrinkToFit="1"/>
    </xf>
    <xf numFmtId="0" fontId="77" fillId="0" borderId="2" xfId="4" applyFont="1" applyFill="1" applyBorder="1" applyAlignment="1">
      <alignment horizontal="left" vertical="center" shrinkToFit="1"/>
    </xf>
    <xf numFmtId="0" fontId="77" fillId="0" borderId="19" xfId="4" applyFont="1" applyFill="1" applyBorder="1" applyAlignment="1">
      <alignment horizontal="left" vertical="center" shrinkToFit="1"/>
    </xf>
    <xf numFmtId="0" fontId="77" fillId="0" borderId="4" xfId="4" applyFont="1" applyFill="1" applyBorder="1" applyAlignment="1">
      <alignment horizontal="center" vertical="center" shrinkToFit="1"/>
    </xf>
    <xf numFmtId="0" fontId="77" fillId="2" borderId="126" xfId="4" applyFont="1" applyFill="1" applyBorder="1" applyAlignment="1" applyProtection="1">
      <alignment horizontal="center" vertical="center" wrapText="1" shrinkToFit="1"/>
      <protection locked="0"/>
    </xf>
    <xf numFmtId="0" fontId="77" fillId="2" borderId="78" xfId="4" applyFont="1" applyFill="1" applyBorder="1" applyAlignment="1" applyProtection="1">
      <alignment horizontal="center" vertical="center" wrapText="1" shrinkToFit="1"/>
      <protection locked="0"/>
    </xf>
    <xf numFmtId="0" fontId="77" fillId="2" borderId="77" xfId="4" applyFont="1" applyFill="1" applyBorder="1" applyAlignment="1" applyProtection="1">
      <alignment horizontal="center" vertical="center" wrapText="1" shrinkToFit="1"/>
      <protection locked="0"/>
    </xf>
    <xf numFmtId="0" fontId="78" fillId="0" borderId="1" xfId="4" applyFont="1" applyFill="1" applyBorder="1" applyAlignment="1">
      <alignment horizontal="center" vertical="center" wrapText="1" shrinkToFit="1"/>
    </xf>
    <xf numFmtId="0" fontId="78" fillId="0" borderId="40" xfId="4" applyFont="1" applyFill="1" applyBorder="1" applyAlignment="1">
      <alignment horizontal="center" vertical="center" wrapText="1" shrinkToFit="1"/>
    </xf>
    <xf numFmtId="0" fontId="3" fillId="9" borderId="185" xfId="0" applyFont="1" applyFill="1" applyBorder="1" applyAlignment="1" applyProtection="1">
      <alignment horizontal="left" vertical="center" wrapText="1" shrinkToFit="1"/>
      <protection locked="0"/>
    </xf>
    <xf numFmtId="0" fontId="3" fillId="9" borderId="113" xfId="0" applyFont="1" applyFill="1" applyBorder="1" applyAlignment="1" applyProtection="1">
      <alignment horizontal="left" vertical="center" wrapText="1" shrinkToFit="1"/>
      <protection locked="0"/>
    </xf>
    <xf numFmtId="0" fontId="3" fillId="9" borderId="126" xfId="0" applyFont="1" applyFill="1" applyBorder="1" applyAlignment="1" applyProtection="1">
      <alignment horizontal="left" vertical="center" wrapText="1" shrinkToFit="1"/>
      <protection locked="0"/>
    </xf>
    <xf numFmtId="0" fontId="3" fillId="9" borderId="78" xfId="0" applyFont="1" applyFill="1" applyBorder="1" applyAlignment="1" applyProtection="1">
      <alignment horizontal="left" vertical="center" wrapText="1" shrinkToFit="1"/>
      <protection locked="0"/>
    </xf>
    <xf numFmtId="0" fontId="77" fillId="2" borderId="127" xfId="4" applyFont="1" applyFill="1" applyBorder="1" applyAlignment="1" applyProtection="1">
      <alignment horizontal="center" vertical="center" wrapText="1" shrinkToFit="1"/>
      <protection locked="0"/>
    </xf>
    <xf numFmtId="0" fontId="77" fillId="0" borderId="29" xfId="4" applyFont="1" applyFill="1" applyBorder="1" applyAlignment="1">
      <alignment horizontal="center" vertical="center" shrinkToFit="1"/>
    </xf>
    <xf numFmtId="0" fontId="77" fillId="0" borderId="24" xfId="4" applyFont="1" applyFill="1" applyBorder="1" applyAlignment="1">
      <alignment horizontal="center" vertical="center" shrinkToFit="1"/>
    </xf>
    <xf numFmtId="0" fontId="77" fillId="0" borderId="25" xfId="4" applyFont="1" applyFill="1" applyBorder="1" applyAlignment="1">
      <alignment horizontal="center" vertical="center" shrinkToFit="1"/>
    </xf>
    <xf numFmtId="0" fontId="77" fillId="0" borderId="31" xfId="4" applyFont="1" applyFill="1" applyBorder="1" applyAlignment="1">
      <alignment horizontal="center" vertical="center" shrinkToFit="1"/>
    </xf>
    <xf numFmtId="0" fontId="77" fillId="0" borderId="20" xfId="4" applyFont="1" applyFill="1" applyBorder="1" applyAlignment="1">
      <alignment horizontal="center" vertical="center" shrinkToFit="1"/>
    </xf>
    <xf numFmtId="0" fontId="77" fillId="0" borderId="27" xfId="4" applyFont="1" applyFill="1" applyBorder="1" applyAlignment="1">
      <alignment horizontal="center" vertical="center" shrinkToFit="1"/>
    </xf>
    <xf numFmtId="0" fontId="77" fillId="9" borderId="112" xfId="4" applyFont="1" applyFill="1" applyBorder="1" applyAlignment="1" applyProtection="1">
      <alignment horizontal="left" vertical="center" wrapText="1" shrinkToFit="1"/>
      <protection locked="0"/>
    </xf>
    <xf numFmtId="0" fontId="77" fillId="9" borderId="113" xfId="4" applyFont="1" applyFill="1" applyBorder="1" applyAlignment="1" applyProtection="1">
      <alignment horizontal="left" vertical="center" wrapText="1" shrinkToFit="1"/>
      <protection locked="0"/>
    </xf>
    <xf numFmtId="0" fontId="77" fillId="9" borderId="116" xfId="4" applyFont="1" applyFill="1" applyBorder="1" applyAlignment="1" applyProtection="1">
      <alignment horizontal="left" vertical="center" wrapText="1" shrinkToFit="1"/>
      <protection locked="0"/>
    </xf>
    <xf numFmtId="0" fontId="3" fillId="2" borderId="53"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6" fillId="0" borderId="1" xfId="0" applyFont="1" applyFill="1" applyBorder="1" applyAlignment="1">
      <alignment horizontal="left" vertical="center" wrapText="1"/>
    </xf>
    <xf numFmtId="0" fontId="77" fillId="9" borderId="128" xfId="4" applyFont="1" applyFill="1" applyBorder="1" applyAlignment="1" applyProtection="1">
      <alignment horizontal="center" vertical="center" wrapText="1" shrinkToFit="1"/>
      <protection locked="0"/>
    </xf>
    <xf numFmtId="0" fontId="77" fillId="9" borderId="129" xfId="4" applyFont="1" applyFill="1" applyBorder="1" applyAlignment="1" applyProtection="1">
      <alignment horizontal="center" vertical="center" wrapText="1" shrinkToFit="1"/>
      <protection locked="0"/>
    </xf>
    <xf numFmtId="0" fontId="77" fillId="2" borderId="186" xfId="4" applyFont="1" applyFill="1" applyBorder="1" applyAlignment="1" applyProtection="1">
      <alignment horizontal="center" vertical="center" wrapText="1" shrinkToFit="1"/>
      <protection locked="0"/>
    </xf>
    <xf numFmtId="0" fontId="77" fillId="0" borderId="79" xfId="4" applyFont="1" applyFill="1" applyBorder="1" applyAlignment="1">
      <alignment horizontal="center" vertical="center" wrapText="1" shrinkToFit="1"/>
    </xf>
    <xf numFmtId="0" fontId="77" fillId="0" borderId="78" xfId="4" applyFont="1" applyFill="1" applyBorder="1" applyAlignment="1">
      <alignment horizontal="center" vertical="center" wrapText="1" shrinkToFit="1"/>
    </xf>
    <xf numFmtId="0" fontId="77" fillId="0" borderId="80" xfId="4" applyFont="1" applyFill="1" applyBorder="1" applyAlignment="1">
      <alignment horizontal="center" vertical="center" wrapText="1" shrinkToFit="1"/>
    </xf>
    <xf numFmtId="0" fontId="3" fillId="0" borderId="1" xfId="0" applyFont="1" applyFill="1" applyBorder="1" applyAlignment="1">
      <alignment horizontal="left" vertical="center" shrinkToFit="1"/>
    </xf>
    <xf numFmtId="0" fontId="3" fillId="2" borderId="51"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9" fillId="0" borderId="20" xfId="0" applyFont="1" applyFill="1" applyBorder="1" applyAlignment="1">
      <alignment vertical="center" wrapText="1"/>
    </xf>
    <xf numFmtId="0" fontId="3" fillId="0" borderId="51"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77" fillId="2" borderId="15" xfId="4" applyFont="1" applyFill="1" applyBorder="1" applyAlignment="1" applyProtection="1">
      <alignment horizontal="center" vertical="center" shrinkToFit="1"/>
      <protection locked="0"/>
    </xf>
    <xf numFmtId="0" fontId="77" fillId="2" borderId="6" xfId="4" applyFont="1" applyFill="1" applyBorder="1" applyAlignment="1" applyProtection="1">
      <alignment horizontal="center" vertical="center" shrinkToFit="1"/>
      <protection locked="0"/>
    </xf>
    <xf numFmtId="0" fontId="3" fillId="0" borderId="34"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26" xfId="0" applyFont="1" applyFill="1" applyBorder="1" applyAlignment="1">
      <alignment horizontal="left" vertical="center" wrapText="1" shrinkToFit="1"/>
    </xf>
    <xf numFmtId="0" fontId="8" fillId="0" borderId="20" xfId="0" applyFont="1" applyFill="1" applyBorder="1" applyAlignment="1">
      <alignment horizontal="left" vertical="center" wrapText="1" shrinkToFit="1"/>
    </xf>
    <xf numFmtId="0" fontId="8" fillId="0" borderId="27"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4" xfId="0" applyFont="1" applyFill="1" applyBorder="1" applyAlignment="1">
      <alignment horizontal="left" vertical="center" wrapText="1" shrinkToFit="1"/>
    </xf>
    <xf numFmtId="0" fontId="3" fillId="0" borderId="25" xfId="0" applyFont="1" applyFill="1" applyBorder="1" applyAlignment="1">
      <alignment horizontal="left" vertical="center" wrapText="1" shrinkToFit="1"/>
    </xf>
    <xf numFmtId="0" fontId="3" fillId="2" borderId="6" xfId="0" applyFont="1" applyFill="1" applyBorder="1" applyAlignment="1" applyProtection="1">
      <alignment horizontal="center" vertical="center" wrapText="1" shrinkToFit="1"/>
      <protection locked="0"/>
    </xf>
    <xf numFmtId="0" fontId="3" fillId="0" borderId="5" xfId="0" applyFont="1" applyFill="1" applyBorder="1" applyAlignment="1">
      <alignment horizontal="left" vertical="center" wrapText="1" shrinkToFit="1"/>
    </xf>
    <xf numFmtId="0" fontId="3" fillId="0" borderId="6" xfId="0" applyFont="1" applyFill="1" applyBorder="1" applyAlignment="1">
      <alignment horizontal="left" vertical="center" wrapText="1" shrinkToFit="1"/>
    </xf>
    <xf numFmtId="0" fontId="77" fillId="9" borderId="128" xfId="4" applyFont="1" applyFill="1" applyBorder="1" applyAlignment="1" applyProtection="1">
      <alignment horizontal="left" vertical="center" wrapText="1" shrinkToFit="1"/>
      <protection locked="0"/>
    </xf>
    <xf numFmtId="0" fontId="77" fillId="9" borderId="130" xfId="4" applyFont="1" applyFill="1" applyBorder="1" applyAlignment="1" applyProtection="1">
      <alignment horizontal="left" vertical="center" wrapText="1" shrinkToFit="1"/>
      <protection locked="0"/>
    </xf>
    <xf numFmtId="0" fontId="3" fillId="2" borderId="51"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77" fillId="9" borderId="79" xfId="4" applyFont="1" applyFill="1" applyBorder="1" applyAlignment="1" applyProtection="1">
      <alignment horizontal="left" vertical="top" wrapText="1" shrinkToFit="1"/>
      <protection locked="0"/>
    </xf>
    <xf numFmtId="0" fontId="77" fillId="9" borderId="78" xfId="4" applyFont="1" applyFill="1" applyBorder="1" applyAlignment="1" applyProtection="1">
      <alignment horizontal="left" vertical="top" wrapText="1" shrinkToFit="1"/>
      <protection locked="0"/>
    </xf>
    <xf numFmtId="0" fontId="77" fillId="9" borderId="80" xfId="4" applyFont="1" applyFill="1" applyBorder="1" applyAlignment="1" applyProtection="1">
      <alignment horizontal="left" vertical="top" wrapText="1" shrinkToFit="1"/>
      <protection locked="0"/>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77" fillId="9" borderId="130" xfId="4" applyFont="1" applyFill="1" applyBorder="1" applyAlignment="1" applyProtection="1">
      <alignment horizontal="center" vertical="center" wrapText="1" shrinkToFit="1"/>
      <protection locked="0"/>
    </xf>
    <xf numFmtId="0" fontId="77" fillId="9" borderId="106" xfId="4" applyFont="1" applyFill="1" applyBorder="1" applyAlignment="1" applyProtection="1">
      <alignment horizontal="left" vertical="center" wrapText="1" shrinkToFit="1"/>
      <protection locked="0"/>
    </xf>
    <xf numFmtId="0" fontId="77" fillId="0" borderId="128" xfId="4" applyFont="1" applyFill="1" applyBorder="1" applyAlignment="1">
      <alignment horizontal="center" vertical="center" wrapText="1" shrinkToFit="1"/>
    </xf>
    <xf numFmtId="0" fontId="77" fillId="0" borderId="129" xfId="4" applyFont="1" applyFill="1" applyBorder="1" applyAlignment="1">
      <alignment horizontal="center" vertical="center" wrapText="1" shrinkToFit="1"/>
    </xf>
    <xf numFmtId="0" fontId="77" fillId="0" borderId="130" xfId="4" applyFont="1" applyFill="1" applyBorder="1" applyAlignment="1">
      <alignment horizontal="center" vertical="center" wrapText="1" shrinkToFit="1"/>
    </xf>
    <xf numFmtId="49" fontId="3" fillId="9" borderId="151" xfId="0" applyNumberFormat="1" applyFont="1" applyFill="1" applyBorder="1" applyAlignment="1" applyProtection="1">
      <alignment horizontal="left" vertical="center" wrapText="1" shrinkToFit="1"/>
      <protection locked="0"/>
    </xf>
    <xf numFmtId="49" fontId="3" fillId="9" borderId="274" xfId="0" applyNumberFormat="1" applyFont="1" applyFill="1" applyBorder="1" applyAlignment="1" applyProtection="1">
      <alignment horizontal="left" vertical="center" wrapText="1" shrinkToFit="1"/>
      <protection locked="0"/>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3" fillId="2" borderId="10" xfId="0" applyFont="1" applyFill="1" applyBorder="1" applyAlignment="1" applyProtection="1">
      <alignment horizontal="center" vertical="center" wrapText="1" shrinkToFit="1"/>
      <protection locked="0"/>
    </xf>
    <xf numFmtId="0" fontId="3" fillId="2" borderId="11"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wrapText="1" shrinkToFit="1"/>
      <protection locked="0"/>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4" xfId="0" applyFont="1" applyFill="1" applyBorder="1" applyAlignment="1" applyProtection="1">
      <alignment horizontal="center" vertical="center" wrapText="1" shrinkToFit="1"/>
      <protection locked="0"/>
    </xf>
    <xf numFmtId="0" fontId="3" fillId="2" borderId="137" xfId="0" applyFont="1" applyFill="1" applyBorder="1" applyAlignment="1" applyProtection="1">
      <alignment horizontal="center" vertical="center" wrapText="1" shrinkToFit="1"/>
      <protection locked="0"/>
    </xf>
    <xf numFmtId="0" fontId="92" fillId="4" borderId="29" xfId="0" applyFont="1" applyFill="1" applyBorder="1" applyAlignment="1" applyProtection="1">
      <alignment horizontal="center" vertical="center" wrapText="1" shrinkToFit="1"/>
    </xf>
    <xf numFmtId="0" fontId="92" fillId="4" borderId="24" xfId="0" applyFont="1" applyFill="1" applyBorder="1" applyAlignment="1" applyProtection="1">
      <alignment horizontal="center" vertical="center" wrapText="1" shrinkToFit="1"/>
    </xf>
    <xf numFmtId="0" fontId="92" fillId="4" borderId="30" xfId="0" applyFont="1" applyFill="1" applyBorder="1" applyAlignment="1" applyProtection="1">
      <alignment horizontal="center" vertical="center" wrapText="1" shrinkToFit="1"/>
    </xf>
    <xf numFmtId="0" fontId="92" fillId="4" borderId="34" xfId="0" applyFont="1" applyFill="1" applyBorder="1" applyAlignment="1" applyProtection="1">
      <alignment horizontal="center" vertical="center" wrapText="1" shrinkToFit="1"/>
    </xf>
    <xf numFmtId="0" fontId="92" fillId="4" borderId="0" xfId="0" applyFont="1" applyFill="1" applyBorder="1" applyAlignment="1" applyProtection="1">
      <alignment horizontal="center" vertical="center" wrapText="1" shrinkToFit="1"/>
    </xf>
    <xf numFmtId="0" fontId="92" fillId="4" borderId="12" xfId="0" applyFont="1" applyFill="1" applyBorder="1" applyAlignment="1" applyProtection="1">
      <alignment horizontal="center" vertical="center" wrapText="1" shrinkToFit="1"/>
    </xf>
    <xf numFmtId="0" fontId="92" fillId="4" borderId="31" xfId="0" applyFont="1" applyFill="1" applyBorder="1" applyAlignment="1" applyProtection="1">
      <alignment horizontal="center" vertical="center" wrapText="1" shrinkToFit="1"/>
    </xf>
    <xf numFmtId="0" fontId="92" fillId="4" borderId="20" xfId="0" applyFont="1" applyFill="1" applyBorder="1" applyAlignment="1" applyProtection="1">
      <alignment horizontal="center" vertical="center" wrapText="1" shrinkToFit="1"/>
    </xf>
    <xf numFmtId="0" fontId="92" fillId="4" borderId="21" xfId="0" applyFont="1" applyFill="1" applyBorder="1" applyAlignment="1" applyProtection="1">
      <alignment horizontal="center" vertical="center" wrapText="1" shrinkToFit="1"/>
    </xf>
    <xf numFmtId="0" fontId="3" fillId="2" borderId="49"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6" fillId="0" borderId="104" xfId="0" applyFont="1" applyFill="1" applyBorder="1" applyAlignment="1">
      <alignment horizontal="center" vertical="center" wrapText="1" shrinkToFi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7" fillId="0" borderId="34" xfId="4" applyFont="1" applyFill="1" applyBorder="1" applyAlignment="1">
      <alignment horizontal="center" vertical="center" shrinkToFit="1"/>
    </xf>
    <xf numFmtId="0" fontId="77" fillId="0" borderId="0" xfId="4" applyFont="1" applyFill="1" applyBorder="1" applyAlignment="1">
      <alignment horizontal="center" vertical="center" shrinkToFit="1"/>
    </xf>
    <xf numFmtId="0" fontId="77" fillId="0" borderId="26" xfId="4" applyFont="1" applyFill="1" applyBorder="1" applyAlignment="1">
      <alignment horizontal="center" vertical="center" shrinkToFit="1"/>
    </xf>
    <xf numFmtId="0" fontId="77" fillId="4" borderId="84" xfId="4" applyFont="1" applyFill="1" applyBorder="1" applyAlignment="1">
      <alignment horizontal="left" vertical="center" textRotation="255" shrinkToFit="1"/>
    </xf>
    <xf numFmtId="0" fontId="77" fillId="4" borderId="122" xfId="4" applyFont="1" applyFill="1" applyBorder="1" applyAlignment="1">
      <alignment horizontal="left" vertical="center" textRotation="255" shrinkToFit="1"/>
    </xf>
    <xf numFmtId="0" fontId="77" fillId="4" borderId="34" xfId="4" applyFont="1" applyFill="1" applyBorder="1" applyAlignment="1">
      <alignment horizontal="left" vertical="center" textRotation="255" shrinkToFit="1"/>
    </xf>
    <xf numFmtId="0" fontId="77" fillId="4" borderId="117" xfId="4" applyFont="1" applyFill="1" applyBorder="1" applyAlignment="1">
      <alignment horizontal="left" vertical="center" textRotation="255" shrinkToFit="1"/>
    </xf>
    <xf numFmtId="0" fontId="132" fillId="9" borderId="131" xfId="4" applyFont="1" applyFill="1" applyBorder="1" applyAlignment="1" applyProtection="1">
      <alignment horizontal="left" vertical="top" wrapText="1" shrinkToFit="1"/>
      <protection locked="0"/>
    </xf>
    <xf numFmtId="0" fontId="132" fillId="9" borderId="78" xfId="4" applyFont="1" applyFill="1" applyBorder="1" applyAlignment="1" applyProtection="1">
      <alignment horizontal="left" vertical="top" wrapText="1" shrinkToFit="1"/>
      <protection locked="0"/>
    </xf>
    <xf numFmtId="0" fontId="132" fillId="9" borderId="132" xfId="4" applyFont="1" applyFill="1" applyBorder="1" applyAlignment="1" applyProtection="1">
      <alignment horizontal="left" vertical="top" wrapText="1" shrinkToFit="1"/>
      <protection locked="0"/>
    </xf>
    <xf numFmtId="0" fontId="3" fillId="0" borderId="1" xfId="0" applyFont="1" applyFill="1" applyBorder="1" applyAlignment="1">
      <alignment horizontal="center" vertical="center" wrapText="1" shrinkToFit="1"/>
    </xf>
    <xf numFmtId="0" fontId="3" fillId="0" borderId="26" xfId="0" applyFont="1" applyFill="1" applyBorder="1" applyAlignment="1">
      <alignment horizontal="left" vertical="center" shrinkToFit="1"/>
    </xf>
    <xf numFmtId="0" fontId="121" fillId="4" borderId="32" xfId="4" applyFont="1" applyFill="1" applyBorder="1" applyAlignment="1" applyProtection="1">
      <alignment horizontal="center" vertical="center" shrinkToFit="1"/>
    </xf>
    <xf numFmtId="0" fontId="77" fillId="4" borderId="32" xfId="4" applyFont="1" applyFill="1" applyBorder="1" applyAlignment="1" applyProtection="1">
      <alignment horizontal="center" vertical="center" shrinkToFit="1"/>
    </xf>
    <xf numFmtId="0" fontId="77" fillId="4" borderId="31" xfId="4" applyFont="1" applyFill="1" applyBorder="1" applyAlignment="1" applyProtection="1">
      <alignment horizontal="center" vertical="center" shrinkToFit="1"/>
    </xf>
    <xf numFmtId="0" fontId="3" fillId="0" borderId="1" xfId="0" applyFont="1" applyFill="1" applyBorder="1" applyAlignment="1">
      <alignment horizontal="left" vertical="center" wrapText="1" shrinkToFit="1"/>
    </xf>
    <xf numFmtId="0" fontId="3" fillId="0" borderId="2" xfId="0" applyFont="1" applyFill="1" applyBorder="1" applyAlignment="1">
      <alignment horizontal="center" vertical="center" wrapText="1" shrinkToFit="1"/>
    </xf>
    <xf numFmtId="49" fontId="77" fillId="9" borderId="2" xfId="4" applyNumberFormat="1" applyFont="1" applyFill="1" applyBorder="1" applyAlignment="1" applyProtection="1">
      <alignment horizontal="left" vertical="center" shrinkToFit="1"/>
      <protection locked="0"/>
    </xf>
    <xf numFmtId="49" fontId="77" fillId="9" borderId="3" xfId="4" applyNumberFormat="1" applyFont="1" applyFill="1" applyBorder="1" applyAlignment="1" applyProtection="1">
      <alignment horizontal="left" vertical="center" shrinkToFit="1"/>
      <protection locked="0"/>
    </xf>
    <xf numFmtId="49" fontId="77" fillId="9" borderId="4" xfId="4" applyNumberFormat="1" applyFont="1" applyFill="1" applyBorder="1" applyAlignment="1" applyProtection="1">
      <alignment horizontal="left" vertical="center" shrinkToFit="1"/>
      <protection locked="0"/>
    </xf>
    <xf numFmtId="0" fontId="77" fillId="9" borderId="2" xfId="4" applyFont="1" applyFill="1" applyBorder="1" applyAlignment="1" applyProtection="1">
      <alignment horizontal="left" vertical="center" wrapText="1" shrinkToFit="1"/>
      <protection locked="0"/>
    </xf>
    <xf numFmtId="0" fontId="77" fillId="9" borderId="3" xfId="4" applyFont="1" applyFill="1" applyBorder="1" applyAlignment="1" applyProtection="1">
      <alignment horizontal="left" vertical="center" wrapText="1" shrinkToFit="1"/>
      <protection locked="0"/>
    </xf>
    <xf numFmtId="0" fontId="77" fillId="9" borderId="4" xfId="4" applyFont="1" applyFill="1" applyBorder="1" applyAlignment="1" applyProtection="1">
      <alignment horizontal="left" vertical="center" wrapText="1" shrinkToFit="1"/>
      <protection locked="0"/>
    </xf>
    <xf numFmtId="0" fontId="101" fillId="0" borderId="2" xfId="0" applyFont="1" applyFill="1" applyBorder="1" applyAlignment="1">
      <alignment horizontal="center" vertical="center" shrinkToFit="1"/>
    </xf>
    <xf numFmtId="0" fontId="101" fillId="0" borderId="3" xfId="0" applyFont="1" applyFill="1" applyBorder="1" applyAlignment="1">
      <alignment horizontal="center" vertical="center" shrinkToFit="1"/>
    </xf>
    <xf numFmtId="49" fontId="85" fillId="9" borderId="3" xfId="5" applyNumberFormat="1" applyFill="1" applyBorder="1" applyAlignment="1" applyProtection="1">
      <alignment horizontal="left" vertical="center" wrapText="1" shrinkToFit="1"/>
      <protection locked="0"/>
    </xf>
    <xf numFmtId="0" fontId="85" fillId="9" borderId="3" xfId="5" applyFill="1" applyBorder="1" applyAlignment="1" applyProtection="1">
      <alignment horizontal="left" vertical="center" wrapText="1" shrinkToFit="1"/>
      <protection locked="0"/>
    </xf>
    <xf numFmtId="0" fontId="9" fillId="0" borderId="24" xfId="0" applyFont="1" applyFill="1" applyBorder="1" applyAlignment="1">
      <alignment horizontal="left" vertical="center" shrinkToFi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5" fillId="0" borderId="104" xfId="0" applyFont="1" applyFill="1" applyBorder="1" applyAlignment="1">
      <alignment horizontal="center" vertical="center" shrinkToFit="1"/>
    </xf>
    <xf numFmtId="0" fontId="3" fillId="9" borderId="105" xfId="0" applyFont="1" applyFill="1" applyBorder="1" applyAlignment="1" applyProtection="1">
      <alignment horizontal="left" vertical="center" wrapText="1" shrinkToFit="1"/>
      <protection locked="0"/>
    </xf>
    <xf numFmtId="0" fontId="3" fillId="0" borderId="106" xfId="0" applyFont="1" applyFill="1" applyBorder="1" applyAlignment="1">
      <alignment horizontal="center" vertical="center" wrapText="1" shrinkToFit="1"/>
    </xf>
    <xf numFmtId="0" fontId="3" fillId="0" borderId="106" xfId="0" applyFont="1" applyFill="1" applyBorder="1" applyAlignment="1">
      <alignment horizontal="center" vertical="center" shrinkToFit="1"/>
    </xf>
    <xf numFmtId="0" fontId="77" fillId="9" borderId="106" xfId="4" applyFont="1" applyFill="1" applyBorder="1" applyAlignment="1" applyProtection="1">
      <alignment horizontal="left" vertical="center" shrinkToFit="1"/>
      <protection locked="0"/>
    </xf>
    <xf numFmtId="0" fontId="4" fillId="0" borderId="1" xfId="0" applyFont="1" applyFill="1" applyBorder="1" applyAlignment="1">
      <alignment horizontal="left" vertical="center" wrapText="1" shrinkToFit="1"/>
    </xf>
    <xf numFmtId="0" fontId="4" fillId="0" borderId="39" xfId="0" applyFont="1" applyFill="1" applyBorder="1" applyAlignment="1">
      <alignment horizontal="left" vertical="center" wrapText="1"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2" borderId="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0" borderId="3"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4" fillId="0" borderId="40" xfId="0" applyFont="1" applyFill="1" applyBorder="1" applyAlignment="1">
      <alignment horizontal="left" vertical="center" wrapText="1" shrinkToFit="1"/>
    </xf>
    <xf numFmtId="0" fontId="119" fillId="0" borderId="0" xfId="0" applyFont="1" applyFill="1" applyAlignment="1">
      <alignment horizontal="center" vertical="center" shrinkToFit="1"/>
    </xf>
    <xf numFmtId="0" fontId="9" fillId="0" borderId="20" xfId="0" applyFont="1" applyFill="1" applyBorder="1" applyAlignment="1">
      <alignment horizontal="center" vertical="center" shrinkToFit="1"/>
    </xf>
    <xf numFmtId="0" fontId="87" fillId="0" borderId="20" xfId="4" applyFont="1" applyFill="1" applyBorder="1" applyAlignment="1">
      <alignment horizontal="center" vertical="center" shrinkToFit="1"/>
    </xf>
    <xf numFmtId="0" fontId="87" fillId="0" borderId="20" xfId="4" applyFont="1" applyFill="1" applyBorder="1" applyAlignment="1" applyProtection="1">
      <alignment horizontal="center" vertical="center" shrinkToFit="1"/>
    </xf>
    <xf numFmtId="0" fontId="9" fillId="9" borderId="20" xfId="0" applyFont="1" applyFill="1" applyBorder="1" applyAlignment="1" applyProtection="1">
      <alignment horizontal="center" vertical="center" shrinkToFit="1"/>
      <protection locked="0"/>
    </xf>
    <xf numFmtId="0" fontId="83" fillId="0" borderId="34" xfId="4" applyFont="1" applyFill="1" applyBorder="1" applyAlignment="1" applyProtection="1">
      <alignment horizontal="left" vertical="center" wrapText="1" shrinkToFit="1"/>
    </xf>
    <xf numFmtId="0" fontId="3" fillId="0" borderId="3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77" fillId="4" borderId="24" xfId="4" applyFont="1" applyFill="1" applyBorder="1" applyAlignment="1">
      <alignment horizontal="center" vertical="center" wrapText="1" shrinkToFit="1"/>
    </xf>
    <xf numFmtId="0" fontId="3" fillId="2" borderId="15" xfId="0" applyFont="1" applyFill="1" applyBorder="1" applyAlignment="1" applyProtection="1">
      <alignment horizontal="center" vertical="center" shrinkToFit="1"/>
      <protection locked="0"/>
    </xf>
    <xf numFmtId="0" fontId="92" fillId="0" borderId="3" xfId="0" applyFont="1" applyFill="1" applyBorder="1" applyAlignment="1">
      <alignment horizontal="left" vertical="center" shrinkToFit="1"/>
    </xf>
    <xf numFmtId="0" fontId="97" fillId="4" borderId="29" xfId="4" applyFont="1" applyFill="1" applyBorder="1" applyAlignment="1">
      <alignment horizontal="left" vertical="center" wrapText="1" shrinkToFit="1"/>
    </xf>
    <xf numFmtId="0" fontId="97" fillId="4" borderId="24" xfId="4" applyFont="1" applyFill="1" applyBorder="1" applyAlignment="1">
      <alignment horizontal="left" vertical="center" shrinkToFit="1"/>
    </xf>
    <xf numFmtId="0" fontId="97" fillId="4" borderId="25" xfId="4" applyFont="1" applyFill="1" applyBorder="1" applyAlignment="1">
      <alignment horizontal="left" vertical="center" shrinkToFit="1"/>
    </xf>
    <xf numFmtId="0" fontId="97" fillId="4" borderId="31" xfId="4" applyFont="1" applyFill="1" applyBorder="1" applyAlignment="1">
      <alignment horizontal="left" vertical="center" shrinkToFit="1"/>
    </xf>
    <xf numFmtId="0" fontId="97" fillId="4" borderId="20" xfId="4" applyFont="1" applyFill="1" applyBorder="1" applyAlignment="1">
      <alignment horizontal="left" vertical="center" shrinkToFit="1"/>
    </xf>
    <xf numFmtId="0" fontId="97" fillId="4" borderId="27" xfId="4" applyFont="1" applyFill="1" applyBorder="1" applyAlignment="1">
      <alignment horizontal="left" vertical="center" shrinkToFit="1"/>
    </xf>
    <xf numFmtId="0" fontId="94" fillId="9" borderId="84" xfId="4" applyFont="1" applyFill="1" applyBorder="1" applyAlignment="1" applyProtection="1">
      <alignment horizontal="left" vertical="top" wrapText="1" shrinkToFit="1"/>
      <protection locked="0"/>
    </xf>
    <xf numFmtId="0" fontId="94" fillId="9" borderId="83" xfId="4" applyFont="1" applyFill="1" applyBorder="1" applyAlignment="1" applyProtection="1">
      <alignment horizontal="left" vertical="top" wrapText="1" shrinkToFit="1"/>
      <protection locked="0"/>
    </xf>
    <xf numFmtId="0" fontId="94" fillId="9" borderId="85" xfId="4" applyFont="1" applyFill="1" applyBorder="1" applyAlignment="1" applyProtection="1">
      <alignment horizontal="left" vertical="top" wrapText="1" shrinkToFit="1"/>
      <protection locked="0"/>
    </xf>
    <xf numFmtId="0" fontId="97" fillId="4" borderId="29" xfId="4" applyFont="1" applyFill="1" applyBorder="1" applyAlignment="1" applyProtection="1">
      <alignment horizontal="center" vertical="center" wrapText="1" shrinkToFit="1"/>
    </xf>
    <xf numFmtId="0" fontId="97" fillId="4" borderId="24" xfId="4" applyFont="1" applyFill="1" applyBorder="1" applyAlignment="1" applyProtection="1">
      <alignment horizontal="center" vertical="center" wrapText="1" shrinkToFit="1"/>
    </xf>
    <xf numFmtId="0" fontId="97" fillId="4" borderId="25" xfId="4" applyFont="1" applyFill="1" applyBorder="1" applyAlignment="1" applyProtection="1">
      <alignment horizontal="center" vertical="center" wrapText="1" shrinkToFit="1"/>
    </xf>
    <xf numFmtId="0" fontId="97" fillId="4" borderId="31" xfId="4" applyFont="1" applyFill="1" applyBorder="1" applyAlignment="1" applyProtection="1">
      <alignment horizontal="center" vertical="center" wrapText="1" shrinkToFit="1"/>
    </xf>
    <xf numFmtId="0" fontId="97" fillId="4" borderId="20" xfId="4" applyFont="1" applyFill="1" applyBorder="1" applyAlignment="1" applyProtection="1">
      <alignment horizontal="center" vertical="center" wrapText="1" shrinkToFit="1"/>
    </xf>
    <xf numFmtId="0" fontId="97" fillId="4" borderId="27" xfId="4" applyFont="1" applyFill="1" applyBorder="1" applyAlignment="1" applyProtection="1">
      <alignment horizontal="center" vertical="center" wrapText="1" shrinkToFit="1"/>
    </xf>
    <xf numFmtId="0" fontId="97" fillId="4" borderId="2" xfId="4" applyFont="1" applyFill="1" applyBorder="1" applyAlignment="1" applyProtection="1">
      <alignment horizontal="left" vertical="top" wrapText="1" shrinkToFit="1"/>
    </xf>
    <xf numFmtId="0" fontId="97" fillId="4" borderId="3" xfId="4" applyFont="1" applyFill="1" applyBorder="1" applyAlignment="1" applyProtection="1">
      <alignment horizontal="left" vertical="top" wrapText="1" shrinkToFit="1"/>
    </xf>
    <xf numFmtId="0" fontId="97" fillId="4" borderId="4" xfId="4" applyFont="1" applyFill="1" applyBorder="1" applyAlignment="1" applyProtection="1">
      <alignment horizontal="left" vertical="top" wrapText="1" shrinkToFit="1"/>
    </xf>
    <xf numFmtId="0" fontId="80" fillId="9" borderId="27" xfId="4" applyFont="1" applyFill="1" applyBorder="1" applyAlignment="1" applyProtection="1">
      <alignment horizontal="left" vertical="top" wrapText="1" shrinkToFit="1"/>
      <protection locked="0"/>
    </xf>
    <xf numFmtId="0" fontId="80" fillId="9" borderId="34" xfId="4" applyFont="1" applyFill="1" applyBorder="1" applyAlignment="1" applyProtection="1">
      <alignment horizontal="left" vertical="top" wrapText="1" shrinkToFit="1"/>
      <protection locked="0"/>
    </xf>
    <xf numFmtId="0" fontId="80" fillId="9" borderId="0" xfId="4" applyFont="1" applyFill="1" applyBorder="1" applyAlignment="1" applyProtection="1">
      <alignment horizontal="left" vertical="top" wrapText="1" shrinkToFit="1"/>
      <protection locked="0"/>
    </xf>
    <xf numFmtId="0" fontId="80" fillId="9" borderId="26" xfId="4" applyFont="1" applyFill="1" applyBorder="1" applyAlignment="1" applyProtection="1">
      <alignment horizontal="left" vertical="top" wrapText="1" shrinkToFit="1"/>
      <protection locked="0"/>
    </xf>
    <xf numFmtId="0" fontId="77" fillId="0" borderId="112" xfId="4" applyFont="1" applyFill="1" applyBorder="1" applyAlignment="1">
      <alignment horizontal="center" vertical="center" wrapText="1" shrinkToFit="1"/>
    </xf>
    <xf numFmtId="0" fontId="77" fillId="0" borderId="113" xfId="4" applyFont="1" applyFill="1" applyBorder="1" applyAlignment="1">
      <alignment horizontal="center" vertical="center" wrapText="1" shrinkToFit="1"/>
    </xf>
    <xf numFmtId="0" fontId="77" fillId="0" borderId="114" xfId="4" applyFont="1" applyFill="1" applyBorder="1" applyAlignment="1">
      <alignment horizontal="center" vertical="center" wrapText="1" shrinkToFit="1"/>
    </xf>
    <xf numFmtId="0" fontId="94" fillId="0" borderId="115" xfId="4" applyFont="1" applyFill="1" applyBorder="1" applyAlignment="1">
      <alignment horizontal="center" vertical="center" wrapText="1" shrinkToFit="1"/>
    </xf>
    <xf numFmtId="0" fontId="94" fillId="0" borderId="113" xfId="4" applyFont="1" applyFill="1" applyBorder="1" applyAlignment="1">
      <alignment horizontal="center" vertical="center" shrinkToFit="1"/>
    </xf>
    <xf numFmtId="0" fontId="94" fillId="0" borderId="116" xfId="4" applyFont="1" applyFill="1" applyBorder="1" applyAlignment="1">
      <alignment horizontal="center" vertical="center" shrinkToFit="1"/>
    </xf>
    <xf numFmtId="0" fontId="77" fillId="4" borderId="108" xfId="4" applyFont="1" applyFill="1" applyBorder="1" applyAlignment="1">
      <alignment horizontal="left" vertical="center" textRotation="255" shrinkToFit="1"/>
    </xf>
    <xf numFmtId="0" fontId="77" fillId="4" borderId="120" xfId="4" applyFont="1" applyFill="1" applyBorder="1" applyAlignment="1">
      <alignment horizontal="left" vertical="center" textRotation="255" shrinkToFit="1"/>
    </xf>
    <xf numFmtId="0" fontId="133" fillId="9" borderId="119" xfId="4" applyFont="1" applyFill="1" applyBorder="1" applyAlignment="1" applyProtection="1">
      <alignment horizontal="left" vertical="top" wrapText="1" shrinkToFit="1"/>
      <protection locked="0"/>
    </xf>
    <xf numFmtId="0" fontId="133" fillId="9" borderId="83" xfId="4" applyFont="1" applyFill="1" applyBorder="1" applyAlignment="1" applyProtection="1">
      <alignment horizontal="left" vertical="top" wrapText="1" shrinkToFit="1"/>
      <protection locked="0"/>
    </xf>
    <xf numFmtId="0" fontId="133" fillId="9" borderId="85" xfId="4" applyFont="1" applyFill="1" applyBorder="1" applyAlignment="1" applyProtection="1">
      <alignment horizontal="left" vertical="top" wrapText="1" shrinkToFit="1"/>
      <protection locked="0"/>
    </xf>
    <xf numFmtId="0" fontId="133" fillId="9" borderId="118" xfId="4" applyFont="1" applyFill="1" applyBorder="1" applyAlignment="1" applyProtection="1">
      <alignment horizontal="left" vertical="top" wrapText="1" shrinkToFit="1"/>
      <protection locked="0"/>
    </xf>
    <xf numFmtId="0" fontId="133" fillId="9" borderId="0" xfId="4" applyFont="1" applyFill="1" applyBorder="1" applyAlignment="1" applyProtection="1">
      <alignment horizontal="left" vertical="top" wrapText="1" shrinkToFit="1"/>
      <protection locked="0"/>
    </xf>
    <xf numFmtId="0" fontId="133" fillId="9" borderId="26" xfId="4" applyFont="1" applyFill="1" applyBorder="1" applyAlignment="1" applyProtection="1">
      <alignment horizontal="left" vertical="top" wrapText="1" shrinkToFit="1"/>
      <protection locked="0"/>
    </xf>
    <xf numFmtId="0" fontId="133" fillId="9" borderId="121" xfId="4" applyFont="1" applyFill="1" applyBorder="1" applyAlignment="1" applyProtection="1">
      <alignment horizontal="left" vertical="top" wrapText="1" shrinkToFit="1"/>
      <protection locked="0"/>
    </xf>
    <xf numFmtId="0" fontId="133" fillId="9" borderId="109" xfId="4" applyFont="1" applyFill="1" applyBorder="1" applyAlignment="1" applyProtection="1">
      <alignment horizontal="left" vertical="top" wrapText="1" shrinkToFit="1"/>
      <protection locked="0"/>
    </xf>
    <xf numFmtId="0" fontId="133" fillId="9" borderId="110" xfId="4" applyFont="1" applyFill="1" applyBorder="1" applyAlignment="1" applyProtection="1">
      <alignment horizontal="left" vertical="top" wrapText="1" shrinkToFit="1"/>
      <protection locked="0"/>
    </xf>
    <xf numFmtId="0" fontId="92" fillId="4" borderId="34" xfId="0" applyFont="1" applyFill="1" applyBorder="1" applyAlignment="1">
      <alignment horizontal="left" vertical="center" wrapText="1" shrinkToFit="1"/>
    </xf>
    <xf numFmtId="0" fontId="92" fillId="4" borderId="0" xfId="0" applyFont="1" applyFill="1" applyBorder="1" applyAlignment="1">
      <alignment horizontal="left" vertical="center" wrapText="1" shrinkToFit="1"/>
    </xf>
    <xf numFmtId="0" fontId="92" fillId="4" borderId="31" xfId="0" applyFont="1" applyFill="1" applyBorder="1" applyAlignment="1">
      <alignment horizontal="left" vertical="center" wrapText="1" shrinkToFit="1"/>
    </xf>
    <xf numFmtId="0" fontId="92" fillId="4" borderId="20" xfId="0" applyFont="1" applyFill="1" applyBorder="1" applyAlignment="1">
      <alignment horizontal="left" vertical="center" wrapText="1" shrinkToFit="1"/>
    </xf>
    <xf numFmtId="0" fontId="132" fillId="9" borderId="119" xfId="4" applyFont="1" applyFill="1" applyBorder="1" applyAlignment="1" applyProtection="1">
      <alignment horizontal="left" vertical="top" wrapText="1" shrinkToFit="1"/>
      <protection locked="0"/>
    </xf>
    <xf numFmtId="0" fontId="132" fillId="9" borderId="83" xfId="4" applyFont="1" applyFill="1" applyBorder="1" applyAlignment="1" applyProtection="1">
      <alignment horizontal="left" vertical="top" wrapText="1" shrinkToFit="1"/>
      <protection locked="0"/>
    </xf>
    <xf numFmtId="0" fontId="132" fillId="9" borderId="122" xfId="4" applyFont="1" applyFill="1" applyBorder="1" applyAlignment="1" applyProtection="1">
      <alignment horizontal="left" vertical="top" wrapText="1" shrinkToFit="1"/>
      <protection locked="0"/>
    </xf>
    <xf numFmtId="0" fontId="94" fillId="0" borderId="5" xfId="4" applyFont="1" applyFill="1" applyBorder="1" applyAlignment="1">
      <alignment horizontal="center" vertical="center" wrapText="1" shrinkToFit="1"/>
    </xf>
    <xf numFmtId="0" fontId="94" fillId="0" borderId="7" xfId="4" applyFont="1" applyFill="1" applyBorder="1" applyAlignment="1">
      <alignment horizontal="center" vertical="center" wrapText="1" shrinkToFit="1"/>
    </xf>
    <xf numFmtId="0" fontId="94" fillId="0" borderId="24" xfId="4" applyFont="1" applyFill="1" applyBorder="1" applyAlignment="1">
      <alignment horizontal="left" vertical="center" shrinkToFit="1"/>
    </xf>
    <xf numFmtId="0" fontId="94" fillId="0" borderId="25" xfId="4" applyFont="1" applyFill="1" applyBorder="1" applyAlignment="1">
      <alignment horizontal="left" vertical="center" shrinkToFit="1"/>
    </xf>
    <xf numFmtId="0" fontId="94" fillId="9" borderId="11" xfId="4" applyFont="1" applyFill="1" applyBorder="1" applyAlignment="1" applyProtection="1">
      <alignment horizontal="left" vertical="top" wrapText="1" shrinkToFit="1"/>
      <protection locked="0"/>
    </xf>
    <xf numFmtId="0" fontId="94" fillId="9" borderId="111" xfId="4" applyFont="1" applyFill="1" applyBorder="1" applyAlignment="1" applyProtection="1">
      <alignment horizontal="left" vertical="top" wrapText="1" shrinkToFit="1"/>
      <protection locked="0"/>
    </xf>
    <xf numFmtId="0" fontId="92" fillId="0" borderId="34" xfId="0" applyFont="1" applyFill="1" applyBorder="1" applyAlignment="1">
      <alignment horizontal="left" vertical="center" wrapText="1" shrinkToFit="1"/>
    </xf>
    <xf numFmtId="0" fontId="92" fillId="0" borderId="20" xfId="0" applyFont="1" applyFill="1" applyBorder="1" applyAlignment="1">
      <alignment horizontal="left" vertical="center" shrinkToFit="1"/>
    </xf>
    <xf numFmtId="0" fontId="92" fillId="0" borderId="27" xfId="0" applyFont="1" applyFill="1" applyBorder="1" applyAlignment="1">
      <alignment horizontal="left" vertical="center" shrinkToFit="1"/>
    </xf>
    <xf numFmtId="0" fontId="94" fillId="9" borderId="23" xfId="4" applyFont="1" applyFill="1" applyBorder="1" applyAlignment="1" applyProtection="1">
      <alignment horizontal="left" vertical="top" wrapText="1" shrinkToFit="1"/>
      <protection locked="0"/>
    </xf>
    <xf numFmtId="0" fontId="94" fillId="0" borderId="2" xfId="4" applyFont="1" applyFill="1" applyBorder="1" applyAlignment="1">
      <alignment horizontal="left" vertical="center" wrapText="1" shrinkToFit="1"/>
    </xf>
    <xf numFmtId="0" fontId="94" fillId="0" borderId="3" xfId="4" applyFont="1" applyFill="1" applyBorder="1" applyAlignment="1">
      <alignment horizontal="left" vertical="center" wrapText="1" shrinkToFit="1"/>
    </xf>
    <xf numFmtId="0" fontId="94" fillId="0" borderId="4" xfId="4" applyFont="1" applyFill="1" applyBorder="1" applyAlignment="1">
      <alignment horizontal="left" vertical="center" wrapText="1" shrinkToFit="1"/>
    </xf>
    <xf numFmtId="0" fontId="77" fillId="4" borderId="112" xfId="4" applyFont="1" applyFill="1" applyBorder="1" applyAlignment="1">
      <alignment horizontal="center" vertical="center" wrapText="1" shrinkToFit="1"/>
    </xf>
    <xf numFmtId="0" fontId="77" fillId="4" borderId="113" xfId="4" applyFont="1" applyFill="1" applyBorder="1" applyAlignment="1">
      <alignment horizontal="center" vertical="center" wrapText="1" shrinkToFit="1"/>
    </xf>
    <xf numFmtId="0" fontId="77" fillId="4" borderId="114" xfId="4" applyFont="1" applyFill="1" applyBorder="1" applyAlignment="1">
      <alignment horizontal="center" vertical="center" wrapText="1" shrinkToFit="1"/>
    </xf>
    <xf numFmtId="0" fontId="94" fillId="4" borderId="115" xfId="4" applyFont="1" applyFill="1" applyBorder="1" applyAlignment="1">
      <alignment horizontal="center" vertical="center" wrapText="1" shrinkToFit="1"/>
    </xf>
    <xf numFmtId="0" fontId="94" fillId="4" borderId="113" xfId="4" applyFont="1" applyFill="1" applyBorder="1" applyAlignment="1">
      <alignment horizontal="center" vertical="center" shrinkToFit="1"/>
    </xf>
    <xf numFmtId="0" fontId="94" fillId="4" borderId="116" xfId="4" applyFont="1" applyFill="1" applyBorder="1" applyAlignment="1">
      <alignment horizontal="center" vertical="center" shrinkToFit="1"/>
    </xf>
    <xf numFmtId="0" fontId="3" fillId="9" borderId="187" xfId="0" applyFont="1" applyFill="1" applyBorder="1" applyAlignment="1" applyProtection="1">
      <alignment horizontal="left" vertical="center" wrapText="1" shrinkToFit="1"/>
      <protection locked="0"/>
    </xf>
    <xf numFmtId="0" fontId="3" fillId="9" borderId="129" xfId="0" applyFont="1" applyFill="1" applyBorder="1" applyAlignment="1" applyProtection="1">
      <alignment horizontal="left" vertical="center" wrapText="1" shrinkToFit="1"/>
      <protection locked="0"/>
    </xf>
    <xf numFmtId="0" fontId="0" fillId="0" borderId="184" xfId="0" applyBorder="1" applyAlignment="1">
      <alignment horizontal="center" vertical="center"/>
    </xf>
    <xf numFmtId="0" fontId="97" fillId="4" borderId="34" xfId="4" applyFont="1" applyFill="1" applyBorder="1" applyAlignment="1" applyProtection="1">
      <alignment horizontal="left" vertical="top" wrapText="1" shrinkToFit="1"/>
    </xf>
    <xf numFmtId="0" fontId="97" fillId="4" borderId="0" xfId="4" applyFont="1" applyFill="1" applyBorder="1" applyAlignment="1" applyProtection="1">
      <alignment horizontal="left" vertical="top" wrapText="1" shrinkToFit="1"/>
    </xf>
    <xf numFmtId="0" fontId="97" fillId="4" borderId="26" xfId="4" applyFont="1" applyFill="1" applyBorder="1" applyAlignment="1" applyProtection="1">
      <alignment horizontal="left" vertical="top" wrapText="1" shrinkToFit="1"/>
    </xf>
    <xf numFmtId="0" fontId="77" fillId="0" borderId="11" xfId="4" applyFont="1" applyFill="1" applyBorder="1" applyAlignment="1">
      <alignment horizontal="left" vertical="center" wrapText="1" shrinkToFit="1"/>
    </xf>
    <xf numFmtId="0" fontId="77" fillId="0" borderId="0" xfId="4" applyFont="1" applyFill="1" applyBorder="1" applyAlignment="1">
      <alignment horizontal="left" vertical="center" wrapText="1" shrinkToFit="1"/>
    </xf>
    <xf numFmtId="0" fontId="77" fillId="0" borderId="26" xfId="4" applyFont="1" applyFill="1" applyBorder="1" applyAlignment="1">
      <alignment horizontal="left" vertical="center" wrapText="1" shrinkToFit="1"/>
    </xf>
    <xf numFmtId="0" fontId="94" fillId="2" borderId="8" xfId="4" applyFont="1" applyFill="1" applyBorder="1" applyAlignment="1" applyProtection="1">
      <alignment horizontal="center" vertical="center" wrapText="1" shrinkToFit="1"/>
      <protection locked="0"/>
    </xf>
    <xf numFmtId="0" fontId="94" fillId="2" borderId="10" xfId="4" applyFont="1" applyFill="1" applyBorder="1" applyAlignment="1" applyProtection="1">
      <alignment horizontal="center" vertical="center" wrapText="1" shrinkToFit="1"/>
      <protection locked="0"/>
    </xf>
    <xf numFmtId="0" fontId="94" fillId="4" borderId="23" xfId="4" applyFont="1" applyFill="1" applyBorder="1" applyAlignment="1">
      <alignment horizontal="center" vertical="center" shrinkToFit="1"/>
    </xf>
    <xf numFmtId="0" fontId="94" fillId="4" borderId="24" xfId="4" applyFont="1" applyFill="1" applyBorder="1" applyAlignment="1">
      <alignment horizontal="center" vertical="center" shrinkToFit="1"/>
    </xf>
    <xf numFmtId="0" fontId="94" fillId="2" borderId="8" xfId="4" applyFont="1" applyFill="1" applyBorder="1" applyAlignment="1" applyProtection="1">
      <alignment horizontal="center" vertical="center" shrinkToFit="1"/>
      <protection locked="0"/>
    </xf>
    <xf numFmtId="0" fontId="94" fillId="2" borderId="10" xfId="4" applyFont="1" applyFill="1" applyBorder="1" applyAlignment="1" applyProtection="1">
      <alignment horizontal="center" vertical="center" shrinkToFit="1"/>
      <protection locked="0"/>
    </xf>
    <xf numFmtId="0" fontId="94" fillId="4" borderId="23" xfId="4" applyFont="1" applyFill="1" applyBorder="1" applyAlignment="1">
      <alignment horizontal="left" vertical="center" wrapText="1" shrinkToFit="1"/>
    </xf>
    <xf numFmtId="41" fontId="87" fillId="4" borderId="65" xfId="4" applyNumberFormat="1" applyFont="1" applyFill="1" applyBorder="1" applyAlignment="1">
      <alignment horizontal="left" vertical="center" shrinkToFit="1"/>
    </xf>
    <xf numFmtId="41" fontId="87" fillId="4" borderId="64" xfId="4" applyNumberFormat="1" applyFont="1" applyFill="1" applyBorder="1" applyAlignment="1">
      <alignment horizontal="left" vertical="center" shrinkToFit="1"/>
    </xf>
    <xf numFmtId="178" fontId="105" fillId="4" borderId="195" xfId="4" applyNumberFormat="1" applyFont="1" applyFill="1" applyBorder="1" applyAlignment="1">
      <alignment horizontal="right" vertical="center" wrapText="1" shrinkToFit="1"/>
    </xf>
    <xf numFmtId="178" fontId="105" fillId="4" borderId="197" xfId="4" applyNumberFormat="1" applyFont="1" applyFill="1" applyBorder="1" applyAlignment="1">
      <alignment horizontal="right" vertical="center" wrapText="1" shrinkToFit="1"/>
    </xf>
    <xf numFmtId="0" fontId="3" fillId="9" borderId="29" xfId="0" applyFont="1" applyFill="1" applyBorder="1" applyAlignment="1" applyProtection="1">
      <alignment horizontal="center" vertical="center" wrapText="1" shrinkToFit="1"/>
      <protection locked="0"/>
    </xf>
    <xf numFmtId="0" fontId="3" fillId="9" borderId="24" xfId="0" applyFont="1" applyFill="1" applyBorder="1" applyAlignment="1" applyProtection="1">
      <alignment horizontal="center" vertical="center" wrapText="1" shrinkToFit="1"/>
      <protection locked="0"/>
    </xf>
    <xf numFmtId="0" fontId="3" fillId="9" borderId="34" xfId="0" applyFont="1" applyFill="1" applyBorder="1" applyAlignment="1" applyProtection="1">
      <alignment horizontal="center" vertical="center" wrapText="1" shrinkToFit="1"/>
      <protection locked="0"/>
    </xf>
    <xf numFmtId="0" fontId="3" fillId="9" borderId="0" xfId="0" applyFont="1" applyFill="1" applyBorder="1" applyAlignment="1" applyProtection="1">
      <alignment horizontal="center" vertical="center" wrapText="1" shrinkToFit="1"/>
      <protection locked="0"/>
    </xf>
    <xf numFmtId="41" fontId="4" fillId="9" borderId="3" xfId="0" applyNumberFormat="1" applyFont="1" applyFill="1" applyBorder="1" applyAlignment="1" applyProtection="1">
      <alignment horizontal="center" vertical="center" wrapText="1" shrinkToFit="1"/>
      <protection locked="0"/>
    </xf>
    <xf numFmtId="0" fontId="4" fillId="0" borderId="4" xfId="0" applyFont="1" applyFill="1" applyBorder="1" applyAlignment="1">
      <alignment horizontal="left" vertical="center" wrapText="1" shrinkToFit="1"/>
    </xf>
    <xf numFmtId="0" fontId="98" fillId="2" borderId="5" xfId="4" applyFont="1" applyFill="1" applyBorder="1" applyAlignment="1" applyProtection="1">
      <alignment horizontal="center" vertical="center" shrinkToFit="1"/>
      <protection locked="0"/>
    </xf>
    <xf numFmtId="0" fontId="98" fillId="2" borderId="7" xfId="4" applyFont="1" applyFill="1" applyBorder="1" applyAlignment="1" applyProtection="1">
      <alignment horizontal="center" vertical="center" shrinkToFit="1"/>
      <protection locked="0"/>
    </xf>
    <xf numFmtId="0" fontId="97" fillId="4" borderId="18" xfId="4" applyFont="1" applyFill="1" applyBorder="1" applyAlignment="1" applyProtection="1">
      <alignment horizontal="left" vertical="center" wrapText="1" shrinkToFit="1"/>
    </xf>
    <xf numFmtId="0" fontId="97" fillId="4" borderId="3" xfId="4" applyFont="1" applyFill="1" applyBorder="1" applyAlignment="1" applyProtection="1">
      <alignment horizontal="left" vertical="center" wrapText="1" shrinkToFit="1"/>
    </xf>
    <xf numFmtId="0" fontId="97" fillId="4" borderId="4" xfId="4" applyFont="1" applyFill="1" applyBorder="1" applyAlignment="1" applyProtection="1">
      <alignment horizontal="left" vertical="center" wrapText="1" shrinkToFit="1"/>
    </xf>
    <xf numFmtId="0" fontId="98" fillId="4" borderId="18" xfId="4" applyFont="1" applyFill="1" applyBorder="1" applyAlignment="1" applyProtection="1">
      <alignment horizontal="left" vertical="center" shrinkToFit="1"/>
    </xf>
    <xf numFmtId="0" fontId="98" fillId="4" borderId="3" xfId="4" applyFont="1" applyFill="1" applyBorder="1" applyAlignment="1" applyProtection="1">
      <alignment horizontal="left" vertical="center" shrinkToFit="1"/>
    </xf>
    <xf numFmtId="0" fontId="98" fillId="4" borderId="19" xfId="4" applyFont="1" applyFill="1" applyBorder="1" applyAlignment="1" applyProtection="1">
      <alignment horizontal="left" vertical="center" shrinkToFit="1"/>
    </xf>
    <xf numFmtId="0" fontId="77" fillId="4" borderId="27" xfId="4" applyFont="1" applyFill="1" applyBorder="1" applyAlignment="1" applyProtection="1">
      <alignment horizontal="center" vertical="center" shrinkToFit="1"/>
    </xf>
    <xf numFmtId="0" fontId="77" fillId="9" borderId="31" xfId="4" applyFont="1" applyFill="1" applyBorder="1" applyAlignment="1" applyProtection="1">
      <alignment horizontal="center" vertical="center" shrinkToFit="1"/>
      <protection locked="0"/>
    </xf>
    <xf numFmtId="0" fontId="77" fillId="9" borderId="20" xfId="4" applyFont="1" applyFill="1" applyBorder="1" applyAlignment="1" applyProtection="1">
      <alignment horizontal="center" vertical="center" shrinkToFit="1"/>
      <protection locked="0"/>
    </xf>
    <xf numFmtId="0" fontId="126" fillId="0" borderId="20" xfId="0" applyFont="1" applyBorder="1" applyAlignment="1">
      <alignment horizontal="center" vertical="center"/>
    </xf>
    <xf numFmtId="0" fontId="94" fillId="0" borderId="20" xfId="4" applyFont="1" applyFill="1" applyBorder="1" applyAlignment="1">
      <alignment horizontal="center" vertical="center" shrinkToFit="1"/>
    </xf>
    <xf numFmtId="0" fontId="94" fillId="0" borderId="27" xfId="4" applyFont="1" applyFill="1" applyBorder="1" applyAlignment="1">
      <alignment horizontal="center" vertical="center" shrinkToFit="1"/>
    </xf>
    <xf numFmtId="0" fontId="82" fillId="2" borderId="5" xfId="4" applyFont="1" applyFill="1" applyBorder="1" applyAlignment="1" applyProtection="1">
      <alignment horizontal="center" vertical="center" shrinkToFit="1"/>
      <protection locked="0"/>
    </xf>
    <xf numFmtId="0" fontId="82" fillId="2" borderId="7" xfId="4" applyFont="1" applyFill="1" applyBorder="1" applyAlignment="1" applyProtection="1">
      <alignment horizontal="center" vertical="center" shrinkToFit="1"/>
      <protection locked="0"/>
    </xf>
    <xf numFmtId="0" fontId="3" fillId="0" borderId="107" xfId="0" applyFont="1" applyFill="1" applyBorder="1" applyAlignment="1">
      <alignment horizontal="center" vertical="center" wrapText="1" shrinkToFit="1"/>
    </xf>
    <xf numFmtId="0" fontId="3" fillId="0" borderId="273" xfId="0" applyFont="1" applyFill="1" applyBorder="1" applyAlignment="1">
      <alignment horizontal="center" vertical="center" wrapText="1" shrinkToFit="1"/>
    </xf>
    <xf numFmtId="0" fontId="3" fillId="0" borderId="152" xfId="0" applyFont="1" applyFill="1" applyBorder="1" applyAlignment="1">
      <alignment horizontal="center" vertical="center" wrapText="1" shrinkToFit="1"/>
    </xf>
    <xf numFmtId="0" fontId="3" fillId="9" borderId="104" xfId="0" applyFont="1" applyFill="1" applyBorder="1" applyAlignment="1" applyProtection="1">
      <alignment horizontal="center" vertical="center" wrapText="1" shrinkToFit="1"/>
      <protection locked="0"/>
    </xf>
    <xf numFmtId="0" fontId="97" fillId="4" borderId="1" xfId="4" applyFont="1" applyFill="1" applyBorder="1" applyAlignment="1" applyProtection="1">
      <alignment horizontal="center" vertical="center" wrapText="1" shrinkToFit="1"/>
    </xf>
    <xf numFmtId="0" fontId="4" fillId="4" borderId="1" xfId="0" applyFont="1" applyFill="1" applyBorder="1" applyAlignment="1" applyProtection="1">
      <alignment horizontal="left" vertical="center" wrapText="1" shrinkToFit="1"/>
    </xf>
    <xf numFmtId="0" fontId="3" fillId="9" borderId="1" xfId="0" applyFont="1" applyFill="1" applyBorder="1" applyAlignment="1" applyProtection="1">
      <alignment horizontal="left" vertical="top" wrapText="1" shrinkToFit="1"/>
      <protection locked="0"/>
    </xf>
    <xf numFmtId="0" fontId="77" fillId="9" borderId="0" xfId="4" applyFont="1" applyFill="1" applyBorder="1" applyAlignment="1" applyProtection="1">
      <alignment horizontal="center" vertical="center" shrinkToFit="1"/>
      <protection locked="0"/>
    </xf>
    <xf numFmtId="0" fontId="77" fillId="9" borderId="24" xfId="4"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77" fillId="0" borderId="116" xfId="4" applyFont="1" applyFill="1" applyBorder="1" applyAlignment="1">
      <alignment horizontal="center" vertical="center" wrapText="1" shrinkToFit="1"/>
    </xf>
    <xf numFmtId="0" fontId="6" fillId="9" borderId="24" xfId="0" applyFont="1" applyFill="1" applyBorder="1" applyAlignment="1" applyProtection="1">
      <alignment horizontal="center" vertical="center" wrapText="1" shrinkToFit="1"/>
      <protection locked="0"/>
    </xf>
    <xf numFmtId="0" fontId="6" fillId="9" borderId="0" xfId="0" applyFont="1" applyFill="1" applyBorder="1" applyAlignment="1" applyProtection="1">
      <alignment horizontal="center" vertical="center" wrapText="1" shrinkToFit="1"/>
      <protection locked="0"/>
    </xf>
    <xf numFmtId="0" fontId="6" fillId="9" borderId="20" xfId="0" applyFont="1" applyFill="1" applyBorder="1" applyAlignment="1" applyProtection="1">
      <alignment horizontal="center" vertical="center" wrapText="1" shrinkToFit="1"/>
      <protection locked="0"/>
    </xf>
    <xf numFmtId="49" fontId="3" fillId="9" borderId="2" xfId="0" applyNumberFormat="1" applyFont="1" applyFill="1" applyBorder="1" applyAlignment="1" applyProtection="1">
      <alignment horizontal="left" vertical="center" wrapText="1" shrinkToFit="1"/>
      <protection locked="0"/>
    </xf>
    <xf numFmtId="0" fontId="8" fillId="0" borderId="24"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3" fillId="9" borderId="104" xfId="0" applyFont="1" applyFill="1" applyBorder="1" applyAlignment="1" applyProtection="1">
      <alignment horizontal="left" vertical="center" wrapText="1" shrinkToFit="1"/>
      <protection locked="0"/>
    </xf>
    <xf numFmtId="0" fontId="6" fillId="0" borderId="1" xfId="0" applyFont="1" applyFill="1" applyBorder="1" applyAlignment="1">
      <alignment horizontal="center" vertical="center" wrapText="1" shrinkToFit="1"/>
    </xf>
    <xf numFmtId="49" fontId="3" fillId="9" borderId="1" xfId="0" applyNumberFormat="1" applyFont="1" applyFill="1" applyBorder="1" applyAlignment="1" applyProtection="1">
      <alignment horizontal="left" vertical="center" wrapText="1" shrinkToFit="1"/>
      <protection locked="0"/>
    </xf>
    <xf numFmtId="0" fontId="94" fillId="0" borderId="4" xfId="4" applyFont="1" applyFill="1" applyBorder="1" applyAlignment="1">
      <alignment horizontal="center" vertical="center" shrinkToFit="1"/>
    </xf>
    <xf numFmtId="0" fontId="77" fillId="9" borderId="2" xfId="4" applyFont="1" applyFill="1" applyBorder="1" applyAlignment="1" applyProtection="1">
      <alignment horizontal="center" vertical="center" shrinkToFit="1"/>
      <protection locked="0"/>
    </xf>
    <xf numFmtId="0" fontId="126" fillId="0" borderId="3" xfId="0" applyFont="1" applyBorder="1" applyAlignment="1">
      <alignment horizontal="center" vertical="center"/>
    </xf>
    <xf numFmtId="0" fontId="126" fillId="0" borderId="0" xfId="0" applyFont="1" applyBorder="1" applyAlignment="1">
      <alignment horizontal="center" vertical="center"/>
    </xf>
    <xf numFmtId="0" fontId="77" fillId="2" borderId="160" xfId="4" applyFont="1" applyFill="1" applyBorder="1" applyAlignment="1" applyProtection="1">
      <alignment horizontal="center" vertical="center" wrapText="1" shrinkToFit="1"/>
      <protection locked="0"/>
    </xf>
    <xf numFmtId="0" fontId="77" fillId="2" borderId="161" xfId="4" applyFont="1" applyFill="1" applyBorder="1" applyAlignment="1" applyProtection="1">
      <alignment horizontal="center" vertical="center" wrapText="1" shrinkToFit="1"/>
      <protection locked="0"/>
    </xf>
    <xf numFmtId="0" fontId="77" fillId="2" borderId="162" xfId="4" applyFont="1" applyFill="1" applyBorder="1" applyAlignment="1" applyProtection="1">
      <alignment horizontal="center" vertical="center" wrapText="1" shrinkToFit="1"/>
      <protection locked="0"/>
    </xf>
    <xf numFmtId="0" fontId="77" fillId="9" borderId="156" xfId="4" applyFont="1" applyFill="1" applyBorder="1" applyAlignment="1" applyProtection="1">
      <alignment horizontal="center" vertical="center" wrapText="1" shrinkToFit="1"/>
      <protection locked="0"/>
    </xf>
    <xf numFmtId="0" fontId="3" fillId="9" borderId="1" xfId="0" applyFont="1" applyFill="1" applyBorder="1" applyAlignment="1" applyProtection="1">
      <alignment horizontal="left" vertical="center" wrapText="1" shrinkToFit="1"/>
      <protection locked="0"/>
    </xf>
    <xf numFmtId="0" fontId="94" fillId="2" borderId="92" xfId="4" applyFont="1" applyFill="1" applyBorder="1" applyAlignment="1" applyProtection="1">
      <alignment horizontal="center" vertical="center" wrapText="1" shrinkToFit="1"/>
      <protection locked="0"/>
    </xf>
    <xf numFmtId="0" fontId="94" fillId="2" borderId="91" xfId="4" applyFont="1" applyFill="1" applyBorder="1" applyAlignment="1" applyProtection="1">
      <alignment horizontal="center" vertical="center" wrapText="1" shrinkToFit="1"/>
      <protection locked="0"/>
    </xf>
    <xf numFmtId="0" fontId="94" fillId="4" borderId="112" xfId="4" applyFont="1" applyFill="1" applyBorder="1" applyAlignment="1">
      <alignment horizontal="left" vertical="center" wrapText="1" shrinkToFit="1"/>
    </xf>
    <xf numFmtId="0" fontId="94" fillId="4" borderId="113" xfId="4" applyFont="1" applyFill="1" applyBorder="1" applyAlignment="1">
      <alignment horizontal="left" vertical="center" wrapText="1" shrinkToFit="1"/>
    </xf>
    <xf numFmtId="0" fontId="94" fillId="4" borderId="116" xfId="4" applyFont="1" applyFill="1" applyBorder="1" applyAlignment="1">
      <alignment horizontal="left" vertical="center" wrapText="1" shrinkToFit="1"/>
    </xf>
    <xf numFmtId="0" fontId="94" fillId="4" borderId="128" xfId="4" applyFont="1" applyFill="1" applyBorder="1" applyAlignment="1">
      <alignment horizontal="left" vertical="center" wrapText="1" shrinkToFit="1"/>
    </xf>
    <xf numFmtId="0" fontId="94" fillId="4" borderId="129" xfId="4" applyFont="1" applyFill="1" applyBorder="1" applyAlignment="1">
      <alignment horizontal="left" vertical="center" wrapText="1" shrinkToFit="1"/>
    </xf>
    <xf numFmtId="0" fontId="94" fillId="4" borderId="130" xfId="4" applyFont="1" applyFill="1" applyBorder="1" applyAlignment="1">
      <alignment horizontal="left" vertical="center" wrapText="1" shrinkToFit="1"/>
    </xf>
    <xf numFmtId="0" fontId="82" fillId="0" borderId="112" xfId="4" applyFont="1" applyFill="1" applyBorder="1" applyAlignment="1">
      <alignment horizontal="left" vertical="center" wrapText="1" shrinkToFit="1"/>
    </xf>
    <xf numFmtId="0" fontId="82" fillId="0" borderId="113" xfId="4" applyFont="1" applyFill="1" applyBorder="1" applyAlignment="1">
      <alignment horizontal="left" vertical="center" wrapText="1" shrinkToFit="1"/>
    </xf>
    <xf numFmtId="0" fontId="82" fillId="0" borderId="128" xfId="4" applyFont="1" applyFill="1" applyBorder="1" applyAlignment="1">
      <alignment horizontal="left" vertical="center" wrapText="1" shrinkToFit="1"/>
    </xf>
    <xf numFmtId="0" fontId="82" fillId="0" borderId="129" xfId="4" applyFont="1" applyFill="1" applyBorder="1" applyAlignment="1">
      <alignment horizontal="left" vertical="center" wrapText="1" shrinkToFit="1"/>
    </xf>
    <xf numFmtId="0" fontId="77" fillId="9" borderId="157" xfId="4" applyFont="1" applyFill="1" applyBorder="1" applyAlignment="1" applyProtection="1">
      <alignment horizontal="center" vertical="center" wrapText="1" shrinkToFit="1"/>
      <protection locked="0"/>
    </xf>
    <xf numFmtId="0" fontId="77" fillId="9" borderId="119" xfId="4" applyFont="1" applyFill="1" applyBorder="1" applyAlignment="1" applyProtection="1">
      <alignment horizontal="center" vertical="center" wrapText="1" shrinkToFit="1"/>
      <protection locked="0"/>
    </xf>
    <xf numFmtId="176" fontId="38" fillId="4" borderId="34" xfId="1" applyNumberFormat="1" applyFont="1" applyFill="1" applyBorder="1" applyAlignment="1" applyProtection="1">
      <alignment horizontal="left" vertical="top" wrapText="1"/>
    </xf>
    <xf numFmtId="0" fontId="16" fillId="4" borderId="0" xfId="1" applyFont="1" applyFill="1" applyBorder="1" applyProtection="1">
      <alignment vertical="center"/>
    </xf>
    <xf numFmtId="0" fontId="16" fillId="4" borderId="12" xfId="1" applyFont="1" applyFill="1" applyBorder="1" applyProtection="1">
      <alignment vertical="center"/>
    </xf>
    <xf numFmtId="0" fontId="100" fillId="0" borderId="0" xfId="1" applyFont="1" applyAlignment="1" applyProtection="1">
      <alignment horizontal="center" vertical="center"/>
    </xf>
    <xf numFmtId="0" fontId="33" fillId="5" borderId="5" xfId="1" applyFont="1" applyFill="1" applyBorder="1" applyAlignment="1" applyProtection="1">
      <alignment vertical="center"/>
    </xf>
    <xf numFmtId="0" fontId="33" fillId="5" borderId="6" xfId="1" applyFont="1" applyFill="1" applyBorder="1" applyAlignment="1" applyProtection="1">
      <alignment vertical="center"/>
    </xf>
    <xf numFmtId="0" fontId="33" fillId="5" borderId="33" xfId="1" applyFont="1" applyFill="1" applyBorder="1" applyAlignment="1" applyProtection="1">
      <alignment vertical="center"/>
    </xf>
    <xf numFmtId="177" fontId="31" fillId="4" borderId="79" xfId="1" applyNumberFormat="1" applyFont="1" applyFill="1" applyBorder="1" applyAlignment="1" applyProtection="1">
      <alignment horizontal="center" vertical="center" wrapText="1"/>
    </xf>
    <xf numFmtId="177" fontId="31" fillId="4" borderId="80" xfId="1" applyNumberFormat="1" applyFont="1" applyFill="1" applyBorder="1" applyAlignment="1" applyProtection="1">
      <alignment horizontal="center" vertical="center" wrapText="1"/>
    </xf>
    <xf numFmtId="176" fontId="129" fillId="4" borderId="79" xfId="1" applyNumberFormat="1" applyFont="1" applyFill="1" applyBorder="1" applyAlignment="1" applyProtection="1">
      <alignment horizontal="left" vertical="top" wrapText="1"/>
    </xf>
    <xf numFmtId="0" fontId="130" fillId="4" borderId="78" xfId="1" applyFont="1" applyFill="1" applyBorder="1" applyProtection="1">
      <alignment vertical="center"/>
    </xf>
    <xf numFmtId="0" fontId="130" fillId="4" borderId="77" xfId="1" applyFont="1" applyFill="1" applyBorder="1" applyProtection="1">
      <alignment vertical="center"/>
    </xf>
    <xf numFmtId="0" fontId="61" fillId="0" borderId="14" xfId="1" applyFont="1" applyBorder="1" applyAlignment="1" applyProtection="1">
      <alignment horizontal="left" vertical="center" wrapText="1"/>
    </xf>
    <xf numFmtId="0" fontId="20" fillId="5" borderId="5" xfId="1" applyFont="1" applyFill="1" applyBorder="1" applyAlignment="1" applyProtection="1">
      <alignment horizontal="left" vertical="center"/>
    </xf>
    <xf numFmtId="0" fontId="20" fillId="5" borderId="6" xfId="1" applyFont="1" applyFill="1" applyBorder="1" applyAlignment="1" applyProtection="1">
      <alignment horizontal="left" vertical="center"/>
    </xf>
    <xf numFmtId="0" fontId="20" fillId="5" borderId="33" xfId="1" applyFont="1" applyFill="1" applyBorder="1" applyAlignment="1" applyProtection="1">
      <alignment horizontal="left" vertical="center"/>
    </xf>
    <xf numFmtId="0" fontId="33" fillId="5" borderId="15" xfId="1" applyFont="1" applyFill="1" applyBorder="1" applyAlignment="1" applyProtection="1">
      <alignment horizontal="center" vertical="center"/>
    </xf>
    <xf numFmtId="0" fontId="20" fillId="5" borderId="33" xfId="1" applyFont="1" applyFill="1" applyBorder="1" applyAlignment="1" applyProtection="1">
      <alignment horizontal="center" vertical="center"/>
    </xf>
    <xf numFmtId="0" fontId="18" fillId="11" borderId="256" xfId="1" applyFont="1" applyFill="1" applyBorder="1" applyAlignment="1" applyProtection="1">
      <alignment horizontal="center" vertical="center"/>
    </xf>
    <xf numFmtId="0" fontId="18" fillId="11" borderId="257" xfId="1" applyFont="1" applyFill="1" applyBorder="1" applyAlignment="1" applyProtection="1">
      <alignment horizontal="center" vertical="center"/>
    </xf>
    <xf numFmtId="0" fontId="18" fillId="11" borderId="260" xfId="1" applyFont="1" applyFill="1" applyBorder="1" applyAlignment="1" applyProtection="1">
      <alignment horizontal="center" vertical="center"/>
    </xf>
    <xf numFmtId="0" fontId="18" fillId="11" borderId="69" xfId="1" applyFont="1" applyFill="1" applyBorder="1" applyAlignment="1" applyProtection="1">
      <alignment horizontal="center" vertical="center"/>
    </xf>
    <xf numFmtId="0" fontId="18" fillId="11" borderId="261" xfId="1" applyFont="1" applyFill="1" applyBorder="1" applyAlignment="1" applyProtection="1">
      <alignment horizontal="center" vertical="center"/>
    </xf>
    <xf numFmtId="0" fontId="18" fillId="11" borderId="262" xfId="1" applyFont="1" applyFill="1" applyBorder="1" applyAlignment="1" applyProtection="1">
      <alignment horizontal="center" vertical="center"/>
    </xf>
    <xf numFmtId="0" fontId="33" fillId="6" borderId="8" xfId="1" applyFont="1" applyFill="1" applyBorder="1" applyAlignment="1" applyProtection="1">
      <alignment vertical="center" wrapText="1"/>
    </xf>
    <xf numFmtId="0" fontId="33" fillId="6" borderId="9" xfId="1" applyFont="1" applyFill="1" applyBorder="1" applyAlignment="1" applyProtection="1">
      <alignment vertical="center" wrapText="1"/>
    </xf>
    <xf numFmtId="0" fontId="33" fillId="6" borderId="36" xfId="1" applyFont="1" applyFill="1" applyBorder="1" applyAlignment="1" applyProtection="1">
      <alignment vertical="center" wrapText="1"/>
    </xf>
    <xf numFmtId="176" fontId="31" fillId="4" borderId="144" xfId="1" applyNumberFormat="1" applyFont="1" applyFill="1" applyBorder="1" applyAlignment="1" applyProtection="1">
      <alignment horizontal="center" vertical="center"/>
    </xf>
    <xf numFmtId="176" fontId="31" fillId="4" borderId="146" xfId="1" applyNumberFormat="1" applyFont="1" applyFill="1" applyBorder="1" applyAlignment="1" applyProtection="1">
      <alignment horizontal="center" vertical="center"/>
    </xf>
    <xf numFmtId="176" fontId="129" fillId="4" borderId="144" xfId="1" applyNumberFormat="1" applyFont="1" applyFill="1" applyBorder="1" applyAlignment="1" applyProtection="1">
      <alignment horizontal="left" vertical="top" wrapText="1"/>
    </xf>
    <xf numFmtId="0" fontId="130" fillId="4" borderId="237" xfId="1" applyFont="1" applyFill="1" applyBorder="1" applyProtection="1">
      <alignment vertical="center"/>
    </xf>
    <xf numFmtId="0" fontId="130" fillId="4" borderId="172" xfId="1" applyFont="1" applyFill="1" applyBorder="1" applyProtection="1">
      <alignment vertical="center"/>
    </xf>
    <xf numFmtId="0" fontId="20" fillId="6" borderId="5" xfId="1" applyFont="1" applyFill="1" applyBorder="1" applyAlignment="1" applyProtection="1">
      <alignment horizontal="left" vertical="center" wrapText="1"/>
    </xf>
    <xf numFmtId="0" fontId="20" fillId="6" borderId="6" xfId="1" applyFont="1" applyFill="1" applyBorder="1" applyAlignment="1" applyProtection="1">
      <alignment horizontal="left" vertical="center" wrapText="1"/>
    </xf>
    <xf numFmtId="0" fontId="20" fillId="6" borderId="68" xfId="1" applyFont="1" applyFill="1" applyBorder="1" applyAlignment="1" applyProtection="1">
      <alignment horizontal="left" vertical="center" wrapText="1"/>
    </xf>
    <xf numFmtId="0" fontId="33" fillId="6" borderId="5" xfId="1" applyFont="1" applyFill="1" applyBorder="1" applyAlignment="1" applyProtection="1">
      <alignment horizontal="left" vertical="center" wrapText="1"/>
    </xf>
    <xf numFmtId="0" fontId="33" fillId="6" borderId="6" xfId="1" applyFont="1" applyFill="1" applyBorder="1" applyAlignment="1" applyProtection="1">
      <alignment horizontal="left" vertical="center" wrapText="1"/>
    </xf>
    <xf numFmtId="0" fontId="33" fillId="6" borderId="33" xfId="1" applyFont="1" applyFill="1" applyBorder="1" applyAlignment="1" applyProtection="1">
      <alignment horizontal="left" vertical="center" wrapText="1"/>
    </xf>
    <xf numFmtId="177" fontId="31" fillId="4" borderId="15" xfId="1" applyNumberFormat="1" applyFont="1" applyFill="1" applyBorder="1" applyAlignment="1" applyProtection="1">
      <alignment horizontal="center" vertical="center" wrapText="1"/>
    </xf>
    <xf numFmtId="177" fontId="31" fillId="4" borderId="33" xfId="1" applyNumberFormat="1" applyFont="1" applyFill="1" applyBorder="1" applyAlignment="1" applyProtection="1">
      <alignment horizontal="center" vertical="center" wrapText="1"/>
    </xf>
    <xf numFmtId="176" fontId="129" fillId="4" borderId="15" xfId="1" applyNumberFormat="1" applyFont="1" applyFill="1" applyBorder="1" applyAlignment="1" applyProtection="1">
      <alignment horizontal="left" vertical="top" wrapText="1"/>
    </xf>
    <xf numFmtId="0" fontId="130" fillId="4" borderId="6" xfId="1" applyFont="1" applyFill="1" applyBorder="1" applyProtection="1">
      <alignment vertical="center"/>
    </xf>
    <xf numFmtId="0" fontId="130" fillId="4" borderId="7" xfId="1" applyFont="1" applyFill="1" applyBorder="1" applyProtection="1">
      <alignment vertical="center"/>
    </xf>
    <xf numFmtId="176" fontId="26" fillId="0" borderId="5" xfId="1" applyNumberFormat="1" applyFont="1" applyFill="1" applyBorder="1" applyAlignment="1" applyProtection="1">
      <alignment horizontal="center" vertical="center" wrapText="1"/>
    </xf>
    <xf numFmtId="176" fontId="26" fillId="0" borderId="7" xfId="1" applyNumberFormat="1" applyFont="1" applyFill="1" applyBorder="1" applyAlignment="1" applyProtection="1">
      <alignment horizontal="center" vertical="center" wrapText="1"/>
    </xf>
    <xf numFmtId="0" fontId="33" fillId="6" borderId="23" xfId="1" applyFont="1" applyFill="1" applyBorder="1" applyAlignment="1" applyProtection="1">
      <alignment horizontal="left" vertical="center" wrapText="1"/>
    </xf>
    <xf numFmtId="0" fontId="33" fillId="6" borderId="24" xfId="1" applyFont="1" applyFill="1" applyBorder="1" applyAlignment="1" applyProtection="1">
      <alignment horizontal="left" vertical="center" wrapText="1"/>
    </xf>
    <xf numFmtId="0" fontId="33" fillId="6" borderId="25" xfId="1" applyFont="1" applyFill="1" applyBorder="1" applyAlignment="1" applyProtection="1">
      <alignment horizontal="left" vertical="center" wrapText="1"/>
    </xf>
    <xf numFmtId="176" fontId="31" fillId="4" borderId="240" xfId="1" applyNumberFormat="1" applyFont="1" applyFill="1" applyBorder="1" applyAlignment="1" applyProtection="1">
      <alignment horizontal="center" vertical="center"/>
    </xf>
    <xf numFmtId="176" fontId="31" fillId="4" borderId="241" xfId="1" applyNumberFormat="1" applyFont="1" applyFill="1" applyBorder="1" applyAlignment="1" applyProtection="1">
      <alignment horizontal="center" vertical="center"/>
    </xf>
    <xf numFmtId="176" fontId="129" fillId="4" borderId="147" xfId="1" applyNumberFormat="1" applyFont="1" applyFill="1" applyBorder="1" applyAlignment="1" applyProtection="1">
      <alignment horizontal="left" vertical="top" wrapText="1"/>
    </xf>
    <xf numFmtId="0" fontId="130" fillId="4" borderId="74" xfId="1" applyFont="1" applyFill="1" applyBorder="1" applyProtection="1">
      <alignment vertical="center"/>
    </xf>
    <xf numFmtId="0" fontId="130" fillId="4" borderId="148" xfId="1" applyFont="1" applyFill="1" applyBorder="1" applyProtection="1">
      <alignment vertical="center"/>
    </xf>
    <xf numFmtId="0" fontId="66" fillId="6" borderId="5" xfId="1" applyFont="1" applyFill="1" applyBorder="1" applyAlignment="1" applyProtection="1">
      <alignment horizontal="left" vertical="center" wrapText="1"/>
    </xf>
    <xf numFmtId="0" fontId="66" fillId="6" borderId="6" xfId="1" applyFont="1" applyFill="1" applyBorder="1" applyAlignment="1" applyProtection="1">
      <alignment horizontal="left" vertical="center" wrapText="1"/>
    </xf>
    <xf numFmtId="0" fontId="66" fillId="6" borderId="68" xfId="1" applyFont="1" applyFill="1" applyBorder="1" applyAlignment="1" applyProtection="1">
      <alignment horizontal="left" vertical="center" wrapText="1"/>
    </xf>
    <xf numFmtId="0" fontId="32" fillId="0" borderId="0" xfId="1" applyFont="1" applyBorder="1" applyAlignment="1" applyProtection="1">
      <alignment horizontal="center" vertical="top" wrapText="1"/>
    </xf>
    <xf numFmtId="0" fontId="33" fillId="6" borderId="5" xfId="1" applyFont="1" applyFill="1" applyBorder="1" applyAlignment="1" applyProtection="1">
      <alignment horizontal="left" vertical="center"/>
    </xf>
    <xf numFmtId="0" fontId="33" fillId="6" borderId="6" xfId="1" applyFont="1" applyFill="1" applyBorder="1" applyAlignment="1" applyProtection="1">
      <alignment horizontal="left" vertical="center"/>
    </xf>
    <xf numFmtId="0" fontId="33" fillId="6" borderId="33" xfId="1" applyFont="1" applyFill="1" applyBorder="1" applyAlignment="1" applyProtection="1">
      <alignment horizontal="left" vertical="center"/>
    </xf>
    <xf numFmtId="177" fontId="31" fillId="6" borderId="15" xfId="1" applyNumberFormat="1" applyFont="1" applyFill="1" applyBorder="1" applyAlignment="1" applyProtection="1">
      <alignment horizontal="center" vertical="center"/>
    </xf>
    <xf numFmtId="177" fontId="31" fillId="6" borderId="33" xfId="1" applyNumberFormat="1" applyFont="1" applyFill="1" applyBorder="1" applyAlignment="1" applyProtection="1">
      <alignment horizontal="center" vertical="center"/>
    </xf>
    <xf numFmtId="176" fontId="20" fillId="6" borderId="72" xfId="1" applyNumberFormat="1" applyFont="1" applyFill="1" applyBorder="1" applyAlignment="1" applyProtection="1">
      <alignment horizontal="center" vertical="center"/>
    </xf>
    <xf numFmtId="176" fontId="20" fillId="6" borderId="71" xfId="1" applyNumberFormat="1" applyFont="1" applyFill="1" applyBorder="1" applyAlignment="1" applyProtection="1">
      <alignment horizontal="center" vertical="center"/>
    </xf>
    <xf numFmtId="176" fontId="20" fillId="6" borderId="70" xfId="1" applyNumberFormat="1" applyFont="1" applyFill="1" applyBorder="1" applyAlignment="1" applyProtection="1">
      <alignment horizontal="center" vertical="center"/>
    </xf>
    <xf numFmtId="0" fontId="20" fillId="6" borderId="82" xfId="1" applyFont="1" applyFill="1" applyBorder="1" applyAlignment="1" applyProtection="1">
      <alignment horizontal="center" vertical="center"/>
    </xf>
    <xf numFmtId="0" fontId="20" fillId="6" borderId="76" xfId="1" applyFont="1" applyFill="1" applyBorder="1" applyAlignment="1" applyProtection="1">
      <alignment horizontal="center" vertical="center"/>
    </xf>
    <xf numFmtId="0" fontId="33" fillId="6" borderId="86" xfId="1" applyFont="1" applyFill="1" applyBorder="1" applyAlignment="1" applyProtection="1">
      <alignment horizontal="left" vertical="center" wrapText="1"/>
    </xf>
    <xf numFmtId="0" fontId="33" fillId="6" borderId="83" xfId="1" applyFont="1" applyFill="1" applyBorder="1" applyAlignment="1" applyProtection="1">
      <alignment horizontal="left" vertical="center"/>
    </xf>
    <xf numFmtId="0" fontId="33" fillId="6" borderId="85" xfId="1" applyFont="1" applyFill="1" applyBorder="1" applyAlignment="1" applyProtection="1">
      <alignment horizontal="left" vertical="center"/>
    </xf>
    <xf numFmtId="177" fontId="31" fillId="4" borderId="84" xfId="1" applyNumberFormat="1" applyFont="1" applyFill="1" applyBorder="1" applyAlignment="1" applyProtection="1">
      <alignment horizontal="center" vertical="center" wrapText="1"/>
    </xf>
    <xf numFmtId="177" fontId="31" fillId="4" borderId="85" xfId="1" applyNumberFormat="1" applyFont="1" applyFill="1" applyBorder="1" applyAlignment="1" applyProtection="1">
      <alignment horizontal="center" vertical="center" wrapText="1"/>
    </xf>
    <xf numFmtId="177" fontId="23" fillId="0" borderId="9" xfId="1" applyNumberFormat="1" applyFont="1" applyBorder="1" applyAlignment="1" applyProtection="1">
      <alignment horizontal="center" vertical="center"/>
    </xf>
    <xf numFmtId="0" fontId="23" fillId="0" borderId="9" xfId="1" applyNumberFormat="1" applyFont="1" applyBorder="1" applyAlignment="1" applyProtection="1">
      <alignment horizontal="center" vertical="center"/>
    </xf>
    <xf numFmtId="176" fontId="62" fillId="0" borderId="0" xfId="1" applyNumberFormat="1" applyFont="1" applyBorder="1" applyAlignment="1" applyProtection="1">
      <alignment horizontal="left" wrapText="1"/>
    </xf>
    <xf numFmtId="176" fontId="62" fillId="0" borderId="0" xfId="1" applyNumberFormat="1" applyFont="1" applyBorder="1" applyAlignment="1" applyProtection="1">
      <alignment horizontal="left"/>
    </xf>
    <xf numFmtId="176" fontId="31" fillId="6" borderId="66" xfId="1" applyNumberFormat="1" applyFont="1" applyFill="1" applyBorder="1" applyAlignment="1" applyProtection="1">
      <alignment horizontal="center" vertical="center"/>
    </xf>
    <xf numFmtId="176" fontId="31" fillId="6" borderId="64" xfId="1" applyNumberFormat="1" applyFont="1" applyFill="1" applyBorder="1" applyAlignment="1" applyProtection="1">
      <alignment horizontal="center" vertical="center"/>
    </xf>
    <xf numFmtId="0" fontId="30" fillId="0" borderId="67" xfId="1" applyFont="1" applyBorder="1" applyAlignment="1" applyProtection="1">
      <alignment horizontal="left" vertical="center" wrapText="1"/>
    </xf>
    <xf numFmtId="0" fontId="30" fillId="0" borderId="9" xfId="1" applyFont="1" applyBorder="1" applyAlignment="1" applyProtection="1">
      <alignment horizontal="left" vertical="center" wrapText="1"/>
    </xf>
    <xf numFmtId="0" fontId="134" fillId="6" borderId="86" xfId="1" applyFont="1" applyFill="1" applyBorder="1" applyAlignment="1" applyProtection="1">
      <alignment horizontal="left" vertical="center" wrapText="1"/>
    </xf>
    <xf numFmtId="0" fontId="134" fillId="6" borderId="83" xfId="1" applyFont="1" applyFill="1" applyBorder="1" applyAlignment="1" applyProtection="1">
      <alignment horizontal="left" vertical="center" wrapText="1"/>
    </xf>
    <xf numFmtId="0" fontId="134" fillId="6" borderId="85" xfId="1" applyFont="1" applyFill="1" applyBorder="1" applyAlignment="1" applyProtection="1">
      <alignment horizontal="left" vertical="center" wrapText="1"/>
    </xf>
    <xf numFmtId="0" fontId="20" fillId="5" borderId="15" xfId="1" applyFont="1" applyFill="1" applyBorder="1" applyAlignment="1" applyProtection="1">
      <alignment horizontal="center" vertical="center"/>
    </xf>
    <xf numFmtId="0" fontId="20" fillId="5" borderId="6" xfId="1" applyFont="1" applyFill="1" applyBorder="1" applyAlignment="1" applyProtection="1">
      <alignment horizontal="center" vertical="center"/>
    </xf>
    <xf numFmtId="0" fontId="20" fillId="5" borderId="7" xfId="1" applyFont="1" applyFill="1" applyBorder="1" applyAlignment="1" applyProtection="1">
      <alignment horizontal="center" vertical="center"/>
    </xf>
    <xf numFmtId="177" fontId="31" fillId="6" borderId="66" xfId="1" applyNumberFormat="1" applyFont="1" applyFill="1" applyBorder="1" applyAlignment="1" applyProtection="1">
      <alignment horizontal="center" vertical="center" wrapText="1"/>
    </xf>
    <xf numFmtId="177" fontId="31" fillId="6" borderId="64" xfId="1" applyNumberFormat="1" applyFont="1" applyFill="1" applyBorder="1" applyAlignment="1" applyProtection="1">
      <alignment horizontal="center" vertical="center" wrapText="1"/>
    </xf>
    <xf numFmtId="177" fontId="31" fillId="4" borderId="31" xfId="1" applyNumberFormat="1" applyFont="1" applyFill="1" applyBorder="1" applyAlignment="1" applyProtection="1">
      <alignment horizontal="center" vertical="center" wrapText="1"/>
    </xf>
    <xf numFmtId="177" fontId="31" fillId="4" borderId="27" xfId="1" applyNumberFormat="1" applyFont="1" applyFill="1" applyBorder="1" applyAlignment="1" applyProtection="1">
      <alignment horizontal="center" vertical="center" wrapText="1"/>
    </xf>
    <xf numFmtId="176" fontId="31" fillId="4" borderId="79" xfId="1" applyNumberFormat="1" applyFont="1" applyFill="1" applyBorder="1" applyAlignment="1" applyProtection="1">
      <alignment horizontal="center" vertical="center"/>
    </xf>
    <xf numFmtId="176" fontId="31" fillId="4" borderId="80" xfId="1" applyNumberFormat="1" applyFont="1" applyFill="1" applyBorder="1" applyAlignment="1" applyProtection="1">
      <alignment horizontal="center" vertical="center"/>
    </xf>
    <xf numFmtId="0" fontId="67" fillId="6" borderId="66" xfId="1" applyFont="1" applyFill="1" applyBorder="1" applyAlignment="1" applyProtection="1">
      <alignment horizontal="center" vertical="center"/>
    </xf>
    <xf numFmtId="0" fontId="67" fillId="6" borderId="65" xfId="1" applyFont="1" applyFill="1" applyBorder="1" applyAlignment="1" applyProtection="1">
      <alignment horizontal="center" vertical="center"/>
    </xf>
    <xf numFmtId="0" fontId="67" fillId="6" borderId="64" xfId="1" applyFont="1" applyFill="1" applyBorder="1" applyAlignment="1" applyProtection="1">
      <alignment horizontal="center" vertical="center"/>
    </xf>
    <xf numFmtId="0" fontId="69" fillId="0" borderId="5" xfId="1" applyFont="1" applyFill="1" applyBorder="1" applyAlignment="1" applyProtection="1">
      <alignment horizontal="center" vertical="center"/>
    </xf>
    <xf numFmtId="0" fontId="69" fillId="0" borderId="6" xfId="1" applyFont="1" applyFill="1" applyBorder="1" applyAlignment="1" applyProtection="1">
      <alignment horizontal="center" vertical="center"/>
    </xf>
    <xf numFmtId="0" fontId="69" fillId="0" borderId="7" xfId="1" applyFont="1" applyFill="1" applyBorder="1" applyAlignment="1" applyProtection="1">
      <alignment horizontal="center" vertical="center"/>
    </xf>
    <xf numFmtId="0" fontId="33" fillId="6" borderId="16" xfId="1" applyFont="1" applyFill="1" applyBorder="1" applyAlignment="1" applyProtection="1">
      <alignment horizontal="left" vertical="center" wrapText="1"/>
    </xf>
    <xf numFmtId="0" fontId="33" fillId="6" borderId="17" xfId="1" applyFont="1" applyFill="1" applyBorder="1" applyAlignment="1" applyProtection="1">
      <alignment horizontal="left" vertical="center"/>
    </xf>
    <xf numFmtId="0" fontId="33" fillId="6" borderId="22" xfId="1" applyFont="1" applyFill="1" applyBorder="1" applyAlignment="1" applyProtection="1">
      <alignment horizontal="left" vertical="center"/>
    </xf>
    <xf numFmtId="0" fontId="33" fillId="6" borderId="90" xfId="1" applyFont="1" applyFill="1" applyBorder="1" applyAlignment="1" applyProtection="1">
      <alignment horizontal="left" vertical="center" wrapText="1"/>
    </xf>
    <xf numFmtId="0" fontId="33" fillId="6" borderId="87" xfId="1" applyFont="1" applyFill="1" applyBorder="1" applyAlignment="1" applyProtection="1">
      <alignment horizontal="left" vertical="center" wrapText="1"/>
    </xf>
    <xf numFmtId="0" fontId="33" fillId="6" borderId="89" xfId="1" applyFont="1" applyFill="1" applyBorder="1" applyAlignment="1" applyProtection="1">
      <alignment horizontal="left" vertical="center" wrapText="1"/>
    </xf>
    <xf numFmtId="177" fontId="31" fillId="4" borderId="88" xfId="1" applyNumberFormat="1" applyFont="1" applyFill="1" applyBorder="1" applyAlignment="1" applyProtection="1">
      <alignment horizontal="center" vertical="center" wrapText="1"/>
    </xf>
    <xf numFmtId="177" fontId="31" fillId="4" borderId="89" xfId="1" applyNumberFormat="1" applyFont="1" applyFill="1" applyBorder="1" applyAlignment="1" applyProtection="1">
      <alignment horizontal="center" vertical="center" wrapText="1"/>
    </xf>
    <xf numFmtId="176" fontId="129" fillId="4" borderId="108" xfId="1" applyNumberFormat="1" applyFont="1" applyFill="1" applyBorder="1" applyAlignment="1" applyProtection="1">
      <alignment horizontal="left" vertical="top" wrapText="1"/>
    </xf>
    <xf numFmtId="0" fontId="130" fillId="4" borderId="109" xfId="1" applyFont="1" applyFill="1" applyBorder="1" applyProtection="1">
      <alignment vertical="center"/>
    </xf>
    <xf numFmtId="0" fontId="130" fillId="4" borderId="255" xfId="1" applyFont="1" applyFill="1" applyBorder="1" applyProtection="1">
      <alignment vertical="center"/>
    </xf>
    <xf numFmtId="177" fontId="31" fillId="4" borderId="144" xfId="1" applyNumberFormat="1" applyFont="1" applyFill="1" applyBorder="1" applyAlignment="1" applyProtection="1">
      <alignment horizontal="center" vertical="center"/>
    </xf>
    <xf numFmtId="177" fontId="31" fillId="4" borderId="146" xfId="1" applyNumberFormat="1" applyFont="1" applyFill="1" applyBorder="1" applyAlignment="1" applyProtection="1">
      <alignment horizontal="center" vertical="center"/>
    </xf>
    <xf numFmtId="176" fontId="20" fillId="6" borderId="63" xfId="1" applyNumberFormat="1" applyFont="1" applyFill="1" applyBorder="1" applyAlignment="1" applyProtection="1">
      <alignment horizontal="center" vertical="center" wrapText="1"/>
    </xf>
    <xf numFmtId="176" fontId="20" fillId="6" borderId="62" xfId="1" applyNumberFormat="1" applyFont="1" applyFill="1" applyBorder="1" applyAlignment="1" applyProtection="1">
      <alignment horizontal="center" vertical="center" wrapText="1"/>
    </xf>
    <xf numFmtId="176" fontId="20" fillId="6" borderId="69" xfId="1" applyNumberFormat="1" applyFont="1" applyFill="1" applyBorder="1" applyAlignment="1" applyProtection="1">
      <alignment horizontal="center" vertical="center" wrapText="1"/>
    </xf>
    <xf numFmtId="177" fontId="31" fillId="4" borderId="128" xfId="1" applyNumberFormat="1" applyFont="1" applyFill="1" applyBorder="1" applyAlignment="1" applyProtection="1">
      <alignment horizontal="center" vertical="center"/>
    </xf>
    <xf numFmtId="177" fontId="31" fillId="4" borderId="130" xfId="1" applyNumberFormat="1" applyFont="1" applyFill="1" applyBorder="1" applyAlignment="1" applyProtection="1">
      <alignment horizontal="center" vertical="center"/>
    </xf>
    <xf numFmtId="176" fontId="129" fillId="4" borderId="34" xfId="1" applyNumberFormat="1" applyFont="1" applyFill="1" applyBorder="1" applyAlignment="1" applyProtection="1">
      <alignment horizontal="left" vertical="top" wrapText="1"/>
    </xf>
    <xf numFmtId="0" fontId="130" fillId="4" borderId="0" xfId="1" applyFont="1" applyFill="1" applyBorder="1" applyProtection="1">
      <alignment vertical="center"/>
    </xf>
    <xf numFmtId="0" fontId="130" fillId="4" borderId="12" xfId="1" applyFont="1" applyFill="1" applyBorder="1" applyProtection="1">
      <alignment vertical="center"/>
    </xf>
    <xf numFmtId="177" fontId="31" fillId="0" borderId="29" xfId="1" applyNumberFormat="1" applyFont="1" applyFill="1" applyBorder="1" applyAlignment="1" applyProtection="1">
      <alignment horizontal="center" vertical="center"/>
    </xf>
    <xf numFmtId="177" fontId="31" fillId="0" borderId="25" xfId="1" applyNumberFormat="1" applyFont="1" applyFill="1" applyBorder="1" applyAlignment="1" applyProtection="1">
      <alignment horizontal="center" vertical="center"/>
    </xf>
    <xf numFmtId="176" fontId="31" fillId="4" borderId="84" xfId="1" applyNumberFormat="1" applyFont="1" applyFill="1" applyBorder="1" applyAlignment="1" applyProtection="1">
      <alignment horizontal="center" vertical="center"/>
    </xf>
    <xf numFmtId="176" fontId="31" fillId="4" borderId="85" xfId="1" applyNumberFormat="1" applyFont="1" applyFill="1" applyBorder="1" applyAlignment="1" applyProtection="1">
      <alignment horizontal="center" vertical="center"/>
    </xf>
    <xf numFmtId="176" fontId="129" fillId="4" borderId="35" xfId="1" applyNumberFormat="1" applyFont="1" applyFill="1" applyBorder="1" applyAlignment="1" applyProtection="1">
      <alignment horizontal="left" vertical="top" wrapText="1"/>
    </xf>
    <xf numFmtId="0" fontId="130" fillId="4" borderId="9" xfId="1" applyFont="1" applyFill="1" applyBorder="1" applyProtection="1">
      <alignment vertical="center"/>
    </xf>
    <xf numFmtId="0" fontId="130" fillId="4" borderId="10" xfId="1" applyFont="1" applyFill="1" applyBorder="1" applyProtection="1">
      <alignment vertical="center"/>
    </xf>
    <xf numFmtId="176" fontId="129" fillId="4" borderId="128" xfId="1" applyNumberFormat="1" applyFont="1" applyFill="1" applyBorder="1" applyAlignment="1" applyProtection="1">
      <alignment horizontal="left" vertical="top" wrapText="1"/>
    </xf>
    <xf numFmtId="0" fontId="130" fillId="4" borderId="129" xfId="1" applyFont="1" applyFill="1" applyBorder="1" applyProtection="1">
      <alignment vertical="center"/>
    </xf>
    <xf numFmtId="0" fontId="130" fillId="4" borderId="145" xfId="1" applyFont="1" applyFill="1" applyBorder="1" applyProtection="1">
      <alignment vertical="center"/>
    </xf>
    <xf numFmtId="0" fontId="18" fillId="11" borderId="263" xfId="1" applyFont="1" applyFill="1" applyBorder="1" applyAlignment="1" applyProtection="1">
      <alignment horizontal="center" vertical="center"/>
    </xf>
    <xf numFmtId="0" fontId="18" fillId="11" borderId="264" xfId="1" applyFont="1" applyFill="1" applyBorder="1" applyAlignment="1" applyProtection="1">
      <alignment horizontal="center" vertical="center"/>
    </xf>
    <xf numFmtId="0" fontId="18" fillId="11" borderId="265" xfId="1" applyFont="1" applyFill="1" applyBorder="1" applyAlignment="1" applyProtection="1">
      <alignment horizontal="center" vertical="center"/>
    </xf>
    <xf numFmtId="0" fontId="18" fillId="11" borderId="266" xfId="1" applyFont="1" applyFill="1" applyBorder="1" applyAlignment="1" applyProtection="1">
      <alignment horizontal="center" vertical="center"/>
    </xf>
    <xf numFmtId="0" fontId="53" fillId="0" borderId="0" xfId="0" applyFont="1" applyAlignment="1" applyProtection="1">
      <alignment horizontal="left" vertical="center" shrinkToFit="1"/>
    </xf>
    <xf numFmtId="0" fontId="0" fillId="0" borderId="218" xfId="0" applyBorder="1" applyAlignment="1" applyProtection="1">
      <alignment horizontal="center" vertical="center" textRotation="255"/>
    </xf>
    <xf numFmtId="0" fontId="0" fillId="0" borderId="221" xfId="0" applyBorder="1" applyAlignment="1" applyProtection="1">
      <alignment horizontal="center" vertical="center" textRotation="255"/>
    </xf>
    <xf numFmtId="0" fontId="0" fillId="0" borderId="171" xfId="0" applyBorder="1" applyAlignment="1" applyProtection="1">
      <alignment horizontal="center" vertical="center" textRotation="255"/>
    </xf>
    <xf numFmtId="0" fontId="76" fillId="0" borderId="154" xfId="9" applyBorder="1" applyAlignment="1">
      <alignment vertical="center" textRotation="255"/>
    </xf>
    <xf numFmtId="0" fontId="110" fillId="0" borderId="0" xfId="9" applyFont="1" applyProtection="1">
      <alignment vertical="center"/>
      <protection locked="0"/>
    </xf>
    <xf numFmtId="0" fontId="111" fillId="14" borderId="204" xfId="9" applyFont="1" applyFill="1" applyBorder="1" applyAlignment="1">
      <alignment horizontal="center" vertical="center"/>
    </xf>
    <xf numFmtId="0" fontId="111" fillId="14" borderId="205" xfId="9" applyFont="1" applyFill="1" applyBorder="1" applyAlignment="1">
      <alignment horizontal="center" vertical="center"/>
    </xf>
    <xf numFmtId="0" fontId="111" fillId="14" borderId="206" xfId="9" applyFont="1" applyFill="1" applyBorder="1" applyAlignment="1">
      <alignment horizontal="center" vertical="center"/>
    </xf>
    <xf numFmtId="0" fontId="111" fillId="14" borderId="207" xfId="9" applyFont="1" applyFill="1" applyBorder="1" applyAlignment="1">
      <alignment horizontal="center" vertical="center"/>
    </xf>
    <xf numFmtId="182" fontId="111" fillId="14" borderId="208" xfId="9" applyNumberFormat="1" applyFont="1" applyFill="1" applyBorder="1" applyAlignment="1">
      <alignment horizontal="center" vertical="center"/>
    </xf>
    <xf numFmtId="182" fontId="111" fillId="14" borderId="214" xfId="9" applyNumberFormat="1" applyFont="1" applyFill="1" applyBorder="1" applyAlignment="1">
      <alignment horizontal="center" vertical="center"/>
    </xf>
    <xf numFmtId="0" fontId="111" fillId="14" borderId="209" xfId="9" applyFont="1" applyFill="1" applyBorder="1" applyAlignment="1">
      <alignment horizontal="center" vertical="center"/>
    </xf>
    <xf numFmtId="0" fontId="112" fillId="0" borderId="0" xfId="9" applyFont="1">
      <alignment vertical="center"/>
    </xf>
    <xf numFmtId="0" fontId="113" fillId="14" borderId="210" xfId="9" applyFont="1" applyFill="1" applyBorder="1" applyAlignment="1">
      <alignment horizontal="center" vertical="center" wrapText="1"/>
    </xf>
    <xf numFmtId="0" fontId="114" fillId="14" borderId="211" xfId="9" applyFont="1" applyFill="1" applyBorder="1" applyAlignment="1">
      <alignment horizontal="center" vertical="center" wrapText="1"/>
    </xf>
    <xf numFmtId="0" fontId="76" fillId="0" borderId="151" xfId="9" applyBorder="1" applyAlignment="1">
      <alignment vertical="center" textRotation="255"/>
    </xf>
    <xf numFmtId="0" fontId="16" fillId="0" borderId="8" xfId="2" applyFill="1" applyBorder="1" applyAlignment="1" applyProtection="1">
      <alignment horizontal="left" vertical="center" wrapText="1"/>
      <protection locked="0"/>
    </xf>
    <xf numFmtId="0" fontId="16" fillId="0" borderId="36" xfId="2" applyFill="1" applyBorder="1" applyAlignment="1" applyProtection="1">
      <alignment horizontal="left" vertical="center" wrapText="1"/>
      <protection locked="0"/>
    </xf>
    <xf numFmtId="0" fontId="16" fillId="0" borderId="11" xfId="2" applyFill="1" applyBorder="1" applyAlignment="1" applyProtection="1">
      <alignment horizontal="left" vertical="center" wrapText="1"/>
      <protection locked="0"/>
    </xf>
    <xf numFmtId="0" fontId="16" fillId="0" borderId="26" xfId="2" applyFill="1" applyBorder="1" applyAlignment="1" applyProtection="1">
      <alignment horizontal="left" vertical="center" wrapText="1"/>
      <protection locked="0"/>
    </xf>
    <xf numFmtId="0" fontId="16" fillId="0" borderId="13" xfId="2" applyFill="1" applyBorder="1" applyAlignment="1" applyProtection="1">
      <alignment horizontal="left" vertical="center" wrapText="1"/>
      <protection locked="0"/>
    </xf>
    <xf numFmtId="0" fontId="16" fillId="0" borderId="28" xfId="2" applyFill="1" applyBorder="1" applyAlignment="1" applyProtection="1">
      <alignment horizontal="left" vertical="center" wrapText="1"/>
      <protection locked="0"/>
    </xf>
    <xf numFmtId="38" fontId="41" fillId="0" borderId="35" xfId="3" applyFont="1" applyFill="1" applyBorder="1" applyAlignment="1" applyProtection="1">
      <alignment horizontal="right" vertical="center"/>
      <protection locked="0"/>
    </xf>
    <xf numFmtId="38" fontId="41" fillId="0" borderId="34" xfId="3" applyFont="1" applyFill="1" applyBorder="1" applyAlignment="1" applyProtection="1">
      <alignment horizontal="right" vertical="center"/>
      <protection locked="0"/>
    </xf>
    <xf numFmtId="38" fontId="41" fillId="0" borderId="38" xfId="3" applyFont="1" applyFill="1" applyBorder="1" applyAlignment="1" applyProtection="1">
      <alignment horizontal="right" vertical="center"/>
      <protection locked="0"/>
    </xf>
    <xf numFmtId="0" fontId="16" fillId="0" borderId="36" xfId="2" applyFill="1" applyBorder="1" applyAlignment="1" applyProtection="1">
      <alignment horizontal="right" vertical="center"/>
    </xf>
    <xf numFmtId="0" fontId="16" fillId="0" borderId="26" xfId="2" applyFill="1" applyBorder="1" applyAlignment="1" applyProtection="1">
      <alignment horizontal="right" vertical="center"/>
    </xf>
    <xf numFmtId="0" fontId="16" fillId="0" borderId="28" xfId="2" applyFill="1" applyBorder="1" applyAlignment="1" applyProtection="1">
      <alignment horizontal="right" vertical="center"/>
    </xf>
    <xf numFmtId="38" fontId="41" fillId="0" borderId="60" xfId="3" applyFont="1" applyFill="1" applyBorder="1" applyAlignment="1" applyProtection="1">
      <alignment horizontal="center" vertical="center"/>
      <protection locked="0"/>
    </xf>
    <xf numFmtId="38" fontId="41" fillId="0" borderId="57" xfId="3" applyFont="1" applyFill="1" applyBorder="1" applyAlignment="1" applyProtection="1">
      <alignment horizontal="center" vertical="center"/>
      <protection locked="0"/>
    </xf>
    <xf numFmtId="38" fontId="41" fillId="0" borderId="91" xfId="3" applyFont="1" applyFill="1" applyBorder="1" applyAlignment="1" applyProtection="1">
      <alignment horizontal="center" vertical="center"/>
      <protection locked="0"/>
    </xf>
    <xf numFmtId="0" fontId="16" fillId="7" borderId="0" xfId="2" applyFill="1" applyAlignment="1" applyProtection="1">
      <alignment vertical="center"/>
    </xf>
    <xf numFmtId="0" fontId="44" fillId="0" borderId="0" xfId="2" applyFont="1" applyAlignment="1" applyProtection="1">
      <alignment horizontal="left" vertical="center"/>
    </xf>
    <xf numFmtId="0" fontId="43" fillId="0" borderId="0" xfId="2" applyFont="1" applyAlignment="1" applyProtection="1">
      <alignment horizontal="left" vertical="center"/>
    </xf>
    <xf numFmtId="0" fontId="42" fillId="0" borderId="0" xfId="2" applyFont="1" applyAlignment="1" applyProtection="1">
      <alignment horizontal="left" vertical="center"/>
    </xf>
    <xf numFmtId="0" fontId="16" fillId="0" borderId="20" xfId="2" applyBorder="1" applyAlignment="1" applyProtection="1">
      <alignment horizontal="left" vertical="center" shrinkToFit="1"/>
      <protection hidden="1"/>
    </xf>
    <xf numFmtId="0" fontId="16" fillId="0" borderId="55" xfId="2" applyBorder="1" applyAlignment="1" applyProtection="1">
      <alignment horizontal="center" vertical="center"/>
    </xf>
    <xf numFmtId="0" fontId="16" fillId="0" borderId="93" xfId="2" applyBorder="1" applyAlignment="1" applyProtection="1">
      <alignment horizontal="center" vertical="center"/>
    </xf>
    <xf numFmtId="0" fontId="14" fillId="0" borderId="0" xfId="0" applyFont="1" applyFill="1" applyAlignment="1" applyProtection="1">
      <alignment horizontal="left" vertical="center"/>
    </xf>
    <xf numFmtId="0" fontId="14" fillId="0" borderId="37" xfId="0" applyFont="1" applyFill="1" applyBorder="1" applyAlignment="1" applyProtection="1">
      <alignment horizontal="left" vertical="center"/>
    </xf>
    <xf numFmtId="0" fontId="14" fillId="2" borderId="37" xfId="0" applyFont="1" applyFill="1" applyBorder="1" applyAlignment="1" applyProtection="1">
      <alignment horizontal="left" vertical="center"/>
      <protection locked="0"/>
    </xf>
    <xf numFmtId="0" fontId="14" fillId="2" borderId="1"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center"/>
    </xf>
    <xf numFmtId="0" fontId="14" fillId="0" borderId="6"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5" xfId="0" applyFont="1" applyBorder="1" applyAlignment="1" applyProtection="1">
      <alignment horizontal="left" vertical="center" wrapText="1"/>
    </xf>
    <xf numFmtId="0" fontId="14" fillId="0" borderId="6" xfId="0" applyFont="1" applyBorder="1" applyAlignment="1" applyProtection="1">
      <alignment horizontal="left" vertical="center"/>
    </xf>
    <xf numFmtId="0" fontId="14" fillId="0" borderId="7" xfId="0" applyFont="1" applyBorder="1" applyAlignment="1" applyProtection="1">
      <alignment horizontal="left" vertical="center"/>
    </xf>
    <xf numFmtId="0" fontId="14" fillId="0" borderId="37" xfId="0" applyFont="1" applyBorder="1" applyAlignment="1" applyProtection="1">
      <alignment horizontal="left" vertical="center"/>
    </xf>
    <xf numFmtId="0" fontId="14" fillId="0" borderId="44" xfId="0" applyFont="1" applyBorder="1" applyAlignment="1" applyProtection="1">
      <alignment horizontal="left" vertical="center"/>
    </xf>
    <xf numFmtId="0" fontId="14" fillId="0" borderId="37"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45" xfId="0" applyFont="1" applyBorder="1" applyAlignment="1" applyProtection="1">
      <alignment horizontal="left" vertical="center"/>
    </xf>
    <xf numFmtId="0" fontId="14" fillId="2" borderId="37" xfId="0" applyFont="1" applyFill="1" applyBorder="1" applyAlignment="1" applyProtection="1">
      <alignment horizontal="center" vertical="center"/>
      <protection locked="0"/>
    </xf>
    <xf numFmtId="0" fontId="14" fillId="0" borderId="0" xfId="0" applyFont="1" applyBorder="1" applyAlignment="1" applyProtection="1">
      <alignment horizontal="left" vertical="center"/>
    </xf>
    <xf numFmtId="0" fontId="14" fillId="0" borderId="42" xfId="0" applyFont="1" applyBorder="1" applyAlignment="1" applyProtection="1">
      <alignment horizontal="left" vertical="center"/>
    </xf>
    <xf numFmtId="0" fontId="72"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14" fillId="0" borderId="5" xfId="0" applyFont="1" applyBorder="1" applyAlignment="1" applyProtection="1">
      <alignment horizontal="left" vertical="center"/>
    </xf>
    <xf numFmtId="0" fontId="2" fillId="9" borderId="1" xfId="0" applyFont="1" applyFill="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252" xfId="0" applyFont="1" applyBorder="1" applyAlignment="1">
      <alignment horizontal="center" vertical="center"/>
    </xf>
    <xf numFmtId="0" fontId="2" fillId="0" borderId="253" xfId="0" applyFont="1" applyBorder="1" applyAlignment="1">
      <alignment horizontal="center" vertical="center"/>
    </xf>
    <xf numFmtId="0" fontId="2" fillId="9" borderId="39" xfId="0" applyFont="1" applyFill="1" applyBorder="1" applyAlignment="1" applyProtection="1">
      <alignment horizontal="left" vertical="center"/>
      <protection locked="0"/>
    </xf>
    <xf numFmtId="0" fontId="2" fillId="9" borderId="40" xfId="0" applyFont="1" applyFill="1" applyBorder="1" applyAlignment="1" applyProtection="1">
      <alignment horizontal="left" vertical="center"/>
      <protection locked="0"/>
    </xf>
    <xf numFmtId="0" fontId="2" fillId="0" borderId="34" xfId="0" applyFont="1" applyBorder="1" applyAlignment="1">
      <alignment horizontal="center" vertical="center" wrapText="1"/>
    </xf>
    <xf numFmtId="0" fontId="2" fillId="0" borderId="0" xfId="0" applyFont="1" applyBorder="1" applyAlignment="1">
      <alignment horizontal="center" vertical="center" wrapText="1"/>
    </xf>
  </cellXfs>
  <cellStyles count="10">
    <cellStyle name="パーセント" xfId="8" builtinId="5"/>
    <cellStyle name="ハイパーリンク" xfId="5" builtinId="8"/>
    <cellStyle name="桁区切り" xfId="7" builtinId="6"/>
    <cellStyle name="桁区切り 2" xfId="3" xr:uid="{00000000-0005-0000-0000-000003000000}"/>
    <cellStyle name="標準" xfId="0" builtinId="0"/>
    <cellStyle name="標準 2" xfId="1" xr:uid="{00000000-0005-0000-0000-000005000000}"/>
    <cellStyle name="標準 2 2" xfId="2" xr:uid="{00000000-0005-0000-0000-000006000000}"/>
    <cellStyle name="標準 3" xfId="4" xr:uid="{00000000-0005-0000-0000-000007000000}"/>
    <cellStyle name="標準 4" xfId="9" xr:uid="{00000000-0005-0000-0000-000008000000}"/>
    <cellStyle name="標準 6" xfId="6" xr:uid="{00000000-0005-0000-0000-000009000000}"/>
  </cellStyles>
  <dxfs count="20">
    <dxf>
      <fill>
        <patternFill>
          <bgColor rgb="FFFFFF99"/>
        </patternFill>
      </fill>
    </dxf>
    <dxf>
      <fill>
        <patternFill>
          <bgColor rgb="FFFFFF99"/>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s>
  <tableStyles count="0" defaultTableStyle="TableStyleMedium2" defaultPivotStyle="PivotStyleLight16"/>
  <colors>
    <mruColors>
      <color rgb="FFFFFF99"/>
      <color rgb="FFCCFF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t>3</a:t>
            </a:r>
            <a:r>
              <a:rPr lang="ja-JP"/>
              <a:t>年間の費目</a:t>
            </a:r>
            <a:r>
              <a:rPr lang="ja-JP" altLang="en-US"/>
              <a:t>の構成</a:t>
            </a:r>
            <a:endParaRPr lang="ja-JP"/>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barChart>
        <c:barDir val="bar"/>
        <c:grouping val="stacked"/>
        <c:varyColors val="0"/>
        <c:ser>
          <c:idx val="0"/>
          <c:order val="0"/>
          <c:tx>
            <c:strRef>
              <c:f>【参考】全体予算!$C$5</c:f>
              <c:strCache>
                <c:ptCount val="1"/>
                <c:pt idx="0">
                  <c:v>要望額調書（1年目）</c:v>
                </c:pt>
              </c:strCache>
            </c:strRef>
          </c:tx>
          <c:spPr>
            <a:solidFill>
              <a:schemeClr val="accent1"/>
            </a:solidFill>
            <a:ln>
              <a:noFill/>
            </a:ln>
            <a:effectLst/>
          </c:spPr>
          <c:invertIfNegative val="0"/>
          <c:cat>
            <c:strRef>
              <c:f>(【参考】全体予算!$B$6:$B$7,【参考】全体予算!$B$9:$B$20,【参考】全体予算!$B$22)</c:f>
              <c:strCache>
                <c:ptCount val="15"/>
                <c:pt idx="0">
                  <c:v>謝金</c:v>
                </c:pt>
                <c:pt idx="1">
                  <c:v>旅費</c:v>
                </c:pt>
                <c:pt idx="2">
                  <c:v>　賃金（正職員）</c:v>
                </c:pt>
                <c:pt idx="3">
                  <c:v>　賃金（アルバイト）</c:v>
                </c:pt>
                <c:pt idx="4">
                  <c:v>　家賃</c:v>
                </c:pt>
                <c:pt idx="5">
                  <c:v>　光熱水費</c:v>
                </c:pt>
                <c:pt idx="6">
                  <c:v>　備品購入費</c:v>
                </c:pt>
                <c:pt idx="7">
                  <c:v>　消耗品費</c:v>
                </c:pt>
                <c:pt idx="8">
                  <c:v>　借料損料</c:v>
                </c:pt>
                <c:pt idx="9">
                  <c:v>　印刷製本費</c:v>
                </c:pt>
                <c:pt idx="10">
                  <c:v>　通信運搬費</c:v>
                </c:pt>
                <c:pt idx="11">
                  <c:v>　委託費</c:v>
                </c:pt>
                <c:pt idx="12">
                  <c:v>　雑役務費</c:v>
                </c:pt>
                <c:pt idx="13">
                  <c:v>　保険料</c:v>
                </c:pt>
                <c:pt idx="14">
                  <c:v> Ｂ その他の費用</c:v>
                </c:pt>
              </c:strCache>
            </c:strRef>
          </c:cat>
          <c:val>
            <c:numRef>
              <c:f>(【参考】全体予算!$C$6:$C$7,【参考】全体予算!$C$9:$C$20,【参考】全体予算!$C$22)</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7DB-4927-91DF-1DCCCD58867C}"/>
            </c:ext>
          </c:extLst>
        </c:ser>
        <c:ser>
          <c:idx val="1"/>
          <c:order val="1"/>
          <c:tx>
            <c:strRef>
              <c:f>【参考】全体予算!$D$5</c:f>
              <c:strCache>
                <c:ptCount val="1"/>
                <c:pt idx="0">
                  <c:v>要望額調書（2年目）</c:v>
                </c:pt>
              </c:strCache>
            </c:strRef>
          </c:tx>
          <c:spPr>
            <a:solidFill>
              <a:schemeClr val="accent2"/>
            </a:solidFill>
            <a:ln>
              <a:noFill/>
            </a:ln>
            <a:effectLst/>
          </c:spPr>
          <c:invertIfNegative val="0"/>
          <c:cat>
            <c:strRef>
              <c:f>(【参考】全体予算!$B$6:$B$7,【参考】全体予算!$B$9:$B$20,【参考】全体予算!$B$22)</c:f>
              <c:strCache>
                <c:ptCount val="15"/>
                <c:pt idx="0">
                  <c:v>謝金</c:v>
                </c:pt>
                <c:pt idx="1">
                  <c:v>旅費</c:v>
                </c:pt>
                <c:pt idx="2">
                  <c:v>　賃金（正職員）</c:v>
                </c:pt>
                <c:pt idx="3">
                  <c:v>　賃金（アルバイト）</c:v>
                </c:pt>
                <c:pt idx="4">
                  <c:v>　家賃</c:v>
                </c:pt>
                <c:pt idx="5">
                  <c:v>　光熱水費</c:v>
                </c:pt>
                <c:pt idx="6">
                  <c:v>　備品購入費</c:v>
                </c:pt>
                <c:pt idx="7">
                  <c:v>　消耗品費</c:v>
                </c:pt>
                <c:pt idx="8">
                  <c:v>　借料損料</c:v>
                </c:pt>
                <c:pt idx="9">
                  <c:v>　印刷製本費</c:v>
                </c:pt>
                <c:pt idx="10">
                  <c:v>　通信運搬費</c:v>
                </c:pt>
                <c:pt idx="11">
                  <c:v>　委託費</c:v>
                </c:pt>
                <c:pt idx="12">
                  <c:v>　雑役務費</c:v>
                </c:pt>
                <c:pt idx="13">
                  <c:v>　保険料</c:v>
                </c:pt>
                <c:pt idx="14">
                  <c:v> Ｂ その他の費用</c:v>
                </c:pt>
              </c:strCache>
            </c:strRef>
          </c:cat>
          <c:val>
            <c:numRef>
              <c:f>(【参考】全体予算!$D$6:$D$7,【参考】全体予算!$D$9:$D$20,【参考】全体予算!$D$22)</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07DB-4927-91DF-1DCCCD58867C}"/>
            </c:ext>
          </c:extLst>
        </c:ser>
        <c:ser>
          <c:idx val="2"/>
          <c:order val="2"/>
          <c:tx>
            <c:strRef>
              <c:f>【参考】全体予算!$E$5</c:f>
              <c:strCache>
                <c:ptCount val="1"/>
                <c:pt idx="0">
                  <c:v>要望額調書（3年目）</c:v>
                </c:pt>
              </c:strCache>
            </c:strRef>
          </c:tx>
          <c:spPr>
            <a:solidFill>
              <a:schemeClr val="accent3"/>
            </a:solidFill>
            <a:ln>
              <a:noFill/>
            </a:ln>
            <a:effectLst/>
          </c:spPr>
          <c:invertIfNegative val="0"/>
          <c:cat>
            <c:strRef>
              <c:f>(【参考】全体予算!$B$6:$B$7,【参考】全体予算!$B$9:$B$20,【参考】全体予算!$B$22)</c:f>
              <c:strCache>
                <c:ptCount val="15"/>
                <c:pt idx="0">
                  <c:v>謝金</c:v>
                </c:pt>
                <c:pt idx="1">
                  <c:v>旅費</c:v>
                </c:pt>
                <c:pt idx="2">
                  <c:v>　賃金（正職員）</c:v>
                </c:pt>
                <c:pt idx="3">
                  <c:v>　賃金（アルバイト）</c:v>
                </c:pt>
                <c:pt idx="4">
                  <c:v>　家賃</c:v>
                </c:pt>
                <c:pt idx="5">
                  <c:v>　光熱水費</c:v>
                </c:pt>
                <c:pt idx="6">
                  <c:v>　備品購入費</c:v>
                </c:pt>
                <c:pt idx="7">
                  <c:v>　消耗品費</c:v>
                </c:pt>
                <c:pt idx="8">
                  <c:v>　借料損料</c:v>
                </c:pt>
                <c:pt idx="9">
                  <c:v>　印刷製本費</c:v>
                </c:pt>
                <c:pt idx="10">
                  <c:v>　通信運搬費</c:v>
                </c:pt>
                <c:pt idx="11">
                  <c:v>　委託費</c:v>
                </c:pt>
                <c:pt idx="12">
                  <c:v>　雑役務費</c:v>
                </c:pt>
                <c:pt idx="13">
                  <c:v>　保険料</c:v>
                </c:pt>
                <c:pt idx="14">
                  <c:v> Ｂ その他の費用</c:v>
                </c:pt>
              </c:strCache>
            </c:strRef>
          </c:cat>
          <c:val>
            <c:numRef>
              <c:f>(【参考】全体予算!$E$6:$E$7,【参考】全体予算!$E$9:$E$20,【参考】全体予算!$E$22)</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07DB-4927-91DF-1DCCCD58867C}"/>
            </c:ext>
          </c:extLst>
        </c:ser>
        <c:dLbls>
          <c:showLegendKey val="0"/>
          <c:showVal val="0"/>
          <c:showCatName val="0"/>
          <c:showSerName val="0"/>
          <c:showPercent val="0"/>
          <c:showBubbleSize val="0"/>
        </c:dLbls>
        <c:gapWidth val="39"/>
        <c:overlap val="27"/>
        <c:axId val="330466176"/>
        <c:axId val="330462648"/>
      </c:barChart>
      <c:catAx>
        <c:axId val="3304661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330462648"/>
        <c:crosses val="autoZero"/>
        <c:auto val="1"/>
        <c:lblAlgn val="ctr"/>
        <c:lblOffset val="100"/>
        <c:noMultiLvlLbl val="0"/>
      </c:catAx>
      <c:valAx>
        <c:axId val="330462648"/>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0466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hyperlink" Target="#&#12452;&#12531;&#12503;&#12483;&#12488;&#12471;&#12540;&#12488;!A1"/><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55</xdr:col>
      <xdr:colOff>78554</xdr:colOff>
      <xdr:row>5</xdr:row>
      <xdr:rowOff>162037</xdr:rowOff>
    </xdr:from>
    <xdr:to>
      <xdr:col>80</xdr:col>
      <xdr:colOff>104560</xdr:colOff>
      <xdr:row>11</xdr:row>
      <xdr:rowOff>180078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591874" y="1365997"/>
          <a:ext cx="3264506" cy="167158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110377</xdr:colOff>
      <xdr:row>37</xdr:row>
      <xdr:rowOff>139513</xdr:rowOff>
    </xdr:from>
    <xdr:to>
      <xdr:col>82</xdr:col>
      <xdr:colOff>2024</xdr:colOff>
      <xdr:row>42</xdr:row>
      <xdr:rowOff>229160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730627" y="11312338"/>
          <a:ext cx="3606397" cy="1661272"/>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57</xdr:col>
      <xdr:colOff>119678</xdr:colOff>
      <xdr:row>81</xdr:row>
      <xdr:rowOff>15240</xdr:rowOff>
    </xdr:from>
    <xdr:to>
      <xdr:col>83</xdr:col>
      <xdr:colOff>11325</xdr:colOff>
      <xdr:row>84</xdr:row>
      <xdr:rowOff>114300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892078" y="22966680"/>
          <a:ext cx="3259687" cy="160782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58</xdr:col>
      <xdr:colOff>118222</xdr:colOff>
      <xdr:row>162</xdr:row>
      <xdr:rowOff>0</xdr:rowOff>
    </xdr:from>
    <xdr:to>
      <xdr:col>84</xdr:col>
      <xdr:colOff>9869</xdr:colOff>
      <xdr:row>166</xdr:row>
      <xdr:rowOff>233082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0024222" y="44462700"/>
          <a:ext cx="3606397" cy="1385607"/>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381000</xdr:colOff>
      <xdr:row>200</xdr:row>
      <xdr:rowOff>121920</xdr:rowOff>
    </xdr:from>
    <xdr:to>
      <xdr:col>78</xdr:col>
      <xdr:colOff>115052</xdr:colOff>
      <xdr:row>203</xdr:row>
      <xdr:rowOff>1188720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353300" y="77556360"/>
          <a:ext cx="3254492" cy="16383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372688</xdr:colOff>
      <xdr:row>279</xdr:row>
      <xdr:rowOff>255617</xdr:rowOff>
    </xdr:from>
    <xdr:to>
      <xdr:col>81</xdr:col>
      <xdr:colOff>31232</xdr:colOff>
      <xdr:row>281</xdr:row>
      <xdr:rowOff>527818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548948" y="109534037"/>
          <a:ext cx="4337224" cy="168952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47625</xdr:colOff>
      <xdr:row>136</xdr:row>
      <xdr:rowOff>142875</xdr:rowOff>
    </xdr:from>
    <xdr:to>
      <xdr:col>84</xdr:col>
      <xdr:colOff>76952</xdr:colOff>
      <xdr:row>139</xdr:row>
      <xdr:rowOff>548732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096500" y="38481000"/>
          <a:ext cx="3601202" cy="1701257"/>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68580</xdr:colOff>
      <xdr:row>131</xdr:row>
      <xdr:rowOff>38100</xdr:rowOff>
    </xdr:from>
    <xdr:to>
      <xdr:col>48</xdr:col>
      <xdr:colOff>632460</xdr:colOff>
      <xdr:row>134</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324600" y="36118800"/>
          <a:ext cx="563880" cy="378714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594360</xdr:colOff>
      <xdr:row>132</xdr:row>
      <xdr:rowOff>144780</xdr:rowOff>
    </xdr:from>
    <xdr:to>
      <xdr:col>55</xdr:col>
      <xdr:colOff>121920</xdr:colOff>
      <xdr:row>133</xdr:row>
      <xdr:rowOff>1112520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850380" y="50452020"/>
          <a:ext cx="784860" cy="1379220"/>
        </a:xfrm>
        <a:prstGeom prst="roundRect">
          <a:avLst/>
        </a:prstGeom>
        <a:solidFill>
          <a:schemeClr val="bg1"/>
        </a:solid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r>
            <a:rPr kumimoji="1" lang="ja-JP" altLang="en-US" sz="1100">
              <a:solidFill>
                <a:sysClr val="windowText" lastClr="000000"/>
              </a:solidFill>
              <a:latin typeface="+mj-ea"/>
              <a:ea typeface="+mj-ea"/>
            </a:rPr>
            <a:t>該当がある場合に記載してください。</a:t>
          </a:r>
        </a:p>
      </xdr:txBody>
    </xdr:sp>
    <xdr:clientData/>
  </xdr:twoCellAnchor>
  <xdr:twoCellAnchor>
    <xdr:from>
      <xdr:col>49</xdr:col>
      <xdr:colOff>459105</xdr:colOff>
      <xdr:row>146</xdr:row>
      <xdr:rowOff>295275</xdr:rowOff>
    </xdr:from>
    <xdr:to>
      <xdr:col>81</xdr:col>
      <xdr:colOff>83820</xdr:colOff>
      <xdr:row>150</xdr:row>
      <xdr:rowOff>152492</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7431405" y="56599455"/>
          <a:ext cx="3533775" cy="1365977"/>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205740</xdr:colOff>
      <xdr:row>230</xdr:row>
      <xdr:rowOff>200198</xdr:rowOff>
    </xdr:from>
    <xdr:to>
      <xdr:col>75</xdr:col>
      <xdr:colOff>0</xdr:colOff>
      <xdr:row>233</xdr:row>
      <xdr:rowOff>335280</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7178040" y="90207638"/>
          <a:ext cx="2926080" cy="1902922"/>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281940</xdr:colOff>
      <xdr:row>49</xdr:row>
      <xdr:rowOff>83820</xdr:rowOff>
    </xdr:from>
    <xdr:to>
      <xdr:col>14</xdr:col>
      <xdr:colOff>114300</xdr:colOff>
      <xdr:row>165</xdr:row>
      <xdr:rowOff>30480</xdr:rowOff>
    </xdr:to>
    <xdr:pic>
      <xdr:nvPicPr>
        <xdr:cNvPr id="45" name="図 44">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940" y="8298180"/>
          <a:ext cx="8366760" cy="1939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11</xdr:row>
      <xdr:rowOff>161925</xdr:rowOff>
    </xdr:from>
    <xdr:to>
      <xdr:col>14</xdr:col>
      <xdr:colOff>66675</xdr:colOff>
      <xdr:row>41</xdr:row>
      <xdr:rowOff>0</xdr:rowOff>
    </xdr:to>
    <xdr:pic>
      <xdr:nvPicPr>
        <xdr:cNvPr id="41" name="図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1838325"/>
          <a:ext cx="8277225" cy="486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0</xdr:row>
      <xdr:rowOff>7620</xdr:rowOff>
    </xdr:from>
    <xdr:to>
      <xdr:col>11</xdr:col>
      <xdr:colOff>428625</xdr:colOff>
      <xdr:row>11</xdr:row>
      <xdr:rowOff>114300</xdr:rowOff>
    </xdr:to>
    <xdr:sp macro="" textlink="">
      <xdr:nvSpPr>
        <xdr:cNvPr id="2" name="四角形: 角を丸くする 1">
          <a:hlinkClick xmlns:r="http://schemas.openxmlformats.org/officeDocument/2006/relationships" r:id="rId3"/>
          <a:extLst>
            <a:ext uri="{FF2B5EF4-FFF2-40B4-BE49-F238E27FC236}">
              <a16:creationId xmlns:a16="http://schemas.microsoft.com/office/drawing/2014/main" id="{00000000-0008-0000-0200-000002000000}"/>
            </a:ext>
          </a:extLst>
        </xdr:cNvPr>
        <xdr:cNvSpPr/>
      </xdr:nvSpPr>
      <xdr:spPr>
        <a:xfrm>
          <a:off x="1343025" y="7620"/>
          <a:ext cx="5791200" cy="19507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a:t>要望額調書の作成は別シートの「インプットシート」をご利用ください。</a:t>
          </a:r>
          <a:endParaRPr kumimoji="1" lang="en-US" altLang="ja-JP" sz="1600"/>
        </a:p>
        <a:p>
          <a:pPr algn="l"/>
          <a:r>
            <a:rPr kumimoji="1" lang="ja-JP" altLang="en-US" sz="1600"/>
            <a:t>記入の方法及び経費入力の際の注意事項を下記に記載しております。</a:t>
          </a:r>
          <a:endParaRPr kumimoji="1" lang="en-US" altLang="ja-JP" sz="1600"/>
        </a:p>
        <a:p>
          <a:pPr algn="l"/>
          <a:r>
            <a:rPr kumimoji="1" lang="ja-JP" altLang="en-US" sz="1600"/>
            <a:t>こちらをご覧になってからインプットシートの入力に進んでください。</a:t>
          </a:r>
        </a:p>
      </xdr:txBody>
    </xdr:sp>
    <xdr:clientData/>
  </xdr:twoCellAnchor>
  <xdr:twoCellAnchor>
    <xdr:from>
      <xdr:col>0</xdr:col>
      <xdr:colOff>314325</xdr:colOff>
      <xdr:row>13</xdr:row>
      <xdr:rowOff>19050</xdr:rowOff>
    </xdr:from>
    <xdr:to>
      <xdr:col>2</xdr:col>
      <xdr:colOff>323850</xdr:colOff>
      <xdr:row>41</xdr:row>
      <xdr:rowOff>66676</xdr:rowOff>
    </xdr:to>
    <xdr:sp macro="" textlink="">
      <xdr:nvSpPr>
        <xdr:cNvPr id="7" name="角丸四角形 9">
          <a:extLst>
            <a:ext uri="{FF2B5EF4-FFF2-40B4-BE49-F238E27FC236}">
              <a16:creationId xmlns:a16="http://schemas.microsoft.com/office/drawing/2014/main" id="{00000000-0008-0000-0200-000007000000}"/>
            </a:ext>
          </a:extLst>
        </xdr:cNvPr>
        <xdr:cNvSpPr/>
      </xdr:nvSpPr>
      <xdr:spPr>
        <a:xfrm>
          <a:off x="314325" y="2076450"/>
          <a:ext cx="1381125" cy="48482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514350</xdr:colOff>
      <xdr:row>12</xdr:row>
      <xdr:rowOff>161925</xdr:rowOff>
    </xdr:from>
    <xdr:to>
      <xdr:col>7</xdr:col>
      <xdr:colOff>66675</xdr:colOff>
      <xdr:row>41</xdr:row>
      <xdr:rowOff>28575</xdr:rowOff>
    </xdr:to>
    <xdr:sp macro="" textlink="">
      <xdr:nvSpPr>
        <xdr:cNvPr id="8" name="角丸四角形 9">
          <a:extLst>
            <a:ext uri="{FF2B5EF4-FFF2-40B4-BE49-F238E27FC236}">
              <a16:creationId xmlns:a16="http://schemas.microsoft.com/office/drawing/2014/main" id="{00000000-0008-0000-0200-000008000000}"/>
            </a:ext>
          </a:extLst>
        </xdr:cNvPr>
        <xdr:cNvSpPr/>
      </xdr:nvSpPr>
      <xdr:spPr>
        <a:xfrm>
          <a:off x="1885950" y="2047875"/>
          <a:ext cx="2981325" cy="48387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533400</xdr:colOff>
      <xdr:row>12</xdr:row>
      <xdr:rowOff>161926</xdr:rowOff>
    </xdr:from>
    <xdr:to>
      <xdr:col>8</xdr:col>
      <xdr:colOff>600075</xdr:colOff>
      <xdr:row>41</xdr:row>
      <xdr:rowOff>9525</xdr:rowOff>
    </xdr:to>
    <xdr:sp macro="" textlink="">
      <xdr:nvSpPr>
        <xdr:cNvPr id="9" name="角丸四角形 9">
          <a:extLst>
            <a:ext uri="{FF2B5EF4-FFF2-40B4-BE49-F238E27FC236}">
              <a16:creationId xmlns:a16="http://schemas.microsoft.com/office/drawing/2014/main" id="{00000000-0008-0000-0200-000009000000}"/>
            </a:ext>
          </a:extLst>
        </xdr:cNvPr>
        <xdr:cNvSpPr/>
      </xdr:nvSpPr>
      <xdr:spPr>
        <a:xfrm>
          <a:off x="5334000" y="2047876"/>
          <a:ext cx="752475" cy="481964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285750</xdr:colOff>
      <xdr:row>13</xdr:row>
      <xdr:rowOff>1</xdr:rowOff>
    </xdr:from>
    <xdr:to>
      <xdr:col>10</xdr:col>
      <xdr:colOff>495300</xdr:colOff>
      <xdr:row>41</xdr:row>
      <xdr:rowOff>9525</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6457950" y="2057401"/>
          <a:ext cx="895350" cy="481012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9525</xdr:colOff>
      <xdr:row>12</xdr:row>
      <xdr:rowOff>161926</xdr:rowOff>
    </xdr:from>
    <xdr:to>
      <xdr:col>12</xdr:col>
      <xdr:colOff>180975</xdr:colOff>
      <xdr:row>40</xdr:row>
      <xdr:rowOff>161925</xdr:rowOff>
    </xdr:to>
    <xdr:sp macro="" textlink="">
      <xdr:nvSpPr>
        <xdr:cNvPr id="11" name="角丸四角形 9">
          <a:extLst>
            <a:ext uri="{FF2B5EF4-FFF2-40B4-BE49-F238E27FC236}">
              <a16:creationId xmlns:a16="http://schemas.microsoft.com/office/drawing/2014/main" id="{00000000-0008-0000-0200-00000B000000}"/>
            </a:ext>
          </a:extLst>
        </xdr:cNvPr>
        <xdr:cNvSpPr/>
      </xdr:nvSpPr>
      <xdr:spPr>
        <a:xfrm>
          <a:off x="7553325" y="2047876"/>
          <a:ext cx="857250" cy="480059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390525</xdr:colOff>
      <xdr:row>5</xdr:row>
      <xdr:rowOff>152400</xdr:rowOff>
    </xdr:from>
    <xdr:to>
      <xdr:col>14</xdr:col>
      <xdr:colOff>149413</xdr:colOff>
      <xdr:row>13</xdr:row>
      <xdr:rowOff>3041</xdr:rowOff>
    </xdr:to>
    <xdr:sp macro="" textlink="">
      <xdr:nvSpPr>
        <xdr:cNvPr id="12" name="AutoShape 5">
          <a:extLst>
            <a:ext uri="{FF2B5EF4-FFF2-40B4-BE49-F238E27FC236}">
              <a16:creationId xmlns:a16="http://schemas.microsoft.com/office/drawing/2014/main" id="{00000000-0008-0000-0200-00000C000000}"/>
            </a:ext>
          </a:extLst>
        </xdr:cNvPr>
        <xdr:cNvSpPr>
          <a:spLocks/>
        </xdr:cNvSpPr>
      </xdr:nvSpPr>
      <xdr:spPr bwMode="auto">
        <a:xfrm>
          <a:off x="7934325" y="838200"/>
          <a:ext cx="1816288" cy="1222241"/>
        </a:xfrm>
        <a:prstGeom prst="borderCallout2">
          <a:avLst>
            <a:gd name="adj1" fmla="val 88341"/>
            <a:gd name="adj2" fmla="val -1152"/>
            <a:gd name="adj3" fmla="val 169267"/>
            <a:gd name="adj4" fmla="val -21799"/>
            <a:gd name="adj5" fmla="val 170269"/>
            <a:gd name="adj6" fmla="val -19803"/>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入力が必要な部分は赤枠の箇所のみとなります。</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142875</xdr:colOff>
      <xdr:row>10</xdr:row>
      <xdr:rowOff>45720</xdr:rowOff>
    </xdr:from>
    <xdr:to>
      <xdr:col>11</xdr:col>
      <xdr:colOff>373381</xdr:colOff>
      <xdr:row>12</xdr:row>
      <xdr:rowOff>161925</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a:off x="1514475" y="1588770"/>
          <a:ext cx="6402706" cy="45910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371475</xdr:colOff>
      <xdr:row>10</xdr:row>
      <xdr:rowOff>106680</xdr:rowOff>
    </xdr:from>
    <xdr:to>
      <xdr:col>11</xdr:col>
      <xdr:colOff>419101</xdr:colOff>
      <xdr:row>13</xdr:row>
      <xdr:rowOff>0</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flipH="1">
          <a:off x="4486275" y="1649730"/>
          <a:ext cx="3476626" cy="40767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261938</xdr:colOff>
      <xdr:row>10</xdr:row>
      <xdr:rowOff>76200</xdr:rowOff>
    </xdr:from>
    <xdr:to>
      <xdr:col>11</xdr:col>
      <xdr:colOff>370114</xdr:colOff>
      <xdr:row>12</xdr:row>
      <xdr:rowOff>161926</xdr:rowOff>
    </xdr:to>
    <xdr:cxnSp macro="">
      <xdr:nvCxnSpPr>
        <xdr:cNvPr id="23" name="直線コネクタ 22">
          <a:extLst>
            <a:ext uri="{FF2B5EF4-FFF2-40B4-BE49-F238E27FC236}">
              <a16:creationId xmlns:a16="http://schemas.microsoft.com/office/drawing/2014/main" id="{00000000-0008-0000-0200-000017000000}"/>
            </a:ext>
          </a:extLst>
        </xdr:cNvPr>
        <xdr:cNvCxnSpPr>
          <a:endCxn id="9" idx="0"/>
        </xdr:cNvCxnSpPr>
      </xdr:nvCxnSpPr>
      <xdr:spPr>
        <a:xfrm flipH="1">
          <a:off x="5138738" y="1709057"/>
          <a:ext cx="1936976" cy="41229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11</xdr:row>
      <xdr:rowOff>19050</xdr:rowOff>
    </xdr:from>
    <xdr:to>
      <xdr:col>11</xdr:col>
      <xdr:colOff>361952</xdr:colOff>
      <xdr:row>12</xdr:row>
      <xdr:rowOff>123825</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H="1">
          <a:off x="6877050" y="1733550"/>
          <a:ext cx="1028702" cy="2762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480061</xdr:colOff>
      <xdr:row>11</xdr:row>
      <xdr:rowOff>85725</xdr:rowOff>
    </xdr:from>
    <xdr:to>
      <xdr:col>2</xdr:col>
      <xdr:colOff>502445</xdr:colOff>
      <xdr:row>19</xdr:row>
      <xdr:rowOff>28575</xdr:rowOff>
    </xdr:to>
    <xdr:sp macro="" textlink="">
      <xdr:nvSpPr>
        <xdr:cNvPr id="31" name="吹き出し: 角を丸めた四角形 30">
          <a:extLst>
            <a:ext uri="{FF2B5EF4-FFF2-40B4-BE49-F238E27FC236}">
              <a16:creationId xmlns:a16="http://schemas.microsoft.com/office/drawing/2014/main" id="{00000000-0008-0000-0200-00001F000000}"/>
            </a:ext>
          </a:extLst>
        </xdr:cNvPr>
        <xdr:cNvSpPr/>
      </xdr:nvSpPr>
      <xdr:spPr>
        <a:xfrm>
          <a:off x="480061" y="1762125"/>
          <a:ext cx="1241584" cy="1283970"/>
        </a:xfrm>
        <a:prstGeom prst="wedgeRoundRectCallout">
          <a:avLst>
            <a:gd name="adj1" fmla="val -4414"/>
            <a:gd name="adj2" fmla="val 62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プルダウンより費目を選択してください。収入やその他経費についても選択可能です。</a:t>
          </a:r>
        </a:p>
      </xdr:txBody>
    </xdr:sp>
    <xdr:clientData/>
  </xdr:twoCellAnchor>
  <xdr:twoCellAnchor>
    <xdr:from>
      <xdr:col>3</xdr:col>
      <xdr:colOff>561974</xdr:colOff>
      <xdr:row>22</xdr:row>
      <xdr:rowOff>57150</xdr:rowOff>
    </xdr:from>
    <xdr:to>
      <xdr:col>6</xdr:col>
      <xdr:colOff>68579</xdr:colOff>
      <xdr:row>27</xdr:row>
      <xdr:rowOff>142875</xdr:rowOff>
    </xdr:to>
    <xdr:sp macro="" textlink="">
      <xdr:nvSpPr>
        <xdr:cNvPr id="32" name="吹き出し: 角を丸めた四角形 31">
          <a:extLst>
            <a:ext uri="{FF2B5EF4-FFF2-40B4-BE49-F238E27FC236}">
              <a16:creationId xmlns:a16="http://schemas.microsoft.com/office/drawing/2014/main" id="{00000000-0008-0000-0200-000020000000}"/>
            </a:ext>
          </a:extLst>
        </xdr:cNvPr>
        <xdr:cNvSpPr/>
      </xdr:nvSpPr>
      <xdr:spPr>
        <a:xfrm>
          <a:off x="2390774" y="3577590"/>
          <a:ext cx="1335405" cy="923925"/>
        </a:xfrm>
        <a:prstGeom prst="wedgeRoundRectCallout">
          <a:avLst>
            <a:gd name="adj1" fmla="val -62635"/>
            <a:gd name="adj2" fmla="val -588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助成金対象経費の場合は、経費を使用する柱立てＮｏを記入してください。</a:t>
          </a:r>
        </a:p>
      </xdr:txBody>
    </xdr:sp>
    <xdr:clientData/>
  </xdr:twoCellAnchor>
  <xdr:twoCellAnchor>
    <xdr:from>
      <xdr:col>3</xdr:col>
      <xdr:colOff>371474</xdr:colOff>
      <xdr:row>14</xdr:row>
      <xdr:rowOff>38100</xdr:rowOff>
    </xdr:from>
    <xdr:to>
      <xdr:col>6</xdr:col>
      <xdr:colOff>281939</xdr:colOff>
      <xdr:row>18</xdr:row>
      <xdr:rowOff>0</xdr:rowOff>
    </xdr:to>
    <xdr:sp macro="" textlink="">
      <xdr:nvSpPr>
        <xdr:cNvPr id="34" name="吹き出し: 線 33">
          <a:extLst>
            <a:ext uri="{FF2B5EF4-FFF2-40B4-BE49-F238E27FC236}">
              <a16:creationId xmlns:a16="http://schemas.microsoft.com/office/drawing/2014/main" id="{00000000-0008-0000-0200-000022000000}"/>
            </a:ext>
          </a:extLst>
        </xdr:cNvPr>
        <xdr:cNvSpPr/>
      </xdr:nvSpPr>
      <xdr:spPr>
        <a:xfrm>
          <a:off x="2200274" y="2217420"/>
          <a:ext cx="1739265" cy="632460"/>
        </a:xfrm>
        <a:prstGeom prst="borderCallout1">
          <a:avLst>
            <a:gd name="adj1" fmla="val 104044"/>
            <a:gd name="adj2" fmla="val 26334"/>
            <a:gd name="adj3" fmla="val 150735"/>
            <a:gd name="adj4" fmla="val 19839"/>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具体的な積算根拠を記入してください。</a:t>
          </a:r>
        </a:p>
      </xdr:txBody>
    </xdr:sp>
    <xdr:clientData/>
  </xdr:twoCellAnchor>
  <xdr:twoCellAnchor>
    <xdr:from>
      <xdr:col>5</xdr:col>
      <xdr:colOff>21907</xdr:colOff>
      <xdr:row>18</xdr:row>
      <xdr:rowOff>0</xdr:rowOff>
    </xdr:from>
    <xdr:to>
      <xdr:col>6</xdr:col>
      <xdr:colOff>257175</xdr:colOff>
      <xdr:row>20</xdr:row>
      <xdr:rowOff>66675</xdr:rowOff>
    </xdr:to>
    <xdr:cxnSp macro="">
      <xdr:nvCxnSpPr>
        <xdr:cNvPr id="36" name="直線コネクタ 35">
          <a:extLst>
            <a:ext uri="{FF2B5EF4-FFF2-40B4-BE49-F238E27FC236}">
              <a16:creationId xmlns:a16="http://schemas.microsoft.com/office/drawing/2014/main" id="{00000000-0008-0000-0200-000024000000}"/>
            </a:ext>
          </a:extLst>
        </xdr:cNvPr>
        <xdr:cNvCxnSpPr>
          <a:stCxn id="34" idx="1"/>
        </xdr:cNvCxnSpPr>
      </xdr:nvCxnSpPr>
      <xdr:spPr>
        <a:xfrm>
          <a:off x="3069907" y="2849880"/>
          <a:ext cx="844868" cy="401955"/>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21907</xdr:colOff>
      <xdr:row>18</xdr:row>
      <xdr:rowOff>0</xdr:rowOff>
    </xdr:from>
    <xdr:to>
      <xdr:col>8</xdr:col>
      <xdr:colOff>1905</xdr:colOff>
      <xdr:row>20</xdr:row>
      <xdr:rowOff>38100</xdr:rowOff>
    </xdr:to>
    <xdr:cxnSp macro="">
      <xdr:nvCxnSpPr>
        <xdr:cNvPr id="39" name="直線コネクタ 38">
          <a:extLst>
            <a:ext uri="{FF2B5EF4-FFF2-40B4-BE49-F238E27FC236}">
              <a16:creationId xmlns:a16="http://schemas.microsoft.com/office/drawing/2014/main" id="{00000000-0008-0000-0200-000027000000}"/>
            </a:ext>
          </a:extLst>
        </xdr:cNvPr>
        <xdr:cNvCxnSpPr>
          <a:stCxn id="34" idx="1"/>
        </xdr:cNvCxnSpPr>
      </xdr:nvCxnSpPr>
      <xdr:spPr>
        <a:xfrm>
          <a:off x="3069907" y="2849880"/>
          <a:ext cx="1808798" cy="373380"/>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171450</xdr:colOff>
      <xdr:row>22</xdr:row>
      <xdr:rowOff>0</xdr:rowOff>
    </xdr:from>
    <xdr:to>
      <xdr:col>11</xdr:col>
      <xdr:colOff>472440</xdr:colOff>
      <xdr:row>26</xdr:row>
      <xdr:rowOff>152400</xdr:rowOff>
    </xdr:to>
    <xdr:sp macro="" textlink="">
      <xdr:nvSpPr>
        <xdr:cNvPr id="42" name="吹き出し: 角を丸めた四角形 41">
          <a:extLst>
            <a:ext uri="{FF2B5EF4-FFF2-40B4-BE49-F238E27FC236}">
              <a16:creationId xmlns:a16="http://schemas.microsoft.com/office/drawing/2014/main" id="{00000000-0008-0000-0200-00002A000000}"/>
            </a:ext>
          </a:extLst>
        </xdr:cNvPr>
        <xdr:cNvSpPr/>
      </xdr:nvSpPr>
      <xdr:spPr>
        <a:xfrm>
          <a:off x="5657850" y="3520440"/>
          <a:ext cx="1520190" cy="822960"/>
        </a:xfrm>
        <a:prstGeom prst="wedgeRoundRectCallout">
          <a:avLst>
            <a:gd name="adj1" fmla="val -87317"/>
            <a:gd name="adj2" fmla="val -59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単位をプルダウンから選択、もしくは手入力してください。</a:t>
          </a:r>
        </a:p>
      </xdr:txBody>
    </xdr:sp>
    <xdr:clientData/>
  </xdr:twoCellAnchor>
  <xdr:twoCellAnchor>
    <xdr:from>
      <xdr:col>11</xdr:col>
      <xdr:colOff>314324</xdr:colOff>
      <xdr:row>16</xdr:row>
      <xdr:rowOff>85726</xdr:rowOff>
    </xdr:from>
    <xdr:to>
      <xdr:col>13</xdr:col>
      <xdr:colOff>409575</xdr:colOff>
      <xdr:row>20</xdr:row>
      <xdr:rowOff>66676</xdr:rowOff>
    </xdr:to>
    <xdr:sp macro="" textlink="">
      <xdr:nvSpPr>
        <xdr:cNvPr id="43" name="吹き出し: 角を丸めた四角形 42">
          <a:extLst>
            <a:ext uri="{FF2B5EF4-FFF2-40B4-BE49-F238E27FC236}">
              <a16:creationId xmlns:a16="http://schemas.microsoft.com/office/drawing/2014/main" id="{00000000-0008-0000-0200-00002B000000}"/>
            </a:ext>
          </a:extLst>
        </xdr:cNvPr>
        <xdr:cNvSpPr/>
      </xdr:nvSpPr>
      <xdr:spPr>
        <a:xfrm>
          <a:off x="7858124" y="2657476"/>
          <a:ext cx="1466851" cy="666750"/>
        </a:xfrm>
        <a:prstGeom prst="wedgeRoundRectCallout">
          <a:avLst>
            <a:gd name="adj1" fmla="val -55989"/>
            <a:gd name="adj2" fmla="val 481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入力をやめる場合は左の数値から順に消してください。</a:t>
          </a:r>
          <a:endParaRPr kumimoji="1" lang="en-US" altLang="ja-JP" sz="900">
            <a:latin typeface="+mj-ea"/>
            <a:ea typeface="+mj-ea"/>
          </a:endParaRPr>
        </a:p>
      </xdr:txBody>
    </xdr:sp>
    <xdr:clientData/>
  </xdr:twoCellAnchor>
  <xdr:twoCellAnchor>
    <xdr:from>
      <xdr:col>6</xdr:col>
      <xdr:colOff>144780</xdr:colOff>
      <xdr:row>18</xdr:row>
      <xdr:rowOff>0</xdr:rowOff>
    </xdr:from>
    <xdr:to>
      <xdr:col>9</xdr:col>
      <xdr:colOff>457200</xdr:colOff>
      <xdr:row>20</xdr:row>
      <xdr:rowOff>85725</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a:off x="3802380" y="2849880"/>
          <a:ext cx="2141220" cy="421005"/>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266700</xdr:colOff>
      <xdr:row>17</xdr:row>
      <xdr:rowOff>99060</xdr:rowOff>
    </xdr:from>
    <xdr:to>
      <xdr:col>11</xdr:col>
      <xdr:colOff>304800</xdr:colOff>
      <xdr:row>20</xdr:row>
      <xdr:rowOff>9525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3924300" y="2781300"/>
          <a:ext cx="3086100" cy="413385"/>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66675</xdr:colOff>
      <xdr:row>43</xdr:row>
      <xdr:rowOff>114300</xdr:rowOff>
    </xdr:from>
    <xdr:to>
      <xdr:col>9</xdr:col>
      <xdr:colOff>581025</xdr:colOff>
      <xdr:row>50</xdr:row>
      <xdr:rowOff>19050</xdr:rowOff>
    </xdr:to>
    <xdr:sp macro="" textlink="">
      <xdr:nvSpPr>
        <xdr:cNvPr id="61" name="二等辺三角形 60">
          <a:extLst>
            <a:ext uri="{FF2B5EF4-FFF2-40B4-BE49-F238E27FC236}">
              <a16:creationId xmlns:a16="http://schemas.microsoft.com/office/drawing/2014/main" id="{00000000-0008-0000-0200-00003D000000}"/>
            </a:ext>
          </a:extLst>
        </xdr:cNvPr>
        <xdr:cNvSpPr/>
      </xdr:nvSpPr>
      <xdr:spPr>
        <a:xfrm rot="10800000">
          <a:off x="3495675" y="7315200"/>
          <a:ext cx="3257550" cy="11049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552450</xdr:colOff>
      <xdr:row>44</xdr:row>
      <xdr:rowOff>95250</xdr:rowOff>
    </xdr:from>
    <xdr:to>
      <xdr:col>13</xdr:col>
      <xdr:colOff>209550</xdr:colOff>
      <xdr:row>48</xdr:row>
      <xdr:rowOff>133350</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6724650" y="7467600"/>
          <a:ext cx="24003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インプットシートの入力が終わると自動的に以下のように要望額調書に入力されます。</a:t>
          </a:r>
        </a:p>
      </xdr:txBody>
    </xdr:sp>
    <xdr:clientData/>
  </xdr:twoCellAnchor>
  <xdr:twoCellAnchor>
    <xdr:from>
      <xdr:col>14</xdr:col>
      <xdr:colOff>200025</xdr:colOff>
      <xdr:row>2</xdr:row>
      <xdr:rowOff>104775</xdr:rowOff>
    </xdr:from>
    <xdr:to>
      <xdr:col>19</xdr:col>
      <xdr:colOff>515711</xdr:colOff>
      <xdr:row>14</xdr:row>
      <xdr:rowOff>28575</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9801225" y="276225"/>
          <a:ext cx="3744686" cy="1981200"/>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本記載例では、子ども食堂の事業を主とした４つの柱での事業を行う団体の事例を想定したものとなっております。</a:t>
          </a:r>
          <a:endParaRPr kumimoji="1" lang="en-US" altLang="ja-JP" sz="1200" b="1"/>
        </a:p>
        <a:p>
          <a:pPr algn="l"/>
          <a:endParaRPr kumimoji="1" lang="en-US" altLang="ja-JP" sz="1200" b="1"/>
        </a:p>
        <a:p>
          <a:pPr algn="l"/>
          <a:r>
            <a:rPr kumimoji="1" lang="ja-JP" altLang="en-US" sz="1200" b="1"/>
            <a:t>柱１ 相談員のスキルアップ研修会</a:t>
          </a:r>
          <a:endParaRPr kumimoji="1" lang="en-US" altLang="ja-JP" sz="1200" b="1"/>
        </a:p>
        <a:p>
          <a:pPr algn="l"/>
          <a:r>
            <a:rPr kumimoji="1" lang="ja-JP" altLang="en-US" sz="1200" b="1"/>
            <a:t>柱２ 訪問相談・相談会の実施</a:t>
          </a:r>
          <a:endParaRPr kumimoji="1" lang="en-US" altLang="ja-JP" sz="1200" b="1"/>
        </a:p>
        <a:p>
          <a:pPr algn="l"/>
          <a:r>
            <a:rPr kumimoji="1" lang="ja-JP" altLang="en-US" sz="1200" b="1"/>
            <a:t>柱３ 子どもと親を対象にした子ども食堂</a:t>
          </a:r>
          <a:endParaRPr kumimoji="1" lang="en-US" altLang="ja-JP" sz="1200" b="1"/>
        </a:p>
        <a:p>
          <a:pPr algn="l"/>
          <a:r>
            <a:rPr kumimoji="1" lang="ja-JP" altLang="en-US" sz="1200" b="1"/>
            <a:t>柱４ 連絡会、報告書の作成</a:t>
          </a:r>
        </a:p>
      </xdr:txBody>
    </xdr:sp>
    <xdr:clientData/>
  </xdr:twoCellAnchor>
  <xdr:twoCellAnchor>
    <xdr:from>
      <xdr:col>14</xdr:col>
      <xdr:colOff>331470</xdr:colOff>
      <xdr:row>149</xdr:row>
      <xdr:rowOff>17144</xdr:rowOff>
    </xdr:from>
    <xdr:to>
      <xdr:col>22</xdr:col>
      <xdr:colOff>361352</xdr:colOff>
      <xdr:row>160</xdr:row>
      <xdr:rowOff>76199</xdr:rowOff>
    </xdr:to>
    <xdr:sp macro="" textlink="">
      <xdr:nvSpPr>
        <xdr:cNvPr id="81" name="AutoShape 5">
          <a:extLst>
            <a:ext uri="{FF2B5EF4-FFF2-40B4-BE49-F238E27FC236}">
              <a16:creationId xmlns:a16="http://schemas.microsoft.com/office/drawing/2014/main" id="{00000000-0008-0000-0200-000051000000}"/>
            </a:ext>
          </a:extLst>
        </xdr:cNvPr>
        <xdr:cNvSpPr>
          <a:spLocks/>
        </xdr:cNvSpPr>
      </xdr:nvSpPr>
      <xdr:spPr bwMode="auto">
        <a:xfrm>
          <a:off x="8865870" y="24995504"/>
          <a:ext cx="4906682" cy="1903095"/>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Ｂの値以上としてください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editAs="oneCell">
    <xdr:from>
      <xdr:col>7</xdr:col>
      <xdr:colOff>32385</xdr:colOff>
      <xdr:row>152</xdr:row>
      <xdr:rowOff>139065</xdr:rowOff>
    </xdr:from>
    <xdr:to>
      <xdr:col>14</xdr:col>
      <xdr:colOff>169973</xdr:colOff>
      <xdr:row>157</xdr:row>
      <xdr:rowOff>11112</xdr:rowOff>
    </xdr:to>
    <xdr:pic>
      <xdr:nvPicPr>
        <xdr:cNvPr id="83" name="図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4"/>
        <a:stretch>
          <a:fillRect/>
        </a:stretch>
      </xdr:blipFill>
      <xdr:spPr>
        <a:xfrm>
          <a:off x="4299585" y="25620345"/>
          <a:ext cx="4404788" cy="710247"/>
        </a:xfrm>
        <a:prstGeom prst="rect">
          <a:avLst/>
        </a:prstGeom>
      </xdr:spPr>
    </xdr:pic>
    <xdr:clientData/>
  </xdr:twoCellAnchor>
  <xdr:twoCellAnchor>
    <xdr:from>
      <xdr:col>0</xdr:col>
      <xdr:colOff>352425</xdr:colOff>
      <xdr:row>59</xdr:row>
      <xdr:rowOff>9526</xdr:rowOff>
    </xdr:from>
    <xdr:to>
      <xdr:col>4</xdr:col>
      <xdr:colOff>438150</xdr:colOff>
      <xdr:row>62</xdr:row>
      <xdr:rowOff>9526</xdr:rowOff>
    </xdr:to>
    <xdr:sp macro="" textlink="">
      <xdr:nvSpPr>
        <xdr:cNvPr id="84" name="角丸四角形 9">
          <a:extLst>
            <a:ext uri="{FF2B5EF4-FFF2-40B4-BE49-F238E27FC236}">
              <a16:creationId xmlns:a16="http://schemas.microsoft.com/office/drawing/2014/main" id="{00000000-0008-0000-0200-000054000000}"/>
            </a:ext>
          </a:extLst>
        </xdr:cNvPr>
        <xdr:cNvSpPr/>
      </xdr:nvSpPr>
      <xdr:spPr>
        <a:xfrm>
          <a:off x="352425" y="9953626"/>
          <a:ext cx="2828925" cy="5143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91440</xdr:colOff>
      <xdr:row>71</xdr:row>
      <xdr:rowOff>83820</xdr:rowOff>
    </xdr:from>
    <xdr:to>
      <xdr:col>5</xdr:col>
      <xdr:colOff>15240</xdr:colOff>
      <xdr:row>75</xdr:row>
      <xdr:rowOff>167639</xdr:rowOff>
    </xdr:to>
    <xdr:sp macro="" textlink="">
      <xdr:nvSpPr>
        <xdr:cNvPr id="85" name="角丸四角形 9">
          <a:extLst>
            <a:ext uri="{FF2B5EF4-FFF2-40B4-BE49-F238E27FC236}">
              <a16:creationId xmlns:a16="http://schemas.microsoft.com/office/drawing/2014/main" id="{00000000-0008-0000-0200-000055000000}"/>
            </a:ext>
          </a:extLst>
        </xdr:cNvPr>
        <xdr:cNvSpPr/>
      </xdr:nvSpPr>
      <xdr:spPr>
        <a:xfrm>
          <a:off x="701040" y="11986260"/>
          <a:ext cx="2362200" cy="75437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144780</xdr:colOff>
      <xdr:row>89</xdr:row>
      <xdr:rowOff>19049</xdr:rowOff>
    </xdr:from>
    <xdr:to>
      <xdr:col>4</xdr:col>
      <xdr:colOff>506729</xdr:colOff>
      <xdr:row>91</xdr:row>
      <xdr:rowOff>158114</xdr:rowOff>
    </xdr:to>
    <xdr:sp macro="" textlink="">
      <xdr:nvSpPr>
        <xdr:cNvPr id="86" name="角丸四角形 9">
          <a:extLst>
            <a:ext uri="{FF2B5EF4-FFF2-40B4-BE49-F238E27FC236}">
              <a16:creationId xmlns:a16="http://schemas.microsoft.com/office/drawing/2014/main" id="{00000000-0008-0000-0200-000056000000}"/>
            </a:ext>
          </a:extLst>
        </xdr:cNvPr>
        <xdr:cNvSpPr/>
      </xdr:nvSpPr>
      <xdr:spPr>
        <a:xfrm>
          <a:off x="754380" y="14939009"/>
          <a:ext cx="2190749" cy="47434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114300</xdr:colOff>
      <xdr:row>108</xdr:row>
      <xdr:rowOff>127635</xdr:rowOff>
    </xdr:from>
    <xdr:to>
      <xdr:col>4</xdr:col>
      <xdr:colOff>561975</xdr:colOff>
      <xdr:row>112</xdr:row>
      <xdr:rowOff>17145</xdr:rowOff>
    </xdr:to>
    <xdr:sp macro="" textlink="">
      <xdr:nvSpPr>
        <xdr:cNvPr id="87" name="角丸四角形 9">
          <a:extLst>
            <a:ext uri="{FF2B5EF4-FFF2-40B4-BE49-F238E27FC236}">
              <a16:creationId xmlns:a16="http://schemas.microsoft.com/office/drawing/2014/main" id="{00000000-0008-0000-0200-000057000000}"/>
            </a:ext>
          </a:extLst>
        </xdr:cNvPr>
        <xdr:cNvSpPr/>
      </xdr:nvSpPr>
      <xdr:spPr>
        <a:xfrm>
          <a:off x="723900" y="18232755"/>
          <a:ext cx="2276475" cy="56007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337185</xdr:colOff>
      <xdr:row>142</xdr:row>
      <xdr:rowOff>47625</xdr:rowOff>
    </xdr:from>
    <xdr:to>
      <xdr:col>4</xdr:col>
      <xdr:colOff>175260</xdr:colOff>
      <xdr:row>144</xdr:row>
      <xdr:rowOff>57150</xdr:rowOff>
    </xdr:to>
    <xdr:sp macro="" textlink="">
      <xdr:nvSpPr>
        <xdr:cNvPr id="89" name="角丸四角形 9">
          <a:extLst>
            <a:ext uri="{FF2B5EF4-FFF2-40B4-BE49-F238E27FC236}">
              <a16:creationId xmlns:a16="http://schemas.microsoft.com/office/drawing/2014/main" id="{00000000-0008-0000-0200-000059000000}"/>
            </a:ext>
          </a:extLst>
        </xdr:cNvPr>
        <xdr:cNvSpPr/>
      </xdr:nvSpPr>
      <xdr:spPr>
        <a:xfrm>
          <a:off x="337185" y="23852505"/>
          <a:ext cx="2276475" cy="34480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312420</xdr:colOff>
      <xdr:row>146</xdr:row>
      <xdr:rowOff>24765</xdr:rowOff>
    </xdr:from>
    <xdr:to>
      <xdr:col>4</xdr:col>
      <xdr:colOff>150495</xdr:colOff>
      <xdr:row>148</xdr:row>
      <xdr:rowOff>135255</xdr:rowOff>
    </xdr:to>
    <xdr:sp macro="" textlink="">
      <xdr:nvSpPr>
        <xdr:cNvPr id="90" name="角丸四角形 9">
          <a:extLst>
            <a:ext uri="{FF2B5EF4-FFF2-40B4-BE49-F238E27FC236}">
              <a16:creationId xmlns:a16="http://schemas.microsoft.com/office/drawing/2014/main" id="{00000000-0008-0000-0200-00005A000000}"/>
            </a:ext>
          </a:extLst>
        </xdr:cNvPr>
        <xdr:cNvSpPr/>
      </xdr:nvSpPr>
      <xdr:spPr>
        <a:xfrm>
          <a:off x="312420" y="24500205"/>
          <a:ext cx="2276475" cy="44577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14</xdr:col>
      <xdr:colOff>323850</xdr:colOff>
      <xdr:row>51</xdr:row>
      <xdr:rowOff>0</xdr:rowOff>
    </xdr:from>
    <xdr:to>
      <xdr:col>17</xdr:col>
      <xdr:colOff>82738</xdr:colOff>
      <xdr:row>58</xdr:row>
      <xdr:rowOff>22091</xdr:rowOff>
    </xdr:to>
    <xdr:sp macro="" textlink="">
      <xdr:nvSpPr>
        <xdr:cNvPr id="91" name="AutoShape 5">
          <a:extLst>
            <a:ext uri="{FF2B5EF4-FFF2-40B4-BE49-F238E27FC236}">
              <a16:creationId xmlns:a16="http://schemas.microsoft.com/office/drawing/2014/main" id="{00000000-0008-0000-0200-00005B000000}"/>
            </a:ext>
          </a:extLst>
        </xdr:cNvPr>
        <xdr:cNvSpPr>
          <a:spLocks/>
        </xdr:cNvSpPr>
      </xdr:nvSpPr>
      <xdr:spPr bwMode="auto">
        <a:xfrm>
          <a:off x="9925050" y="8572500"/>
          <a:ext cx="1816288" cy="1222241"/>
        </a:xfrm>
        <a:prstGeom prst="borderCallout2">
          <a:avLst>
            <a:gd name="adj1" fmla="val 88341"/>
            <a:gd name="adj2" fmla="val -1152"/>
            <a:gd name="adj3" fmla="val 90557"/>
            <a:gd name="adj4" fmla="val -61655"/>
            <a:gd name="adj5" fmla="val 128187"/>
            <a:gd name="adj6" fmla="val -388471"/>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Times New Roman"/>
              <a:cs typeface="Times New Roman"/>
            </a:rPr>
            <a:t>入力の先は赤枠の注意事項にも注意しながら入力してください。</a:t>
          </a:r>
        </a:p>
      </xdr:txBody>
    </xdr:sp>
    <xdr:clientData/>
  </xdr:twoCellAnchor>
  <xdr:twoCellAnchor>
    <xdr:from>
      <xdr:col>3</xdr:col>
      <xdr:colOff>66675</xdr:colOff>
      <xdr:row>57</xdr:row>
      <xdr:rowOff>123825</xdr:rowOff>
    </xdr:from>
    <xdr:to>
      <xdr:col>14</xdr:col>
      <xdr:colOff>300039</xdr:colOff>
      <xdr:row>71</xdr:row>
      <xdr:rowOff>114300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H="1">
          <a:off x="2124075" y="9725025"/>
          <a:ext cx="7777164" cy="23907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464820</xdr:colOff>
      <xdr:row>58</xdr:row>
      <xdr:rowOff>28575</xdr:rowOff>
    </xdr:from>
    <xdr:to>
      <xdr:col>15</xdr:col>
      <xdr:colOff>76201</xdr:colOff>
      <xdr:row>89</xdr:row>
      <xdr:rowOff>91440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H="1">
          <a:off x="2903220" y="9751695"/>
          <a:ext cx="6316981" cy="525970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548640</xdr:colOff>
      <xdr:row>58</xdr:row>
      <xdr:rowOff>22091</xdr:rowOff>
    </xdr:from>
    <xdr:to>
      <xdr:col>15</xdr:col>
      <xdr:colOff>508094</xdr:colOff>
      <xdr:row>109</xdr:row>
      <xdr:rowOff>38100</xdr:rowOff>
    </xdr:to>
    <xdr:cxnSp macro="">
      <xdr:nvCxnSpPr>
        <xdr:cNvPr id="97" name="直線コネクタ 96">
          <a:extLst>
            <a:ext uri="{FF2B5EF4-FFF2-40B4-BE49-F238E27FC236}">
              <a16:creationId xmlns:a16="http://schemas.microsoft.com/office/drawing/2014/main" id="{00000000-0008-0000-0200-000061000000}"/>
            </a:ext>
          </a:extLst>
        </xdr:cNvPr>
        <xdr:cNvCxnSpPr>
          <a:stCxn id="91" idx="1"/>
        </xdr:cNvCxnSpPr>
      </xdr:nvCxnSpPr>
      <xdr:spPr>
        <a:xfrm flipH="1">
          <a:off x="2987040" y="9745211"/>
          <a:ext cx="6665054" cy="856564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58</xdr:row>
      <xdr:rowOff>22091</xdr:rowOff>
    </xdr:from>
    <xdr:to>
      <xdr:col>15</xdr:col>
      <xdr:colOff>508094</xdr:colOff>
      <xdr:row>142</xdr:row>
      <xdr:rowOff>91440</xdr:rowOff>
    </xdr:to>
    <xdr:cxnSp macro="">
      <xdr:nvCxnSpPr>
        <xdr:cNvPr id="102" name="直線コネクタ 101">
          <a:extLst>
            <a:ext uri="{FF2B5EF4-FFF2-40B4-BE49-F238E27FC236}">
              <a16:creationId xmlns:a16="http://schemas.microsoft.com/office/drawing/2014/main" id="{00000000-0008-0000-0200-000066000000}"/>
            </a:ext>
          </a:extLst>
        </xdr:cNvPr>
        <xdr:cNvCxnSpPr>
          <a:stCxn id="91" idx="1"/>
        </xdr:cNvCxnSpPr>
      </xdr:nvCxnSpPr>
      <xdr:spPr>
        <a:xfrm flipH="1">
          <a:off x="2628900" y="9745211"/>
          <a:ext cx="7023194" cy="141511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150495</xdr:colOff>
      <xdr:row>58</xdr:row>
      <xdr:rowOff>19050</xdr:rowOff>
    </xdr:from>
    <xdr:to>
      <xdr:col>16</xdr:col>
      <xdr:colOff>333375</xdr:colOff>
      <xdr:row>147</xdr:row>
      <xdr:rowOff>80010</xdr:rowOff>
    </xdr:to>
    <xdr:cxnSp macro="">
      <xdr:nvCxnSpPr>
        <xdr:cNvPr id="103" name="直線コネクタ 102">
          <a:extLst>
            <a:ext uri="{FF2B5EF4-FFF2-40B4-BE49-F238E27FC236}">
              <a16:creationId xmlns:a16="http://schemas.microsoft.com/office/drawing/2014/main" id="{00000000-0008-0000-0200-000067000000}"/>
            </a:ext>
          </a:extLst>
        </xdr:cNvPr>
        <xdr:cNvCxnSpPr>
          <a:endCxn id="90" idx="3"/>
        </xdr:cNvCxnSpPr>
      </xdr:nvCxnSpPr>
      <xdr:spPr>
        <a:xfrm flipH="1">
          <a:off x="2588895" y="9742170"/>
          <a:ext cx="7498080" cy="1498092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485774</xdr:colOff>
      <xdr:row>22</xdr:row>
      <xdr:rowOff>123825</xdr:rowOff>
    </xdr:from>
    <xdr:to>
      <xdr:col>2</xdr:col>
      <xdr:colOff>419099</xdr:colOff>
      <xdr:row>27</xdr:row>
      <xdr:rowOff>104775</xdr:rowOff>
    </xdr:to>
    <xdr:sp macro="" textlink="">
      <xdr:nvSpPr>
        <xdr:cNvPr id="46" name="吹き出し: 角を丸めた四角形 45">
          <a:extLst>
            <a:ext uri="{FF2B5EF4-FFF2-40B4-BE49-F238E27FC236}">
              <a16:creationId xmlns:a16="http://schemas.microsoft.com/office/drawing/2014/main" id="{00000000-0008-0000-0200-00002E000000}"/>
            </a:ext>
          </a:extLst>
        </xdr:cNvPr>
        <xdr:cNvSpPr/>
      </xdr:nvSpPr>
      <xdr:spPr>
        <a:xfrm>
          <a:off x="485774" y="3644265"/>
          <a:ext cx="1152525" cy="819150"/>
        </a:xfrm>
        <a:prstGeom prst="wedgeRoundRectCallout">
          <a:avLst>
            <a:gd name="adj1" fmla="val -27111"/>
            <a:gd name="adj2" fmla="val -84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経費の執行予定年度をプルダウンから選択してください。</a:t>
          </a:r>
        </a:p>
      </xdr:txBody>
    </xdr:sp>
    <xdr:clientData/>
  </xdr:twoCellAnchor>
  <xdr:twoCellAnchor>
    <xdr:from>
      <xdr:col>1</xdr:col>
      <xdr:colOff>99060</xdr:colOff>
      <xdr:row>77</xdr:row>
      <xdr:rowOff>160020</xdr:rowOff>
    </xdr:from>
    <xdr:to>
      <xdr:col>5</xdr:col>
      <xdr:colOff>22860</xdr:colOff>
      <xdr:row>79</xdr:row>
      <xdr:rowOff>22859</xdr:rowOff>
    </xdr:to>
    <xdr:sp macro="" textlink="">
      <xdr:nvSpPr>
        <xdr:cNvPr id="48" name="角丸四角形 9">
          <a:extLst>
            <a:ext uri="{FF2B5EF4-FFF2-40B4-BE49-F238E27FC236}">
              <a16:creationId xmlns:a16="http://schemas.microsoft.com/office/drawing/2014/main" id="{00000000-0008-0000-0200-000030000000}"/>
            </a:ext>
          </a:extLst>
        </xdr:cNvPr>
        <xdr:cNvSpPr/>
      </xdr:nvSpPr>
      <xdr:spPr>
        <a:xfrm>
          <a:off x="708660" y="13068300"/>
          <a:ext cx="2362200" cy="19811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11432</xdr:colOff>
      <xdr:row>58</xdr:row>
      <xdr:rowOff>22860</xdr:rowOff>
    </xdr:from>
    <xdr:to>
      <xdr:col>14</xdr:col>
      <xdr:colOff>373380</xdr:colOff>
      <xdr:row>78</xdr:row>
      <xdr:rowOff>74295</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flipH="1">
          <a:off x="3059432" y="9745980"/>
          <a:ext cx="5848348" cy="340423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137272</xdr:colOff>
      <xdr:row>2</xdr:row>
      <xdr:rowOff>45831</xdr:rowOff>
    </xdr:from>
    <xdr:to>
      <xdr:col>42</xdr:col>
      <xdr:colOff>274320</xdr:colOff>
      <xdr:row>22</xdr:row>
      <xdr:rowOff>144781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967072" y="388731"/>
          <a:ext cx="8671448" cy="3451750"/>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各費目での注意事項は以下の通りとなります。</a:t>
          </a:r>
          <a:endParaRPr kumimoji="1" lang="en-US" altLang="ja-JP" sz="1200" b="1"/>
        </a:p>
        <a:p>
          <a:pPr algn="l"/>
          <a:r>
            <a:rPr kumimoji="1" lang="ja-JP" altLang="en-US" sz="1200" b="1"/>
            <a:t>またインプットシートでの記入がし難い場合は「要望額調書」の手動記入欄に入力することで、直接入力できます。</a:t>
          </a:r>
          <a:endParaRPr kumimoji="1" lang="en-US" altLang="ja-JP" sz="1200" b="1"/>
        </a:p>
        <a:p>
          <a:pPr algn="l"/>
          <a:endParaRPr kumimoji="1" lang="en-US" altLang="ja-JP" sz="1200" b="1"/>
        </a:p>
        <a:p>
          <a:pPr algn="l"/>
          <a:r>
            <a:rPr kumimoji="1" lang="ja-JP" altLang="en-US" sz="1200" b="1"/>
            <a:t>〇謝金： </a:t>
          </a:r>
          <a:r>
            <a:rPr kumimoji="1" lang="en-US" altLang="ja-JP" sz="1200" b="1"/>
            <a:t>1</a:t>
          </a:r>
          <a:r>
            <a:rPr kumimoji="1" lang="ja-JP" altLang="en-US" sz="1200" b="1"/>
            <a:t>人</a:t>
          </a:r>
          <a:r>
            <a:rPr kumimoji="1" lang="en-US" altLang="ja-JP" sz="1200" b="1"/>
            <a:t>1</a:t>
          </a:r>
          <a:r>
            <a:rPr kumimoji="1" lang="ja-JP" altLang="en-US" sz="1200" b="1"/>
            <a:t>回（日）あたり </a:t>
          </a:r>
          <a:r>
            <a:rPr kumimoji="1" lang="en-US" altLang="ja-JP" sz="1200" b="1"/>
            <a:t>15,700</a:t>
          </a:r>
          <a:r>
            <a:rPr kumimoji="1" lang="ja-JP" altLang="en-US" sz="1200" b="1"/>
            <a:t>円が助成金負担上限額です。上限額を超える　　</a:t>
          </a:r>
          <a:endParaRPr kumimoji="1" lang="en-US" altLang="ja-JP" sz="1200" b="1"/>
        </a:p>
        <a:p>
          <a:pPr algn="l"/>
          <a:r>
            <a:rPr kumimoji="1" lang="ja-JP" altLang="en-US" sz="1200" b="1"/>
            <a:t>　　　　</a:t>
          </a:r>
          <a:r>
            <a:rPr kumimoji="1" lang="ja-JP" altLang="en-US" sz="1200" b="1" baseline="0"/>
            <a:t> </a:t>
          </a:r>
          <a:r>
            <a:rPr kumimoji="1" lang="ja-JP" altLang="en-US" sz="1200" b="1"/>
            <a:t>部分はその他の経費で計上してください。</a:t>
          </a:r>
          <a:endParaRPr kumimoji="1" lang="en-US" altLang="ja-JP" sz="1200" b="1"/>
        </a:p>
        <a:p>
          <a:pPr algn="l"/>
          <a:r>
            <a:rPr kumimoji="1" lang="ja-JP" altLang="en-US" sz="1200" b="1"/>
            <a:t>〇賃金（職員）：</a:t>
          </a:r>
          <a:r>
            <a:rPr kumimoji="1" lang="en-US" altLang="ja-JP" sz="1200" b="1"/>
            <a:t> </a:t>
          </a:r>
          <a:r>
            <a:rPr kumimoji="1" lang="ja-JP" altLang="en-US" sz="1200" b="1"/>
            <a:t>団体職員（助成事業に従事する者。従事時間による積算となります。）への賃金となります。</a:t>
          </a:r>
          <a:endParaRPr kumimoji="1" lang="en-US" altLang="ja-JP" sz="1200" b="1"/>
        </a:p>
        <a:p>
          <a:pPr algn="l"/>
          <a:r>
            <a:rPr kumimoji="1" lang="ja-JP" altLang="en-US" sz="1200" b="1"/>
            <a:t>　　　　　　　　</a:t>
          </a:r>
          <a:r>
            <a:rPr kumimoji="1" lang="en-US" altLang="ja-JP" sz="1200" b="1"/>
            <a:t> </a:t>
          </a:r>
          <a:r>
            <a:rPr kumimoji="1" lang="ja-JP" altLang="en-US" sz="1200" b="1"/>
            <a:t>助成金負担には上限があります（</a:t>
          </a:r>
          <a:r>
            <a:rPr kumimoji="1" lang="en-US" altLang="ja-JP" sz="1200" b="1"/>
            <a:t>1</a:t>
          </a:r>
          <a:r>
            <a:rPr kumimoji="1" lang="ja-JP" altLang="en-US" sz="1200" b="1"/>
            <a:t>人</a:t>
          </a:r>
          <a:r>
            <a:rPr kumimoji="1" lang="en-US" altLang="ja-JP" sz="1200" b="1"/>
            <a:t>1</a:t>
          </a:r>
          <a:r>
            <a:rPr kumimoji="1" lang="ja-JP" altLang="en-US" sz="1200" b="1"/>
            <a:t>日あたり基本給</a:t>
          </a:r>
          <a:r>
            <a:rPr kumimoji="1" lang="en-US" altLang="ja-JP" sz="1200" b="1"/>
            <a:t>15,700</a:t>
          </a:r>
          <a:r>
            <a:rPr kumimoji="1" lang="ja-JP" altLang="en-US" sz="1200" b="1"/>
            <a:t>円まで。賃金（基本給＋通勤費）は助成　　</a:t>
          </a:r>
          <a:endParaRPr kumimoji="1" lang="en-US" altLang="ja-JP" sz="1200" b="1"/>
        </a:p>
        <a:p>
          <a:pPr algn="l"/>
          <a:r>
            <a:rPr kumimoji="1" lang="ja-JP" altLang="en-US" sz="1200" b="1"/>
            <a:t>　　　　　　　　</a:t>
          </a:r>
          <a:r>
            <a:rPr kumimoji="1" lang="ja-JP" altLang="en-US" sz="1200" b="1" baseline="0"/>
            <a:t> </a:t>
          </a:r>
          <a:r>
            <a:rPr kumimoji="1" lang="ja-JP" altLang="en-US" sz="1200" b="1"/>
            <a:t>金に対し</a:t>
          </a:r>
          <a:r>
            <a:rPr kumimoji="1" lang="en-US" altLang="ja-JP" sz="1200" b="1"/>
            <a:t>50</a:t>
          </a:r>
          <a:r>
            <a:rPr kumimoji="1" lang="ja-JP" altLang="en-US" sz="1200" b="1"/>
            <a:t>％まで。</a:t>
          </a:r>
          <a:r>
            <a:rPr kumimoji="1" lang="en-US" altLang="ja-JP" sz="1200" b="1"/>
            <a:t>)</a:t>
          </a:r>
        </a:p>
        <a:p>
          <a:pPr algn="l"/>
          <a:r>
            <a:rPr kumimoji="1" lang="ja-JP" altLang="en-US" sz="1200" b="1"/>
            <a:t>〇備品購入費：</a:t>
          </a:r>
          <a:r>
            <a:rPr kumimoji="1" lang="en-US" altLang="ja-JP" sz="1200" b="1"/>
            <a:t> </a:t>
          </a:r>
          <a:r>
            <a:rPr kumimoji="1" lang="ja-JP" altLang="en-US" sz="1200" b="1"/>
            <a:t>単価 </a:t>
          </a:r>
          <a:r>
            <a:rPr kumimoji="1" lang="en-US" altLang="ja-JP" sz="1200" b="1"/>
            <a:t>10</a:t>
          </a:r>
          <a:r>
            <a:rPr kumimoji="1" lang="ja-JP" altLang="en-US" sz="1200" b="1"/>
            <a:t>万円以上のものが該当します。単価 </a:t>
          </a:r>
          <a:r>
            <a:rPr kumimoji="1" lang="en-US" altLang="ja-JP" sz="1200" b="1"/>
            <a:t>30</a:t>
          </a:r>
          <a:r>
            <a:rPr kumimoji="1" lang="ja-JP" altLang="en-US" sz="1200" b="1"/>
            <a:t>万円以上の備品購入は、別紙「備品購入理由書」を提出し </a:t>
          </a:r>
          <a:endParaRPr kumimoji="1" lang="en-US" altLang="ja-JP" sz="1200" b="1"/>
        </a:p>
        <a:p>
          <a:pPr algn="l"/>
          <a:r>
            <a:rPr kumimoji="1" lang="en-US" altLang="ja-JP" sz="1200" b="1"/>
            <a:t>            </a:t>
          </a:r>
          <a:r>
            <a:rPr kumimoji="1" lang="ja-JP" altLang="en-US" sz="1200" b="1"/>
            <a:t>　　　</a:t>
          </a:r>
          <a:r>
            <a:rPr kumimoji="1" lang="ja-JP" altLang="en-US" sz="1200" b="1" baseline="0"/>
            <a:t> </a:t>
          </a:r>
          <a:r>
            <a:rPr kumimoji="1" lang="ja-JP" altLang="en-US" sz="1200" b="1"/>
            <a:t>てください。</a:t>
          </a:r>
          <a:endParaRPr kumimoji="1" lang="en-US" altLang="ja-JP" sz="1200" b="1"/>
        </a:p>
        <a:p>
          <a:pPr algn="l"/>
          <a:r>
            <a:rPr kumimoji="1" lang="ja-JP" altLang="en-US" sz="1200" b="1"/>
            <a:t>〇委託費：総事業費に対する委託費の割合が、</a:t>
          </a:r>
          <a:r>
            <a:rPr kumimoji="1" lang="en-US" altLang="ja-JP" sz="1200" b="1"/>
            <a:t>50</a:t>
          </a:r>
          <a:r>
            <a:rPr kumimoji="1" lang="ja-JP" altLang="en-US" sz="1200" b="1"/>
            <a:t>％以上の場合、</a:t>
          </a:r>
          <a:r>
            <a:rPr kumimoji="1" lang="en-US" altLang="ja-JP" sz="1200" b="1"/>
            <a:t>WAM</a:t>
          </a:r>
          <a:r>
            <a:rPr kumimoji="1" lang="ja-JP" altLang="en-US" sz="1200" b="1"/>
            <a:t>助成事業の</a:t>
          </a:r>
          <a:r>
            <a:rPr kumimoji="1" lang="ja-JP" altLang="en-US" sz="1400" b="1"/>
            <a:t>対象外</a:t>
          </a:r>
          <a:r>
            <a:rPr kumimoji="1" lang="ja-JP" altLang="en-US" sz="1200" b="1"/>
            <a:t>となります。</a:t>
          </a:r>
        </a:p>
        <a:p>
          <a:pPr algn="l"/>
          <a:endParaRPr kumimoji="1" lang="en-US" altLang="ja-JP" sz="1200" b="1"/>
        </a:p>
        <a:p>
          <a:pPr algn="l"/>
          <a:r>
            <a:rPr kumimoji="1" lang="ja-JP" altLang="en-US" sz="1200" b="1"/>
            <a:t>〇参加費収入：参加費、利用料など、この助成事業において発生する収益の内訳を記載してください。</a:t>
          </a:r>
        </a:p>
        <a:p>
          <a:pPr algn="l"/>
          <a:endParaRPr kumimoji="1" lang="en-US" altLang="ja-JP" sz="1200" b="1"/>
        </a:p>
        <a:p>
          <a:pPr algn="l"/>
          <a:r>
            <a:rPr kumimoji="1" lang="ja-JP" altLang="en-US" sz="1200" b="1"/>
            <a:t>〇寄付金・協賛金収入：この助成事業に使途を指定された場合のみ、内訳に■■企業から○○円、個人から○○円というよ</a:t>
          </a:r>
          <a:endParaRPr kumimoji="1" lang="en-US" altLang="ja-JP" sz="1200" b="1"/>
        </a:p>
        <a:p>
          <a:pPr algn="l"/>
          <a:r>
            <a:rPr kumimoji="1" lang="ja-JP" altLang="en-US" sz="1200" b="1"/>
            <a:t>　　　　　　　　　　　うに記載してください。</a:t>
          </a:r>
        </a:p>
      </xdr:txBody>
    </xdr:sp>
    <xdr:clientData/>
  </xdr:twoCellAnchor>
  <mc:AlternateContent xmlns:mc="http://schemas.openxmlformats.org/markup-compatibility/2006">
    <mc:Choice xmlns:a14="http://schemas.microsoft.com/office/drawing/2010/main" Requires="a14">
      <xdr:twoCellAnchor editAs="oneCell">
        <xdr:from>
          <xdr:col>29</xdr:col>
          <xdr:colOff>205113</xdr:colOff>
          <xdr:row>29</xdr:row>
          <xdr:rowOff>99228</xdr:rowOff>
        </xdr:from>
        <xdr:to>
          <xdr:col>38</xdr:col>
          <xdr:colOff>481966</xdr:colOff>
          <xdr:row>107</xdr:row>
          <xdr:rowOff>72134</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要望額調書（1年目）'!$B$1:$K$36" spid="_x0000_s81245"/>
                </a:ext>
              </a:extLst>
            </xdr:cNvPicPr>
          </xdr:nvPicPr>
          <xdr:blipFill>
            <a:blip xmlns:r="http://schemas.openxmlformats.org/officeDocument/2006/relationships" r:embed="rId1"/>
            <a:srcRect/>
            <a:stretch>
              <a:fillRect/>
            </a:stretch>
          </xdr:blipFill>
          <xdr:spPr bwMode="auto">
            <a:xfrm>
              <a:off x="10644513" y="4968408"/>
              <a:ext cx="5763253" cy="1304882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248712</xdr:colOff>
          <xdr:row>108</xdr:row>
          <xdr:rowOff>107878</xdr:rowOff>
        </xdr:from>
        <xdr:to>
          <xdr:col>38</xdr:col>
          <xdr:colOff>526733</xdr:colOff>
          <xdr:row>186</xdr:row>
          <xdr:rowOff>107074</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a:extLst>
                <a:ext uri="{84589F7E-364E-4C9E-8A38-B11213B215E9}">
                  <a14:cameraTool cellRange="'要望額調書（2年目）'!$B$1:$K$36" spid="_x0000_s81246"/>
                </a:ext>
              </a:extLst>
            </xdr:cNvPicPr>
          </xdr:nvPicPr>
          <xdr:blipFill>
            <a:blip xmlns:r="http://schemas.openxmlformats.org/officeDocument/2006/relationships" r:embed="rId2"/>
            <a:srcRect/>
            <a:stretch>
              <a:fillRect/>
            </a:stretch>
          </xdr:blipFill>
          <xdr:spPr bwMode="auto">
            <a:xfrm>
              <a:off x="10688112" y="18220618"/>
              <a:ext cx="5764421" cy="130751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246749</xdr:colOff>
          <xdr:row>187</xdr:row>
          <xdr:rowOff>89648</xdr:rowOff>
        </xdr:from>
        <xdr:to>
          <xdr:col>38</xdr:col>
          <xdr:colOff>565111</xdr:colOff>
          <xdr:row>265</xdr:row>
          <xdr:rowOff>132787</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要望額調書（3年目）'!$B$1:$K$36" spid="_x0000_s81247"/>
                </a:ext>
              </a:extLst>
            </xdr:cNvPicPr>
          </xdr:nvPicPr>
          <xdr:blipFill>
            <a:blip xmlns:r="http://schemas.openxmlformats.org/officeDocument/2006/relationships" r:embed="rId3"/>
            <a:srcRect/>
            <a:stretch>
              <a:fillRect/>
            </a:stretch>
          </xdr:blipFill>
          <xdr:spPr bwMode="auto">
            <a:xfrm>
              <a:off x="10686149" y="31445948"/>
              <a:ext cx="5804762" cy="1312667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23</xdr:col>
      <xdr:colOff>518160</xdr:colOff>
      <xdr:row>24</xdr:row>
      <xdr:rowOff>15240</xdr:rowOff>
    </xdr:from>
    <xdr:to>
      <xdr:col>33</xdr:col>
      <xdr:colOff>60960</xdr:colOff>
      <xdr:row>26</xdr:row>
      <xdr:rowOff>117213</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0347960" y="4046220"/>
          <a:ext cx="2590800" cy="4372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j-ea"/>
              <a:ea typeface="+mj-ea"/>
            </a:rPr>
            <a:t>現在までの入力状況</a:t>
          </a:r>
        </a:p>
      </xdr:txBody>
    </xdr:sp>
    <xdr:clientData/>
  </xdr:twoCellAnchor>
  <xdr:twoCellAnchor>
    <xdr:from>
      <xdr:col>33</xdr:col>
      <xdr:colOff>137160</xdr:colOff>
      <xdr:row>25</xdr:row>
      <xdr:rowOff>60960</xdr:rowOff>
    </xdr:from>
    <xdr:to>
      <xdr:col>35</xdr:col>
      <xdr:colOff>274992</xdr:colOff>
      <xdr:row>29</xdr:row>
      <xdr:rowOff>17705</xdr:rowOff>
    </xdr:to>
    <xdr:sp macro="" textlink="">
      <xdr:nvSpPr>
        <xdr:cNvPr id="7" name="矢印: 下 6">
          <a:extLst>
            <a:ext uri="{FF2B5EF4-FFF2-40B4-BE49-F238E27FC236}">
              <a16:creationId xmlns:a16="http://schemas.microsoft.com/office/drawing/2014/main" id="{00000000-0008-0000-0300-000007000000}"/>
            </a:ext>
          </a:extLst>
        </xdr:cNvPr>
        <xdr:cNvSpPr/>
      </xdr:nvSpPr>
      <xdr:spPr>
        <a:xfrm>
          <a:off x="13014960" y="4259580"/>
          <a:ext cx="1357032" cy="6273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894490" y="18497976"/>
          <a:ext cx="1343841" cy="803754"/>
          <a:chOff x="6224086" y="59192653"/>
          <a:chExt cx="2124065" cy="297132"/>
        </a:xfrm>
      </xdr:grpSpPr>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582930</xdr:colOff>
      <xdr:row>0</xdr:row>
      <xdr:rowOff>198120</xdr:rowOff>
    </xdr:from>
    <xdr:to>
      <xdr:col>14</xdr:col>
      <xdr:colOff>2466975</xdr:colOff>
      <xdr:row>2</xdr:row>
      <xdr:rowOff>26894</xdr:rowOff>
    </xdr:to>
    <xdr:sp macro="" textlink="">
      <xdr:nvSpPr>
        <xdr:cNvPr id="8" name="吹き出し: 四角形 7">
          <a:extLst>
            <a:ext uri="{FF2B5EF4-FFF2-40B4-BE49-F238E27FC236}">
              <a16:creationId xmlns:a16="http://schemas.microsoft.com/office/drawing/2014/main" id="{00000000-0008-0000-0400-000008000000}"/>
            </a:ext>
          </a:extLst>
        </xdr:cNvPr>
        <xdr:cNvSpPr/>
      </xdr:nvSpPr>
      <xdr:spPr>
        <a:xfrm>
          <a:off x="9726930" y="198120"/>
          <a:ext cx="3183927" cy="474233"/>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700" b="1">
              <a:solidFill>
                <a:sysClr val="windowText" lastClr="000000"/>
              </a:solidFill>
            </a:rPr>
            <a:t>インプットシートによる入力がし難い場合はこちらの手動記入欄をご使用ください。</a:t>
          </a:r>
          <a:endParaRPr kumimoji="1" lang="en-US" altLang="ja-JP" sz="700" b="1">
            <a:solidFill>
              <a:sysClr val="windowText" lastClr="000000"/>
            </a:solidFill>
          </a:endParaRPr>
        </a:p>
        <a:p>
          <a:pPr algn="l"/>
          <a:r>
            <a:rPr kumimoji="1" lang="ja-JP" altLang="en-US" sz="7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546847</xdr:rowOff>
    </xdr:from>
    <xdr:to>
      <xdr:col>14</xdr:col>
      <xdr:colOff>2762585</xdr:colOff>
      <xdr:row>25</xdr:row>
      <xdr:rowOff>232186</xdr:rowOff>
    </xdr:to>
    <xdr:sp macro="" textlink="">
      <xdr:nvSpPr>
        <xdr:cNvPr id="6" name="吹き出し: 四角形 7">
          <a:extLst>
            <a:ext uri="{FF2B5EF4-FFF2-40B4-BE49-F238E27FC236}">
              <a16:creationId xmlns:a16="http://schemas.microsoft.com/office/drawing/2014/main" id="{00000000-0008-0000-0400-000006000000}"/>
            </a:ext>
          </a:extLst>
        </xdr:cNvPr>
        <xdr:cNvSpPr/>
      </xdr:nvSpPr>
      <xdr:spPr>
        <a:xfrm>
          <a:off x="10022540" y="13070541"/>
          <a:ext cx="3183927" cy="474233"/>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894490" y="17697876"/>
          <a:ext cx="1343841" cy="803754"/>
          <a:chOff x="6224086" y="59192653"/>
          <a:chExt cx="2124065" cy="297132"/>
        </a:xfrm>
      </xdr:grpSpPr>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582930</xdr:colOff>
      <xdr:row>0</xdr:row>
      <xdr:rowOff>198120</xdr:rowOff>
    </xdr:from>
    <xdr:to>
      <xdr:col>14</xdr:col>
      <xdr:colOff>2466975</xdr:colOff>
      <xdr:row>2</xdr:row>
      <xdr:rowOff>26894</xdr:rowOff>
    </xdr:to>
    <xdr:sp macro="" textlink="">
      <xdr:nvSpPr>
        <xdr:cNvPr id="5" name="吹き出し: 四角形 7">
          <a:extLst>
            <a:ext uri="{FF2B5EF4-FFF2-40B4-BE49-F238E27FC236}">
              <a16:creationId xmlns:a16="http://schemas.microsoft.com/office/drawing/2014/main" id="{00000000-0008-0000-0500-000005000000}"/>
            </a:ext>
          </a:extLst>
        </xdr:cNvPr>
        <xdr:cNvSpPr/>
      </xdr:nvSpPr>
      <xdr:spPr>
        <a:xfrm>
          <a:off x="9726930" y="198120"/>
          <a:ext cx="3179445" cy="468854"/>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700" b="1">
              <a:solidFill>
                <a:sysClr val="windowText" lastClr="000000"/>
              </a:solidFill>
            </a:rPr>
            <a:t>インプットシートによる入力がし難い場合はこちらの手動記入欄をご使用ください。</a:t>
          </a:r>
          <a:endParaRPr kumimoji="1" lang="en-US" altLang="ja-JP" sz="700" b="1">
            <a:solidFill>
              <a:sysClr val="windowText" lastClr="000000"/>
            </a:solidFill>
          </a:endParaRPr>
        </a:p>
        <a:p>
          <a:pPr algn="l"/>
          <a:r>
            <a:rPr kumimoji="1" lang="ja-JP" altLang="en-US" sz="7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546847</xdr:rowOff>
    </xdr:from>
    <xdr:to>
      <xdr:col>14</xdr:col>
      <xdr:colOff>2762585</xdr:colOff>
      <xdr:row>25</xdr:row>
      <xdr:rowOff>232186</xdr:rowOff>
    </xdr:to>
    <xdr:sp macro="" textlink="">
      <xdr:nvSpPr>
        <xdr:cNvPr id="6" name="吹き出し: 四角形 7">
          <a:extLst>
            <a:ext uri="{FF2B5EF4-FFF2-40B4-BE49-F238E27FC236}">
              <a16:creationId xmlns:a16="http://schemas.microsoft.com/office/drawing/2014/main" id="{00000000-0008-0000-0500-000006000000}"/>
            </a:ext>
          </a:extLst>
        </xdr:cNvPr>
        <xdr:cNvSpPr/>
      </xdr:nvSpPr>
      <xdr:spPr>
        <a:xfrm>
          <a:off x="10022540" y="13066507"/>
          <a:ext cx="3179445" cy="477819"/>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894490" y="17735976"/>
          <a:ext cx="1343841" cy="803754"/>
          <a:chOff x="6224086" y="59192653"/>
          <a:chExt cx="2124065" cy="297132"/>
        </a:xfrm>
      </xdr:grpSpPr>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582930</xdr:colOff>
      <xdr:row>0</xdr:row>
      <xdr:rowOff>198120</xdr:rowOff>
    </xdr:from>
    <xdr:to>
      <xdr:col>14</xdr:col>
      <xdr:colOff>2466975</xdr:colOff>
      <xdr:row>2</xdr:row>
      <xdr:rowOff>26894</xdr:rowOff>
    </xdr:to>
    <xdr:sp macro="" textlink="">
      <xdr:nvSpPr>
        <xdr:cNvPr id="5" name="吹き出し: 四角形 7">
          <a:extLst>
            <a:ext uri="{FF2B5EF4-FFF2-40B4-BE49-F238E27FC236}">
              <a16:creationId xmlns:a16="http://schemas.microsoft.com/office/drawing/2014/main" id="{00000000-0008-0000-0600-000005000000}"/>
            </a:ext>
          </a:extLst>
        </xdr:cNvPr>
        <xdr:cNvSpPr/>
      </xdr:nvSpPr>
      <xdr:spPr>
        <a:xfrm>
          <a:off x="9726930" y="198120"/>
          <a:ext cx="3179445" cy="468854"/>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700" b="1">
              <a:solidFill>
                <a:sysClr val="windowText" lastClr="000000"/>
              </a:solidFill>
            </a:rPr>
            <a:t>インプットシートによる入力がし難い場合はこちらの手動記入欄をご使用ください。</a:t>
          </a:r>
          <a:endParaRPr kumimoji="1" lang="en-US" altLang="ja-JP" sz="700" b="1">
            <a:solidFill>
              <a:sysClr val="windowText" lastClr="000000"/>
            </a:solidFill>
          </a:endParaRPr>
        </a:p>
        <a:p>
          <a:pPr algn="l"/>
          <a:r>
            <a:rPr kumimoji="1" lang="ja-JP" altLang="en-US" sz="7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546847</xdr:rowOff>
    </xdr:from>
    <xdr:to>
      <xdr:col>14</xdr:col>
      <xdr:colOff>2762585</xdr:colOff>
      <xdr:row>25</xdr:row>
      <xdr:rowOff>232186</xdr:rowOff>
    </xdr:to>
    <xdr:sp macro="" textlink="">
      <xdr:nvSpPr>
        <xdr:cNvPr id="6" name="吹き出し: 四角形 7">
          <a:extLst>
            <a:ext uri="{FF2B5EF4-FFF2-40B4-BE49-F238E27FC236}">
              <a16:creationId xmlns:a16="http://schemas.microsoft.com/office/drawing/2014/main" id="{00000000-0008-0000-0600-000006000000}"/>
            </a:ext>
          </a:extLst>
        </xdr:cNvPr>
        <xdr:cNvSpPr/>
      </xdr:nvSpPr>
      <xdr:spPr>
        <a:xfrm>
          <a:off x="10022540" y="13066507"/>
          <a:ext cx="3179445" cy="477819"/>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57978</xdr:colOff>
      <xdr:row>2</xdr:row>
      <xdr:rowOff>57977</xdr:rowOff>
    </xdr:from>
    <xdr:ext cx="8208066" cy="275717"/>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17058" y="385637"/>
          <a:ext cx="8208066" cy="275717"/>
        </a:xfrm>
        <a:prstGeom prst="rect">
          <a:avLst/>
        </a:prstGeom>
        <a:solidFill>
          <a:srgbClr val="FF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spAutoFit/>
        </a:bodyPr>
        <a:lstStyle/>
        <a:p>
          <a:r>
            <a:rPr kumimoji="1" lang="ja-JP" altLang="en-US" sz="1100" b="1"/>
            <a:t>このシートは、</a:t>
          </a:r>
          <a:r>
            <a:rPr kumimoji="1" lang="en-US" altLang="ja-JP" sz="1100" b="1"/>
            <a:t>1</a:t>
          </a:r>
          <a:r>
            <a:rPr kumimoji="1" lang="ja-JP" altLang="en-US" sz="1100" b="1"/>
            <a:t>年目・</a:t>
          </a:r>
          <a:r>
            <a:rPr kumimoji="1" lang="en-US" altLang="ja-JP" sz="1100" b="1"/>
            <a:t>2</a:t>
          </a:r>
          <a:r>
            <a:rPr kumimoji="1" lang="ja-JP" altLang="en-US" sz="1100" b="1"/>
            <a:t>年目・</a:t>
          </a:r>
          <a:r>
            <a:rPr kumimoji="1" lang="en-US" altLang="ja-JP" sz="1100" b="1"/>
            <a:t>3</a:t>
          </a:r>
          <a:r>
            <a:rPr kumimoji="1" lang="ja-JP" altLang="en-US" sz="1100" b="1"/>
            <a:t>年目の各シートからデータを読み込んでいる内容ですので、入力する箇所はありません。</a:t>
          </a:r>
        </a:p>
      </xdr:txBody>
    </xdr:sp>
    <xdr:clientData/>
  </xdr:oneCellAnchor>
  <xdr:twoCellAnchor>
    <xdr:from>
      <xdr:col>1</xdr:col>
      <xdr:colOff>97971</xdr:colOff>
      <xdr:row>35</xdr:row>
      <xdr:rowOff>10885</xdr:rowOff>
    </xdr:from>
    <xdr:to>
      <xdr:col>5</xdr:col>
      <xdr:colOff>1212433</xdr:colOff>
      <xdr:row>62</xdr:row>
      <xdr:rowOff>153296</xdr:rowOff>
    </xdr:to>
    <xdr:graphicFrame macro="">
      <xdr:nvGraphicFramePr>
        <xdr:cNvPr id="4" name="グラフ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44</xdr:col>
      <xdr:colOff>0</xdr:colOff>
      <xdr:row>11</xdr:row>
      <xdr:rowOff>0</xdr:rowOff>
    </xdr:from>
    <xdr:to>
      <xdr:col>69</xdr:col>
      <xdr:colOff>7620</xdr:colOff>
      <xdr:row>53</xdr:row>
      <xdr:rowOff>7620</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68800" y="1844040"/>
          <a:ext cx="15247620" cy="704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13</xdr:col>
      <xdr:colOff>666750</xdr:colOff>
      <xdr:row>1</xdr:row>
      <xdr:rowOff>85725</xdr:rowOff>
    </xdr:from>
    <xdr:ext cx="563930" cy="560120"/>
    <xdr:pic>
      <xdr:nvPicPr>
        <xdr:cNvPr id="2" name="図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8896350" y="314325"/>
          <a:ext cx="563930" cy="56012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238125</xdr:colOff>
          <xdr:row>12</xdr:row>
          <xdr:rowOff>0</xdr:rowOff>
        </xdr:from>
        <xdr:to>
          <xdr:col>1</xdr:col>
          <xdr:colOff>447675</xdr:colOff>
          <xdr:row>13</xdr:row>
          <xdr:rowOff>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B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xdr:row>
          <xdr:rowOff>0</xdr:rowOff>
        </xdr:from>
        <xdr:to>
          <xdr:col>7</xdr:col>
          <xdr:colOff>447675</xdr:colOff>
          <xdr:row>13</xdr:row>
          <xdr:rowOff>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B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12</xdr:row>
          <xdr:rowOff>0</xdr:rowOff>
        </xdr:from>
        <xdr:to>
          <xdr:col>11</xdr:col>
          <xdr:colOff>447675</xdr:colOff>
          <xdr:row>13</xdr:row>
          <xdr:rowOff>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B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xdr:row>
          <xdr:rowOff>0</xdr:rowOff>
        </xdr:from>
        <xdr:to>
          <xdr:col>1</xdr:col>
          <xdr:colOff>447675</xdr:colOff>
          <xdr:row>14</xdr:row>
          <xdr:rowOff>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B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xdr:row>
          <xdr:rowOff>0</xdr:rowOff>
        </xdr:from>
        <xdr:to>
          <xdr:col>7</xdr:col>
          <xdr:colOff>447675</xdr:colOff>
          <xdr:row>14</xdr:row>
          <xdr:rowOff>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B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xdr:row>
          <xdr:rowOff>0</xdr:rowOff>
        </xdr:from>
        <xdr:to>
          <xdr:col>1</xdr:col>
          <xdr:colOff>447675</xdr:colOff>
          <xdr:row>15</xdr:row>
          <xdr:rowOff>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B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18</xdr:row>
          <xdr:rowOff>0</xdr:rowOff>
        </xdr:from>
        <xdr:to>
          <xdr:col>1</xdr:col>
          <xdr:colOff>447675</xdr:colOff>
          <xdr:row>19</xdr:row>
          <xdr:rowOff>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B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19</xdr:row>
          <xdr:rowOff>0</xdr:rowOff>
        </xdr:from>
        <xdr:to>
          <xdr:col>1</xdr:col>
          <xdr:colOff>447675</xdr:colOff>
          <xdr:row>20</xdr:row>
          <xdr:rowOff>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B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21</xdr:row>
          <xdr:rowOff>0</xdr:rowOff>
        </xdr:from>
        <xdr:to>
          <xdr:col>1</xdr:col>
          <xdr:colOff>447675</xdr:colOff>
          <xdr:row>21</xdr:row>
          <xdr:rowOff>228600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B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22</xdr:row>
          <xdr:rowOff>0</xdr:rowOff>
        </xdr:from>
        <xdr:to>
          <xdr:col>1</xdr:col>
          <xdr:colOff>447675</xdr:colOff>
          <xdr:row>23</xdr:row>
          <xdr:rowOff>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B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23</xdr:row>
          <xdr:rowOff>0</xdr:rowOff>
        </xdr:from>
        <xdr:to>
          <xdr:col>1</xdr:col>
          <xdr:colOff>447675</xdr:colOff>
          <xdr:row>24</xdr:row>
          <xdr:rowOff>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B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xdr:row>
          <xdr:rowOff>0</xdr:rowOff>
        </xdr:from>
        <xdr:to>
          <xdr:col>1</xdr:col>
          <xdr:colOff>447675</xdr:colOff>
          <xdr:row>25</xdr:row>
          <xdr:rowOff>0</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0B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36</xdr:row>
          <xdr:rowOff>0</xdr:rowOff>
        </xdr:from>
        <xdr:to>
          <xdr:col>1</xdr:col>
          <xdr:colOff>447675</xdr:colOff>
          <xdr:row>37</xdr:row>
          <xdr:rowOff>0</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id="{00000000-0008-0000-0B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37</xdr:row>
          <xdr:rowOff>0</xdr:rowOff>
        </xdr:from>
        <xdr:to>
          <xdr:col>1</xdr:col>
          <xdr:colOff>447675</xdr:colOff>
          <xdr:row>38</xdr:row>
          <xdr:rowOff>0</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0B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38</xdr:row>
          <xdr:rowOff>0</xdr:rowOff>
        </xdr:from>
        <xdr:to>
          <xdr:col>1</xdr:col>
          <xdr:colOff>447675</xdr:colOff>
          <xdr:row>39</xdr:row>
          <xdr:rowOff>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B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39</xdr:row>
          <xdr:rowOff>0</xdr:rowOff>
        </xdr:from>
        <xdr:to>
          <xdr:col>1</xdr:col>
          <xdr:colOff>447675</xdr:colOff>
          <xdr:row>40</xdr:row>
          <xdr:rowOff>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B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36</xdr:row>
          <xdr:rowOff>0</xdr:rowOff>
        </xdr:from>
        <xdr:to>
          <xdr:col>8</xdr:col>
          <xdr:colOff>447675</xdr:colOff>
          <xdr:row>37</xdr:row>
          <xdr:rowOff>0</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id="{00000000-0008-0000-0B00-00001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37</xdr:row>
          <xdr:rowOff>0</xdr:rowOff>
        </xdr:from>
        <xdr:to>
          <xdr:col>8</xdr:col>
          <xdr:colOff>447675</xdr:colOff>
          <xdr:row>38</xdr:row>
          <xdr:rowOff>0</xdr:rowOff>
        </xdr:to>
        <xdr:sp macro="" textlink="">
          <xdr:nvSpPr>
            <xdr:cNvPr id="55318" name="Check Box 22" hidden="1">
              <a:extLst>
                <a:ext uri="{63B3BB69-23CF-44E3-9099-C40C66FF867C}">
                  <a14:compatExt spid="_x0000_s55318"/>
                </a:ext>
                <a:ext uri="{FF2B5EF4-FFF2-40B4-BE49-F238E27FC236}">
                  <a16:creationId xmlns:a16="http://schemas.microsoft.com/office/drawing/2014/main" id="{00000000-0008-0000-0B00-00001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38</xdr:row>
          <xdr:rowOff>0</xdr:rowOff>
        </xdr:from>
        <xdr:to>
          <xdr:col>8</xdr:col>
          <xdr:colOff>447675</xdr:colOff>
          <xdr:row>39</xdr:row>
          <xdr:rowOff>0</xdr:rowOff>
        </xdr:to>
        <xdr:sp macro="" textlink="">
          <xdr:nvSpPr>
            <xdr:cNvPr id="55319" name="Check Box 23" hidden="1">
              <a:extLst>
                <a:ext uri="{63B3BB69-23CF-44E3-9099-C40C66FF867C}">
                  <a14:compatExt spid="_x0000_s55319"/>
                </a:ext>
                <a:ext uri="{FF2B5EF4-FFF2-40B4-BE49-F238E27FC236}">
                  <a16:creationId xmlns:a16="http://schemas.microsoft.com/office/drawing/2014/main" id="{00000000-0008-0000-0B00-00001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28</xdr:row>
          <xdr:rowOff>0</xdr:rowOff>
        </xdr:from>
        <xdr:to>
          <xdr:col>1</xdr:col>
          <xdr:colOff>447675</xdr:colOff>
          <xdr:row>29</xdr:row>
          <xdr:rowOff>0</xdr:rowOff>
        </xdr:to>
        <xdr:sp macro="" textlink="">
          <xdr:nvSpPr>
            <xdr:cNvPr id="55320" name="Check Box 24" hidden="1">
              <a:extLst>
                <a:ext uri="{63B3BB69-23CF-44E3-9099-C40C66FF867C}">
                  <a14:compatExt spid="_x0000_s55320"/>
                </a:ext>
                <a:ext uri="{FF2B5EF4-FFF2-40B4-BE49-F238E27FC236}">
                  <a16:creationId xmlns:a16="http://schemas.microsoft.com/office/drawing/2014/main" id="{00000000-0008-0000-0B00-00001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29</xdr:row>
          <xdr:rowOff>0</xdr:rowOff>
        </xdr:from>
        <xdr:to>
          <xdr:col>1</xdr:col>
          <xdr:colOff>447675</xdr:colOff>
          <xdr:row>30</xdr:row>
          <xdr:rowOff>0</xdr:rowOff>
        </xdr:to>
        <xdr:sp macro="" textlink="">
          <xdr:nvSpPr>
            <xdr:cNvPr id="55321" name="Check Box 25" hidden="1">
              <a:extLst>
                <a:ext uri="{63B3BB69-23CF-44E3-9099-C40C66FF867C}">
                  <a14:compatExt spid="_x0000_s55321"/>
                </a:ext>
                <a:ext uri="{FF2B5EF4-FFF2-40B4-BE49-F238E27FC236}">
                  <a16:creationId xmlns:a16="http://schemas.microsoft.com/office/drawing/2014/main" id="{00000000-0008-0000-0B00-00001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30</xdr:row>
          <xdr:rowOff>0</xdr:rowOff>
        </xdr:from>
        <xdr:to>
          <xdr:col>1</xdr:col>
          <xdr:colOff>447675</xdr:colOff>
          <xdr:row>31</xdr:row>
          <xdr:rowOff>0</xdr:rowOff>
        </xdr:to>
        <xdr:sp macro="" textlink="">
          <xdr:nvSpPr>
            <xdr:cNvPr id="55322" name="Check Box 26" hidden="1">
              <a:extLst>
                <a:ext uri="{63B3BB69-23CF-44E3-9099-C40C66FF867C}">
                  <a14:compatExt spid="_x0000_s55322"/>
                </a:ext>
                <a:ext uri="{FF2B5EF4-FFF2-40B4-BE49-F238E27FC236}">
                  <a16:creationId xmlns:a16="http://schemas.microsoft.com/office/drawing/2014/main" id="{00000000-0008-0000-0B00-00001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31</xdr:row>
          <xdr:rowOff>0</xdr:rowOff>
        </xdr:from>
        <xdr:to>
          <xdr:col>1</xdr:col>
          <xdr:colOff>447675</xdr:colOff>
          <xdr:row>32</xdr:row>
          <xdr:rowOff>0</xdr:rowOff>
        </xdr:to>
        <xdr:sp macro="" textlink="">
          <xdr:nvSpPr>
            <xdr:cNvPr id="55323" name="Check Box 27" hidden="1">
              <a:extLst>
                <a:ext uri="{63B3BB69-23CF-44E3-9099-C40C66FF867C}">
                  <a14:compatExt spid="_x0000_s55323"/>
                </a:ext>
                <a:ext uri="{FF2B5EF4-FFF2-40B4-BE49-F238E27FC236}">
                  <a16:creationId xmlns:a16="http://schemas.microsoft.com/office/drawing/2014/main" id="{00000000-0008-0000-0B00-00001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0</xdr:rowOff>
        </xdr:from>
        <xdr:to>
          <xdr:col>1</xdr:col>
          <xdr:colOff>447675</xdr:colOff>
          <xdr:row>33</xdr:row>
          <xdr:rowOff>0</xdr:rowOff>
        </xdr:to>
        <xdr:sp macro="" textlink="">
          <xdr:nvSpPr>
            <xdr:cNvPr id="55324" name="Check Box 28" hidden="1">
              <a:extLst>
                <a:ext uri="{63B3BB69-23CF-44E3-9099-C40C66FF867C}">
                  <a14:compatExt spid="_x0000_s55324"/>
                </a:ext>
                <a:ext uri="{FF2B5EF4-FFF2-40B4-BE49-F238E27FC236}">
                  <a16:creationId xmlns:a16="http://schemas.microsoft.com/office/drawing/2014/main" id="{00000000-0008-0000-0B00-00001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xdr:row>
          <xdr:rowOff>0</xdr:rowOff>
        </xdr:from>
        <xdr:to>
          <xdr:col>4</xdr:col>
          <xdr:colOff>447675</xdr:colOff>
          <xdr:row>13</xdr:row>
          <xdr:rowOff>0</xdr:rowOff>
        </xdr:to>
        <xdr:sp macro="" textlink="">
          <xdr:nvSpPr>
            <xdr:cNvPr id="55325" name="Check Box 29" hidden="1">
              <a:extLst>
                <a:ext uri="{63B3BB69-23CF-44E3-9099-C40C66FF867C}">
                  <a14:compatExt spid="_x0000_s55325"/>
                </a:ext>
                <a:ext uri="{FF2B5EF4-FFF2-40B4-BE49-F238E27FC236}">
                  <a16:creationId xmlns:a16="http://schemas.microsoft.com/office/drawing/2014/main" id="{00000000-0008-0000-0B00-00001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29</xdr:row>
          <xdr:rowOff>0</xdr:rowOff>
        </xdr:from>
        <xdr:to>
          <xdr:col>7</xdr:col>
          <xdr:colOff>447675</xdr:colOff>
          <xdr:row>30</xdr:row>
          <xdr:rowOff>0</xdr:rowOff>
        </xdr:to>
        <xdr:sp macro="" textlink="">
          <xdr:nvSpPr>
            <xdr:cNvPr id="55326" name="Check Box 30" hidden="1">
              <a:extLst>
                <a:ext uri="{63B3BB69-23CF-44E3-9099-C40C66FF867C}">
                  <a14:compatExt spid="_x0000_s55326"/>
                </a:ext>
                <a:ext uri="{FF2B5EF4-FFF2-40B4-BE49-F238E27FC236}">
                  <a16:creationId xmlns:a16="http://schemas.microsoft.com/office/drawing/2014/main" id="{00000000-0008-0000-0B00-00001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30</xdr:row>
          <xdr:rowOff>0</xdr:rowOff>
        </xdr:from>
        <xdr:to>
          <xdr:col>7</xdr:col>
          <xdr:colOff>447675</xdr:colOff>
          <xdr:row>31</xdr:row>
          <xdr:rowOff>0</xdr:rowOff>
        </xdr:to>
        <xdr:sp macro="" textlink="">
          <xdr:nvSpPr>
            <xdr:cNvPr id="55327" name="Check Box 31" hidden="1">
              <a:extLst>
                <a:ext uri="{63B3BB69-23CF-44E3-9099-C40C66FF867C}">
                  <a14:compatExt spid="_x0000_s55327"/>
                </a:ext>
                <a:ext uri="{FF2B5EF4-FFF2-40B4-BE49-F238E27FC236}">
                  <a16:creationId xmlns:a16="http://schemas.microsoft.com/office/drawing/2014/main" id="{00000000-0008-0000-0B00-00001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31</xdr:row>
          <xdr:rowOff>0</xdr:rowOff>
        </xdr:from>
        <xdr:to>
          <xdr:col>7</xdr:col>
          <xdr:colOff>447675</xdr:colOff>
          <xdr:row>32</xdr:row>
          <xdr:rowOff>0</xdr:rowOff>
        </xdr:to>
        <xdr:sp macro="" textlink="">
          <xdr:nvSpPr>
            <xdr:cNvPr id="55328" name="Check Box 32" hidden="1">
              <a:extLst>
                <a:ext uri="{63B3BB69-23CF-44E3-9099-C40C66FF867C}">
                  <a14:compatExt spid="_x0000_s55328"/>
                </a:ext>
                <a:ext uri="{FF2B5EF4-FFF2-40B4-BE49-F238E27FC236}">
                  <a16:creationId xmlns:a16="http://schemas.microsoft.com/office/drawing/2014/main" id="{00000000-0008-0000-0B00-00002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0</xdr:rowOff>
        </xdr:from>
        <xdr:to>
          <xdr:col>1</xdr:col>
          <xdr:colOff>447675</xdr:colOff>
          <xdr:row>33</xdr:row>
          <xdr:rowOff>0</xdr:rowOff>
        </xdr:to>
        <xdr:sp macro="" textlink="">
          <xdr:nvSpPr>
            <xdr:cNvPr id="55349" name="Check Box 53" hidden="1">
              <a:extLst>
                <a:ext uri="{63B3BB69-23CF-44E3-9099-C40C66FF867C}">
                  <a14:compatExt spid="_x0000_s55349"/>
                </a:ext>
                <a:ext uri="{FF2B5EF4-FFF2-40B4-BE49-F238E27FC236}">
                  <a16:creationId xmlns:a16="http://schemas.microsoft.com/office/drawing/2014/main" id="{00000000-0008-0000-0B00-00003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22</xdr:row>
          <xdr:rowOff>0</xdr:rowOff>
        </xdr:from>
        <xdr:to>
          <xdr:col>9</xdr:col>
          <xdr:colOff>447675</xdr:colOff>
          <xdr:row>23</xdr:row>
          <xdr:rowOff>0</xdr:rowOff>
        </xdr:to>
        <xdr:sp macro="" textlink="">
          <xdr:nvSpPr>
            <xdr:cNvPr id="55350" name="Check Box 54" hidden="1">
              <a:extLst>
                <a:ext uri="{63B3BB69-23CF-44E3-9099-C40C66FF867C}">
                  <a14:compatExt spid="_x0000_s55350"/>
                </a:ext>
                <a:ext uri="{FF2B5EF4-FFF2-40B4-BE49-F238E27FC236}">
                  <a16:creationId xmlns:a16="http://schemas.microsoft.com/office/drawing/2014/main" id="{00000000-0008-0000-0B00-00003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xdr:row>
          <xdr:rowOff>0</xdr:rowOff>
        </xdr:from>
        <xdr:to>
          <xdr:col>5</xdr:col>
          <xdr:colOff>447675</xdr:colOff>
          <xdr:row>23</xdr:row>
          <xdr:rowOff>0</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B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23</xdr:row>
          <xdr:rowOff>0</xdr:rowOff>
        </xdr:from>
        <xdr:to>
          <xdr:col>5</xdr:col>
          <xdr:colOff>447675</xdr:colOff>
          <xdr:row>24</xdr:row>
          <xdr:rowOff>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B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20</xdr:row>
          <xdr:rowOff>0</xdr:rowOff>
        </xdr:from>
        <xdr:to>
          <xdr:col>1</xdr:col>
          <xdr:colOff>447675</xdr:colOff>
          <xdr:row>21</xdr:row>
          <xdr:rowOff>0</xdr:rowOff>
        </xdr:to>
        <xdr:sp macro="" textlink="">
          <xdr:nvSpPr>
            <xdr:cNvPr id="55356" name="Check Box 60" hidden="1">
              <a:extLst>
                <a:ext uri="{63B3BB69-23CF-44E3-9099-C40C66FF867C}">
                  <a14:compatExt spid="_x0000_s55356"/>
                </a:ext>
                <a:ext uri="{FF2B5EF4-FFF2-40B4-BE49-F238E27FC236}">
                  <a16:creationId xmlns:a16="http://schemas.microsoft.com/office/drawing/2014/main" id="{00000000-0008-0000-0B00-00003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0</xdr:rowOff>
        </xdr:from>
        <xdr:to>
          <xdr:col>9</xdr:col>
          <xdr:colOff>447675</xdr:colOff>
          <xdr:row>24</xdr:row>
          <xdr:rowOff>0</xdr:rowOff>
        </xdr:to>
        <xdr:sp macro="" textlink="">
          <xdr:nvSpPr>
            <xdr:cNvPr id="55357" name="Check Box 61" hidden="1">
              <a:extLst>
                <a:ext uri="{63B3BB69-23CF-44E3-9099-C40C66FF867C}">
                  <a14:compatExt spid="_x0000_s55357"/>
                </a:ext>
                <a:ext uri="{FF2B5EF4-FFF2-40B4-BE49-F238E27FC236}">
                  <a16:creationId xmlns:a16="http://schemas.microsoft.com/office/drawing/2014/main" id="{00000000-0008-0000-0B00-00003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L92"/>
  <sheetViews>
    <sheetView tabSelected="1" zoomScale="40" zoomScaleNormal="40" zoomScaleSheetLayoutView="40" workbookViewId="0">
      <selection activeCell="V19" sqref="V19:X21"/>
    </sheetView>
  </sheetViews>
  <sheetFormatPr defaultRowHeight="13.5"/>
  <cols>
    <col min="1" max="4" width="8.875" style="383"/>
    <col min="5" max="5" width="4.625" style="383" customWidth="1"/>
    <col min="6" max="7" width="8.875" style="383"/>
    <col min="8" max="8" width="14.125" style="383" customWidth="1"/>
    <col min="9" max="9" width="8.875" style="383"/>
    <col min="10" max="10" width="31.875" style="383" customWidth="1"/>
    <col min="11" max="12" width="8.875" style="383"/>
    <col min="13" max="13" width="22.5" style="383" customWidth="1"/>
    <col min="14" max="23" width="8.875" style="383"/>
    <col min="24" max="24" width="24.875" style="383" customWidth="1"/>
    <col min="25" max="25" width="8.875" style="383"/>
    <col min="26" max="26" width="4.375" style="383" customWidth="1"/>
    <col min="27" max="27" width="8.875" style="383"/>
  </cols>
  <sheetData>
    <row r="1" spans="2:27" ht="14.25" thickBot="1"/>
    <row r="2" spans="2:27" ht="14.25" thickTop="1">
      <c r="O2" s="384"/>
      <c r="P2" s="450" t="s">
        <v>558</v>
      </c>
      <c r="Q2" s="451"/>
      <c r="R2" s="451"/>
      <c r="S2" s="451"/>
      <c r="T2" s="451"/>
      <c r="U2" s="451"/>
      <c r="V2" s="451"/>
      <c r="W2" s="451"/>
      <c r="X2" s="451"/>
      <c r="Y2" s="451"/>
      <c r="Z2" s="451"/>
      <c r="AA2" s="452"/>
    </row>
    <row r="3" spans="2:27">
      <c r="D3" s="459" t="s">
        <v>511</v>
      </c>
      <c r="E3" s="460"/>
      <c r="F3" s="460"/>
      <c r="G3" s="460"/>
      <c r="H3" s="460"/>
      <c r="I3" s="460"/>
      <c r="J3" s="460"/>
      <c r="K3" s="460"/>
      <c r="L3" s="461"/>
      <c r="O3" s="384"/>
      <c r="P3" s="453"/>
      <c r="Q3" s="454"/>
      <c r="R3" s="454"/>
      <c r="S3" s="454"/>
      <c r="T3" s="454"/>
      <c r="U3" s="454"/>
      <c r="V3" s="454"/>
      <c r="W3" s="454"/>
      <c r="X3" s="454"/>
      <c r="Y3" s="454"/>
      <c r="Z3" s="454"/>
      <c r="AA3" s="455"/>
    </row>
    <row r="4" spans="2:27">
      <c r="D4" s="462"/>
      <c r="E4" s="463"/>
      <c r="F4" s="463"/>
      <c r="G4" s="463"/>
      <c r="H4" s="463"/>
      <c r="I4" s="463"/>
      <c r="J4" s="463"/>
      <c r="K4" s="463"/>
      <c r="L4" s="464"/>
      <c r="O4" s="384"/>
      <c r="P4" s="453"/>
      <c r="Q4" s="454"/>
      <c r="R4" s="454"/>
      <c r="S4" s="454"/>
      <c r="T4" s="454"/>
      <c r="U4" s="454"/>
      <c r="V4" s="454"/>
      <c r="W4" s="454"/>
      <c r="X4" s="454"/>
      <c r="Y4" s="454"/>
      <c r="Z4" s="454"/>
      <c r="AA4" s="455"/>
    </row>
    <row r="5" spans="2:27" ht="14.25" thickBot="1">
      <c r="D5" s="465"/>
      <c r="E5" s="466"/>
      <c r="F5" s="466"/>
      <c r="G5" s="466"/>
      <c r="H5" s="466"/>
      <c r="I5" s="466"/>
      <c r="J5" s="466"/>
      <c r="K5" s="466"/>
      <c r="L5" s="467"/>
      <c r="O5" s="384"/>
      <c r="P5" s="456"/>
      <c r="Q5" s="457"/>
      <c r="R5" s="457"/>
      <c r="S5" s="457"/>
      <c r="T5" s="457"/>
      <c r="U5" s="457"/>
      <c r="V5" s="457"/>
      <c r="W5" s="457"/>
      <c r="X5" s="457"/>
      <c r="Y5" s="457"/>
      <c r="Z5" s="457"/>
      <c r="AA5" s="458"/>
    </row>
    <row r="6" spans="2:27" ht="14.25" thickTop="1">
      <c r="N6" s="385"/>
      <c r="O6" s="385"/>
      <c r="P6" s="385"/>
      <c r="Q6" s="385"/>
      <c r="R6" s="385"/>
      <c r="S6" s="385"/>
      <c r="T6" s="385"/>
      <c r="U6" s="385"/>
      <c r="V6" s="385"/>
      <c r="W6" s="385"/>
    </row>
    <row r="7" spans="2:27" ht="25.35" customHeight="1">
      <c r="K7" s="459" t="s">
        <v>32</v>
      </c>
      <c r="L7" s="468"/>
      <c r="M7" s="469"/>
      <c r="N7" s="473">
        <f>要望書!J10</f>
        <v>0</v>
      </c>
      <c r="O7" s="474"/>
      <c r="P7" s="474"/>
      <c r="Q7" s="474"/>
      <c r="R7" s="474"/>
      <c r="S7" s="474"/>
      <c r="T7" s="474"/>
      <c r="U7" s="477">
        <f>要望書!J12</f>
        <v>0</v>
      </c>
      <c r="V7" s="477"/>
      <c r="W7" s="477"/>
      <c r="X7" s="477"/>
      <c r="Y7" s="477"/>
      <c r="Z7" s="477"/>
      <c r="AA7" s="478"/>
    </row>
    <row r="8" spans="2:27" ht="25.35" customHeight="1">
      <c r="K8" s="470"/>
      <c r="L8" s="471"/>
      <c r="M8" s="472"/>
      <c r="N8" s="475"/>
      <c r="O8" s="476"/>
      <c r="P8" s="476"/>
      <c r="Q8" s="476"/>
      <c r="R8" s="476"/>
      <c r="S8" s="476"/>
      <c r="T8" s="476"/>
      <c r="U8" s="479"/>
      <c r="V8" s="479"/>
      <c r="W8" s="479"/>
      <c r="X8" s="479"/>
      <c r="Y8" s="479"/>
      <c r="Z8" s="479"/>
      <c r="AA8" s="480"/>
    </row>
    <row r="10" spans="2:27" ht="33" customHeight="1">
      <c r="D10" s="449" t="s">
        <v>561</v>
      </c>
      <c r="E10" s="449"/>
      <c r="F10" s="449"/>
      <c r="G10" s="449"/>
      <c r="H10" s="449"/>
      <c r="I10" s="449"/>
      <c r="J10" s="449"/>
      <c r="K10" s="449"/>
      <c r="L10" s="449"/>
      <c r="M10" s="449"/>
      <c r="N10" s="449"/>
      <c r="O10" s="449"/>
      <c r="P10" s="449"/>
      <c r="Q10" s="449"/>
      <c r="R10" s="449"/>
      <c r="S10" s="449"/>
      <c r="T10" s="449"/>
      <c r="U10" s="449"/>
      <c r="V10" s="449"/>
      <c r="W10" s="449"/>
      <c r="X10" s="449"/>
      <c r="Y10" s="449"/>
      <c r="Z10" s="449"/>
      <c r="AA10" s="449"/>
    </row>
    <row r="11" spans="2:27" ht="33" customHeight="1">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row>
    <row r="12" spans="2:27">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row>
    <row r="13" spans="2:27">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row>
    <row r="14" spans="2:27" ht="35.1" customHeight="1">
      <c r="B14" s="481" t="s">
        <v>616</v>
      </c>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row>
    <row r="15" spans="2:27" ht="35.1" customHeight="1">
      <c r="B15" s="481"/>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row>
    <row r="16" spans="2:27" ht="19.350000000000001" customHeight="1">
      <c r="D16" s="387"/>
      <c r="E16" s="387"/>
      <c r="F16" s="387"/>
      <c r="G16" s="387"/>
      <c r="H16" s="387"/>
    </row>
    <row r="17" spans="1:25" ht="18.75" customHeight="1">
      <c r="A17" s="384"/>
      <c r="B17" s="482" t="s">
        <v>183</v>
      </c>
      <c r="C17" s="468"/>
      <c r="D17" s="468"/>
      <c r="E17" s="468"/>
      <c r="F17" s="468"/>
      <c r="G17" s="468"/>
      <c r="H17" s="468"/>
      <c r="I17" s="468"/>
      <c r="J17" s="469"/>
      <c r="K17" s="482" t="s">
        <v>176</v>
      </c>
      <c r="L17" s="468"/>
      <c r="M17" s="468"/>
      <c r="N17" s="468"/>
      <c r="O17" s="468"/>
      <c r="P17" s="468"/>
      <c r="Q17" s="468"/>
      <c r="R17" s="468"/>
      <c r="S17" s="468"/>
      <c r="T17" s="468"/>
      <c r="U17" s="469"/>
      <c r="V17" s="486" t="s">
        <v>182</v>
      </c>
      <c r="W17" s="487"/>
      <c r="X17" s="461"/>
    </row>
    <row r="18" spans="1:25" ht="18.75" customHeight="1" thickBot="1">
      <c r="A18" s="384"/>
      <c r="B18" s="483"/>
      <c r="C18" s="484"/>
      <c r="D18" s="484"/>
      <c r="E18" s="484"/>
      <c r="F18" s="484"/>
      <c r="G18" s="484"/>
      <c r="H18" s="484"/>
      <c r="I18" s="484"/>
      <c r="J18" s="485"/>
      <c r="K18" s="470"/>
      <c r="L18" s="471"/>
      <c r="M18" s="471"/>
      <c r="N18" s="471"/>
      <c r="O18" s="471"/>
      <c r="P18" s="471"/>
      <c r="Q18" s="471"/>
      <c r="R18" s="471"/>
      <c r="S18" s="471"/>
      <c r="T18" s="471"/>
      <c r="U18" s="472"/>
      <c r="V18" s="465"/>
      <c r="W18" s="466"/>
      <c r="X18" s="467"/>
    </row>
    <row r="19" spans="1:25" ht="20.100000000000001" customHeight="1" thickTop="1">
      <c r="A19" s="384"/>
      <c r="B19" s="488" t="s">
        <v>185</v>
      </c>
      <c r="C19" s="492" t="s">
        <v>539</v>
      </c>
      <c r="D19" s="495" t="s">
        <v>540</v>
      </c>
      <c r="E19" s="495"/>
      <c r="F19" s="495"/>
      <c r="G19" s="495"/>
      <c r="H19" s="495"/>
      <c r="I19" s="495"/>
      <c r="J19" s="496"/>
      <c r="K19" s="501" t="s">
        <v>205</v>
      </c>
      <c r="L19" s="502"/>
      <c r="M19" s="502"/>
      <c r="N19" s="502"/>
      <c r="O19" s="502"/>
      <c r="P19" s="502"/>
      <c r="Q19" s="502"/>
      <c r="R19" s="502"/>
      <c r="S19" s="502"/>
      <c r="T19" s="502"/>
      <c r="U19" s="503"/>
      <c r="V19" s="510" t="s">
        <v>541</v>
      </c>
      <c r="W19" s="511"/>
      <c r="X19" s="512"/>
    </row>
    <row r="20" spans="1:25" ht="20.100000000000001" customHeight="1">
      <c r="A20" s="384"/>
      <c r="B20" s="489"/>
      <c r="C20" s="493"/>
      <c r="D20" s="497"/>
      <c r="E20" s="497"/>
      <c r="F20" s="497"/>
      <c r="G20" s="497"/>
      <c r="H20" s="497"/>
      <c r="I20" s="497"/>
      <c r="J20" s="498"/>
      <c r="K20" s="504"/>
      <c r="L20" s="505"/>
      <c r="M20" s="505"/>
      <c r="N20" s="505"/>
      <c r="O20" s="505"/>
      <c r="P20" s="505"/>
      <c r="Q20" s="505"/>
      <c r="R20" s="505"/>
      <c r="S20" s="505"/>
      <c r="T20" s="505"/>
      <c r="U20" s="506"/>
      <c r="V20" s="513"/>
      <c r="W20" s="514"/>
      <c r="X20" s="515"/>
    </row>
    <row r="21" spans="1:25" ht="20.100000000000001" customHeight="1">
      <c r="A21" s="384"/>
      <c r="B21" s="489"/>
      <c r="C21" s="493"/>
      <c r="D21" s="499"/>
      <c r="E21" s="499"/>
      <c r="F21" s="499"/>
      <c r="G21" s="499"/>
      <c r="H21" s="499"/>
      <c r="I21" s="499"/>
      <c r="J21" s="500"/>
      <c r="K21" s="507"/>
      <c r="L21" s="508"/>
      <c r="M21" s="508"/>
      <c r="N21" s="508"/>
      <c r="O21" s="508"/>
      <c r="P21" s="508"/>
      <c r="Q21" s="508"/>
      <c r="R21" s="508"/>
      <c r="S21" s="508"/>
      <c r="T21" s="508"/>
      <c r="U21" s="509"/>
      <c r="V21" s="513"/>
      <c r="W21" s="514"/>
      <c r="X21" s="515"/>
      <c r="Y21" s="384"/>
    </row>
    <row r="22" spans="1:25" ht="20.100000000000001" customHeight="1">
      <c r="A22" s="384"/>
      <c r="B22" s="489"/>
      <c r="C22" s="493"/>
      <c r="D22" s="495" t="s">
        <v>542</v>
      </c>
      <c r="E22" s="495"/>
      <c r="F22" s="495"/>
      <c r="G22" s="495"/>
      <c r="H22" s="495"/>
      <c r="I22" s="495"/>
      <c r="J22" s="496"/>
      <c r="K22" s="504" t="s">
        <v>251</v>
      </c>
      <c r="L22" s="505"/>
      <c r="M22" s="505"/>
      <c r="N22" s="505"/>
      <c r="O22" s="505"/>
      <c r="P22" s="505"/>
      <c r="Q22" s="505"/>
      <c r="R22" s="505"/>
      <c r="S22" s="505"/>
      <c r="T22" s="505"/>
      <c r="U22" s="506"/>
      <c r="V22" s="510" t="s">
        <v>28</v>
      </c>
      <c r="W22" s="511"/>
      <c r="X22" s="512"/>
    </row>
    <row r="23" spans="1:25" ht="20.100000000000001" customHeight="1">
      <c r="A23" s="384"/>
      <c r="B23" s="489"/>
      <c r="C23" s="493"/>
      <c r="D23" s="497"/>
      <c r="E23" s="497"/>
      <c r="F23" s="497"/>
      <c r="G23" s="497"/>
      <c r="H23" s="497"/>
      <c r="I23" s="497"/>
      <c r="J23" s="498"/>
      <c r="K23" s="504"/>
      <c r="L23" s="505"/>
      <c r="M23" s="505"/>
      <c r="N23" s="505"/>
      <c r="O23" s="505"/>
      <c r="P23" s="505"/>
      <c r="Q23" s="505"/>
      <c r="R23" s="505"/>
      <c r="S23" s="505"/>
      <c r="T23" s="505"/>
      <c r="U23" s="506"/>
      <c r="V23" s="513"/>
      <c r="W23" s="514"/>
      <c r="X23" s="515"/>
    </row>
    <row r="24" spans="1:25" ht="20.100000000000001" customHeight="1">
      <c r="A24" s="384"/>
      <c r="B24" s="489"/>
      <c r="C24" s="493"/>
      <c r="D24" s="497"/>
      <c r="E24" s="497"/>
      <c r="F24" s="497"/>
      <c r="G24" s="497"/>
      <c r="H24" s="497"/>
      <c r="I24" s="497"/>
      <c r="J24" s="498"/>
      <c r="K24" s="507"/>
      <c r="L24" s="508"/>
      <c r="M24" s="508"/>
      <c r="N24" s="508"/>
      <c r="O24" s="508"/>
      <c r="P24" s="508"/>
      <c r="Q24" s="508"/>
      <c r="R24" s="508"/>
      <c r="S24" s="508"/>
      <c r="T24" s="508"/>
      <c r="U24" s="509"/>
      <c r="V24" s="513"/>
      <c r="W24" s="514"/>
      <c r="X24" s="515"/>
      <c r="Y24" s="384"/>
    </row>
    <row r="25" spans="1:25" ht="20.100000000000001" customHeight="1">
      <c r="A25" s="384"/>
      <c r="B25" s="489"/>
      <c r="C25" s="493"/>
      <c r="D25" s="497"/>
      <c r="E25" s="497"/>
      <c r="F25" s="497"/>
      <c r="G25" s="497"/>
      <c r="H25" s="497"/>
      <c r="I25" s="497"/>
      <c r="J25" s="498"/>
      <c r="K25" s="501" t="s">
        <v>195</v>
      </c>
      <c r="L25" s="502"/>
      <c r="M25" s="502"/>
      <c r="N25" s="502"/>
      <c r="O25" s="502"/>
      <c r="P25" s="502"/>
      <c r="Q25" s="502"/>
      <c r="R25" s="502"/>
      <c r="S25" s="502"/>
      <c r="T25" s="502"/>
      <c r="U25" s="503"/>
      <c r="V25" s="510" t="s">
        <v>28</v>
      </c>
      <c r="W25" s="511"/>
      <c r="X25" s="512"/>
      <c r="Y25" s="384"/>
    </row>
    <row r="26" spans="1:25" ht="20.100000000000001" customHeight="1">
      <c r="A26" s="384"/>
      <c r="B26" s="489"/>
      <c r="C26" s="493"/>
      <c r="D26" s="497"/>
      <c r="E26" s="497"/>
      <c r="F26" s="497"/>
      <c r="G26" s="497"/>
      <c r="H26" s="497"/>
      <c r="I26" s="497"/>
      <c r="J26" s="498"/>
      <c r="K26" s="504"/>
      <c r="L26" s="505"/>
      <c r="M26" s="505"/>
      <c r="N26" s="505"/>
      <c r="O26" s="505"/>
      <c r="P26" s="505"/>
      <c r="Q26" s="505"/>
      <c r="R26" s="505"/>
      <c r="S26" s="505"/>
      <c r="T26" s="505"/>
      <c r="U26" s="506"/>
      <c r="V26" s="513"/>
      <c r="W26" s="514"/>
      <c r="X26" s="515"/>
      <c r="Y26" s="384"/>
    </row>
    <row r="27" spans="1:25" ht="20.100000000000001" customHeight="1">
      <c r="A27" s="384"/>
      <c r="B27" s="489"/>
      <c r="C27" s="493"/>
      <c r="D27" s="499"/>
      <c r="E27" s="499"/>
      <c r="F27" s="499"/>
      <c r="G27" s="499"/>
      <c r="H27" s="499"/>
      <c r="I27" s="499"/>
      <c r="J27" s="500"/>
      <c r="K27" s="507"/>
      <c r="L27" s="508"/>
      <c r="M27" s="508"/>
      <c r="N27" s="508"/>
      <c r="O27" s="508"/>
      <c r="P27" s="508"/>
      <c r="Q27" s="508"/>
      <c r="R27" s="508"/>
      <c r="S27" s="508"/>
      <c r="T27" s="508"/>
      <c r="U27" s="509"/>
      <c r="V27" s="513"/>
      <c r="W27" s="514"/>
      <c r="X27" s="515"/>
      <c r="Y27" s="384"/>
    </row>
    <row r="28" spans="1:25" ht="20.100000000000001" customHeight="1">
      <c r="B28" s="489"/>
      <c r="C28" s="493"/>
      <c r="D28" s="516" t="s">
        <v>543</v>
      </c>
      <c r="E28" s="516"/>
      <c r="F28" s="516"/>
      <c r="G28" s="516"/>
      <c r="H28" s="516"/>
      <c r="I28" s="516"/>
      <c r="J28" s="517"/>
      <c r="K28" s="520" t="s">
        <v>197</v>
      </c>
      <c r="L28" s="521"/>
      <c r="M28" s="521"/>
      <c r="N28" s="521"/>
      <c r="O28" s="521"/>
      <c r="P28" s="521"/>
      <c r="Q28" s="521"/>
      <c r="R28" s="521"/>
      <c r="S28" s="521"/>
      <c r="T28" s="521"/>
      <c r="U28" s="522"/>
      <c r="V28" s="510" t="s">
        <v>28</v>
      </c>
      <c r="W28" s="511"/>
      <c r="X28" s="512"/>
    </row>
    <row r="29" spans="1:25" ht="20.100000000000001" customHeight="1">
      <c r="B29" s="489"/>
      <c r="C29" s="493"/>
      <c r="D29" s="516"/>
      <c r="E29" s="516"/>
      <c r="F29" s="516"/>
      <c r="G29" s="516"/>
      <c r="H29" s="516"/>
      <c r="I29" s="516"/>
      <c r="J29" s="517"/>
      <c r="K29" s="520"/>
      <c r="L29" s="521"/>
      <c r="M29" s="521"/>
      <c r="N29" s="521"/>
      <c r="O29" s="521"/>
      <c r="P29" s="521"/>
      <c r="Q29" s="521"/>
      <c r="R29" s="521"/>
      <c r="S29" s="521"/>
      <c r="T29" s="521"/>
      <c r="U29" s="522"/>
      <c r="V29" s="513"/>
      <c r="W29" s="514"/>
      <c r="X29" s="515"/>
    </row>
    <row r="30" spans="1:25" ht="20.100000000000001" customHeight="1">
      <c r="B30" s="489"/>
      <c r="C30" s="493"/>
      <c r="D30" s="518"/>
      <c r="E30" s="518"/>
      <c r="F30" s="518"/>
      <c r="G30" s="518"/>
      <c r="H30" s="518"/>
      <c r="I30" s="518"/>
      <c r="J30" s="519"/>
      <c r="K30" s="523"/>
      <c r="L30" s="524"/>
      <c r="M30" s="524"/>
      <c r="N30" s="524"/>
      <c r="O30" s="524"/>
      <c r="P30" s="524"/>
      <c r="Q30" s="524"/>
      <c r="R30" s="524"/>
      <c r="S30" s="524"/>
      <c r="T30" s="524"/>
      <c r="U30" s="525"/>
      <c r="V30" s="513"/>
      <c r="W30" s="514"/>
      <c r="X30" s="515"/>
    </row>
    <row r="31" spans="1:25" ht="20.100000000000001" customHeight="1">
      <c r="B31" s="489"/>
      <c r="C31" s="493"/>
      <c r="D31" s="526" t="s">
        <v>544</v>
      </c>
      <c r="E31" s="526"/>
      <c r="F31" s="526"/>
      <c r="G31" s="526"/>
      <c r="H31" s="526"/>
      <c r="I31" s="526"/>
      <c r="J31" s="527"/>
      <c r="K31" s="520" t="s">
        <v>545</v>
      </c>
      <c r="L31" s="521"/>
      <c r="M31" s="521"/>
      <c r="N31" s="521"/>
      <c r="O31" s="521"/>
      <c r="P31" s="521"/>
      <c r="Q31" s="521"/>
      <c r="R31" s="521"/>
      <c r="S31" s="521"/>
      <c r="T31" s="521"/>
      <c r="U31" s="522"/>
      <c r="V31" s="510" t="s">
        <v>28</v>
      </c>
      <c r="W31" s="511"/>
      <c r="X31" s="512"/>
    </row>
    <row r="32" spans="1:25" ht="20.100000000000001" customHeight="1">
      <c r="B32" s="489"/>
      <c r="C32" s="493"/>
      <c r="D32" s="516"/>
      <c r="E32" s="516"/>
      <c r="F32" s="516"/>
      <c r="G32" s="516"/>
      <c r="H32" s="516"/>
      <c r="I32" s="516"/>
      <c r="J32" s="517"/>
      <c r="K32" s="520"/>
      <c r="L32" s="521"/>
      <c r="M32" s="521"/>
      <c r="N32" s="521"/>
      <c r="O32" s="521"/>
      <c r="P32" s="521"/>
      <c r="Q32" s="521"/>
      <c r="R32" s="521"/>
      <c r="S32" s="521"/>
      <c r="T32" s="521"/>
      <c r="U32" s="522"/>
      <c r="V32" s="513"/>
      <c r="W32" s="514"/>
      <c r="X32" s="515"/>
    </row>
    <row r="33" spans="2:24" ht="20.100000000000001" customHeight="1">
      <c r="B33" s="489"/>
      <c r="C33" s="493"/>
      <c r="D33" s="518"/>
      <c r="E33" s="518"/>
      <c r="F33" s="518"/>
      <c r="G33" s="518"/>
      <c r="H33" s="518"/>
      <c r="I33" s="518"/>
      <c r="J33" s="519"/>
      <c r="K33" s="523"/>
      <c r="L33" s="524"/>
      <c r="M33" s="524"/>
      <c r="N33" s="524"/>
      <c r="O33" s="524"/>
      <c r="P33" s="524"/>
      <c r="Q33" s="524"/>
      <c r="R33" s="524"/>
      <c r="S33" s="524"/>
      <c r="T33" s="524"/>
      <c r="U33" s="525"/>
      <c r="V33" s="513"/>
      <c r="W33" s="514"/>
      <c r="X33" s="515"/>
    </row>
    <row r="34" spans="2:24" ht="20.100000000000001" customHeight="1">
      <c r="B34" s="489"/>
      <c r="C34" s="493"/>
      <c r="D34" s="528" t="s">
        <v>546</v>
      </c>
      <c r="E34" s="528"/>
      <c r="F34" s="528"/>
      <c r="G34" s="528"/>
      <c r="H34" s="528"/>
      <c r="I34" s="528"/>
      <c r="J34" s="529"/>
      <c r="K34" s="534" t="s">
        <v>555</v>
      </c>
      <c r="L34" s="535"/>
      <c r="M34" s="535"/>
      <c r="N34" s="535"/>
      <c r="O34" s="535"/>
      <c r="P34" s="535"/>
      <c r="Q34" s="535"/>
      <c r="R34" s="535"/>
      <c r="S34" s="535"/>
      <c r="T34" s="535"/>
      <c r="U34" s="536"/>
      <c r="V34" s="510" t="s">
        <v>28</v>
      </c>
      <c r="W34" s="511"/>
      <c r="X34" s="512"/>
    </row>
    <row r="35" spans="2:24" ht="20.100000000000001" customHeight="1">
      <c r="B35" s="489"/>
      <c r="C35" s="493"/>
      <c r="D35" s="530"/>
      <c r="E35" s="530"/>
      <c r="F35" s="530"/>
      <c r="G35" s="530"/>
      <c r="H35" s="530"/>
      <c r="I35" s="530"/>
      <c r="J35" s="531"/>
      <c r="K35" s="537"/>
      <c r="L35" s="538"/>
      <c r="M35" s="538"/>
      <c r="N35" s="538"/>
      <c r="O35" s="538"/>
      <c r="P35" s="538"/>
      <c r="Q35" s="538"/>
      <c r="R35" s="538"/>
      <c r="S35" s="538"/>
      <c r="T35" s="538"/>
      <c r="U35" s="539"/>
      <c r="V35" s="513"/>
      <c r="W35" s="514"/>
      <c r="X35" s="515"/>
    </row>
    <row r="36" spans="2:24" ht="20.100000000000001" customHeight="1">
      <c r="B36" s="489"/>
      <c r="C36" s="493"/>
      <c r="D36" s="530"/>
      <c r="E36" s="530"/>
      <c r="F36" s="530"/>
      <c r="G36" s="530"/>
      <c r="H36" s="530"/>
      <c r="I36" s="530"/>
      <c r="J36" s="531"/>
      <c r="K36" s="540"/>
      <c r="L36" s="541"/>
      <c r="M36" s="541"/>
      <c r="N36" s="541"/>
      <c r="O36" s="541"/>
      <c r="P36" s="541"/>
      <c r="Q36" s="541"/>
      <c r="R36" s="541"/>
      <c r="S36" s="541"/>
      <c r="T36" s="541"/>
      <c r="U36" s="542"/>
      <c r="V36" s="513"/>
      <c r="W36" s="514"/>
      <c r="X36" s="515"/>
    </row>
    <row r="37" spans="2:24" ht="20.100000000000001" customHeight="1">
      <c r="B37" s="489"/>
      <c r="C37" s="493"/>
      <c r="D37" s="530"/>
      <c r="E37" s="530"/>
      <c r="F37" s="530"/>
      <c r="G37" s="530"/>
      <c r="H37" s="530"/>
      <c r="I37" s="530"/>
      <c r="J37" s="531"/>
      <c r="K37" s="543" t="s">
        <v>252</v>
      </c>
      <c r="L37" s="535"/>
      <c r="M37" s="535"/>
      <c r="N37" s="535"/>
      <c r="O37" s="535"/>
      <c r="P37" s="535"/>
      <c r="Q37" s="535"/>
      <c r="R37" s="535"/>
      <c r="S37" s="535"/>
      <c r="T37" s="535"/>
      <c r="U37" s="536"/>
      <c r="V37" s="510" t="s">
        <v>28</v>
      </c>
      <c r="W37" s="511"/>
      <c r="X37" s="512"/>
    </row>
    <row r="38" spans="2:24" ht="20.100000000000001" customHeight="1">
      <c r="B38" s="489"/>
      <c r="C38" s="493"/>
      <c r="D38" s="530"/>
      <c r="E38" s="530"/>
      <c r="F38" s="530"/>
      <c r="G38" s="530"/>
      <c r="H38" s="530"/>
      <c r="I38" s="530"/>
      <c r="J38" s="531"/>
      <c r="K38" s="537"/>
      <c r="L38" s="538"/>
      <c r="M38" s="538"/>
      <c r="N38" s="538"/>
      <c r="O38" s="538"/>
      <c r="P38" s="538"/>
      <c r="Q38" s="538"/>
      <c r="R38" s="538"/>
      <c r="S38" s="538"/>
      <c r="T38" s="538"/>
      <c r="U38" s="539"/>
      <c r="V38" s="513"/>
      <c r="W38" s="514"/>
      <c r="X38" s="515"/>
    </row>
    <row r="39" spans="2:24" ht="20.100000000000001" customHeight="1">
      <c r="B39" s="489"/>
      <c r="C39" s="493"/>
      <c r="D39" s="532"/>
      <c r="E39" s="532"/>
      <c r="F39" s="532"/>
      <c r="G39" s="532"/>
      <c r="H39" s="532"/>
      <c r="I39" s="532"/>
      <c r="J39" s="533"/>
      <c r="K39" s="540"/>
      <c r="L39" s="541"/>
      <c r="M39" s="541"/>
      <c r="N39" s="541"/>
      <c r="O39" s="541"/>
      <c r="P39" s="541"/>
      <c r="Q39" s="541"/>
      <c r="R39" s="541"/>
      <c r="S39" s="541"/>
      <c r="T39" s="541"/>
      <c r="U39" s="542"/>
      <c r="V39" s="513"/>
      <c r="W39" s="514"/>
      <c r="X39" s="515"/>
    </row>
    <row r="40" spans="2:24" ht="20.100000000000001" customHeight="1">
      <c r="B40" s="489"/>
      <c r="C40" s="493"/>
      <c r="D40" s="544" t="s">
        <v>547</v>
      </c>
      <c r="E40" s="544"/>
      <c r="F40" s="544"/>
      <c r="G40" s="544"/>
      <c r="H40" s="544"/>
      <c r="I40" s="544"/>
      <c r="J40" s="545"/>
      <c r="K40" s="550" t="s">
        <v>249</v>
      </c>
      <c r="L40" s="551"/>
      <c r="M40" s="551"/>
      <c r="N40" s="551"/>
      <c r="O40" s="551"/>
      <c r="P40" s="551"/>
      <c r="Q40" s="551"/>
      <c r="R40" s="551"/>
      <c r="S40" s="551"/>
      <c r="T40" s="551"/>
      <c r="U40" s="552"/>
      <c r="V40" s="510" t="s">
        <v>28</v>
      </c>
      <c r="W40" s="511"/>
      <c r="X40" s="512"/>
    </row>
    <row r="41" spans="2:24" ht="20.100000000000001" customHeight="1">
      <c r="B41" s="489"/>
      <c r="C41" s="493"/>
      <c r="D41" s="546"/>
      <c r="E41" s="546"/>
      <c r="F41" s="546"/>
      <c r="G41" s="546"/>
      <c r="H41" s="546"/>
      <c r="I41" s="546"/>
      <c r="J41" s="547"/>
      <c r="K41" s="553"/>
      <c r="L41" s="521"/>
      <c r="M41" s="521"/>
      <c r="N41" s="521"/>
      <c r="O41" s="521"/>
      <c r="P41" s="521"/>
      <c r="Q41" s="521"/>
      <c r="R41" s="521"/>
      <c r="S41" s="521"/>
      <c r="T41" s="521"/>
      <c r="U41" s="522"/>
      <c r="V41" s="513"/>
      <c r="W41" s="514"/>
      <c r="X41" s="515"/>
    </row>
    <row r="42" spans="2:24" ht="20.100000000000001" customHeight="1">
      <c r="B42" s="489"/>
      <c r="C42" s="493"/>
      <c r="D42" s="546"/>
      <c r="E42" s="546"/>
      <c r="F42" s="546"/>
      <c r="G42" s="546"/>
      <c r="H42" s="546"/>
      <c r="I42" s="546"/>
      <c r="J42" s="547"/>
      <c r="K42" s="520"/>
      <c r="L42" s="521"/>
      <c r="M42" s="521"/>
      <c r="N42" s="521"/>
      <c r="O42" s="521"/>
      <c r="P42" s="521"/>
      <c r="Q42" s="521"/>
      <c r="R42" s="521"/>
      <c r="S42" s="521"/>
      <c r="T42" s="521"/>
      <c r="U42" s="522"/>
      <c r="V42" s="513"/>
      <c r="W42" s="514"/>
      <c r="X42" s="515"/>
    </row>
    <row r="43" spans="2:24" ht="20.100000000000001" customHeight="1">
      <c r="B43" s="489"/>
      <c r="C43" s="493"/>
      <c r="D43" s="548"/>
      <c r="E43" s="548"/>
      <c r="F43" s="548"/>
      <c r="G43" s="548"/>
      <c r="H43" s="548"/>
      <c r="I43" s="548"/>
      <c r="J43" s="549"/>
      <c r="K43" s="523"/>
      <c r="L43" s="524"/>
      <c r="M43" s="524"/>
      <c r="N43" s="524"/>
      <c r="O43" s="524"/>
      <c r="P43" s="524"/>
      <c r="Q43" s="524"/>
      <c r="R43" s="524"/>
      <c r="S43" s="524"/>
      <c r="T43" s="524"/>
      <c r="U43" s="525"/>
      <c r="V43" s="554"/>
      <c r="W43" s="555"/>
      <c r="X43" s="556"/>
    </row>
    <row r="44" spans="2:24" ht="20.100000000000001" customHeight="1">
      <c r="B44" s="489"/>
      <c r="C44" s="493"/>
      <c r="D44" s="516" t="s">
        <v>548</v>
      </c>
      <c r="E44" s="516"/>
      <c r="F44" s="516"/>
      <c r="G44" s="516"/>
      <c r="H44" s="516"/>
      <c r="I44" s="516"/>
      <c r="J44" s="517"/>
      <c r="K44" s="501" t="s">
        <v>253</v>
      </c>
      <c r="L44" s="557"/>
      <c r="M44" s="557"/>
      <c r="N44" s="557"/>
      <c r="O44" s="557"/>
      <c r="P44" s="557"/>
      <c r="Q44" s="557"/>
      <c r="R44" s="557"/>
      <c r="S44" s="557"/>
      <c r="T44" s="557"/>
      <c r="U44" s="558"/>
      <c r="V44" s="510" t="s">
        <v>28</v>
      </c>
      <c r="W44" s="511"/>
      <c r="X44" s="512"/>
    </row>
    <row r="45" spans="2:24" ht="20.100000000000001" customHeight="1">
      <c r="B45" s="489"/>
      <c r="C45" s="493"/>
      <c r="D45" s="516"/>
      <c r="E45" s="516"/>
      <c r="F45" s="516"/>
      <c r="G45" s="516"/>
      <c r="H45" s="516"/>
      <c r="I45" s="516"/>
      <c r="J45" s="517"/>
      <c r="K45" s="559"/>
      <c r="L45" s="560"/>
      <c r="M45" s="560"/>
      <c r="N45" s="560"/>
      <c r="O45" s="560"/>
      <c r="P45" s="560"/>
      <c r="Q45" s="560"/>
      <c r="R45" s="560"/>
      <c r="S45" s="560"/>
      <c r="T45" s="560"/>
      <c r="U45" s="561"/>
      <c r="V45" s="513"/>
      <c r="W45" s="514"/>
      <c r="X45" s="515"/>
    </row>
    <row r="46" spans="2:24" ht="20.100000000000001" customHeight="1">
      <c r="B46" s="489"/>
      <c r="C46" s="493"/>
      <c r="D46" s="516"/>
      <c r="E46" s="516"/>
      <c r="F46" s="516"/>
      <c r="G46" s="516"/>
      <c r="H46" s="516"/>
      <c r="I46" s="516"/>
      <c r="J46" s="517"/>
      <c r="K46" s="562"/>
      <c r="L46" s="563"/>
      <c r="M46" s="563"/>
      <c r="N46" s="563"/>
      <c r="O46" s="563"/>
      <c r="P46" s="563"/>
      <c r="Q46" s="563"/>
      <c r="R46" s="563"/>
      <c r="S46" s="563"/>
      <c r="T46" s="563"/>
      <c r="U46" s="564"/>
      <c r="V46" s="513"/>
      <c r="W46" s="514"/>
      <c r="X46" s="515"/>
    </row>
    <row r="47" spans="2:24" ht="20.100000000000001" customHeight="1">
      <c r="B47" s="489"/>
      <c r="C47" s="493"/>
      <c r="D47" s="516"/>
      <c r="E47" s="516"/>
      <c r="F47" s="516"/>
      <c r="G47" s="516"/>
      <c r="H47" s="516"/>
      <c r="I47" s="516"/>
      <c r="J47" s="517"/>
      <c r="K47" s="565" t="s">
        <v>250</v>
      </c>
      <c r="L47" s="557"/>
      <c r="M47" s="557"/>
      <c r="N47" s="557"/>
      <c r="O47" s="557"/>
      <c r="P47" s="557"/>
      <c r="Q47" s="557"/>
      <c r="R47" s="557"/>
      <c r="S47" s="557"/>
      <c r="T47" s="557"/>
      <c r="U47" s="558"/>
      <c r="V47" s="510" t="s">
        <v>28</v>
      </c>
      <c r="W47" s="511"/>
      <c r="X47" s="512"/>
    </row>
    <row r="48" spans="2:24" ht="20.100000000000001" customHeight="1">
      <c r="B48" s="489"/>
      <c r="C48" s="493"/>
      <c r="D48" s="516"/>
      <c r="E48" s="516"/>
      <c r="F48" s="516"/>
      <c r="G48" s="516"/>
      <c r="H48" s="516"/>
      <c r="I48" s="516"/>
      <c r="J48" s="517"/>
      <c r="K48" s="559"/>
      <c r="L48" s="560"/>
      <c r="M48" s="560"/>
      <c r="N48" s="560"/>
      <c r="O48" s="560"/>
      <c r="P48" s="560"/>
      <c r="Q48" s="560"/>
      <c r="R48" s="560"/>
      <c r="S48" s="560"/>
      <c r="T48" s="560"/>
      <c r="U48" s="561"/>
      <c r="V48" s="513"/>
      <c r="W48" s="514"/>
      <c r="X48" s="515"/>
    </row>
    <row r="49" spans="2:34" ht="20.100000000000001" customHeight="1">
      <c r="B49" s="489"/>
      <c r="C49" s="493"/>
      <c r="D49" s="516"/>
      <c r="E49" s="516"/>
      <c r="F49" s="516"/>
      <c r="G49" s="516"/>
      <c r="H49" s="516"/>
      <c r="I49" s="516"/>
      <c r="J49" s="517"/>
      <c r="K49" s="562"/>
      <c r="L49" s="563"/>
      <c r="M49" s="563"/>
      <c r="N49" s="563"/>
      <c r="O49" s="563"/>
      <c r="P49" s="563"/>
      <c r="Q49" s="563"/>
      <c r="R49" s="563"/>
      <c r="S49" s="563"/>
      <c r="T49" s="563"/>
      <c r="U49" s="564"/>
      <c r="V49" s="513"/>
      <c r="W49" s="514"/>
      <c r="X49" s="515"/>
    </row>
    <row r="50" spans="2:34" ht="20.100000000000001" customHeight="1">
      <c r="B50" s="489"/>
      <c r="C50" s="493"/>
      <c r="D50" s="516"/>
      <c r="E50" s="516"/>
      <c r="F50" s="516"/>
      <c r="G50" s="516"/>
      <c r="H50" s="516"/>
      <c r="I50" s="516"/>
      <c r="J50" s="517"/>
      <c r="K50" s="565" t="s">
        <v>196</v>
      </c>
      <c r="L50" s="557"/>
      <c r="M50" s="557"/>
      <c r="N50" s="557"/>
      <c r="O50" s="557"/>
      <c r="P50" s="557"/>
      <c r="Q50" s="557"/>
      <c r="R50" s="557"/>
      <c r="S50" s="557"/>
      <c r="T50" s="557"/>
      <c r="U50" s="558"/>
      <c r="V50" s="510" t="s">
        <v>28</v>
      </c>
      <c r="W50" s="511"/>
      <c r="X50" s="512"/>
    </row>
    <row r="51" spans="2:34" ht="20.100000000000001" customHeight="1">
      <c r="B51" s="489"/>
      <c r="C51" s="493"/>
      <c r="D51" s="516"/>
      <c r="E51" s="516"/>
      <c r="F51" s="516"/>
      <c r="G51" s="516"/>
      <c r="H51" s="516"/>
      <c r="I51" s="516"/>
      <c r="J51" s="517"/>
      <c r="K51" s="559"/>
      <c r="L51" s="560"/>
      <c r="M51" s="560"/>
      <c r="N51" s="560"/>
      <c r="O51" s="560"/>
      <c r="P51" s="560"/>
      <c r="Q51" s="560"/>
      <c r="R51" s="560"/>
      <c r="S51" s="560"/>
      <c r="T51" s="560"/>
      <c r="U51" s="561"/>
      <c r="V51" s="513"/>
      <c r="W51" s="514"/>
      <c r="X51" s="515"/>
    </row>
    <row r="52" spans="2:34" ht="20.100000000000001" customHeight="1">
      <c r="B52" s="489"/>
      <c r="C52" s="494"/>
      <c r="D52" s="518"/>
      <c r="E52" s="518"/>
      <c r="F52" s="518"/>
      <c r="G52" s="518"/>
      <c r="H52" s="518"/>
      <c r="I52" s="518"/>
      <c r="J52" s="519"/>
      <c r="K52" s="562"/>
      <c r="L52" s="563"/>
      <c r="M52" s="563"/>
      <c r="N52" s="563"/>
      <c r="O52" s="563"/>
      <c r="P52" s="563"/>
      <c r="Q52" s="563"/>
      <c r="R52" s="563"/>
      <c r="S52" s="563"/>
      <c r="T52" s="563"/>
      <c r="U52" s="564"/>
      <c r="V52" s="554"/>
      <c r="W52" s="555"/>
      <c r="X52" s="556"/>
    </row>
    <row r="53" spans="2:34" ht="80.45" customHeight="1">
      <c r="B53" s="490"/>
      <c r="C53" s="566" t="s">
        <v>581</v>
      </c>
      <c r="D53" s="567"/>
      <c r="E53" s="567"/>
      <c r="F53" s="567"/>
      <c r="G53" s="567"/>
      <c r="H53" s="567"/>
      <c r="I53" s="567"/>
      <c r="J53" s="567"/>
      <c r="K53" s="568" t="s">
        <v>549</v>
      </c>
      <c r="L53" s="569"/>
      <c r="M53" s="569"/>
      <c r="N53" s="569"/>
      <c r="O53" s="569"/>
      <c r="P53" s="569"/>
      <c r="Q53" s="569"/>
      <c r="R53" s="569"/>
      <c r="S53" s="569"/>
      <c r="T53" s="569"/>
      <c r="U53" s="569"/>
      <c r="V53" s="569"/>
      <c r="W53" s="569"/>
      <c r="X53" s="570"/>
    </row>
    <row r="54" spans="2:34" ht="20.100000000000001" customHeight="1">
      <c r="B54" s="490"/>
      <c r="C54" s="571" t="s">
        <v>582</v>
      </c>
      <c r="D54" s="571"/>
      <c r="E54" s="571"/>
      <c r="F54" s="571"/>
      <c r="G54" s="571"/>
      <c r="H54" s="571"/>
      <c r="I54" s="571"/>
      <c r="J54" s="571"/>
      <c r="K54" s="572" t="s">
        <v>559</v>
      </c>
      <c r="L54" s="573"/>
      <c r="M54" s="573"/>
      <c r="N54" s="573"/>
      <c r="O54" s="573"/>
      <c r="P54" s="573"/>
      <c r="Q54" s="573"/>
      <c r="R54" s="573"/>
      <c r="S54" s="573"/>
      <c r="T54" s="573"/>
      <c r="U54" s="574"/>
      <c r="V54" s="581" t="s">
        <v>28</v>
      </c>
      <c r="W54" s="582"/>
      <c r="X54" s="583"/>
    </row>
    <row r="55" spans="2:34" ht="20.100000000000001" customHeight="1">
      <c r="B55" s="490"/>
      <c r="C55" s="571"/>
      <c r="D55" s="571"/>
      <c r="E55" s="571"/>
      <c r="F55" s="571"/>
      <c r="G55" s="571"/>
      <c r="H55" s="571"/>
      <c r="I55" s="571"/>
      <c r="J55" s="571"/>
      <c r="K55" s="575"/>
      <c r="L55" s="576"/>
      <c r="M55" s="576"/>
      <c r="N55" s="576"/>
      <c r="O55" s="576"/>
      <c r="P55" s="576"/>
      <c r="Q55" s="576"/>
      <c r="R55" s="576"/>
      <c r="S55" s="576"/>
      <c r="T55" s="576"/>
      <c r="U55" s="577"/>
      <c r="V55" s="584"/>
      <c r="W55" s="585"/>
      <c r="X55" s="586"/>
    </row>
    <row r="56" spans="2:34" ht="20.100000000000001" customHeight="1">
      <c r="B56" s="490"/>
      <c r="C56" s="571"/>
      <c r="D56" s="571"/>
      <c r="E56" s="571"/>
      <c r="F56" s="571"/>
      <c r="G56" s="571"/>
      <c r="H56" s="571"/>
      <c r="I56" s="571"/>
      <c r="J56" s="571"/>
      <c r="K56" s="575"/>
      <c r="L56" s="576"/>
      <c r="M56" s="576"/>
      <c r="N56" s="576"/>
      <c r="O56" s="576"/>
      <c r="P56" s="576"/>
      <c r="Q56" s="576"/>
      <c r="R56" s="576"/>
      <c r="S56" s="576"/>
      <c r="T56" s="576"/>
      <c r="U56" s="577"/>
      <c r="V56" s="584"/>
      <c r="W56" s="585"/>
      <c r="X56" s="586"/>
    </row>
    <row r="57" spans="2:34" ht="20.100000000000001" customHeight="1">
      <c r="B57" s="490"/>
      <c r="C57" s="571"/>
      <c r="D57" s="571"/>
      <c r="E57" s="571"/>
      <c r="F57" s="571"/>
      <c r="G57" s="571"/>
      <c r="H57" s="571"/>
      <c r="I57" s="571"/>
      <c r="J57" s="571"/>
      <c r="K57" s="575"/>
      <c r="L57" s="576"/>
      <c r="M57" s="576"/>
      <c r="N57" s="576"/>
      <c r="O57" s="576"/>
      <c r="P57" s="576"/>
      <c r="Q57" s="576"/>
      <c r="R57" s="576"/>
      <c r="S57" s="576"/>
      <c r="T57" s="576"/>
      <c r="U57" s="577"/>
      <c r="V57" s="584"/>
      <c r="W57" s="585"/>
      <c r="X57" s="586"/>
    </row>
    <row r="58" spans="2:34" ht="20.100000000000001" customHeight="1">
      <c r="B58" s="490"/>
      <c r="C58" s="571"/>
      <c r="D58" s="571"/>
      <c r="E58" s="571"/>
      <c r="F58" s="571"/>
      <c r="G58" s="571"/>
      <c r="H58" s="571"/>
      <c r="I58" s="571"/>
      <c r="J58" s="571"/>
      <c r="K58" s="578"/>
      <c r="L58" s="579"/>
      <c r="M58" s="579"/>
      <c r="N58" s="579"/>
      <c r="O58" s="579"/>
      <c r="P58" s="579"/>
      <c r="Q58" s="579"/>
      <c r="R58" s="579"/>
      <c r="S58" s="579"/>
      <c r="T58" s="579"/>
      <c r="U58" s="580"/>
      <c r="V58" s="587"/>
      <c r="W58" s="588"/>
      <c r="X58" s="589"/>
    </row>
    <row r="59" spans="2:34" ht="49.7" customHeight="1">
      <c r="B59" s="490"/>
      <c r="C59" s="571"/>
      <c r="D59" s="571"/>
      <c r="E59" s="571"/>
      <c r="F59" s="571"/>
      <c r="G59" s="571"/>
      <c r="H59" s="571"/>
      <c r="I59" s="571"/>
      <c r="J59" s="571"/>
      <c r="K59" s="599" t="s">
        <v>560</v>
      </c>
      <c r="L59" s="600"/>
      <c r="M59" s="600"/>
      <c r="N59" s="600"/>
      <c r="O59" s="600"/>
      <c r="P59" s="600"/>
      <c r="Q59" s="600"/>
      <c r="R59" s="600"/>
      <c r="S59" s="600"/>
      <c r="T59" s="600"/>
      <c r="U59" s="601"/>
      <c r="V59" s="602" t="s">
        <v>28</v>
      </c>
      <c r="W59" s="603"/>
      <c r="X59" s="604"/>
    </row>
    <row r="60" spans="2:34" ht="20.100000000000001" customHeight="1">
      <c r="B60" s="490"/>
      <c r="C60" s="571"/>
      <c r="D60" s="571"/>
      <c r="E60" s="571"/>
      <c r="F60" s="571"/>
      <c r="G60" s="571"/>
      <c r="H60" s="571"/>
      <c r="I60" s="571"/>
      <c r="J60" s="571"/>
      <c r="K60" s="590" t="s">
        <v>184</v>
      </c>
      <c r="L60" s="551"/>
      <c r="M60" s="551"/>
      <c r="N60" s="551"/>
      <c r="O60" s="551"/>
      <c r="P60" s="551"/>
      <c r="Q60" s="551"/>
      <c r="R60" s="551"/>
      <c r="S60" s="551"/>
      <c r="T60" s="551"/>
      <c r="U60" s="552"/>
      <c r="V60" s="581" t="s">
        <v>28</v>
      </c>
      <c r="W60" s="582"/>
      <c r="X60" s="583"/>
      <c r="AH60" s="388"/>
    </row>
    <row r="61" spans="2:34" ht="20.100000000000001" customHeight="1">
      <c r="B61" s="490"/>
      <c r="C61" s="571"/>
      <c r="D61" s="571"/>
      <c r="E61" s="571"/>
      <c r="F61" s="571"/>
      <c r="G61" s="571"/>
      <c r="H61" s="571"/>
      <c r="I61" s="571"/>
      <c r="J61" s="571"/>
      <c r="K61" s="520"/>
      <c r="L61" s="521"/>
      <c r="M61" s="521"/>
      <c r="N61" s="521"/>
      <c r="O61" s="521"/>
      <c r="P61" s="521"/>
      <c r="Q61" s="521"/>
      <c r="R61" s="521"/>
      <c r="S61" s="521"/>
      <c r="T61" s="521"/>
      <c r="U61" s="522"/>
      <c r="V61" s="584"/>
      <c r="W61" s="585"/>
      <c r="X61" s="586"/>
      <c r="AH61" s="388"/>
    </row>
    <row r="62" spans="2:34" ht="20.100000000000001" customHeight="1">
      <c r="B62" s="490"/>
      <c r="C62" s="571"/>
      <c r="D62" s="571"/>
      <c r="E62" s="571"/>
      <c r="F62" s="571"/>
      <c r="G62" s="571"/>
      <c r="H62" s="571"/>
      <c r="I62" s="571"/>
      <c r="J62" s="571"/>
      <c r="K62" s="523"/>
      <c r="L62" s="524"/>
      <c r="M62" s="524"/>
      <c r="N62" s="524"/>
      <c r="O62" s="524"/>
      <c r="P62" s="524"/>
      <c r="Q62" s="524"/>
      <c r="R62" s="524"/>
      <c r="S62" s="524"/>
      <c r="T62" s="524"/>
      <c r="U62" s="525"/>
      <c r="V62" s="587"/>
      <c r="W62" s="588"/>
      <c r="X62" s="589"/>
      <c r="AH62" s="388"/>
    </row>
    <row r="63" spans="2:34" ht="20.100000000000001" customHeight="1">
      <c r="B63" s="490"/>
      <c r="C63" s="571"/>
      <c r="D63" s="571"/>
      <c r="E63" s="571"/>
      <c r="F63" s="571"/>
      <c r="G63" s="571"/>
      <c r="H63" s="571"/>
      <c r="I63" s="571"/>
      <c r="J63" s="571"/>
      <c r="K63" s="543" t="s">
        <v>175</v>
      </c>
      <c r="L63" s="535"/>
      <c r="M63" s="535"/>
      <c r="N63" s="535"/>
      <c r="O63" s="535"/>
      <c r="P63" s="535"/>
      <c r="Q63" s="535"/>
      <c r="R63" s="535"/>
      <c r="S63" s="535"/>
      <c r="T63" s="535"/>
      <c r="U63" s="536"/>
      <c r="V63" s="581" t="s">
        <v>28</v>
      </c>
      <c r="W63" s="582"/>
      <c r="X63" s="583"/>
    </row>
    <row r="64" spans="2:34" ht="20.100000000000001" customHeight="1">
      <c r="B64" s="490"/>
      <c r="C64" s="571"/>
      <c r="D64" s="571"/>
      <c r="E64" s="571"/>
      <c r="F64" s="571"/>
      <c r="G64" s="571"/>
      <c r="H64" s="571"/>
      <c r="I64" s="571"/>
      <c r="J64" s="571"/>
      <c r="K64" s="537"/>
      <c r="L64" s="538"/>
      <c r="M64" s="538"/>
      <c r="N64" s="538"/>
      <c r="O64" s="538"/>
      <c r="P64" s="538"/>
      <c r="Q64" s="538"/>
      <c r="R64" s="538"/>
      <c r="S64" s="538"/>
      <c r="T64" s="538"/>
      <c r="U64" s="539"/>
      <c r="V64" s="584"/>
      <c r="W64" s="585"/>
      <c r="X64" s="586"/>
    </row>
    <row r="65" spans="2:38" ht="20.100000000000001" customHeight="1">
      <c r="B65" s="490"/>
      <c r="C65" s="571"/>
      <c r="D65" s="571"/>
      <c r="E65" s="571"/>
      <c r="F65" s="571"/>
      <c r="G65" s="571"/>
      <c r="H65" s="571"/>
      <c r="I65" s="571"/>
      <c r="J65" s="571"/>
      <c r="K65" s="540"/>
      <c r="L65" s="541"/>
      <c r="M65" s="541"/>
      <c r="N65" s="541"/>
      <c r="O65" s="541"/>
      <c r="P65" s="541"/>
      <c r="Q65" s="541"/>
      <c r="R65" s="541"/>
      <c r="S65" s="541"/>
      <c r="T65" s="541"/>
      <c r="U65" s="542"/>
      <c r="V65" s="587"/>
      <c r="W65" s="588"/>
      <c r="X65" s="589"/>
    </row>
    <row r="66" spans="2:38" ht="20.100000000000001" customHeight="1">
      <c r="B66" s="490"/>
      <c r="C66" s="571"/>
      <c r="D66" s="571"/>
      <c r="E66" s="571"/>
      <c r="F66" s="571"/>
      <c r="G66" s="571"/>
      <c r="H66" s="571"/>
      <c r="I66" s="571"/>
      <c r="J66" s="571"/>
      <c r="K66" s="534" t="s">
        <v>204</v>
      </c>
      <c r="L66" s="591"/>
      <c r="M66" s="591"/>
      <c r="N66" s="591"/>
      <c r="O66" s="591"/>
      <c r="P66" s="591"/>
      <c r="Q66" s="591"/>
      <c r="R66" s="591"/>
      <c r="S66" s="591"/>
      <c r="T66" s="591"/>
      <c r="U66" s="592"/>
      <c r="V66" s="581" t="s">
        <v>28</v>
      </c>
      <c r="W66" s="582"/>
      <c r="X66" s="583"/>
      <c r="AA66" s="389"/>
    </row>
    <row r="67" spans="2:38" ht="20.100000000000001" customHeight="1">
      <c r="B67" s="490"/>
      <c r="C67" s="571"/>
      <c r="D67" s="571"/>
      <c r="E67" s="571"/>
      <c r="F67" s="571"/>
      <c r="G67" s="571"/>
      <c r="H67" s="571"/>
      <c r="I67" s="571"/>
      <c r="J67" s="571"/>
      <c r="K67" s="593"/>
      <c r="L67" s="594"/>
      <c r="M67" s="594"/>
      <c r="N67" s="594"/>
      <c r="O67" s="594"/>
      <c r="P67" s="594"/>
      <c r="Q67" s="594"/>
      <c r="R67" s="594"/>
      <c r="S67" s="594"/>
      <c r="T67" s="594"/>
      <c r="U67" s="595"/>
      <c r="V67" s="584"/>
      <c r="W67" s="585"/>
      <c r="X67" s="586"/>
    </row>
    <row r="68" spans="2:38" ht="20.100000000000001" customHeight="1">
      <c r="B68" s="490"/>
      <c r="C68" s="571"/>
      <c r="D68" s="571"/>
      <c r="E68" s="571"/>
      <c r="F68" s="571"/>
      <c r="G68" s="571"/>
      <c r="H68" s="571"/>
      <c r="I68" s="571"/>
      <c r="J68" s="571"/>
      <c r="K68" s="596"/>
      <c r="L68" s="597"/>
      <c r="M68" s="597"/>
      <c r="N68" s="597"/>
      <c r="O68" s="597"/>
      <c r="P68" s="597"/>
      <c r="Q68" s="597"/>
      <c r="R68" s="597"/>
      <c r="S68" s="597"/>
      <c r="T68" s="597"/>
      <c r="U68" s="598"/>
      <c r="V68" s="587"/>
      <c r="W68" s="588"/>
      <c r="X68" s="589"/>
    </row>
    <row r="69" spans="2:38" ht="46.7" customHeight="1">
      <c r="B69" s="490"/>
      <c r="C69" s="571"/>
      <c r="D69" s="571"/>
      <c r="E69" s="571"/>
      <c r="F69" s="571"/>
      <c r="G69" s="571"/>
      <c r="H69" s="571"/>
      <c r="I69" s="571"/>
      <c r="J69" s="571"/>
      <c r="K69" s="599" t="s">
        <v>550</v>
      </c>
      <c r="L69" s="600"/>
      <c r="M69" s="600"/>
      <c r="N69" s="600"/>
      <c r="O69" s="600"/>
      <c r="P69" s="600"/>
      <c r="Q69" s="600"/>
      <c r="R69" s="600"/>
      <c r="S69" s="600"/>
      <c r="T69" s="600"/>
      <c r="U69" s="601"/>
      <c r="V69" s="602" t="s">
        <v>28</v>
      </c>
      <c r="W69" s="603"/>
      <c r="X69" s="604"/>
    </row>
    <row r="70" spans="2:38" ht="19.5" customHeight="1">
      <c r="B70" s="490"/>
      <c r="C70" s="571"/>
      <c r="D70" s="571"/>
      <c r="E70" s="571"/>
      <c r="F70" s="571"/>
      <c r="G70" s="571"/>
      <c r="H70" s="571"/>
      <c r="I70" s="571"/>
      <c r="J70" s="571"/>
      <c r="K70" s="534" t="s">
        <v>198</v>
      </c>
      <c r="L70" s="591"/>
      <c r="M70" s="591"/>
      <c r="N70" s="591"/>
      <c r="O70" s="591"/>
      <c r="P70" s="591"/>
      <c r="Q70" s="591"/>
      <c r="R70" s="591"/>
      <c r="S70" s="591"/>
      <c r="T70" s="591"/>
      <c r="U70" s="592"/>
      <c r="V70" s="581" t="s">
        <v>28</v>
      </c>
      <c r="W70" s="582"/>
      <c r="X70" s="583"/>
      <c r="AE70" s="388"/>
      <c r="AJ70" s="38"/>
      <c r="AL70" s="388"/>
    </row>
    <row r="71" spans="2:38" ht="19.350000000000001" customHeight="1">
      <c r="B71" s="490"/>
      <c r="C71" s="571"/>
      <c r="D71" s="571"/>
      <c r="E71" s="571"/>
      <c r="F71" s="571"/>
      <c r="G71" s="571"/>
      <c r="H71" s="571"/>
      <c r="I71" s="571"/>
      <c r="J71" s="571"/>
      <c r="K71" s="593"/>
      <c r="L71" s="594"/>
      <c r="M71" s="594"/>
      <c r="N71" s="594"/>
      <c r="O71" s="594"/>
      <c r="P71" s="594"/>
      <c r="Q71" s="594"/>
      <c r="R71" s="594"/>
      <c r="S71" s="594"/>
      <c r="T71" s="594"/>
      <c r="U71" s="595"/>
      <c r="V71" s="584"/>
      <c r="W71" s="585"/>
      <c r="X71" s="586"/>
      <c r="AE71" s="388"/>
    </row>
    <row r="72" spans="2:38" ht="19.5" customHeight="1">
      <c r="B72" s="490"/>
      <c r="C72" s="571"/>
      <c r="D72" s="571"/>
      <c r="E72" s="571"/>
      <c r="F72" s="571"/>
      <c r="G72" s="571"/>
      <c r="H72" s="571"/>
      <c r="I72" s="571"/>
      <c r="J72" s="571"/>
      <c r="K72" s="596"/>
      <c r="L72" s="597"/>
      <c r="M72" s="597"/>
      <c r="N72" s="597"/>
      <c r="O72" s="597"/>
      <c r="P72" s="597"/>
      <c r="Q72" s="597"/>
      <c r="R72" s="597"/>
      <c r="S72" s="597"/>
      <c r="T72" s="597"/>
      <c r="U72" s="598"/>
      <c r="V72" s="587"/>
      <c r="W72" s="588"/>
      <c r="X72" s="589"/>
      <c r="AE72" s="388"/>
    </row>
    <row r="73" spans="2:38" ht="43.35" customHeight="1">
      <c r="B73" s="490"/>
      <c r="C73" s="571" t="s">
        <v>556</v>
      </c>
      <c r="D73" s="571"/>
      <c r="E73" s="571"/>
      <c r="F73" s="571"/>
      <c r="G73" s="571"/>
      <c r="H73" s="571"/>
      <c r="I73" s="571"/>
      <c r="J73" s="571"/>
      <c r="K73" s="599" t="s">
        <v>557</v>
      </c>
      <c r="L73" s="600"/>
      <c r="M73" s="600"/>
      <c r="N73" s="600"/>
      <c r="O73" s="600"/>
      <c r="P73" s="600"/>
      <c r="Q73" s="600"/>
      <c r="R73" s="600"/>
      <c r="S73" s="600"/>
      <c r="T73" s="600"/>
      <c r="U73" s="601"/>
      <c r="V73" s="602" t="s">
        <v>28</v>
      </c>
      <c r="W73" s="603"/>
      <c r="X73" s="604"/>
      <c r="AE73" s="388"/>
    </row>
    <row r="74" spans="2:38" ht="20.100000000000001" customHeight="1">
      <c r="B74" s="490"/>
      <c r="C74" s="567" t="s">
        <v>551</v>
      </c>
      <c r="D74" s="567"/>
      <c r="E74" s="567"/>
      <c r="F74" s="567"/>
      <c r="G74" s="567"/>
      <c r="H74" s="567"/>
      <c r="I74" s="567"/>
      <c r="J74" s="567"/>
      <c r="K74" s="534" t="s">
        <v>552</v>
      </c>
      <c r="L74" s="591"/>
      <c r="M74" s="591"/>
      <c r="N74" s="591"/>
      <c r="O74" s="591"/>
      <c r="P74" s="591"/>
      <c r="Q74" s="591"/>
      <c r="R74" s="591"/>
      <c r="S74" s="591"/>
      <c r="T74" s="591"/>
      <c r="U74" s="592"/>
      <c r="V74" s="581" t="s">
        <v>28</v>
      </c>
      <c r="W74" s="582"/>
      <c r="X74" s="583"/>
      <c r="AD74" s="388"/>
      <c r="AE74" s="388"/>
    </row>
    <row r="75" spans="2:38" ht="25.7" customHeight="1">
      <c r="B75" s="490"/>
      <c r="C75" s="567"/>
      <c r="D75" s="567"/>
      <c r="E75" s="567"/>
      <c r="F75" s="567"/>
      <c r="G75" s="567"/>
      <c r="H75" s="567"/>
      <c r="I75" s="567"/>
      <c r="J75" s="567"/>
      <c r="K75" s="593"/>
      <c r="L75" s="594"/>
      <c r="M75" s="594"/>
      <c r="N75" s="594"/>
      <c r="O75" s="594"/>
      <c r="P75" s="594"/>
      <c r="Q75" s="594"/>
      <c r="R75" s="594"/>
      <c r="S75" s="594"/>
      <c r="T75" s="594"/>
      <c r="U75" s="595"/>
      <c r="V75" s="584"/>
      <c r="W75" s="585"/>
      <c r="X75" s="586"/>
      <c r="AE75" s="388"/>
    </row>
    <row r="76" spans="2:38" ht="20.100000000000001" customHeight="1">
      <c r="B76" s="490"/>
      <c r="C76" s="567"/>
      <c r="D76" s="567"/>
      <c r="E76" s="567"/>
      <c r="F76" s="567"/>
      <c r="G76" s="567"/>
      <c r="H76" s="567"/>
      <c r="I76" s="567"/>
      <c r="J76" s="567"/>
      <c r="K76" s="596"/>
      <c r="L76" s="597"/>
      <c r="M76" s="597"/>
      <c r="N76" s="597"/>
      <c r="O76" s="597"/>
      <c r="P76" s="597"/>
      <c r="Q76" s="597"/>
      <c r="R76" s="597"/>
      <c r="S76" s="597"/>
      <c r="T76" s="597"/>
      <c r="U76" s="598"/>
      <c r="V76" s="584"/>
      <c r="W76" s="585"/>
      <c r="X76" s="586"/>
    </row>
    <row r="77" spans="2:38" ht="20.100000000000001" customHeight="1">
      <c r="B77" s="490"/>
      <c r="C77" s="567" t="s">
        <v>266</v>
      </c>
      <c r="D77" s="567"/>
      <c r="E77" s="567"/>
      <c r="F77" s="567"/>
      <c r="G77" s="567"/>
      <c r="H77" s="567"/>
      <c r="I77" s="567"/>
      <c r="J77" s="567"/>
      <c r="K77" s="590" t="s">
        <v>199</v>
      </c>
      <c r="L77" s="551"/>
      <c r="M77" s="551"/>
      <c r="N77" s="551"/>
      <c r="O77" s="551"/>
      <c r="P77" s="551"/>
      <c r="Q77" s="551"/>
      <c r="R77" s="551"/>
      <c r="S77" s="551"/>
      <c r="T77" s="551"/>
      <c r="U77" s="551"/>
      <c r="V77" s="551"/>
      <c r="W77" s="551"/>
      <c r="X77" s="552"/>
    </row>
    <row r="78" spans="2:38" ht="20.100000000000001" customHeight="1">
      <c r="B78" s="490"/>
      <c r="C78" s="567"/>
      <c r="D78" s="567"/>
      <c r="E78" s="567"/>
      <c r="F78" s="567"/>
      <c r="G78" s="567"/>
      <c r="H78" s="567"/>
      <c r="I78" s="567"/>
      <c r="J78" s="567"/>
      <c r="K78" s="520"/>
      <c r="L78" s="521"/>
      <c r="M78" s="521"/>
      <c r="N78" s="521"/>
      <c r="O78" s="521"/>
      <c r="P78" s="521"/>
      <c r="Q78" s="521"/>
      <c r="R78" s="521"/>
      <c r="S78" s="521"/>
      <c r="T78" s="521"/>
      <c r="U78" s="521"/>
      <c r="V78" s="521"/>
      <c r="W78" s="521"/>
      <c r="X78" s="522"/>
    </row>
    <row r="79" spans="2:38" ht="20.100000000000001" customHeight="1">
      <c r="B79" s="490"/>
      <c r="C79" s="567"/>
      <c r="D79" s="567"/>
      <c r="E79" s="567"/>
      <c r="F79" s="567"/>
      <c r="G79" s="567"/>
      <c r="H79" s="567"/>
      <c r="I79" s="567"/>
      <c r="J79" s="567"/>
      <c r="K79" s="523"/>
      <c r="L79" s="524"/>
      <c r="M79" s="524"/>
      <c r="N79" s="524"/>
      <c r="O79" s="524"/>
      <c r="P79" s="524"/>
      <c r="Q79" s="524"/>
      <c r="R79" s="524"/>
      <c r="S79" s="524"/>
      <c r="T79" s="524"/>
      <c r="U79" s="524"/>
      <c r="V79" s="524"/>
      <c r="W79" s="524"/>
      <c r="X79" s="525"/>
    </row>
    <row r="80" spans="2:38" ht="66.599999999999994" customHeight="1">
      <c r="B80" s="490"/>
      <c r="C80" s="567" t="s">
        <v>553</v>
      </c>
      <c r="D80" s="567"/>
      <c r="E80" s="567"/>
      <c r="F80" s="567"/>
      <c r="G80" s="567"/>
      <c r="H80" s="567"/>
      <c r="I80" s="567"/>
      <c r="J80" s="567"/>
      <c r="K80" s="605" t="s">
        <v>554</v>
      </c>
      <c r="L80" s="606"/>
      <c r="M80" s="606"/>
      <c r="N80" s="606"/>
      <c r="O80" s="606"/>
      <c r="P80" s="606"/>
      <c r="Q80" s="606"/>
      <c r="R80" s="606"/>
      <c r="S80" s="606"/>
      <c r="T80" s="606"/>
      <c r="U80" s="606"/>
      <c r="V80" s="602" t="s">
        <v>28</v>
      </c>
      <c r="W80" s="603"/>
      <c r="X80" s="604"/>
    </row>
    <row r="81" spans="2:28" ht="20.100000000000001" customHeight="1">
      <c r="B81" s="490"/>
      <c r="C81" s="607" t="s">
        <v>174</v>
      </c>
      <c r="D81" s="607"/>
      <c r="E81" s="607"/>
      <c r="F81" s="607"/>
      <c r="G81" s="607"/>
      <c r="H81" s="607"/>
      <c r="I81" s="607"/>
      <c r="J81" s="607"/>
      <c r="K81" s="543" t="s">
        <v>203</v>
      </c>
      <c r="L81" s="551"/>
      <c r="M81" s="551"/>
      <c r="N81" s="551"/>
      <c r="O81" s="551"/>
      <c r="P81" s="551"/>
      <c r="Q81" s="551"/>
      <c r="R81" s="551"/>
      <c r="S81" s="551"/>
      <c r="T81" s="551"/>
      <c r="U81" s="552"/>
      <c r="V81" s="581" t="s">
        <v>28</v>
      </c>
      <c r="W81" s="582"/>
      <c r="X81" s="583"/>
    </row>
    <row r="82" spans="2:28" ht="20.100000000000001" customHeight="1">
      <c r="B82" s="490"/>
      <c r="C82" s="607"/>
      <c r="D82" s="607"/>
      <c r="E82" s="607"/>
      <c r="F82" s="607"/>
      <c r="G82" s="607"/>
      <c r="H82" s="607"/>
      <c r="I82" s="607"/>
      <c r="J82" s="607"/>
      <c r="K82" s="537"/>
      <c r="L82" s="521"/>
      <c r="M82" s="521"/>
      <c r="N82" s="521"/>
      <c r="O82" s="521"/>
      <c r="P82" s="521"/>
      <c r="Q82" s="521"/>
      <c r="R82" s="521"/>
      <c r="S82" s="521"/>
      <c r="T82" s="521"/>
      <c r="U82" s="522"/>
      <c r="V82" s="584"/>
      <c r="W82" s="585"/>
      <c r="X82" s="586"/>
    </row>
    <row r="83" spans="2:28" ht="20.100000000000001" customHeight="1" thickBot="1">
      <c r="B83" s="491"/>
      <c r="C83" s="607"/>
      <c r="D83" s="607"/>
      <c r="E83" s="607"/>
      <c r="F83" s="607"/>
      <c r="G83" s="607"/>
      <c r="H83" s="607"/>
      <c r="I83" s="607"/>
      <c r="J83" s="607"/>
      <c r="K83" s="523"/>
      <c r="L83" s="524"/>
      <c r="M83" s="524"/>
      <c r="N83" s="524"/>
      <c r="O83" s="524"/>
      <c r="P83" s="524"/>
      <c r="Q83" s="524"/>
      <c r="R83" s="524"/>
      <c r="S83" s="524"/>
      <c r="T83" s="524"/>
      <c r="U83" s="525"/>
      <c r="V83" s="584"/>
      <c r="W83" s="585"/>
      <c r="X83" s="586"/>
    </row>
    <row r="84" spans="2:28" ht="25.35" customHeight="1" thickTop="1">
      <c r="B84" s="612" t="s">
        <v>200</v>
      </c>
      <c r="C84" s="613"/>
      <c r="D84" s="613"/>
      <c r="E84" s="613"/>
      <c r="F84" s="613"/>
      <c r="G84" s="613"/>
      <c r="H84" s="613"/>
      <c r="I84" s="613"/>
      <c r="J84" s="614"/>
      <c r="K84" s="534" t="s">
        <v>201</v>
      </c>
      <c r="L84" s="591"/>
      <c r="M84" s="591"/>
      <c r="N84" s="591"/>
      <c r="O84" s="591"/>
      <c r="P84" s="591"/>
      <c r="Q84" s="591"/>
      <c r="R84" s="591"/>
      <c r="S84" s="591"/>
      <c r="T84" s="591"/>
      <c r="U84" s="592"/>
      <c r="V84" s="581" t="s">
        <v>28</v>
      </c>
      <c r="W84" s="582"/>
      <c r="X84" s="583"/>
    </row>
    <row r="85" spans="2:28" ht="25.35" customHeight="1">
      <c r="B85" s="612"/>
      <c r="C85" s="613"/>
      <c r="D85" s="613"/>
      <c r="E85" s="613"/>
      <c r="F85" s="613"/>
      <c r="G85" s="613"/>
      <c r="H85" s="613"/>
      <c r="I85" s="613"/>
      <c r="J85" s="614"/>
      <c r="K85" s="593"/>
      <c r="L85" s="615"/>
      <c r="M85" s="615"/>
      <c r="N85" s="615"/>
      <c r="O85" s="615"/>
      <c r="P85" s="615"/>
      <c r="Q85" s="615"/>
      <c r="R85" s="615"/>
      <c r="S85" s="615"/>
      <c r="T85" s="615"/>
      <c r="U85" s="595"/>
      <c r="V85" s="584"/>
      <c r="W85" s="585"/>
      <c r="X85" s="586"/>
    </row>
    <row r="86" spans="2:28" ht="25.35" customHeight="1">
      <c r="B86" s="612"/>
      <c r="C86" s="613"/>
      <c r="D86" s="613"/>
      <c r="E86" s="613"/>
      <c r="F86" s="613"/>
      <c r="G86" s="613"/>
      <c r="H86" s="613"/>
      <c r="I86" s="613"/>
      <c r="J86" s="614"/>
      <c r="K86" s="593"/>
      <c r="L86" s="615"/>
      <c r="M86" s="615"/>
      <c r="N86" s="615"/>
      <c r="O86" s="615"/>
      <c r="P86" s="615"/>
      <c r="Q86" s="615"/>
      <c r="R86" s="615"/>
      <c r="S86" s="615"/>
      <c r="T86" s="615"/>
      <c r="U86" s="595"/>
      <c r="V86" s="584"/>
      <c r="W86" s="585"/>
      <c r="X86" s="586"/>
    </row>
    <row r="87" spans="2:28" ht="20.100000000000001" customHeight="1">
      <c r="B87" s="608" t="s">
        <v>614</v>
      </c>
      <c r="C87" s="609"/>
      <c r="D87" s="609"/>
      <c r="E87" s="609"/>
      <c r="F87" s="609"/>
      <c r="G87" s="609"/>
      <c r="H87" s="609"/>
      <c r="I87" s="609"/>
      <c r="J87" s="610"/>
      <c r="K87" s="534" t="s">
        <v>202</v>
      </c>
      <c r="L87" s="551"/>
      <c r="M87" s="551"/>
      <c r="N87" s="551"/>
      <c r="O87" s="551"/>
      <c r="P87" s="551"/>
      <c r="Q87" s="551"/>
      <c r="R87" s="551"/>
      <c r="S87" s="551"/>
      <c r="T87" s="551"/>
      <c r="U87" s="552"/>
      <c r="V87" s="581" t="s">
        <v>28</v>
      </c>
      <c r="W87" s="582"/>
      <c r="X87" s="583"/>
    </row>
    <row r="88" spans="2:28" ht="20.100000000000001" customHeight="1">
      <c r="B88" s="608"/>
      <c r="C88" s="609"/>
      <c r="D88" s="609"/>
      <c r="E88" s="609"/>
      <c r="F88" s="609"/>
      <c r="G88" s="609"/>
      <c r="H88" s="609"/>
      <c r="I88" s="609"/>
      <c r="J88" s="610"/>
      <c r="K88" s="537"/>
      <c r="L88" s="521"/>
      <c r="M88" s="521"/>
      <c r="N88" s="521"/>
      <c r="O88" s="521"/>
      <c r="P88" s="521"/>
      <c r="Q88" s="521"/>
      <c r="R88" s="521"/>
      <c r="S88" s="521"/>
      <c r="T88" s="521"/>
      <c r="U88" s="522"/>
      <c r="V88" s="584"/>
      <c r="W88" s="585"/>
      <c r="X88" s="586"/>
    </row>
    <row r="89" spans="2:28" ht="20.100000000000001" customHeight="1">
      <c r="B89" s="608"/>
      <c r="C89" s="609"/>
      <c r="D89" s="609"/>
      <c r="E89" s="609"/>
      <c r="F89" s="609"/>
      <c r="G89" s="609"/>
      <c r="H89" s="609"/>
      <c r="I89" s="609"/>
      <c r="J89" s="610"/>
      <c r="K89" s="523"/>
      <c r="L89" s="524"/>
      <c r="M89" s="524"/>
      <c r="N89" s="524"/>
      <c r="O89" s="524"/>
      <c r="P89" s="524"/>
      <c r="Q89" s="524"/>
      <c r="R89" s="524"/>
      <c r="S89" s="524"/>
      <c r="T89" s="524"/>
      <c r="U89" s="525"/>
      <c r="V89" s="587"/>
      <c r="W89" s="588"/>
      <c r="X89" s="589"/>
      <c r="AB89" s="1"/>
    </row>
    <row r="90" spans="2:28" ht="18.600000000000001" customHeight="1"/>
    <row r="91" spans="2:28" ht="65.45" customHeight="1">
      <c r="B91" s="611" t="s">
        <v>615</v>
      </c>
      <c r="C91" s="611"/>
      <c r="D91" s="611"/>
      <c r="E91" s="611"/>
      <c r="F91" s="611"/>
      <c r="G91" s="611"/>
      <c r="H91" s="611"/>
      <c r="I91" s="611"/>
      <c r="J91" s="611"/>
      <c r="K91" s="611"/>
      <c r="L91" s="611"/>
      <c r="M91" s="611"/>
      <c r="N91" s="611"/>
      <c r="O91" s="611"/>
      <c r="P91" s="611"/>
      <c r="Q91" s="611"/>
      <c r="R91" s="611"/>
      <c r="S91" s="611"/>
      <c r="T91" s="611"/>
      <c r="U91" s="611"/>
      <c r="V91" s="611"/>
      <c r="W91" s="611"/>
      <c r="X91" s="611"/>
      <c r="Y91" s="611"/>
      <c r="Z91" s="611"/>
      <c r="AA91" s="611"/>
    </row>
    <row r="92" spans="2:28" ht="65.45" customHeight="1">
      <c r="B92" s="611"/>
      <c r="C92" s="611"/>
      <c r="D92" s="611"/>
      <c r="E92" s="611"/>
      <c r="F92" s="611"/>
      <c r="G92" s="611"/>
      <c r="H92" s="611"/>
      <c r="I92" s="611"/>
      <c r="J92" s="611"/>
      <c r="K92" s="611"/>
      <c r="L92" s="611"/>
      <c r="M92" s="611"/>
      <c r="N92" s="611"/>
      <c r="O92" s="611"/>
      <c r="P92" s="611"/>
      <c r="Q92" s="611"/>
      <c r="R92" s="611"/>
      <c r="S92" s="611"/>
      <c r="T92" s="611"/>
      <c r="U92" s="611"/>
      <c r="V92" s="611"/>
      <c r="W92" s="611"/>
      <c r="X92" s="611"/>
      <c r="Y92" s="611"/>
      <c r="Z92" s="611"/>
      <c r="AA92" s="611"/>
    </row>
  </sheetData>
  <sheetProtection algorithmName="SHA-512" hashValue="Sx8xUwOXAv846h/C8dUKAbPnKJ5nSrsuto2PArZ6kyGhA6FJ8Gv5I0TVlvOsIsKkIHYShYybtxn6jfaK6Tm2Tg==" saltValue="THShhGiUylx7q43V6iaWiw==" spinCount="100000" sheet="1" formatCells="0" formatColumns="0" formatRows="0" insertColumns="0" insertRows="0" insertHyperlinks="0" deleteColumns="0" deleteRows="0" selectLockedCells="1" sort="0" autoFilter="0" pivotTables="0"/>
  <mergeCells count="79">
    <mergeCell ref="B87:J89"/>
    <mergeCell ref="K87:U89"/>
    <mergeCell ref="V87:X89"/>
    <mergeCell ref="B91:AA92"/>
    <mergeCell ref="C73:J73"/>
    <mergeCell ref="K73:U73"/>
    <mergeCell ref="V73:X73"/>
    <mergeCell ref="B84:J86"/>
    <mergeCell ref="K84:U86"/>
    <mergeCell ref="V84:X86"/>
    <mergeCell ref="C77:J79"/>
    <mergeCell ref="K77:X79"/>
    <mergeCell ref="C80:J80"/>
    <mergeCell ref="V70:X72"/>
    <mergeCell ref="K80:U80"/>
    <mergeCell ref="V80:X80"/>
    <mergeCell ref="C81:J83"/>
    <mergeCell ref="K81:U83"/>
    <mergeCell ref="V81:X83"/>
    <mergeCell ref="C74:J76"/>
    <mergeCell ref="K74:U76"/>
    <mergeCell ref="V74:X76"/>
    <mergeCell ref="C53:J53"/>
    <mergeCell ref="K53:X53"/>
    <mergeCell ref="C54:J72"/>
    <mergeCell ref="K54:U58"/>
    <mergeCell ref="V54:X58"/>
    <mergeCell ref="K60:U62"/>
    <mergeCell ref="V60:X62"/>
    <mergeCell ref="K63:U65"/>
    <mergeCell ref="V63:X65"/>
    <mergeCell ref="K66:U68"/>
    <mergeCell ref="V66:X68"/>
    <mergeCell ref="K69:U69"/>
    <mergeCell ref="V69:X69"/>
    <mergeCell ref="K59:U59"/>
    <mergeCell ref="V59:X59"/>
    <mergeCell ref="K70:U72"/>
    <mergeCell ref="D40:J43"/>
    <mergeCell ref="K40:U43"/>
    <mergeCell ref="V40:X43"/>
    <mergeCell ref="D44:J52"/>
    <mergeCell ref="K44:U46"/>
    <mergeCell ref="V44:X46"/>
    <mergeCell ref="K47:U49"/>
    <mergeCell ref="V47:X49"/>
    <mergeCell ref="K50:U52"/>
    <mergeCell ref="V50:X52"/>
    <mergeCell ref="V28:X30"/>
    <mergeCell ref="D31:J33"/>
    <mergeCell ref="K31:U33"/>
    <mergeCell ref="V31:X33"/>
    <mergeCell ref="D34:J39"/>
    <mergeCell ref="K34:U36"/>
    <mergeCell ref="V34:X36"/>
    <mergeCell ref="K37:U39"/>
    <mergeCell ref="V37:X39"/>
    <mergeCell ref="B14:AA15"/>
    <mergeCell ref="B17:J18"/>
    <mergeCell ref="K17:U18"/>
    <mergeCell ref="V17:X18"/>
    <mergeCell ref="B19:B83"/>
    <mergeCell ref="C19:C52"/>
    <mergeCell ref="D19:J21"/>
    <mergeCell ref="K19:U21"/>
    <mergeCell ref="V19:X21"/>
    <mergeCell ref="D22:J27"/>
    <mergeCell ref="K22:U24"/>
    <mergeCell ref="V22:X24"/>
    <mergeCell ref="K25:U27"/>
    <mergeCell ref="V25:X27"/>
    <mergeCell ref="D28:J30"/>
    <mergeCell ref="K28:U30"/>
    <mergeCell ref="D10:AA11"/>
    <mergeCell ref="P2:AA5"/>
    <mergeCell ref="D3:L5"/>
    <mergeCell ref="K7:M8"/>
    <mergeCell ref="N7:T8"/>
    <mergeCell ref="U7:AA8"/>
  </mergeCells>
  <phoneticPr fontId="1"/>
  <dataValidations count="1">
    <dataValidation type="list" allowBlank="1" showInputMessage="1" showErrorMessage="1" sqref="V31 V34 V28 V19:X27 V37 V40:X52 V54:V76 W74:X76 V80 W70:X72 W54:X58 W60:X68 V81:X89" xr:uid="{00000000-0002-0000-0000-000000000000}">
      <formula1>"□,☑"</formula1>
    </dataValidation>
  </dataValidation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CT307"/>
  <sheetViews>
    <sheetView zoomScaleNormal="100" zoomScaleSheetLayoutView="85" workbookViewId="0">
      <selection activeCell="AO4" sqref="AO4:AP4"/>
    </sheetView>
  </sheetViews>
  <sheetFormatPr defaultColWidth="1.875" defaultRowHeight="12.75" customHeight="1"/>
  <cols>
    <col min="1" max="2" width="1.875" style="2"/>
    <col min="3" max="3" width="2" style="2" customWidth="1"/>
    <col min="4" max="19" width="1.875" style="2"/>
    <col min="20" max="21" width="2.125" style="2" customWidth="1"/>
    <col min="22" max="26" width="1.875" style="2"/>
    <col min="27" max="27" width="5.125" style="2" customWidth="1"/>
    <col min="28" max="35" width="1.875" style="2"/>
    <col min="36" max="36" width="4.125" style="2" customWidth="1"/>
    <col min="37" max="47" width="1.875" style="2"/>
    <col min="48" max="48" width="3" style="2" customWidth="1"/>
    <col min="49" max="49" width="10.5" style="133" customWidth="1"/>
    <col min="50" max="51" width="7.875" style="5" customWidth="1"/>
    <col min="52" max="53" width="1.875" style="5" hidden="1" customWidth="1"/>
    <col min="54" max="54" width="10.625" style="5" hidden="1" customWidth="1"/>
    <col min="55" max="55" width="8.5" style="5" hidden="1" customWidth="1"/>
    <col min="56" max="60" width="1.875" style="5" customWidth="1"/>
    <col min="61" max="98" width="1.875" style="5"/>
    <col min="99" max="16384" width="1.875" style="2"/>
  </cols>
  <sheetData>
    <row r="1" spans="1:54" ht="7.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130"/>
    </row>
    <row r="2" spans="1:54" ht="13.3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130"/>
    </row>
    <row r="3" spans="1:54" ht="27" customHeight="1">
      <c r="A3" s="5"/>
      <c r="B3" s="5"/>
      <c r="C3" s="1192" t="s">
        <v>477</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30"/>
    </row>
    <row r="4" spans="1:54" ht="22.35" customHeight="1">
      <c r="A4" s="5"/>
      <c r="B4" s="5"/>
      <c r="C4" s="6"/>
      <c r="D4" s="6"/>
      <c r="E4" s="6"/>
      <c r="F4" s="6"/>
      <c r="G4" s="6"/>
      <c r="H4" s="6"/>
      <c r="I4" s="6"/>
      <c r="J4" s="6"/>
      <c r="K4" s="6"/>
      <c r="L4" s="6"/>
      <c r="M4" s="6"/>
      <c r="N4" s="6"/>
      <c r="O4" s="6"/>
      <c r="P4" s="6"/>
      <c r="Q4" s="6"/>
      <c r="R4" s="6"/>
      <c r="S4" s="6"/>
      <c r="T4" s="6"/>
      <c r="U4" s="6"/>
      <c r="V4" s="6"/>
      <c r="W4" s="6"/>
      <c r="X4" s="6"/>
      <c r="Y4" s="6"/>
      <c r="Z4" s="6"/>
      <c r="AA4" s="1193" t="s">
        <v>26</v>
      </c>
      <c r="AB4" s="1193"/>
      <c r="AC4" s="1193"/>
      <c r="AD4" s="1193"/>
      <c r="AE4" s="1194" t="s">
        <v>234</v>
      </c>
      <c r="AF4" s="1194"/>
      <c r="AG4" s="1194"/>
      <c r="AH4" s="1194"/>
      <c r="AI4" s="1195">
        <v>3</v>
      </c>
      <c r="AJ4" s="1195"/>
      <c r="AK4" s="1195"/>
      <c r="AL4" s="1195"/>
      <c r="AM4" s="1193" t="s">
        <v>79</v>
      </c>
      <c r="AN4" s="1193"/>
      <c r="AO4" s="1196"/>
      <c r="AP4" s="1196"/>
      <c r="AQ4" s="1193" t="s">
        <v>80</v>
      </c>
      <c r="AR4" s="1193"/>
      <c r="AS4" s="1196"/>
      <c r="AT4" s="1196"/>
      <c r="AU4" s="1193" t="s">
        <v>81</v>
      </c>
      <c r="AV4" s="1193"/>
      <c r="AW4" s="130"/>
    </row>
    <row r="5" spans="1:54" ht="25.35" customHeight="1" thickBot="1">
      <c r="A5" s="5"/>
      <c r="B5" s="5"/>
      <c r="C5" s="1181" t="s">
        <v>91</v>
      </c>
      <c r="D5" s="1181"/>
      <c r="E5" s="1181"/>
      <c r="F5" s="1181"/>
      <c r="G5" s="1181"/>
      <c r="H5" s="1181"/>
      <c r="I5" s="1181"/>
      <c r="J5" s="1181"/>
      <c r="K5" s="1181"/>
      <c r="L5" s="1181"/>
      <c r="M5" s="1191"/>
      <c r="N5" s="1191"/>
      <c r="O5" s="1191"/>
      <c r="P5" s="1181"/>
      <c r="Q5" s="1181"/>
      <c r="R5" s="1181"/>
      <c r="S5" s="1181"/>
      <c r="T5" s="1181"/>
      <c r="U5" s="1181"/>
      <c r="V5" s="1181"/>
      <c r="W5" s="1181"/>
      <c r="X5" s="1181"/>
      <c r="Y5" s="1181"/>
      <c r="Z5" s="1181"/>
      <c r="AA5" s="1181"/>
      <c r="AB5" s="1181"/>
      <c r="AC5" s="1181"/>
      <c r="AD5" s="1181"/>
      <c r="AE5" s="1181"/>
      <c r="AF5" s="1191"/>
      <c r="AG5" s="1191"/>
      <c r="AH5" s="1191"/>
      <c r="AI5" s="1181"/>
      <c r="AJ5" s="1181"/>
      <c r="AK5" s="1181"/>
      <c r="AL5" s="1181"/>
      <c r="AM5" s="1181"/>
      <c r="AN5" s="1181"/>
      <c r="AO5" s="1181"/>
      <c r="AP5" s="1181"/>
      <c r="AQ5" s="1181"/>
      <c r="AR5" s="1181"/>
      <c r="AS5" s="1181"/>
      <c r="AT5" s="1181"/>
      <c r="AU5" s="1181"/>
      <c r="AV5" s="1181"/>
      <c r="AW5" s="130"/>
    </row>
    <row r="6" spans="1:54" ht="20.100000000000001" customHeight="1" thickBot="1">
      <c r="A6" s="5"/>
      <c r="B6" s="5"/>
      <c r="C6" s="1183" t="s">
        <v>53</v>
      </c>
      <c r="D6" s="1183"/>
      <c r="E6" s="1183"/>
      <c r="F6" s="1183"/>
      <c r="G6" s="1183"/>
      <c r="H6" s="1183"/>
      <c r="I6" s="1183"/>
      <c r="J6" s="1183"/>
      <c r="K6" s="1183"/>
      <c r="L6" s="1184"/>
      <c r="M6" s="1185" t="s">
        <v>28</v>
      </c>
      <c r="N6" s="1186"/>
      <c r="O6" s="1187"/>
      <c r="P6" s="1188" t="s">
        <v>27</v>
      </c>
      <c r="Q6" s="1188"/>
      <c r="R6" s="1188"/>
      <c r="S6" s="1188"/>
      <c r="T6" s="1188"/>
      <c r="U6" s="1188"/>
      <c r="V6" s="1188"/>
      <c r="W6" s="1188"/>
      <c r="X6" s="1188"/>
      <c r="Y6" s="1188"/>
      <c r="Z6" s="1188"/>
      <c r="AA6" s="1188"/>
      <c r="AB6" s="1188"/>
      <c r="AC6" s="1188"/>
      <c r="AD6" s="1188"/>
      <c r="AE6" s="1189"/>
      <c r="AF6" s="1185" t="s">
        <v>28</v>
      </c>
      <c r="AG6" s="1186"/>
      <c r="AH6" s="1187"/>
      <c r="AI6" s="1188" t="s">
        <v>16</v>
      </c>
      <c r="AJ6" s="1188"/>
      <c r="AK6" s="1188"/>
      <c r="AL6" s="1188"/>
      <c r="AM6" s="1188"/>
      <c r="AN6" s="1188"/>
      <c r="AO6" s="1188"/>
      <c r="AP6" s="1188"/>
      <c r="AQ6" s="1188"/>
      <c r="AR6" s="1188"/>
      <c r="AS6" s="1188"/>
      <c r="AT6" s="1188"/>
      <c r="AU6" s="1188"/>
      <c r="AV6" s="1190"/>
      <c r="AW6" s="131" t="str">
        <f>+IF(OR(AX6=0,AX6=2),"要確認","")</f>
        <v>要確認</v>
      </c>
      <c r="AX6" s="5">
        <f>+COUNTIF(M6:AV6,"☑")</f>
        <v>0</v>
      </c>
    </row>
    <row r="7" spans="1:54" ht="28.35" customHeight="1" thickBot="1">
      <c r="A7" s="5"/>
      <c r="B7" s="5"/>
      <c r="C7" s="1181" t="s">
        <v>193</v>
      </c>
      <c r="D7" s="1181"/>
      <c r="E7" s="1181"/>
      <c r="F7" s="1181"/>
      <c r="G7" s="1181"/>
      <c r="H7" s="1181"/>
      <c r="I7" s="1181"/>
      <c r="J7" s="1181"/>
      <c r="K7" s="1181"/>
      <c r="L7" s="1181"/>
      <c r="M7" s="1182"/>
      <c r="N7" s="1182"/>
      <c r="O7" s="1182"/>
      <c r="P7" s="1181"/>
      <c r="Q7" s="1181"/>
      <c r="R7" s="1181"/>
      <c r="S7" s="1181"/>
      <c r="T7" s="1181"/>
      <c r="U7" s="1181"/>
      <c r="V7" s="1181"/>
      <c r="W7" s="1181"/>
      <c r="X7" s="1181"/>
      <c r="Y7" s="1181"/>
      <c r="Z7" s="1181"/>
      <c r="AA7" s="1181"/>
      <c r="AB7" s="1181"/>
      <c r="AC7" s="1181"/>
      <c r="AD7" s="1181"/>
      <c r="AE7" s="1181"/>
      <c r="AF7" s="1182"/>
      <c r="AG7" s="1182"/>
      <c r="AH7" s="1182"/>
      <c r="AI7" s="1181"/>
      <c r="AJ7" s="1181"/>
      <c r="AK7" s="1181"/>
      <c r="AL7" s="1181"/>
      <c r="AM7" s="1181"/>
      <c r="AN7" s="1181"/>
      <c r="AO7" s="1181"/>
      <c r="AP7" s="1181"/>
      <c r="AQ7" s="1181"/>
      <c r="AR7" s="1181"/>
      <c r="AS7" s="1181"/>
      <c r="AT7" s="1181"/>
      <c r="AU7" s="1181"/>
      <c r="AV7" s="1181"/>
      <c r="AW7" s="130"/>
    </row>
    <row r="8" spans="1:54" ht="20.100000000000001" customHeight="1" thickBot="1">
      <c r="A8" s="5"/>
      <c r="B8" s="5"/>
      <c r="C8" s="1183" t="s">
        <v>53</v>
      </c>
      <c r="D8" s="1183"/>
      <c r="E8" s="1183"/>
      <c r="F8" s="1183"/>
      <c r="G8" s="1183"/>
      <c r="H8" s="1183"/>
      <c r="I8" s="1183"/>
      <c r="J8" s="1183"/>
      <c r="K8" s="1183"/>
      <c r="L8" s="1184"/>
      <c r="M8" s="1185" t="s">
        <v>28</v>
      </c>
      <c r="N8" s="1186"/>
      <c r="O8" s="1187"/>
      <c r="P8" s="1188" t="s">
        <v>27</v>
      </c>
      <c r="Q8" s="1188"/>
      <c r="R8" s="1188"/>
      <c r="S8" s="1188"/>
      <c r="T8" s="1188"/>
      <c r="U8" s="1188"/>
      <c r="V8" s="1188"/>
      <c r="W8" s="1188"/>
      <c r="X8" s="1188"/>
      <c r="Y8" s="1188"/>
      <c r="Z8" s="1188"/>
      <c r="AA8" s="1188"/>
      <c r="AB8" s="1188"/>
      <c r="AC8" s="1188"/>
      <c r="AD8" s="1188"/>
      <c r="AE8" s="1189"/>
      <c r="AF8" s="1185" t="s">
        <v>28</v>
      </c>
      <c r="AG8" s="1186"/>
      <c r="AH8" s="1187"/>
      <c r="AI8" s="1188" t="s">
        <v>16</v>
      </c>
      <c r="AJ8" s="1188"/>
      <c r="AK8" s="1188"/>
      <c r="AL8" s="1188"/>
      <c r="AM8" s="1188"/>
      <c r="AN8" s="1188"/>
      <c r="AO8" s="1188"/>
      <c r="AP8" s="1188"/>
      <c r="AQ8" s="1188"/>
      <c r="AR8" s="1188"/>
      <c r="AS8" s="1188"/>
      <c r="AT8" s="1188"/>
      <c r="AU8" s="1188"/>
      <c r="AV8" s="1190"/>
      <c r="AW8" s="131" t="str">
        <f>+IF(OR(AX8=0,AX8=2),"要確認","")</f>
        <v>要確認</v>
      </c>
      <c r="AX8" s="5">
        <f>+COUNTIF(M8:AV8,"☑")</f>
        <v>0</v>
      </c>
    </row>
    <row r="9" spans="1:54" ht="24.95" customHeight="1" thickBot="1">
      <c r="A9" s="5"/>
      <c r="B9" s="5"/>
      <c r="C9" s="1169" t="s">
        <v>49</v>
      </c>
      <c r="D9" s="1169"/>
      <c r="E9" s="1169"/>
      <c r="F9" s="1169"/>
      <c r="G9" s="1169"/>
      <c r="H9" s="1169"/>
      <c r="I9" s="1169"/>
      <c r="J9" s="1169"/>
      <c r="K9" s="1169"/>
      <c r="L9" s="1169"/>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130"/>
    </row>
    <row r="10" spans="1:54" ht="23.1" customHeight="1" thickBot="1">
      <c r="A10" s="5"/>
      <c r="B10" s="5"/>
      <c r="C10" s="1170" t="s">
        <v>240</v>
      </c>
      <c r="D10" s="1171"/>
      <c r="E10" s="1171"/>
      <c r="F10" s="1171"/>
      <c r="G10" s="1171"/>
      <c r="H10" s="1171"/>
      <c r="I10" s="1172"/>
      <c r="J10" s="1173"/>
      <c r="K10" s="1174"/>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4"/>
      <c r="AJ10" s="1174"/>
      <c r="AK10" s="1174"/>
      <c r="AL10" s="1174"/>
      <c r="AM10" s="1174"/>
      <c r="AN10" s="1174"/>
      <c r="AO10" s="1174"/>
      <c r="AP10" s="1174"/>
      <c r="AQ10" s="1174"/>
      <c r="AR10" s="1174"/>
      <c r="AS10" s="1174"/>
      <c r="AT10" s="1174"/>
      <c r="AU10" s="1174"/>
      <c r="AV10" s="1175"/>
      <c r="AW10" s="130"/>
      <c r="BB10" s="5" t="s">
        <v>331</v>
      </c>
    </row>
    <row r="11" spans="1:54" ht="15" customHeight="1">
      <c r="A11" s="5"/>
      <c r="B11" s="5"/>
      <c r="C11" s="1176" t="s">
        <v>37</v>
      </c>
      <c r="D11" s="1176"/>
      <c r="E11" s="1176"/>
      <c r="F11" s="1176"/>
      <c r="G11" s="1176"/>
      <c r="H11" s="1176"/>
      <c r="I11" s="1176"/>
      <c r="J11" s="1177"/>
      <c r="K11" s="1177"/>
      <c r="L11" s="1177"/>
      <c r="M11" s="1177"/>
      <c r="N11" s="1177"/>
      <c r="O11" s="1177"/>
      <c r="P11" s="1177"/>
      <c r="Q11" s="1177"/>
      <c r="R11" s="1177"/>
      <c r="S11" s="1177"/>
      <c r="T11" s="1177"/>
      <c r="U11" s="1177"/>
      <c r="V11" s="1177"/>
      <c r="W11" s="1177"/>
      <c r="X11" s="1177"/>
      <c r="Y11" s="1177"/>
      <c r="Z11" s="1177"/>
      <c r="AA11" s="1177"/>
      <c r="AB11" s="1177"/>
      <c r="AC11" s="1177"/>
      <c r="AD11" s="1177"/>
      <c r="AE11" s="1177"/>
      <c r="AF11" s="1177"/>
      <c r="AG11" s="1177"/>
      <c r="AH11" s="1177"/>
      <c r="AI11" s="1177"/>
      <c r="AJ11" s="1177"/>
      <c r="AK11" s="1177"/>
      <c r="AL11" s="1177"/>
      <c r="AM11" s="1177"/>
      <c r="AN11" s="1177"/>
      <c r="AO11" s="1177"/>
      <c r="AP11" s="1177"/>
      <c r="AQ11" s="1177"/>
      <c r="AR11" s="1177"/>
      <c r="AS11" s="1177"/>
      <c r="AT11" s="1177"/>
      <c r="AU11" s="1177"/>
      <c r="AV11" s="1177"/>
      <c r="AW11" s="130"/>
      <c r="BB11" s="5" t="s">
        <v>332</v>
      </c>
    </row>
    <row r="12" spans="1:54" ht="29.45" customHeight="1">
      <c r="A12" s="5"/>
      <c r="B12" s="5"/>
      <c r="C12" s="1178" t="s">
        <v>216</v>
      </c>
      <c r="D12" s="1179"/>
      <c r="E12" s="1179"/>
      <c r="F12" s="1179"/>
      <c r="G12" s="1179"/>
      <c r="H12" s="1179"/>
      <c r="I12" s="1179"/>
      <c r="J12" s="1180"/>
      <c r="K12" s="1180"/>
      <c r="L12" s="1180"/>
      <c r="M12" s="1180"/>
      <c r="N12" s="1180"/>
      <c r="O12" s="1180"/>
      <c r="P12" s="1180"/>
      <c r="Q12" s="1180"/>
      <c r="R12" s="1180"/>
      <c r="S12" s="1180"/>
      <c r="T12" s="1180"/>
      <c r="U12" s="1180"/>
      <c r="V12" s="1180"/>
      <c r="W12" s="1180"/>
      <c r="X12" s="1180"/>
      <c r="Y12" s="1180"/>
      <c r="Z12" s="1180"/>
      <c r="AA12" s="1180"/>
      <c r="AB12" s="1180"/>
      <c r="AC12" s="1180"/>
      <c r="AD12" s="1180"/>
      <c r="AE12" s="1180"/>
      <c r="AF12" s="1180"/>
      <c r="AG12" s="1180"/>
      <c r="AH12" s="1180"/>
      <c r="AI12" s="1180"/>
      <c r="AJ12" s="1180"/>
      <c r="AK12" s="1180"/>
      <c r="AL12" s="1180"/>
      <c r="AM12" s="1180"/>
      <c r="AN12" s="1180"/>
      <c r="AO12" s="1180"/>
      <c r="AP12" s="1180"/>
      <c r="AQ12" s="1180"/>
      <c r="AR12" s="1180"/>
      <c r="AS12" s="1180"/>
      <c r="AT12" s="1180"/>
      <c r="AU12" s="1180"/>
      <c r="AV12" s="1180"/>
      <c r="AW12" s="127" t="s">
        <v>217</v>
      </c>
      <c r="BB12" s="5" t="s">
        <v>333</v>
      </c>
    </row>
    <row r="13" spans="1:54" ht="29.45" customHeight="1">
      <c r="A13" s="5"/>
      <c r="B13" s="5"/>
      <c r="C13" s="1158" t="s">
        <v>215</v>
      </c>
      <c r="D13" s="786"/>
      <c r="E13" s="786"/>
      <c r="F13" s="786"/>
      <c r="G13" s="786"/>
      <c r="H13" s="786"/>
      <c r="I13" s="810"/>
      <c r="J13" s="1159"/>
      <c r="K13" s="1160"/>
      <c r="L13" s="1160"/>
      <c r="M13" s="1160"/>
      <c r="N13" s="1160"/>
      <c r="O13" s="1160"/>
      <c r="P13" s="1160"/>
      <c r="Q13" s="1160"/>
      <c r="R13" s="1160"/>
      <c r="S13" s="1160"/>
      <c r="T13" s="1160"/>
      <c r="U13" s="1160"/>
      <c r="V13" s="1160"/>
      <c r="W13" s="1160"/>
      <c r="X13" s="1160"/>
      <c r="Y13" s="1160"/>
      <c r="Z13" s="1160"/>
      <c r="AA13" s="1160"/>
      <c r="AB13" s="1160"/>
      <c r="AC13" s="1160"/>
      <c r="AD13" s="1160"/>
      <c r="AE13" s="1160"/>
      <c r="AF13" s="1160"/>
      <c r="AG13" s="1160"/>
      <c r="AH13" s="1160"/>
      <c r="AI13" s="1160"/>
      <c r="AJ13" s="1160"/>
      <c r="AK13" s="1160"/>
      <c r="AL13" s="1160"/>
      <c r="AM13" s="1160"/>
      <c r="AN13" s="1160"/>
      <c r="AO13" s="1160"/>
      <c r="AP13" s="1160"/>
      <c r="AQ13" s="1160"/>
      <c r="AR13" s="1160"/>
      <c r="AS13" s="1160"/>
      <c r="AT13" s="1160"/>
      <c r="AU13" s="1160"/>
      <c r="AV13" s="1161"/>
      <c r="AW13" s="128">
        <f>+LEN(J13)</f>
        <v>0</v>
      </c>
      <c r="BB13" s="5" t="s">
        <v>334</v>
      </c>
    </row>
    <row r="14" spans="1:54" ht="25.35" customHeight="1">
      <c r="A14" s="5"/>
      <c r="B14" s="5"/>
      <c r="C14" s="785" t="s">
        <v>125</v>
      </c>
      <c r="D14" s="786"/>
      <c r="E14" s="786"/>
      <c r="F14" s="786"/>
      <c r="G14" s="786"/>
      <c r="H14" s="786"/>
      <c r="I14" s="810"/>
      <c r="J14" s="1162"/>
      <c r="K14" s="1163"/>
      <c r="L14" s="1163"/>
      <c r="M14" s="1163"/>
      <c r="N14" s="1163"/>
      <c r="O14" s="1163"/>
      <c r="P14" s="1163"/>
      <c r="Q14" s="1163"/>
      <c r="R14" s="1163"/>
      <c r="S14" s="1163"/>
      <c r="T14" s="1163"/>
      <c r="U14" s="1163"/>
      <c r="V14" s="1163"/>
      <c r="W14" s="1163"/>
      <c r="X14" s="1163"/>
      <c r="Y14" s="1163"/>
      <c r="Z14" s="1163"/>
      <c r="AA14" s="1163"/>
      <c r="AB14" s="1163"/>
      <c r="AC14" s="1163"/>
      <c r="AD14" s="1163"/>
      <c r="AE14" s="1163"/>
      <c r="AF14" s="1163"/>
      <c r="AG14" s="1163"/>
      <c r="AH14" s="1163"/>
      <c r="AI14" s="1163"/>
      <c r="AJ14" s="1163"/>
      <c r="AK14" s="1163"/>
      <c r="AL14" s="1163"/>
      <c r="AM14" s="1163"/>
      <c r="AN14" s="1163"/>
      <c r="AO14" s="1163"/>
      <c r="AP14" s="1163"/>
      <c r="AQ14" s="1163"/>
      <c r="AR14" s="1163"/>
      <c r="AS14" s="1163"/>
      <c r="AT14" s="1163"/>
      <c r="AU14" s="1163"/>
      <c r="AV14" s="1164"/>
      <c r="AW14" s="856" t="str">
        <f>+IF(AW13&gt;13,"設定文字数を超過しています","")</f>
        <v/>
      </c>
      <c r="BB14" s="5" t="s">
        <v>335</v>
      </c>
    </row>
    <row r="15" spans="1:54" ht="17.45" customHeight="1">
      <c r="A15" s="5"/>
      <c r="B15" s="5"/>
      <c r="C15" s="716" t="s">
        <v>72</v>
      </c>
      <c r="D15" s="717"/>
      <c r="E15" s="717"/>
      <c r="F15" s="717"/>
      <c r="G15" s="717"/>
      <c r="H15" s="717"/>
      <c r="I15" s="718"/>
      <c r="J15" s="833" t="s">
        <v>50</v>
      </c>
      <c r="K15" s="833"/>
      <c r="L15" s="833"/>
      <c r="M15" s="785"/>
      <c r="N15" s="848" t="s">
        <v>15</v>
      </c>
      <c r="O15" s="849"/>
      <c r="P15" s="869"/>
      <c r="Q15" s="870"/>
      <c r="R15" s="870"/>
      <c r="S15" s="870"/>
      <c r="T15" s="870"/>
      <c r="U15" s="870"/>
      <c r="V15" s="870"/>
      <c r="W15" s="870"/>
      <c r="X15" s="870"/>
      <c r="Y15" s="870"/>
      <c r="Z15" s="870"/>
      <c r="AA15" s="870"/>
      <c r="AB15" s="870"/>
      <c r="AC15" s="870"/>
      <c r="AD15" s="870"/>
      <c r="AE15" s="870"/>
      <c r="AF15" s="870"/>
      <c r="AG15" s="870"/>
      <c r="AH15" s="870"/>
      <c r="AI15" s="870"/>
      <c r="AJ15" s="870"/>
      <c r="AK15" s="870"/>
      <c r="AL15" s="870"/>
      <c r="AM15" s="870"/>
      <c r="AN15" s="870"/>
      <c r="AO15" s="870"/>
      <c r="AP15" s="870"/>
      <c r="AQ15" s="870"/>
      <c r="AR15" s="870"/>
      <c r="AS15" s="870"/>
      <c r="AT15" s="870"/>
      <c r="AU15" s="870"/>
      <c r="AV15" s="871"/>
      <c r="AW15" s="856"/>
      <c r="BA15" s="184"/>
      <c r="BB15" s="5" t="s">
        <v>336</v>
      </c>
    </row>
    <row r="16" spans="1:54" ht="23.1" customHeight="1">
      <c r="A16" s="5"/>
      <c r="B16" s="5"/>
      <c r="C16" s="719"/>
      <c r="D16" s="720"/>
      <c r="E16" s="720"/>
      <c r="F16" s="720"/>
      <c r="G16" s="720"/>
      <c r="H16" s="720"/>
      <c r="I16" s="721"/>
      <c r="J16" s="833"/>
      <c r="K16" s="833"/>
      <c r="L16" s="833"/>
      <c r="M16" s="785"/>
      <c r="N16" s="642" t="s">
        <v>328</v>
      </c>
      <c r="O16" s="642"/>
      <c r="P16" s="643"/>
      <c r="Q16" s="643"/>
      <c r="R16" s="643"/>
      <c r="S16" s="643"/>
      <c r="T16" s="643"/>
      <c r="U16" s="646"/>
      <c r="V16" s="646"/>
      <c r="W16" s="646"/>
      <c r="X16" s="646"/>
      <c r="Y16" s="646"/>
      <c r="Z16" s="646"/>
      <c r="AA16" s="646"/>
      <c r="AB16" s="646"/>
      <c r="AC16" s="646"/>
      <c r="AD16" s="646"/>
      <c r="AE16" s="646"/>
      <c r="AF16" s="646"/>
      <c r="AG16" s="646"/>
      <c r="AH16" s="646"/>
      <c r="AI16" s="646"/>
      <c r="AJ16" s="646"/>
      <c r="AK16" s="646"/>
      <c r="AL16" s="646"/>
      <c r="AM16" s="646"/>
      <c r="AN16" s="646"/>
      <c r="AO16" s="646"/>
      <c r="AP16" s="646"/>
      <c r="AQ16" s="646"/>
      <c r="AR16" s="646"/>
      <c r="AS16" s="646"/>
      <c r="AT16" s="646"/>
      <c r="AU16" s="646"/>
      <c r="AV16" s="647"/>
      <c r="AW16" s="130"/>
      <c r="AZ16" s="429"/>
      <c r="BA16" s="184" t="s">
        <v>329</v>
      </c>
      <c r="BB16" s="5" t="s">
        <v>337</v>
      </c>
    </row>
    <row r="17" spans="1:54" ht="20.45" customHeight="1">
      <c r="A17" s="5"/>
      <c r="B17" s="5"/>
      <c r="C17" s="719"/>
      <c r="D17" s="720"/>
      <c r="E17" s="720"/>
      <c r="F17" s="720"/>
      <c r="G17" s="720"/>
      <c r="H17" s="720"/>
      <c r="I17" s="721"/>
      <c r="J17" s="722" t="s">
        <v>42</v>
      </c>
      <c r="K17" s="723"/>
      <c r="L17" s="723"/>
      <c r="M17" s="723"/>
      <c r="N17" s="834"/>
      <c r="O17" s="834"/>
      <c r="P17" s="834"/>
      <c r="Q17" s="834"/>
      <c r="R17" s="834"/>
      <c r="S17" s="834"/>
      <c r="T17" s="834"/>
      <c r="U17" s="834"/>
      <c r="V17" s="834"/>
      <c r="W17" s="834"/>
      <c r="X17" s="834"/>
      <c r="Y17" s="834"/>
      <c r="Z17" s="835"/>
      <c r="AA17" s="722" t="s">
        <v>44</v>
      </c>
      <c r="AB17" s="723"/>
      <c r="AC17" s="723"/>
      <c r="AD17" s="723"/>
      <c r="AE17" s="872"/>
      <c r="AF17" s="872"/>
      <c r="AG17" s="872"/>
      <c r="AH17" s="872"/>
      <c r="AI17" s="872"/>
      <c r="AJ17" s="872"/>
      <c r="AK17" s="872"/>
      <c r="AL17" s="872"/>
      <c r="AM17" s="872"/>
      <c r="AN17" s="872"/>
      <c r="AO17" s="872"/>
      <c r="AP17" s="872"/>
      <c r="AQ17" s="872"/>
      <c r="AR17" s="872"/>
      <c r="AS17" s="872"/>
      <c r="AT17" s="872"/>
      <c r="AU17" s="872"/>
      <c r="AV17" s="977"/>
      <c r="AW17" s="130"/>
      <c r="AZ17" s="429"/>
      <c r="BA17" s="184" t="s">
        <v>566</v>
      </c>
      <c r="BB17" s="5" t="s">
        <v>338</v>
      </c>
    </row>
    <row r="18" spans="1:54" ht="20.45" customHeight="1">
      <c r="A18" s="5"/>
      <c r="B18" s="5"/>
      <c r="C18" s="719"/>
      <c r="D18" s="720"/>
      <c r="E18" s="720"/>
      <c r="F18" s="720"/>
      <c r="G18" s="720"/>
      <c r="H18" s="720"/>
      <c r="I18" s="721"/>
      <c r="J18" s="785" t="s">
        <v>43</v>
      </c>
      <c r="K18" s="786"/>
      <c r="L18" s="786"/>
      <c r="M18" s="786"/>
      <c r="N18" s="834"/>
      <c r="O18" s="834"/>
      <c r="P18" s="834"/>
      <c r="Q18" s="834"/>
      <c r="R18" s="834"/>
      <c r="S18" s="834"/>
      <c r="T18" s="834"/>
      <c r="U18" s="834"/>
      <c r="V18" s="834"/>
      <c r="W18" s="834"/>
      <c r="X18" s="834"/>
      <c r="Y18" s="834"/>
      <c r="Z18" s="835"/>
      <c r="AA18" s="785" t="s">
        <v>45</v>
      </c>
      <c r="AB18" s="786"/>
      <c r="AC18" s="786"/>
      <c r="AD18" s="786"/>
      <c r="AE18" s="1168"/>
      <c r="AF18" s="853"/>
      <c r="AG18" s="853"/>
      <c r="AH18" s="853"/>
      <c r="AI18" s="853"/>
      <c r="AJ18" s="853"/>
      <c r="AK18" s="853"/>
      <c r="AL18" s="853"/>
      <c r="AM18" s="853"/>
      <c r="AN18" s="853"/>
      <c r="AO18" s="853"/>
      <c r="AP18" s="853"/>
      <c r="AQ18" s="853"/>
      <c r="AR18" s="853"/>
      <c r="AS18" s="853"/>
      <c r="AT18" s="853"/>
      <c r="AU18" s="853"/>
      <c r="AV18" s="854"/>
      <c r="AW18" s="130"/>
      <c r="AZ18" s="429"/>
      <c r="BA18" s="184" t="s">
        <v>567</v>
      </c>
      <c r="BB18" s="5" t="s">
        <v>339</v>
      </c>
    </row>
    <row r="19" spans="1:54" ht="20.45" customHeight="1">
      <c r="A19" s="5"/>
      <c r="B19" s="5"/>
      <c r="C19" s="722"/>
      <c r="D19" s="723"/>
      <c r="E19" s="723"/>
      <c r="F19" s="723"/>
      <c r="G19" s="723"/>
      <c r="H19" s="723"/>
      <c r="I19" s="724"/>
      <c r="J19" s="1165" t="s">
        <v>330</v>
      </c>
      <c r="K19" s="1166"/>
      <c r="L19" s="1166"/>
      <c r="M19" s="1166"/>
      <c r="N19" s="1166"/>
      <c r="O19" s="1166"/>
      <c r="P19" s="1167"/>
      <c r="Q19" s="845"/>
      <c r="R19" s="845"/>
      <c r="S19" s="845"/>
      <c r="T19" s="845"/>
      <c r="U19" s="845"/>
      <c r="V19" s="845"/>
      <c r="W19" s="845"/>
      <c r="X19" s="845"/>
      <c r="Y19" s="845"/>
      <c r="Z19" s="845"/>
      <c r="AA19" s="845"/>
      <c r="AB19" s="845"/>
      <c r="AC19" s="845"/>
      <c r="AD19" s="845"/>
      <c r="AE19" s="845"/>
      <c r="AF19" s="845"/>
      <c r="AG19" s="845"/>
      <c r="AH19" s="845"/>
      <c r="AI19" s="845"/>
      <c r="AJ19" s="845"/>
      <c r="AK19" s="845"/>
      <c r="AL19" s="845"/>
      <c r="AM19" s="845"/>
      <c r="AN19" s="845"/>
      <c r="AO19" s="845"/>
      <c r="AP19" s="845"/>
      <c r="AQ19" s="845"/>
      <c r="AR19" s="845"/>
      <c r="AS19" s="845"/>
      <c r="AT19" s="845"/>
      <c r="AU19" s="845"/>
      <c r="AV19" s="846"/>
      <c r="AW19" s="130"/>
      <c r="AZ19" s="429"/>
      <c r="BA19" s="5" t="s">
        <v>568</v>
      </c>
      <c r="BB19" s="5" t="s">
        <v>506</v>
      </c>
    </row>
    <row r="20" spans="1:54" ht="20.45" customHeight="1">
      <c r="A20" s="5"/>
      <c r="B20" s="5"/>
      <c r="C20" s="836" t="s">
        <v>90</v>
      </c>
      <c r="D20" s="717"/>
      <c r="E20" s="717"/>
      <c r="F20" s="717"/>
      <c r="G20" s="717"/>
      <c r="H20" s="717"/>
      <c r="I20" s="718"/>
      <c r="J20" s="833" t="s">
        <v>50</v>
      </c>
      <c r="K20" s="833"/>
      <c r="L20" s="833"/>
      <c r="M20" s="785"/>
      <c r="N20" s="848" t="s">
        <v>15</v>
      </c>
      <c r="O20" s="849"/>
      <c r="P20" s="869"/>
      <c r="Q20" s="870"/>
      <c r="R20" s="870"/>
      <c r="S20" s="870"/>
      <c r="T20" s="870"/>
      <c r="U20" s="870"/>
      <c r="V20" s="870"/>
      <c r="W20" s="870"/>
      <c r="X20" s="870"/>
      <c r="Y20" s="870"/>
      <c r="Z20" s="870"/>
      <c r="AA20" s="870"/>
      <c r="AB20" s="870"/>
      <c r="AC20" s="870"/>
      <c r="AD20" s="870"/>
      <c r="AE20" s="870"/>
      <c r="AF20" s="870"/>
      <c r="AG20" s="870"/>
      <c r="AH20" s="870"/>
      <c r="AI20" s="870"/>
      <c r="AJ20" s="870"/>
      <c r="AK20" s="870"/>
      <c r="AL20" s="870"/>
      <c r="AM20" s="870"/>
      <c r="AN20" s="870"/>
      <c r="AO20" s="870"/>
      <c r="AP20" s="870"/>
      <c r="AQ20" s="870"/>
      <c r="AR20" s="870"/>
      <c r="AS20" s="870"/>
      <c r="AT20" s="870"/>
      <c r="AU20" s="870"/>
      <c r="AV20" s="871"/>
      <c r="AW20" s="130"/>
      <c r="AZ20" s="429"/>
      <c r="BA20" s="5" t="s">
        <v>569</v>
      </c>
    </row>
    <row r="21" spans="1:54" ht="25.35" customHeight="1">
      <c r="A21" s="5"/>
      <c r="B21" s="5"/>
      <c r="C21" s="719"/>
      <c r="D21" s="720"/>
      <c r="E21" s="720"/>
      <c r="F21" s="720"/>
      <c r="G21" s="720"/>
      <c r="H21" s="720"/>
      <c r="I21" s="721"/>
      <c r="J21" s="833"/>
      <c r="K21" s="833"/>
      <c r="L21" s="833"/>
      <c r="M21" s="785"/>
      <c r="N21" s="642" t="s">
        <v>328</v>
      </c>
      <c r="O21" s="642"/>
      <c r="P21" s="643"/>
      <c r="Q21" s="643"/>
      <c r="R21" s="643"/>
      <c r="S21" s="643"/>
      <c r="T21" s="643"/>
      <c r="U21" s="646"/>
      <c r="V21" s="646"/>
      <c r="W21" s="646"/>
      <c r="X21" s="646"/>
      <c r="Y21" s="646"/>
      <c r="Z21" s="646"/>
      <c r="AA21" s="646"/>
      <c r="AB21" s="646"/>
      <c r="AC21" s="646"/>
      <c r="AD21" s="646"/>
      <c r="AE21" s="646"/>
      <c r="AF21" s="646"/>
      <c r="AG21" s="646"/>
      <c r="AH21" s="646"/>
      <c r="AI21" s="646"/>
      <c r="AJ21" s="646"/>
      <c r="AK21" s="646"/>
      <c r="AL21" s="646"/>
      <c r="AM21" s="646"/>
      <c r="AN21" s="646"/>
      <c r="AO21" s="646"/>
      <c r="AP21" s="646"/>
      <c r="AQ21" s="646"/>
      <c r="AR21" s="646"/>
      <c r="AS21" s="646"/>
      <c r="AT21" s="646"/>
      <c r="AU21" s="646"/>
      <c r="AV21" s="647"/>
      <c r="AW21" s="130"/>
      <c r="AZ21" s="429"/>
      <c r="BA21" s="5" t="s">
        <v>570</v>
      </c>
    </row>
    <row r="22" spans="1:54" ht="20.45" customHeight="1">
      <c r="A22" s="5"/>
      <c r="B22" s="5"/>
      <c r="C22" s="719"/>
      <c r="D22" s="720"/>
      <c r="E22" s="720"/>
      <c r="F22" s="720"/>
      <c r="G22" s="720"/>
      <c r="H22" s="720"/>
      <c r="I22" s="721"/>
      <c r="J22" s="722" t="s">
        <v>42</v>
      </c>
      <c r="K22" s="723"/>
      <c r="L22" s="723"/>
      <c r="M22" s="723"/>
      <c r="N22" s="834"/>
      <c r="O22" s="834"/>
      <c r="P22" s="834"/>
      <c r="Q22" s="834"/>
      <c r="R22" s="834"/>
      <c r="S22" s="834"/>
      <c r="T22" s="834"/>
      <c r="U22" s="834"/>
      <c r="V22" s="834"/>
      <c r="W22" s="834"/>
      <c r="X22" s="834"/>
      <c r="Y22" s="834"/>
      <c r="Z22" s="835"/>
      <c r="AA22" s="785" t="s">
        <v>43</v>
      </c>
      <c r="AB22" s="786"/>
      <c r="AC22" s="786"/>
      <c r="AD22" s="786"/>
      <c r="AE22" s="851"/>
      <c r="AF22" s="851"/>
      <c r="AG22" s="851"/>
      <c r="AH22" s="851"/>
      <c r="AI22" s="851"/>
      <c r="AJ22" s="851"/>
      <c r="AK22" s="851"/>
      <c r="AL22" s="851"/>
      <c r="AM22" s="851"/>
      <c r="AN22" s="851"/>
      <c r="AO22" s="851"/>
      <c r="AP22" s="851"/>
      <c r="AQ22" s="851"/>
      <c r="AR22" s="851"/>
      <c r="AS22" s="851"/>
      <c r="AT22" s="851"/>
      <c r="AU22" s="851"/>
      <c r="AV22" s="852"/>
      <c r="AW22" s="130"/>
      <c r="AZ22" s="429"/>
      <c r="BA22" s="5" t="s">
        <v>571</v>
      </c>
    </row>
    <row r="23" spans="1:54" ht="23.1" customHeight="1" thickBot="1">
      <c r="A23" s="5"/>
      <c r="B23" s="5"/>
      <c r="C23" s="785" t="s">
        <v>73</v>
      </c>
      <c r="D23" s="786"/>
      <c r="E23" s="786"/>
      <c r="F23" s="786"/>
      <c r="G23" s="786"/>
      <c r="H23" s="786"/>
      <c r="I23" s="810"/>
      <c r="J23" s="785" t="s">
        <v>56</v>
      </c>
      <c r="K23" s="786"/>
      <c r="L23" s="786"/>
      <c r="M23" s="786"/>
      <c r="N23" s="853"/>
      <c r="O23" s="853"/>
      <c r="P23" s="853"/>
      <c r="Q23" s="853"/>
      <c r="R23" s="853"/>
      <c r="S23" s="853"/>
      <c r="T23" s="853"/>
      <c r="U23" s="853"/>
      <c r="V23" s="853"/>
      <c r="W23" s="853"/>
      <c r="X23" s="853"/>
      <c r="Y23" s="853"/>
      <c r="Z23" s="854"/>
      <c r="AA23" s="716" t="s">
        <v>46</v>
      </c>
      <c r="AB23" s="717"/>
      <c r="AC23" s="786"/>
      <c r="AD23" s="786"/>
      <c r="AE23" s="853"/>
      <c r="AF23" s="855"/>
      <c r="AG23" s="855"/>
      <c r="AH23" s="853"/>
      <c r="AI23" s="853"/>
      <c r="AJ23" s="855"/>
      <c r="AK23" s="855"/>
      <c r="AL23" s="853"/>
      <c r="AM23" s="853"/>
      <c r="AN23" s="853"/>
      <c r="AO23" s="853"/>
      <c r="AP23" s="853"/>
      <c r="AQ23" s="853"/>
      <c r="AR23" s="853"/>
      <c r="AS23" s="853"/>
      <c r="AT23" s="853"/>
      <c r="AU23" s="853"/>
      <c r="AV23" s="854"/>
      <c r="AW23" s="130"/>
      <c r="AZ23" s="429"/>
      <c r="BA23" s="5" t="s">
        <v>572</v>
      </c>
    </row>
    <row r="24" spans="1:54" ht="20.45" customHeight="1" thickBot="1">
      <c r="A24" s="5"/>
      <c r="B24" s="5"/>
      <c r="C24" s="836" t="s">
        <v>74</v>
      </c>
      <c r="D24" s="837"/>
      <c r="E24" s="837"/>
      <c r="F24" s="837"/>
      <c r="G24" s="837"/>
      <c r="H24" s="837"/>
      <c r="I24" s="838"/>
      <c r="J24" s="785" t="s">
        <v>42</v>
      </c>
      <c r="K24" s="786"/>
      <c r="L24" s="786"/>
      <c r="M24" s="786"/>
      <c r="N24" s="834"/>
      <c r="O24" s="834"/>
      <c r="P24" s="834"/>
      <c r="Q24" s="834"/>
      <c r="R24" s="834"/>
      <c r="S24" s="834"/>
      <c r="T24" s="834"/>
      <c r="U24" s="834"/>
      <c r="V24" s="834"/>
      <c r="W24" s="834"/>
      <c r="X24" s="834"/>
      <c r="Y24" s="834"/>
      <c r="Z24" s="835"/>
      <c r="AA24" s="780"/>
      <c r="AB24" s="850"/>
      <c r="AC24" s="786" t="s">
        <v>57</v>
      </c>
      <c r="AD24" s="786"/>
      <c r="AE24" s="786"/>
      <c r="AF24" s="780"/>
      <c r="AG24" s="850"/>
      <c r="AH24" s="786" t="s">
        <v>58</v>
      </c>
      <c r="AI24" s="786"/>
      <c r="AJ24" s="780"/>
      <c r="AK24" s="850"/>
      <c r="AL24" s="786" t="s">
        <v>83</v>
      </c>
      <c r="AM24" s="786"/>
      <c r="AN24" s="786"/>
      <c r="AO24" s="873"/>
      <c r="AP24" s="873"/>
      <c r="AQ24" s="873"/>
      <c r="AR24" s="873"/>
      <c r="AS24" s="873"/>
      <c r="AT24" s="873"/>
      <c r="AU24" s="873"/>
      <c r="AV24" s="10" t="s">
        <v>84</v>
      </c>
      <c r="AW24" s="130"/>
      <c r="AZ24" s="429"/>
      <c r="BA24" s="5" t="s">
        <v>573</v>
      </c>
    </row>
    <row r="25" spans="1:54" ht="20.45" customHeight="1">
      <c r="A25" s="5"/>
      <c r="B25" s="5"/>
      <c r="C25" s="839"/>
      <c r="D25" s="840"/>
      <c r="E25" s="840"/>
      <c r="F25" s="840"/>
      <c r="G25" s="840"/>
      <c r="H25" s="840"/>
      <c r="I25" s="841"/>
      <c r="J25" s="785" t="s">
        <v>47</v>
      </c>
      <c r="K25" s="786"/>
      <c r="L25" s="786"/>
      <c r="M25" s="786"/>
      <c r="N25" s="845"/>
      <c r="O25" s="845"/>
      <c r="P25" s="845"/>
      <c r="Q25" s="845"/>
      <c r="R25" s="845"/>
      <c r="S25" s="845"/>
      <c r="T25" s="845"/>
      <c r="U25" s="845"/>
      <c r="V25" s="845"/>
      <c r="W25" s="845"/>
      <c r="X25" s="845"/>
      <c r="Y25" s="845"/>
      <c r="Z25" s="846"/>
      <c r="AA25" s="847" t="s">
        <v>82</v>
      </c>
      <c r="AB25" s="757"/>
      <c r="AC25" s="691"/>
      <c r="AD25" s="691"/>
      <c r="AE25" s="691"/>
      <c r="AF25" s="757"/>
      <c r="AG25" s="757"/>
      <c r="AH25" s="691"/>
      <c r="AI25" s="853"/>
      <c r="AJ25" s="872"/>
      <c r="AK25" s="872"/>
      <c r="AL25" s="853"/>
      <c r="AM25" s="853"/>
      <c r="AN25" s="853"/>
      <c r="AO25" s="853"/>
      <c r="AP25" s="853"/>
      <c r="AQ25" s="853"/>
      <c r="AR25" s="853"/>
      <c r="AS25" s="853"/>
      <c r="AT25" s="853"/>
      <c r="AU25" s="853"/>
      <c r="AV25" s="854"/>
      <c r="AW25" s="130"/>
      <c r="AZ25" s="429"/>
      <c r="BA25" s="5" t="s">
        <v>574</v>
      </c>
    </row>
    <row r="26" spans="1:54" ht="20.45" customHeight="1">
      <c r="A26" s="5"/>
      <c r="B26" s="5"/>
      <c r="C26" s="842"/>
      <c r="D26" s="843"/>
      <c r="E26" s="843"/>
      <c r="F26" s="843"/>
      <c r="G26" s="843"/>
      <c r="H26" s="843"/>
      <c r="I26" s="844"/>
      <c r="J26" s="785" t="s">
        <v>59</v>
      </c>
      <c r="K26" s="786"/>
      <c r="L26" s="786"/>
      <c r="M26" s="786"/>
      <c r="N26" s="834"/>
      <c r="O26" s="834"/>
      <c r="P26" s="834"/>
      <c r="Q26" s="834"/>
      <c r="R26" s="834"/>
      <c r="S26" s="834"/>
      <c r="T26" s="834"/>
      <c r="U26" s="834"/>
      <c r="V26" s="834"/>
      <c r="W26" s="834"/>
      <c r="X26" s="834"/>
      <c r="Y26" s="834"/>
      <c r="Z26" s="835"/>
      <c r="AA26" s="785" t="s">
        <v>60</v>
      </c>
      <c r="AB26" s="786"/>
      <c r="AC26" s="786"/>
      <c r="AD26" s="786"/>
      <c r="AE26" s="872"/>
      <c r="AF26" s="872"/>
      <c r="AG26" s="872"/>
      <c r="AH26" s="872"/>
      <c r="AI26" s="872"/>
      <c r="AJ26" s="872"/>
      <c r="AK26" s="872"/>
      <c r="AL26" s="872"/>
      <c r="AM26" s="872"/>
      <c r="AN26" s="872"/>
      <c r="AO26" s="872"/>
      <c r="AP26" s="872"/>
      <c r="AQ26" s="872"/>
      <c r="AR26" s="872"/>
      <c r="AS26" s="872"/>
      <c r="AT26" s="872"/>
      <c r="AU26" s="872"/>
      <c r="AV26" s="977"/>
      <c r="AW26" s="130"/>
      <c r="AZ26" s="429"/>
      <c r="BA26" s="5" t="s">
        <v>575</v>
      </c>
    </row>
    <row r="27" spans="1:54" ht="17.100000000000001" customHeight="1">
      <c r="A27" s="5"/>
      <c r="B27" s="5"/>
      <c r="C27" s="1152" t="s">
        <v>36</v>
      </c>
      <c r="D27" s="1152"/>
      <c r="E27" s="1152"/>
      <c r="F27" s="1152"/>
      <c r="G27" s="1152"/>
      <c r="H27" s="1152"/>
      <c r="I27" s="1152"/>
      <c r="J27" s="1290"/>
      <c r="K27" s="1291"/>
      <c r="L27" s="1291"/>
      <c r="M27" s="1291"/>
      <c r="N27" s="1291"/>
      <c r="O27" s="717" t="s">
        <v>79</v>
      </c>
      <c r="P27" s="717"/>
      <c r="Q27" s="862"/>
      <c r="R27" s="862"/>
      <c r="S27" s="717" t="s">
        <v>80</v>
      </c>
      <c r="T27" s="717"/>
      <c r="U27" s="862"/>
      <c r="V27" s="862"/>
      <c r="W27" s="759" t="s">
        <v>81</v>
      </c>
      <c r="X27" s="759"/>
      <c r="Y27" s="759"/>
      <c r="Z27" s="760"/>
      <c r="AA27" s="866" t="s">
        <v>85</v>
      </c>
      <c r="AB27" s="867"/>
      <c r="AC27" s="867"/>
      <c r="AD27" s="867"/>
      <c r="AE27" s="867"/>
      <c r="AF27" s="867"/>
      <c r="AG27" s="867"/>
      <c r="AH27" s="867"/>
      <c r="AI27" s="867"/>
      <c r="AJ27" s="867"/>
      <c r="AK27" s="1294"/>
      <c r="AL27" s="1294"/>
      <c r="AM27" s="1294"/>
      <c r="AN27" s="1294"/>
      <c r="AO27" s="1294"/>
      <c r="AP27" s="1294"/>
      <c r="AQ27" s="1294"/>
      <c r="AR27" s="1294"/>
      <c r="AS27" s="1294"/>
      <c r="AT27" s="867" t="s">
        <v>86</v>
      </c>
      <c r="AU27" s="867"/>
      <c r="AV27" s="1295"/>
      <c r="AW27" s="130"/>
      <c r="AZ27" s="429"/>
      <c r="BA27" s="5" t="s">
        <v>576</v>
      </c>
    </row>
    <row r="28" spans="1:54" ht="17.100000000000001" customHeight="1">
      <c r="A28" s="5"/>
      <c r="B28" s="5"/>
      <c r="C28" s="1152"/>
      <c r="D28" s="1152"/>
      <c r="E28" s="1152"/>
      <c r="F28" s="1152"/>
      <c r="G28" s="1152"/>
      <c r="H28" s="1152"/>
      <c r="I28" s="1152"/>
      <c r="J28" s="1292"/>
      <c r="K28" s="1293"/>
      <c r="L28" s="1293"/>
      <c r="M28" s="1293"/>
      <c r="N28" s="1293"/>
      <c r="O28" s="720"/>
      <c r="P28" s="720"/>
      <c r="Q28" s="863"/>
      <c r="R28" s="863"/>
      <c r="S28" s="720"/>
      <c r="T28" s="720"/>
      <c r="U28" s="863"/>
      <c r="V28" s="863"/>
      <c r="W28" s="749"/>
      <c r="X28" s="749"/>
      <c r="Y28" s="749"/>
      <c r="Z28" s="1153"/>
      <c r="AA28" s="866" t="s">
        <v>87</v>
      </c>
      <c r="AB28" s="867"/>
      <c r="AC28" s="867"/>
      <c r="AD28" s="867"/>
      <c r="AE28" s="867"/>
      <c r="AF28" s="867"/>
      <c r="AG28" s="867"/>
      <c r="AH28" s="867"/>
      <c r="AI28" s="867"/>
      <c r="AJ28" s="867"/>
      <c r="AK28" s="1294"/>
      <c r="AL28" s="1294"/>
      <c r="AM28" s="1294"/>
      <c r="AN28" s="1294"/>
      <c r="AO28" s="1294"/>
      <c r="AP28" s="1294"/>
      <c r="AQ28" s="1294"/>
      <c r="AR28" s="1294"/>
      <c r="AS28" s="1294"/>
      <c r="AT28" s="867" t="s">
        <v>86</v>
      </c>
      <c r="AU28" s="867"/>
      <c r="AV28" s="1295"/>
      <c r="AW28" s="130"/>
      <c r="AZ28" s="429"/>
      <c r="BA28" s="5" t="s">
        <v>577</v>
      </c>
    </row>
    <row r="29" spans="1:54" ht="21.6" customHeight="1">
      <c r="A29" s="5"/>
      <c r="B29" s="5"/>
      <c r="C29" s="1152"/>
      <c r="D29" s="1152"/>
      <c r="E29" s="1152"/>
      <c r="F29" s="1152"/>
      <c r="G29" s="1152"/>
      <c r="H29" s="1152"/>
      <c r="I29" s="1152"/>
      <c r="J29" s="864" t="s">
        <v>194</v>
      </c>
      <c r="K29" s="864"/>
      <c r="L29" s="865"/>
      <c r="M29" s="865"/>
      <c r="N29" s="865"/>
      <c r="O29" s="865"/>
      <c r="P29" s="865"/>
      <c r="Q29" s="865"/>
      <c r="R29" s="865"/>
      <c r="S29" s="865"/>
      <c r="T29" s="865"/>
      <c r="U29" s="865"/>
      <c r="V29" s="865"/>
      <c r="W29" s="864"/>
      <c r="X29" s="864"/>
      <c r="Y29" s="865"/>
      <c r="Z29" s="865"/>
      <c r="AA29" s="866" t="s">
        <v>89</v>
      </c>
      <c r="AB29" s="867"/>
      <c r="AC29" s="867"/>
      <c r="AD29" s="867"/>
      <c r="AE29" s="867"/>
      <c r="AF29" s="867"/>
      <c r="AG29" s="867"/>
      <c r="AH29" s="867"/>
      <c r="AI29" s="868"/>
      <c r="AJ29" s="868"/>
      <c r="AK29" s="867"/>
      <c r="AL29" s="1294"/>
      <c r="AM29" s="1294"/>
      <c r="AN29" s="1294"/>
      <c r="AO29" s="1294"/>
      <c r="AP29" s="1294"/>
      <c r="AQ29" s="1294"/>
      <c r="AR29" s="1294"/>
      <c r="AS29" s="1294"/>
      <c r="AT29" s="867" t="s">
        <v>86</v>
      </c>
      <c r="AU29" s="867"/>
      <c r="AV29" s="1295"/>
      <c r="AW29" s="127" t="s">
        <v>217</v>
      </c>
      <c r="AZ29" s="429"/>
      <c r="BA29" s="5" t="s">
        <v>578</v>
      </c>
    </row>
    <row r="30" spans="1:54" ht="64.349999999999994" customHeight="1">
      <c r="A30" s="5"/>
      <c r="B30" s="5"/>
      <c r="C30" s="771" t="s">
        <v>301</v>
      </c>
      <c r="D30" s="772"/>
      <c r="E30" s="772"/>
      <c r="F30" s="772"/>
      <c r="G30" s="772"/>
      <c r="H30" s="772"/>
      <c r="I30" s="773"/>
      <c r="J30" s="777"/>
      <c r="K30" s="778"/>
      <c r="L30" s="778"/>
      <c r="M30" s="778"/>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9"/>
      <c r="AW30" s="120">
        <f>+LEN(J30)</f>
        <v>0</v>
      </c>
      <c r="AX30" s="127"/>
      <c r="AZ30" s="429"/>
      <c r="BA30" s="5" t="s">
        <v>613</v>
      </c>
    </row>
    <row r="31" spans="1:54" ht="77.099999999999994" customHeight="1">
      <c r="A31" s="5"/>
      <c r="B31" s="5"/>
      <c r="C31" s="774"/>
      <c r="D31" s="775"/>
      <c r="E31" s="775"/>
      <c r="F31" s="775"/>
      <c r="G31" s="775"/>
      <c r="H31" s="775"/>
      <c r="I31" s="776"/>
      <c r="J31" s="777"/>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M31" s="778"/>
      <c r="AN31" s="778"/>
      <c r="AO31" s="778"/>
      <c r="AP31" s="778"/>
      <c r="AQ31" s="778"/>
      <c r="AR31" s="778"/>
      <c r="AS31" s="778"/>
      <c r="AT31" s="778"/>
      <c r="AU31" s="778"/>
      <c r="AV31" s="779"/>
      <c r="AW31" s="132" t="str">
        <f>+IF(AW30&gt;380,"設定文字数を超過しています","")</f>
        <v/>
      </c>
      <c r="AZ31" s="429"/>
      <c r="BA31" s="5" t="s">
        <v>612</v>
      </c>
    </row>
    <row r="32" spans="1:54" ht="40.35" customHeight="1" thickBot="1">
      <c r="A32" s="5"/>
      <c r="B32" s="5"/>
      <c r="C32" s="768" t="s">
        <v>241</v>
      </c>
      <c r="D32" s="769"/>
      <c r="E32" s="769"/>
      <c r="F32" s="769"/>
      <c r="G32" s="769"/>
      <c r="H32" s="769"/>
      <c r="I32" s="769"/>
      <c r="J32" s="769"/>
      <c r="K32" s="769"/>
      <c r="L32" s="769"/>
      <c r="M32" s="769"/>
      <c r="N32" s="769"/>
      <c r="O32" s="769"/>
      <c r="P32" s="769"/>
      <c r="Q32" s="769"/>
      <c r="R32" s="769"/>
      <c r="S32" s="769"/>
      <c r="T32" s="769"/>
      <c r="U32" s="769"/>
      <c r="V32" s="769"/>
      <c r="W32" s="769"/>
      <c r="X32" s="769"/>
      <c r="Y32" s="769"/>
      <c r="Z32" s="769"/>
      <c r="AA32" s="769"/>
      <c r="AB32" s="769"/>
      <c r="AC32" s="769"/>
      <c r="AD32" s="769"/>
      <c r="AE32" s="769"/>
      <c r="AF32" s="769"/>
      <c r="AG32" s="769"/>
      <c r="AH32" s="769"/>
      <c r="AI32" s="769"/>
      <c r="AJ32" s="769"/>
      <c r="AK32" s="769"/>
      <c r="AL32" s="769"/>
      <c r="AM32" s="769"/>
      <c r="AN32" s="769"/>
      <c r="AO32" s="769"/>
      <c r="AP32" s="769"/>
      <c r="AQ32" s="769"/>
      <c r="AR32" s="769"/>
      <c r="AS32" s="769"/>
      <c r="AT32" s="769"/>
      <c r="AU32" s="769"/>
      <c r="AV32" s="770"/>
      <c r="AW32" s="130"/>
      <c r="AZ32" s="429"/>
      <c r="BA32" s="5" t="s">
        <v>611</v>
      </c>
    </row>
    <row r="33" spans="1:53" ht="40.35" customHeight="1" thickBot="1">
      <c r="A33" s="5"/>
      <c r="B33" s="5"/>
      <c r="C33" s="780"/>
      <c r="D33" s="781"/>
      <c r="E33" s="782" t="s">
        <v>126</v>
      </c>
      <c r="F33" s="783"/>
      <c r="G33" s="783"/>
      <c r="H33" s="783"/>
      <c r="I33" s="784"/>
      <c r="J33" s="780"/>
      <c r="K33" s="781"/>
      <c r="L33" s="782" t="s">
        <v>127</v>
      </c>
      <c r="M33" s="783"/>
      <c r="N33" s="783"/>
      <c r="O33" s="783"/>
      <c r="P33" s="783"/>
      <c r="Q33" s="784"/>
      <c r="R33" s="780"/>
      <c r="S33" s="781"/>
      <c r="T33" s="859" t="s">
        <v>128</v>
      </c>
      <c r="U33" s="860"/>
      <c r="V33" s="860"/>
      <c r="W33" s="860"/>
      <c r="X33" s="861"/>
      <c r="Y33" s="780"/>
      <c r="Z33" s="781"/>
      <c r="AA33" s="782" t="s">
        <v>233</v>
      </c>
      <c r="AB33" s="783"/>
      <c r="AC33" s="783"/>
      <c r="AD33" s="783"/>
      <c r="AE33" s="784"/>
      <c r="AF33" s="780"/>
      <c r="AG33" s="781"/>
      <c r="AH33" s="782" t="s">
        <v>265</v>
      </c>
      <c r="AI33" s="783"/>
      <c r="AJ33" s="783"/>
      <c r="AK33" s="783"/>
      <c r="AL33" s="784"/>
      <c r="AM33" s="780"/>
      <c r="AN33" s="781"/>
      <c r="AO33" s="782" t="s">
        <v>129</v>
      </c>
      <c r="AP33" s="783"/>
      <c r="AQ33" s="783"/>
      <c r="AR33" s="783"/>
      <c r="AS33" s="783"/>
      <c r="AT33" s="783"/>
      <c r="AU33" s="783"/>
      <c r="AV33" s="784"/>
      <c r="AW33" s="131" t="str">
        <f>+IF(AND(AM33="○",OR(AF33="○",Y33="○",R33="○",J33="○",C33="○")),"要確認","")</f>
        <v/>
      </c>
      <c r="AZ33" s="429"/>
      <c r="BA33" s="5" t="s">
        <v>610</v>
      </c>
    </row>
    <row r="34" spans="1:53" ht="17.100000000000001" customHeight="1">
      <c r="A34" s="5"/>
      <c r="B34" s="5"/>
      <c r="C34" s="722" t="s">
        <v>61</v>
      </c>
      <c r="D34" s="723"/>
      <c r="E34" s="786"/>
      <c r="F34" s="786"/>
      <c r="G34" s="786"/>
      <c r="H34" s="786"/>
      <c r="I34" s="810"/>
      <c r="J34" s="785" t="s">
        <v>31</v>
      </c>
      <c r="K34" s="786"/>
      <c r="L34" s="786"/>
      <c r="M34" s="786"/>
      <c r="N34" s="786"/>
      <c r="O34" s="787"/>
      <c r="P34" s="787"/>
      <c r="Q34" s="787"/>
      <c r="R34" s="787"/>
      <c r="S34" s="691" t="s">
        <v>2</v>
      </c>
      <c r="T34" s="691"/>
      <c r="U34" s="691"/>
      <c r="V34" s="785" t="s">
        <v>64</v>
      </c>
      <c r="W34" s="786"/>
      <c r="X34" s="786"/>
      <c r="Y34" s="786"/>
      <c r="Z34" s="786"/>
      <c r="AA34" s="786"/>
      <c r="AB34" s="787"/>
      <c r="AC34" s="787"/>
      <c r="AD34" s="787"/>
      <c r="AE34" s="787"/>
      <c r="AF34" s="691" t="s">
        <v>2</v>
      </c>
      <c r="AG34" s="691"/>
      <c r="AH34" s="691"/>
      <c r="AI34" s="785" t="s">
        <v>65</v>
      </c>
      <c r="AJ34" s="786"/>
      <c r="AK34" s="786"/>
      <c r="AL34" s="786"/>
      <c r="AM34" s="786"/>
      <c r="AN34" s="786"/>
      <c r="AO34" s="786"/>
      <c r="AP34" s="787"/>
      <c r="AQ34" s="787"/>
      <c r="AR34" s="787"/>
      <c r="AS34" s="787"/>
      <c r="AT34" s="691" t="s">
        <v>2</v>
      </c>
      <c r="AU34" s="691"/>
      <c r="AV34" s="758"/>
      <c r="AW34" s="130"/>
      <c r="AZ34" s="429"/>
      <c r="BA34" s="5" t="s">
        <v>609</v>
      </c>
    </row>
    <row r="35" spans="1:53" ht="17.100000000000001" customHeight="1">
      <c r="A35" s="5"/>
      <c r="B35" s="5"/>
      <c r="C35" s="808" t="s">
        <v>63</v>
      </c>
      <c r="D35" s="809"/>
      <c r="E35" s="809"/>
      <c r="F35" s="809"/>
      <c r="G35" s="809"/>
      <c r="H35" s="809"/>
      <c r="I35" s="809"/>
      <c r="J35" s="144"/>
      <c r="K35" s="145"/>
      <c r="L35" s="145"/>
      <c r="M35" s="145"/>
      <c r="N35" s="145"/>
      <c r="O35" s="857"/>
      <c r="P35" s="857"/>
      <c r="Q35" s="857"/>
      <c r="R35" s="857"/>
      <c r="S35" s="858" t="s">
        <v>2</v>
      </c>
      <c r="T35" s="858"/>
      <c r="U35" s="858"/>
      <c r="V35" s="150"/>
      <c r="W35" s="112"/>
      <c r="X35" s="112"/>
      <c r="Y35" s="112"/>
      <c r="Z35" s="112"/>
      <c r="AA35" s="112"/>
      <c r="AB35" s="112"/>
      <c r="AC35" s="146"/>
      <c r="AD35" s="146"/>
      <c r="AE35" s="146"/>
      <c r="AF35" s="146"/>
      <c r="AG35" s="146"/>
      <c r="AH35" s="146"/>
      <c r="AI35" s="146"/>
      <c r="AJ35" s="146"/>
      <c r="AK35" s="146"/>
      <c r="AL35" s="146"/>
      <c r="AM35" s="146"/>
      <c r="AN35" s="146"/>
      <c r="AO35" s="146"/>
      <c r="AP35" s="146"/>
      <c r="AQ35" s="146"/>
      <c r="AR35" s="146"/>
      <c r="AS35" s="146"/>
      <c r="AT35" s="146"/>
      <c r="AU35" s="146"/>
      <c r="AV35" s="147"/>
      <c r="AW35" s="130"/>
      <c r="AZ35" s="429"/>
      <c r="BA35" s="5" t="s">
        <v>608</v>
      </c>
    </row>
    <row r="36" spans="1:53" ht="17.100000000000001" customHeight="1">
      <c r="A36" s="5"/>
      <c r="B36" s="5"/>
      <c r="C36" s="785" t="s">
        <v>62</v>
      </c>
      <c r="D36" s="786"/>
      <c r="E36" s="786"/>
      <c r="F36" s="786"/>
      <c r="G36" s="786"/>
      <c r="H36" s="786"/>
      <c r="I36" s="810"/>
      <c r="J36" s="785" t="s">
        <v>40</v>
      </c>
      <c r="K36" s="786"/>
      <c r="L36" s="786"/>
      <c r="M36" s="786"/>
      <c r="N36" s="786"/>
      <c r="O36" s="787"/>
      <c r="P36" s="787"/>
      <c r="Q36" s="787"/>
      <c r="R36" s="787"/>
      <c r="S36" s="691" t="s">
        <v>3</v>
      </c>
      <c r="T36" s="691"/>
      <c r="U36" s="691"/>
      <c r="V36" s="785" t="s">
        <v>41</v>
      </c>
      <c r="W36" s="786"/>
      <c r="X36" s="786"/>
      <c r="Y36" s="786"/>
      <c r="Z36" s="786"/>
      <c r="AA36" s="786"/>
      <c r="AB36" s="787"/>
      <c r="AC36" s="787"/>
      <c r="AD36" s="787"/>
      <c r="AE36" s="787"/>
      <c r="AF36" s="691" t="s">
        <v>2</v>
      </c>
      <c r="AG36" s="691"/>
      <c r="AH36" s="691"/>
      <c r="AI36" s="691"/>
      <c r="AJ36" s="691"/>
      <c r="AK36" s="691"/>
      <c r="AL36" s="691"/>
      <c r="AM36" s="691"/>
      <c r="AN36" s="691"/>
      <c r="AO36" s="691"/>
      <c r="AP36" s="691"/>
      <c r="AQ36" s="691"/>
      <c r="AR36" s="691"/>
      <c r="AS36" s="691"/>
      <c r="AT36" s="691"/>
      <c r="AU36" s="691"/>
      <c r="AV36" s="758"/>
      <c r="AW36" s="130"/>
      <c r="AZ36" s="429"/>
      <c r="BA36" s="5" t="s">
        <v>607</v>
      </c>
    </row>
    <row r="37" spans="1:53" ht="12" customHeight="1">
      <c r="A37" s="4"/>
      <c r="B37" s="4"/>
      <c r="C37" s="720"/>
      <c r="D37" s="720"/>
      <c r="E37" s="720"/>
      <c r="F37" s="720"/>
      <c r="G37" s="720"/>
      <c r="H37" s="720"/>
      <c r="I37" s="720"/>
      <c r="J37" s="720"/>
      <c r="K37" s="720"/>
      <c r="L37" s="720"/>
      <c r="M37" s="720"/>
      <c r="N37" s="720"/>
      <c r="O37" s="720"/>
      <c r="P37" s="720"/>
      <c r="Q37" s="4"/>
      <c r="R37" s="4"/>
      <c r="S37" s="4"/>
      <c r="T37" s="4"/>
      <c r="U37" s="4"/>
      <c r="V37" s="4"/>
      <c r="W37" s="4"/>
      <c r="X37" s="4"/>
      <c r="Y37" s="4"/>
      <c r="Z37" s="4"/>
      <c r="AA37" s="720"/>
      <c r="AB37" s="720"/>
      <c r="AC37" s="720"/>
      <c r="AD37" s="720"/>
      <c r="AE37" s="720"/>
      <c r="AF37" s="720"/>
      <c r="AG37" s="720"/>
      <c r="AH37" s="720"/>
      <c r="AI37" s="720"/>
      <c r="AJ37" s="720"/>
      <c r="AK37" s="4"/>
      <c r="AL37" s="4"/>
      <c r="AM37" s="4"/>
      <c r="AN37" s="4"/>
      <c r="AO37" s="4"/>
      <c r="AP37" s="4"/>
      <c r="AQ37" s="4"/>
      <c r="AR37" s="4"/>
      <c r="AS37" s="4"/>
      <c r="AT37" s="4"/>
      <c r="AU37" s="4"/>
      <c r="AV37" s="4"/>
      <c r="AW37" s="130"/>
      <c r="AZ37" s="429"/>
      <c r="BA37" s="5" t="s">
        <v>606</v>
      </c>
    </row>
    <row r="38" spans="1:53" ht="17.100000000000001" customHeight="1">
      <c r="A38" s="5"/>
      <c r="B38" s="5"/>
      <c r="C38" s="788" t="s">
        <v>288</v>
      </c>
      <c r="D38" s="788"/>
      <c r="E38" s="788"/>
      <c r="F38" s="788"/>
      <c r="G38" s="788"/>
      <c r="H38" s="788"/>
      <c r="I38" s="788"/>
      <c r="J38" s="788"/>
      <c r="K38" s="788"/>
      <c r="L38" s="788"/>
      <c r="M38" s="788"/>
      <c r="N38" s="788"/>
      <c r="O38" s="788"/>
      <c r="P38" s="788"/>
      <c r="Q38" s="788"/>
      <c r="R38" s="788"/>
      <c r="S38" s="788"/>
      <c r="T38" s="788"/>
      <c r="U38" s="788"/>
      <c r="V38" s="788"/>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127" t="s">
        <v>217</v>
      </c>
      <c r="AZ38" s="429"/>
      <c r="BA38" s="5" t="s">
        <v>605</v>
      </c>
    </row>
    <row r="39" spans="1:53" ht="12.75" customHeight="1">
      <c r="A39" s="4"/>
      <c r="B39" s="4"/>
      <c r="C39" s="799" t="s">
        <v>478</v>
      </c>
      <c r="D39" s="800"/>
      <c r="E39" s="800"/>
      <c r="F39" s="800"/>
      <c r="G39" s="800"/>
      <c r="H39" s="800"/>
      <c r="I39" s="800"/>
      <c r="J39" s="801"/>
      <c r="K39" s="790" t="s">
        <v>292</v>
      </c>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2"/>
      <c r="AW39" s="120">
        <f>+LEN(K40)</f>
        <v>0</v>
      </c>
      <c r="AZ39" s="429"/>
      <c r="BA39" s="5" t="s">
        <v>604</v>
      </c>
    </row>
    <row r="40" spans="1:53" ht="32.1" customHeight="1">
      <c r="A40" s="4"/>
      <c r="B40" s="4"/>
      <c r="C40" s="802"/>
      <c r="D40" s="803"/>
      <c r="E40" s="803"/>
      <c r="F40" s="803"/>
      <c r="G40" s="803"/>
      <c r="H40" s="803"/>
      <c r="I40" s="803"/>
      <c r="J40" s="804"/>
      <c r="K40" s="793"/>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5"/>
      <c r="AW40" s="132" t="str">
        <f>+IF(AW39&gt;650,"設定文字数を超過しています","")</f>
        <v/>
      </c>
      <c r="AZ40" s="429"/>
      <c r="BA40" s="5" t="s">
        <v>603</v>
      </c>
    </row>
    <row r="41" spans="1:53" ht="32.1" customHeight="1">
      <c r="A41" s="4"/>
      <c r="B41" s="4"/>
      <c r="C41" s="802"/>
      <c r="D41" s="803"/>
      <c r="E41" s="803"/>
      <c r="F41" s="803"/>
      <c r="G41" s="803"/>
      <c r="H41" s="803"/>
      <c r="I41" s="803"/>
      <c r="J41" s="804"/>
      <c r="K41" s="793"/>
      <c r="L41" s="794"/>
      <c r="M41" s="794"/>
      <c r="N41" s="794"/>
      <c r="O41" s="794"/>
      <c r="P41" s="794"/>
      <c r="Q41" s="794"/>
      <c r="R41" s="794"/>
      <c r="S41" s="794"/>
      <c r="T41" s="794"/>
      <c r="U41" s="794"/>
      <c r="V41" s="794"/>
      <c r="W41" s="794"/>
      <c r="X41" s="794"/>
      <c r="Y41" s="794"/>
      <c r="Z41" s="794"/>
      <c r="AA41" s="794"/>
      <c r="AB41" s="794"/>
      <c r="AC41" s="794"/>
      <c r="AD41" s="794"/>
      <c r="AE41" s="794"/>
      <c r="AF41" s="794"/>
      <c r="AG41" s="794"/>
      <c r="AH41" s="794"/>
      <c r="AI41" s="794"/>
      <c r="AJ41" s="794"/>
      <c r="AK41" s="794"/>
      <c r="AL41" s="794"/>
      <c r="AM41" s="794"/>
      <c r="AN41" s="794"/>
      <c r="AO41" s="794"/>
      <c r="AP41" s="794"/>
      <c r="AQ41" s="794"/>
      <c r="AR41" s="794"/>
      <c r="AS41" s="794"/>
      <c r="AT41" s="794"/>
      <c r="AU41" s="794"/>
      <c r="AV41" s="795"/>
      <c r="AW41" s="130"/>
      <c r="AZ41" s="429"/>
      <c r="BA41" s="5" t="s">
        <v>579</v>
      </c>
    </row>
    <row r="42" spans="1:53" ht="32.1" customHeight="1">
      <c r="A42" s="4"/>
      <c r="B42" s="4"/>
      <c r="C42" s="802"/>
      <c r="D42" s="803"/>
      <c r="E42" s="803"/>
      <c r="F42" s="803"/>
      <c r="G42" s="803"/>
      <c r="H42" s="803"/>
      <c r="I42" s="803"/>
      <c r="J42" s="804"/>
      <c r="K42" s="793"/>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5"/>
      <c r="AW42" s="130"/>
      <c r="AZ42" s="429"/>
      <c r="BA42" s="5" t="s">
        <v>580</v>
      </c>
    </row>
    <row r="43" spans="1:53" ht="32.1" customHeight="1">
      <c r="A43" s="4"/>
      <c r="B43" s="4"/>
      <c r="C43" s="802"/>
      <c r="D43" s="803"/>
      <c r="E43" s="803"/>
      <c r="F43" s="803"/>
      <c r="G43" s="803"/>
      <c r="H43" s="803"/>
      <c r="I43" s="803"/>
      <c r="J43" s="804"/>
      <c r="K43" s="793"/>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5"/>
      <c r="AW43" s="130"/>
      <c r="AZ43" s="429"/>
      <c r="BA43" s="5" t="s">
        <v>602</v>
      </c>
    </row>
    <row r="44" spans="1:53" ht="32.1" customHeight="1">
      <c r="A44" s="4"/>
      <c r="B44" s="4"/>
      <c r="C44" s="802"/>
      <c r="D44" s="803"/>
      <c r="E44" s="803"/>
      <c r="F44" s="803"/>
      <c r="G44" s="803"/>
      <c r="H44" s="803"/>
      <c r="I44" s="803"/>
      <c r="J44" s="804"/>
      <c r="K44" s="793"/>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5"/>
      <c r="AW44" s="130"/>
      <c r="AZ44" s="429"/>
      <c r="BA44" s="5" t="s">
        <v>601</v>
      </c>
    </row>
    <row r="45" spans="1:53" ht="32.1" customHeight="1">
      <c r="A45" s="4"/>
      <c r="B45" s="4"/>
      <c r="C45" s="802"/>
      <c r="D45" s="803"/>
      <c r="E45" s="803"/>
      <c r="F45" s="803"/>
      <c r="G45" s="803"/>
      <c r="H45" s="803"/>
      <c r="I45" s="803"/>
      <c r="J45" s="804"/>
      <c r="K45" s="793"/>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5"/>
      <c r="AW45" s="130"/>
      <c r="AZ45" s="429"/>
      <c r="BA45" s="5" t="s">
        <v>600</v>
      </c>
    </row>
    <row r="46" spans="1:53" ht="21" customHeight="1">
      <c r="A46" s="4"/>
      <c r="B46" s="4"/>
      <c r="C46" s="805"/>
      <c r="D46" s="806"/>
      <c r="E46" s="806"/>
      <c r="F46" s="806"/>
      <c r="G46" s="806"/>
      <c r="H46" s="806"/>
      <c r="I46" s="806"/>
      <c r="J46" s="807"/>
      <c r="K46" s="796"/>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7"/>
      <c r="AK46" s="797"/>
      <c r="AL46" s="797"/>
      <c r="AM46" s="797"/>
      <c r="AN46" s="797"/>
      <c r="AO46" s="797"/>
      <c r="AP46" s="797"/>
      <c r="AQ46" s="797"/>
      <c r="AR46" s="797"/>
      <c r="AS46" s="797"/>
      <c r="AT46" s="797"/>
      <c r="AU46" s="797"/>
      <c r="AV46" s="798"/>
      <c r="AW46" s="127" t="s">
        <v>217</v>
      </c>
      <c r="AZ46" s="429"/>
      <c r="BA46" s="5" t="s">
        <v>599</v>
      </c>
    </row>
    <row r="47" spans="1:53" ht="25.35" customHeight="1">
      <c r="A47" s="4"/>
      <c r="B47" s="4"/>
      <c r="C47" s="799" t="s">
        <v>536</v>
      </c>
      <c r="D47" s="800"/>
      <c r="E47" s="800"/>
      <c r="F47" s="800"/>
      <c r="G47" s="800"/>
      <c r="H47" s="800"/>
      <c r="I47" s="800"/>
      <c r="J47" s="801"/>
      <c r="K47" s="761" t="s">
        <v>512</v>
      </c>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3"/>
      <c r="AW47" s="120">
        <f>+LEN(K48)</f>
        <v>0</v>
      </c>
      <c r="AZ47" s="429"/>
      <c r="BA47" s="5" t="s">
        <v>598</v>
      </c>
    </row>
    <row r="48" spans="1:53" ht="37.35" customHeight="1">
      <c r="A48" s="4"/>
      <c r="B48" s="4"/>
      <c r="C48" s="802"/>
      <c r="D48" s="803"/>
      <c r="E48" s="803"/>
      <c r="F48" s="803"/>
      <c r="G48" s="803"/>
      <c r="H48" s="803"/>
      <c r="I48" s="803"/>
      <c r="J48" s="804"/>
      <c r="K48" s="825"/>
      <c r="L48" s="826"/>
      <c r="M48" s="826"/>
      <c r="N48" s="826"/>
      <c r="O48" s="826"/>
      <c r="P48" s="826"/>
      <c r="Q48" s="826"/>
      <c r="R48" s="826"/>
      <c r="S48" s="826"/>
      <c r="T48" s="826"/>
      <c r="U48" s="826"/>
      <c r="V48" s="826"/>
      <c r="W48" s="826"/>
      <c r="X48" s="826"/>
      <c r="Y48" s="826"/>
      <c r="Z48" s="826"/>
      <c r="AA48" s="826"/>
      <c r="AB48" s="826"/>
      <c r="AC48" s="826"/>
      <c r="AD48" s="826"/>
      <c r="AE48" s="826"/>
      <c r="AF48" s="826"/>
      <c r="AG48" s="826"/>
      <c r="AH48" s="826"/>
      <c r="AI48" s="826"/>
      <c r="AJ48" s="826"/>
      <c r="AK48" s="826"/>
      <c r="AL48" s="826"/>
      <c r="AM48" s="826"/>
      <c r="AN48" s="826"/>
      <c r="AO48" s="826"/>
      <c r="AP48" s="826"/>
      <c r="AQ48" s="826"/>
      <c r="AR48" s="826"/>
      <c r="AS48" s="826"/>
      <c r="AT48" s="826"/>
      <c r="AU48" s="826"/>
      <c r="AV48" s="827"/>
      <c r="AW48" s="132" t="str">
        <f>+IF(AW47&gt;650,"設定文字数を超過しています","")</f>
        <v/>
      </c>
      <c r="AZ48" s="429"/>
      <c r="BA48" s="5" t="s">
        <v>597</v>
      </c>
    </row>
    <row r="49" spans="1:68" ht="37.35" customHeight="1">
      <c r="A49" s="4"/>
      <c r="B49" s="4"/>
      <c r="C49" s="802"/>
      <c r="D49" s="803"/>
      <c r="E49" s="803"/>
      <c r="F49" s="803"/>
      <c r="G49" s="803"/>
      <c r="H49" s="803"/>
      <c r="I49" s="803"/>
      <c r="J49" s="804"/>
      <c r="K49" s="825"/>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c r="AI49" s="826"/>
      <c r="AJ49" s="826"/>
      <c r="AK49" s="826"/>
      <c r="AL49" s="826"/>
      <c r="AM49" s="826"/>
      <c r="AN49" s="826"/>
      <c r="AO49" s="826"/>
      <c r="AP49" s="826"/>
      <c r="AQ49" s="826"/>
      <c r="AR49" s="826"/>
      <c r="AS49" s="826"/>
      <c r="AT49" s="826"/>
      <c r="AU49" s="826"/>
      <c r="AV49" s="827"/>
      <c r="AW49" s="130"/>
      <c r="AZ49" s="429"/>
      <c r="BA49" s="5" t="s">
        <v>596</v>
      </c>
    </row>
    <row r="50" spans="1:68" ht="37.35" customHeight="1">
      <c r="A50" s="4"/>
      <c r="B50" s="4"/>
      <c r="C50" s="802"/>
      <c r="D50" s="803"/>
      <c r="E50" s="803"/>
      <c r="F50" s="803"/>
      <c r="G50" s="803"/>
      <c r="H50" s="803"/>
      <c r="I50" s="803"/>
      <c r="J50" s="804"/>
      <c r="K50" s="825"/>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6"/>
      <c r="AJ50" s="826"/>
      <c r="AK50" s="826"/>
      <c r="AL50" s="826"/>
      <c r="AM50" s="826"/>
      <c r="AN50" s="826"/>
      <c r="AO50" s="826"/>
      <c r="AP50" s="826"/>
      <c r="AQ50" s="826"/>
      <c r="AR50" s="826"/>
      <c r="AS50" s="826"/>
      <c r="AT50" s="826"/>
      <c r="AU50" s="826"/>
      <c r="AV50" s="827"/>
      <c r="AW50" s="130"/>
      <c r="AZ50" s="429"/>
      <c r="BA50" s="5" t="s">
        <v>595</v>
      </c>
    </row>
    <row r="51" spans="1:68" ht="37.35" customHeight="1">
      <c r="A51" s="4"/>
      <c r="B51" s="4"/>
      <c r="C51" s="802"/>
      <c r="D51" s="803"/>
      <c r="E51" s="803"/>
      <c r="F51" s="803"/>
      <c r="G51" s="803"/>
      <c r="H51" s="803"/>
      <c r="I51" s="803"/>
      <c r="J51" s="804"/>
      <c r="K51" s="825"/>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826"/>
      <c r="AM51" s="826"/>
      <c r="AN51" s="826"/>
      <c r="AO51" s="826"/>
      <c r="AP51" s="826"/>
      <c r="AQ51" s="826"/>
      <c r="AR51" s="826"/>
      <c r="AS51" s="826"/>
      <c r="AT51" s="826"/>
      <c r="AU51" s="826"/>
      <c r="AV51" s="827"/>
      <c r="AW51" s="130"/>
      <c r="AZ51" s="429"/>
      <c r="BA51" s="5" t="s">
        <v>594</v>
      </c>
    </row>
    <row r="52" spans="1:68" ht="37.35" customHeight="1">
      <c r="A52" s="4"/>
      <c r="B52" s="4"/>
      <c r="C52" s="802"/>
      <c r="D52" s="803"/>
      <c r="E52" s="803"/>
      <c r="F52" s="803"/>
      <c r="G52" s="803"/>
      <c r="H52" s="803"/>
      <c r="I52" s="803"/>
      <c r="J52" s="804"/>
      <c r="K52" s="825"/>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7"/>
      <c r="AW52" s="130"/>
      <c r="AZ52" s="429"/>
      <c r="BA52" s="5" t="s">
        <v>593</v>
      </c>
    </row>
    <row r="53" spans="1:68" ht="19.350000000000001" customHeight="1">
      <c r="A53" s="4"/>
      <c r="B53" s="4"/>
      <c r="C53" s="805"/>
      <c r="D53" s="806"/>
      <c r="E53" s="806"/>
      <c r="F53" s="806"/>
      <c r="G53" s="806"/>
      <c r="H53" s="806"/>
      <c r="I53" s="806"/>
      <c r="J53" s="807"/>
      <c r="K53" s="828"/>
      <c r="L53" s="829"/>
      <c r="M53" s="829"/>
      <c r="N53" s="829"/>
      <c r="O53" s="829"/>
      <c r="P53" s="829"/>
      <c r="Q53" s="829"/>
      <c r="R53" s="829"/>
      <c r="S53" s="829"/>
      <c r="T53" s="829"/>
      <c r="U53" s="829"/>
      <c r="V53" s="829"/>
      <c r="W53" s="829"/>
      <c r="X53" s="829"/>
      <c r="Y53" s="829"/>
      <c r="Z53" s="829"/>
      <c r="AA53" s="829"/>
      <c r="AB53" s="829"/>
      <c r="AC53" s="829"/>
      <c r="AD53" s="829"/>
      <c r="AE53" s="829"/>
      <c r="AF53" s="829"/>
      <c r="AG53" s="829"/>
      <c r="AH53" s="829"/>
      <c r="AI53" s="829"/>
      <c r="AJ53" s="829"/>
      <c r="AK53" s="829"/>
      <c r="AL53" s="829"/>
      <c r="AM53" s="829"/>
      <c r="AN53" s="829"/>
      <c r="AO53" s="829"/>
      <c r="AP53" s="829"/>
      <c r="AQ53" s="829"/>
      <c r="AR53" s="829"/>
      <c r="AS53" s="829"/>
      <c r="AT53" s="829"/>
      <c r="AU53" s="829"/>
      <c r="AV53" s="830"/>
      <c r="AW53" s="130"/>
      <c r="AZ53" s="429"/>
      <c r="BA53" s="5" t="s">
        <v>592</v>
      </c>
    </row>
    <row r="54" spans="1:68" ht="17.45" customHeight="1">
      <c r="A54" s="4"/>
      <c r="B54" s="4"/>
      <c r="C54" s="390"/>
      <c r="D54" s="390"/>
      <c r="E54" s="390"/>
      <c r="F54" s="390"/>
      <c r="G54" s="390"/>
      <c r="H54" s="390"/>
      <c r="I54" s="390"/>
      <c r="J54" s="390"/>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130"/>
      <c r="AZ54" s="429"/>
      <c r="BA54" s="5" t="s">
        <v>591</v>
      </c>
    </row>
    <row r="55" spans="1:68" ht="12.6" customHeight="1">
      <c r="A55" s="4"/>
      <c r="B55" s="4"/>
      <c r="C55" s="749" t="s">
        <v>48</v>
      </c>
      <c r="D55" s="749"/>
      <c r="E55" s="749"/>
      <c r="F55" s="749"/>
      <c r="G55" s="749"/>
      <c r="H55" s="749"/>
      <c r="I55" s="749"/>
      <c r="J55" s="749"/>
      <c r="K55" s="749"/>
      <c r="L55" s="749"/>
      <c r="M55" s="749"/>
      <c r="N55" s="749"/>
      <c r="O55" s="749"/>
      <c r="P55" s="749"/>
      <c r="Q55" s="749"/>
      <c r="R55" s="749"/>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130"/>
      <c r="AZ55" s="429"/>
      <c r="BA55" s="5" t="s">
        <v>590</v>
      </c>
    </row>
    <row r="56" spans="1:68" ht="15" customHeight="1" thickBot="1">
      <c r="A56" s="4"/>
      <c r="B56" s="4"/>
      <c r="C56" s="716" t="s">
        <v>23</v>
      </c>
      <c r="D56" s="717"/>
      <c r="E56" s="717"/>
      <c r="F56" s="717"/>
      <c r="G56" s="717"/>
      <c r="H56" s="717"/>
      <c r="I56" s="717"/>
      <c r="J56" s="718"/>
      <c r="K56" s="1087" t="s">
        <v>93</v>
      </c>
      <c r="L56" s="759"/>
      <c r="M56" s="759"/>
      <c r="N56" s="759"/>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60"/>
      <c r="AW56" s="130"/>
      <c r="AZ56" s="429"/>
      <c r="BA56" s="5" t="s">
        <v>589</v>
      </c>
      <c r="BJ56" s="154" t="s">
        <v>226</v>
      </c>
      <c r="BO56" s="154"/>
    </row>
    <row r="57" spans="1:68" ht="22.35" customHeight="1" thickBot="1">
      <c r="A57" s="4"/>
      <c r="B57" s="4"/>
      <c r="C57" s="719"/>
      <c r="D57" s="720"/>
      <c r="E57" s="720"/>
      <c r="F57" s="720"/>
      <c r="G57" s="720"/>
      <c r="H57" s="720"/>
      <c r="I57" s="720"/>
      <c r="J57" s="721"/>
      <c r="K57" s="1088"/>
      <c r="L57" s="1089"/>
      <c r="M57" s="1089"/>
      <c r="N57" s="1089"/>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089"/>
      <c r="AL57" s="1089"/>
      <c r="AM57" s="1089"/>
      <c r="AN57" s="1089"/>
      <c r="AO57" s="1089"/>
      <c r="AP57" s="1089"/>
      <c r="AQ57" s="1089"/>
      <c r="AR57" s="1089"/>
      <c r="AS57" s="1089"/>
      <c r="AT57" s="1089"/>
      <c r="AU57" s="1089"/>
      <c r="AV57" s="636"/>
      <c r="AW57" s="127" t="s">
        <v>217</v>
      </c>
      <c r="AZ57" s="429"/>
      <c r="BA57" s="5" t="s">
        <v>588</v>
      </c>
      <c r="BJ57" s="154" t="s">
        <v>242</v>
      </c>
    </row>
    <row r="58" spans="1:68" ht="15" customHeight="1">
      <c r="A58" s="4"/>
      <c r="B58" s="4"/>
      <c r="C58" s="719"/>
      <c r="D58" s="720"/>
      <c r="E58" s="720"/>
      <c r="F58" s="720"/>
      <c r="G58" s="720"/>
      <c r="H58" s="720"/>
      <c r="I58" s="720"/>
      <c r="J58" s="721"/>
      <c r="K58" s="1090" t="s">
        <v>51</v>
      </c>
      <c r="L58" s="1091"/>
      <c r="M58" s="1091"/>
      <c r="N58" s="1091"/>
      <c r="O58" s="1091"/>
      <c r="P58" s="1091"/>
      <c r="Q58" s="1091"/>
      <c r="R58" s="1091"/>
      <c r="S58" s="1091"/>
      <c r="T58" s="1091"/>
      <c r="U58" s="1091"/>
      <c r="V58" s="1091"/>
      <c r="W58" s="1091"/>
      <c r="X58" s="1091"/>
      <c r="Y58" s="1091"/>
      <c r="Z58" s="1091"/>
      <c r="AA58" s="1091"/>
      <c r="AB58" s="1091"/>
      <c r="AC58" s="1091"/>
      <c r="AD58" s="1091"/>
      <c r="AE58" s="1091"/>
      <c r="AF58" s="1091"/>
      <c r="AG58" s="1091"/>
      <c r="AH58" s="1091"/>
      <c r="AI58" s="1091"/>
      <c r="AJ58" s="1091"/>
      <c r="AK58" s="1091"/>
      <c r="AL58" s="1091"/>
      <c r="AM58" s="1091"/>
      <c r="AN58" s="1091"/>
      <c r="AO58" s="1091"/>
      <c r="AP58" s="1091"/>
      <c r="AQ58" s="1091"/>
      <c r="AR58" s="1091"/>
      <c r="AS58" s="1091"/>
      <c r="AT58" s="1091"/>
      <c r="AU58" s="1091"/>
      <c r="AV58" s="1092"/>
      <c r="AW58" s="120">
        <f>+LEN(K59)</f>
        <v>0</v>
      </c>
      <c r="AZ58" s="429"/>
      <c r="BA58" s="5" t="s">
        <v>587</v>
      </c>
      <c r="BJ58" s="154" t="s">
        <v>243</v>
      </c>
      <c r="BL58" s="2"/>
      <c r="BM58" s="2"/>
      <c r="BN58" s="2"/>
      <c r="BO58" s="2"/>
      <c r="BP58" s="2"/>
    </row>
    <row r="59" spans="1:68" ht="21.6" customHeight="1">
      <c r="A59" s="4"/>
      <c r="B59" s="4"/>
      <c r="C59" s="719"/>
      <c r="D59" s="720"/>
      <c r="E59" s="720"/>
      <c r="F59" s="720"/>
      <c r="G59" s="720"/>
      <c r="H59" s="720"/>
      <c r="I59" s="720"/>
      <c r="J59" s="721"/>
      <c r="K59" s="976"/>
      <c r="L59" s="872"/>
      <c r="M59" s="872"/>
      <c r="N59" s="872"/>
      <c r="O59" s="872"/>
      <c r="P59" s="872"/>
      <c r="Q59" s="872"/>
      <c r="R59" s="872"/>
      <c r="S59" s="872"/>
      <c r="T59" s="872"/>
      <c r="U59" s="872"/>
      <c r="V59" s="872"/>
      <c r="W59" s="872"/>
      <c r="X59" s="872"/>
      <c r="Y59" s="872"/>
      <c r="Z59" s="872"/>
      <c r="AA59" s="872"/>
      <c r="AB59" s="872"/>
      <c r="AC59" s="872"/>
      <c r="AD59" s="872"/>
      <c r="AE59" s="872"/>
      <c r="AF59" s="872"/>
      <c r="AG59" s="872"/>
      <c r="AH59" s="872"/>
      <c r="AI59" s="872"/>
      <c r="AJ59" s="872"/>
      <c r="AK59" s="872"/>
      <c r="AL59" s="872"/>
      <c r="AM59" s="872"/>
      <c r="AN59" s="872"/>
      <c r="AO59" s="872"/>
      <c r="AP59" s="872"/>
      <c r="AQ59" s="872"/>
      <c r="AR59" s="1093" t="s">
        <v>88</v>
      </c>
      <c r="AS59" s="1093"/>
      <c r="AT59" s="1093"/>
      <c r="AU59" s="1093"/>
      <c r="AV59" s="1094"/>
      <c r="AW59" s="1197" t="str">
        <f>+IF(AW58&gt;30,"設定文字数を超過しています","")</f>
        <v/>
      </c>
      <c r="AZ59" s="429"/>
      <c r="BA59" s="5" t="s">
        <v>586</v>
      </c>
      <c r="BJ59" s="154" t="s">
        <v>227</v>
      </c>
      <c r="BP59" s="2"/>
    </row>
    <row r="60" spans="1:68" ht="10.35" customHeight="1">
      <c r="A60" s="4"/>
      <c r="B60" s="4"/>
      <c r="C60" s="719"/>
      <c r="D60" s="720"/>
      <c r="E60" s="720"/>
      <c r="F60" s="720"/>
      <c r="G60" s="720"/>
      <c r="H60" s="720"/>
      <c r="I60" s="720"/>
      <c r="J60" s="721"/>
      <c r="K60" s="1198" t="s">
        <v>77</v>
      </c>
      <c r="L60" s="749"/>
      <c r="M60" s="759"/>
      <c r="N60" s="759"/>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60"/>
      <c r="AW60" s="1197"/>
      <c r="AZ60" s="429"/>
      <c r="BA60" s="5" t="s">
        <v>585</v>
      </c>
      <c r="BJ60" s="154" t="s">
        <v>228</v>
      </c>
      <c r="BP60" s="2"/>
    </row>
    <row r="61" spans="1:68" ht="10.35" customHeight="1">
      <c r="A61" s="4"/>
      <c r="B61" s="4"/>
      <c r="C61" s="719"/>
      <c r="D61" s="720"/>
      <c r="E61" s="720"/>
      <c r="F61" s="720"/>
      <c r="G61" s="720"/>
      <c r="H61" s="720"/>
      <c r="I61" s="720"/>
      <c r="J61" s="721"/>
      <c r="K61" s="1198"/>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49"/>
      <c r="AL61" s="749"/>
      <c r="AM61" s="749"/>
      <c r="AN61" s="749"/>
      <c r="AO61" s="749"/>
      <c r="AP61" s="749"/>
      <c r="AQ61" s="749"/>
      <c r="AR61" s="749"/>
      <c r="AS61" s="749"/>
      <c r="AT61" s="749"/>
      <c r="AU61" s="749"/>
      <c r="AV61" s="1153"/>
      <c r="AW61" s="127" t="s">
        <v>217</v>
      </c>
      <c r="AZ61" s="429"/>
      <c r="BA61" s="5" t="s">
        <v>584</v>
      </c>
      <c r="BJ61" s="154" t="s">
        <v>229</v>
      </c>
      <c r="BP61" s="2"/>
    </row>
    <row r="62" spans="1:68" ht="12.75" customHeight="1">
      <c r="A62" s="4"/>
      <c r="B62" s="4"/>
      <c r="C62" s="719"/>
      <c r="D62" s="720"/>
      <c r="E62" s="720"/>
      <c r="F62" s="720"/>
      <c r="G62" s="720"/>
      <c r="H62" s="720"/>
      <c r="I62" s="720"/>
      <c r="J62" s="721"/>
      <c r="K62" s="793"/>
      <c r="L62" s="794"/>
      <c r="M62" s="794"/>
      <c r="N62" s="794"/>
      <c r="O62" s="794"/>
      <c r="P62" s="794"/>
      <c r="Q62" s="794"/>
      <c r="R62" s="794"/>
      <c r="S62" s="794"/>
      <c r="T62" s="794"/>
      <c r="U62" s="794"/>
      <c r="V62" s="794"/>
      <c r="W62" s="794"/>
      <c r="X62" s="794"/>
      <c r="Y62" s="794"/>
      <c r="Z62" s="794"/>
      <c r="AA62" s="794"/>
      <c r="AB62" s="794"/>
      <c r="AC62" s="794"/>
      <c r="AD62" s="794"/>
      <c r="AE62" s="794"/>
      <c r="AF62" s="794"/>
      <c r="AG62" s="794"/>
      <c r="AH62" s="794"/>
      <c r="AI62" s="794"/>
      <c r="AJ62" s="794"/>
      <c r="AK62" s="794"/>
      <c r="AL62" s="794"/>
      <c r="AM62" s="794"/>
      <c r="AN62" s="794"/>
      <c r="AO62" s="794"/>
      <c r="AP62" s="794"/>
      <c r="AQ62" s="794"/>
      <c r="AR62" s="794"/>
      <c r="AS62" s="794"/>
      <c r="AT62" s="794"/>
      <c r="AU62" s="794"/>
      <c r="AV62" s="795"/>
      <c r="AW62" s="120">
        <f>+LEN(K62)</f>
        <v>0</v>
      </c>
      <c r="AZ62" s="429"/>
      <c r="BA62" s="5" t="s">
        <v>583</v>
      </c>
      <c r="BJ62" s="154" t="s">
        <v>230</v>
      </c>
    </row>
    <row r="63" spans="1:68" ht="12.75" customHeight="1">
      <c r="A63" s="110"/>
      <c r="B63" s="110"/>
      <c r="C63" s="719"/>
      <c r="D63" s="720"/>
      <c r="E63" s="720"/>
      <c r="F63" s="720"/>
      <c r="G63" s="720"/>
      <c r="H63" s="720"/>
      <c r="I63" s="720"/>
      <c r="J63" s="721"/>
      <c r="K63" s="793"/>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5"/>
      <c r="AW63" s="856" t="str">
        <f>+IF(AW62&gt;300,"設定文字数を超過しています","")</f>
        <v/>
      </c>
      <c r="BJ63" s="155" t="s">
        <v>67</v>
      </c>
    </row>
    <row r="64" spans="1:68" ht="12.75" customHeight="1">
      <c r="A64" s="110"/>
      <c r="B64" s="110"/>
      <c r="C64" s="719"/>
      <c r="D64" s="720"/>
      <c r="E64" s="720"/>
      <c r="F64" s="720"/>
      <c r="G64" s="720"/>
      <c r="H64" s="720"/>
      <c r="I64" s="720"/>
      <c r="J64" s="721"/>
      <c r="K64" s="793"/>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5"/>
      <c r="AW64" s="856"/>
      <c r="BJ64" s="155" t="s">
        <v>68</v>
      </c>
    </row>
    <row r="65" spans="1:98" ht="12.75" customHeight="1">
      <c r="A65" s="110"/>
      <c r="B65" s="110"/>
      <c r="C65" s="719"/>
      <c r="D65" s="720"/>
      <c r="E65" s="720"/>
      <c r="F65" s="720"/>
      <c r="G65" s="720"/>
      <c r="H65" s="720"/>
      <c r="I65" s="720"/>
      <c r="J65" s="721"/>
      <c r="K65" s="793"/>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5"/>
      <c r="AW65" s="856"/>
      <c r="BJ65" s="155" t="s">
        <v>69</v>
      </c>
    </row>
    <row r="66" spans="1:98" ht="8.4499999999999993" customHeight="1">
      <c r="A66" s="110"/>
      <c r="B66" s="110"/>
      <c r="C66" s="719"/>
      <c r="D66" s="720"/>
      <c r="E66" s="720"/>
      <c r="F66" s="720"/>
      <c r="G66" s="720"/>
      <c r="H66" s="720"/>
      <c r="I66" s="720"/>
      <c r="J66" s="721"/>
      <c r="K66" s="793"/>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5"/>
      <c r="AW66" s="120"/>
      <c r="BJ66" s="155" t="s">
        <v>70</v>
      </c>
    </row>
    <row r="67" spans="1:98" ht="8.4499999999999993" customHeight="1">
      <c r="A67" s="4"/>
      <c r="B67" s="4"/>
      <c r="C67" s="719"/>
      <c r="D67" s="720"/>
      <c r="E67" s="720"/>
      <c r="F67" s="720"/>
      <c r="G67" s="720"/>
      <c r="H67" s="720"/>
      <c r="I67" s="720"/>
      <c r="J67" s="721"/>
      <c r="K67" s="793"/>
      <c r="L67" s="794"/>
      <c r="M67" s="794"/>
      <c r="N67" s="794"/>
      <c r="O67" s="794"/>
      <c r="P67" s="794"/>
      <c r="Q67" s="794"/>
      <c r="R67" s="794"/>
      <c r="S67" s="794"/>
      <c r="T67" s="794"/>
      <c r="U67" s="794"/>
      <c r="V67" s="794"/>
      <c r="W67" s="794"/>
      <c r="X67" s="794"/>
      <c r="Y67" s="794"/>
      <c r="Z67" s="794"/>
      <c r="AA67" s="794"/>
      <c r="AB67" s="794"/>
      <c r="AC67" s="794"/>
      <c r="AD67" s="794"/>
      <c r="AE67" s="794"/>
      <c r="AF67" s="794"/>
      <c r="AG67" s="794"/>
      <c r="AH67" s="794"/>
      <c r="AI67" s="794"/>
      <c r="AJ67" s="794"/>
      <c r="AK67" s="794"/>
      <c r="AL67" s="794"/>
      <c r="AM67" s="794"/>
      <c r="AN67" s="794"/>
      <c r="AO67" s="794"/>
      <c r="AP67" s="794"/>
      <c r="AQ67" s="794"/>
      <c r="AR67" s="794"/>
      <c r="AS67" s="794"/>
      <c r="AT67" s="794"/>
      <c r="AU67" s="794"/>
      <c r="AV67" s="795"/>
      <c r="BJ67" s="155" t="s">
        <v>71</v>
      </c>
    </row>
    <row r="68" spans="1:98" ht="8.4499999999999993" customHeight="1">
      <c r="A68" s="4"/>
      <c r="B68" s="4"/>
      <c r="C68" s="719"/>
      <c r="D68" s="720"/>
      <c r="E68" s="720"/>
      <c r="F68" s="720"/>
      <c r="G68" s="720"/>
      <c r="H68" s="720"/>
      <c r="I68" s="720"/>
      <c r="J68" s="721"/>
      <c r="K68" s="793"/>
      <c r="L68" s="794"/>
      <c r="M68" s="794"/>
      <c r="N68" s="794"/>
      <c r="O68" s="794"/>
      <c r="P68" s="794"/>
      <c r="Q68" s="794"/>
      <c r="R68" s="794"/>
      <c r="S68" s="794"/>
      <c r="T68" s="794"/>
      <c r="U68" s="794"/>
      <c r="V68" s="794"/>
      <c r="W68" s="794"/>
      <c r="X68" s="794"/>
      <c r="Y68" s="794"/>
      <c r="Z68" s="794"/>
      <c r="AA68" s="794"/>
      <c r="AB68" s="794"/>
      <c r="AC68" s="794"/>
      <c r="AD68" s="794"/>
      <c r="AE68" s="794"/>
      <c r="AF68" s="794"/>
      <c r="AG68" s="794"/>
      <c r="AH68" s="794"/>
      <c r="AI68" s="794"/>
      <c r="AJ68" s="794"/>
      <c r="AK68" s="794"/>
      <c r="AL68" s="794"/>
      <c r="AM68" s="794"/>
      <c r="AN68" s="794"/>
      <c r="AO68" s="794"/>
      <c r="AP68" s="794"/>
      <c r="AQ68" s="794"/>
      <c r="AR68" s="794"/>
      <c r="AS68" s="794"/>
      <c r="AT68" s="794"/>
      <c r="AU68" s="794"/>
      <c r="AV68" s="795"/>
      <c r="BJ68" s="155" t="s">
        <v>231</v>
      </c>
    </row>
    <row r="69" spans="1:98" ht="20.45" customHeight="1">
      <c r="A69" s="4"/>
      <c r="B69" s="4"/>
      <c r="C69" s="719"/>
      <c r="D69" s="720"/>
      <c r="E69" s="720"/>
      <c r="F69" s="720"/>
      <c r="G69" s="720"/>
      <c r="H69" s="720"/>
      <c r="I69" s="720"/>
      <c r="J69" s="721"/>
      <c r="K69" s="796"/>
      <c r="L69" s="797"/>
      <c r="M69" s="797"/>
      <c r="N69" s="797"/>
      <c r="O69" s="797"/>
      <c r="P69" s="797"/>
      <c r="Q69" s="797"/>
      <c r="R69" s="797"/>
      <c r="S69" s="797"/>
      <c r="T69" s="797"/>
      <c r="U69" s="794"/>
      <c r="V69" s="794"/>
      <c r="W69" s="794"/>
      <c r="X69" s="794"/>
      <c r="Y69" s="794"/>
      <c r="Z69" s="794"/>
      <c r="AA69" s="794"/>
      <c r="AB69" s="794"/>
      <c r="AC69" s="794"/>
      <c r="AD69" s="794"/>
      <c r="AE69" s="794"/>
      <c r="AF69" s="794"/>
      <c r="AG69" s="794"/>
      <c r="AH69" s="794"/>
      <c r="AI69" s="794"/>
      <c r="AJ69" s="794"/>
      <c r="AK69" s="794"/>
      <c r="AL69" s="794"/>
      <c r="AM69" s="794"/>
      <c r="AN69" s="794"/>
      <c r="AO69" s="794"/>
      <c r="AP69" s="794"/>
      <c r="AQ69" s="794"/>
      <c r="AR69" s="794"/>
      <c r="AS69" s="794"/>
      <c r="AT69" s="794"/>
      <c r="AU69" s="794"/>
      <c r="AV69" s="795"/>
      <c r="BJ69" s="155" t="s">
        <v>232</v>
      </c>
    </row>
    <row r="70" spans="1:98" ht="15" customHeight="1" thickBot="1">
      <c r="A70" s="4"/>
      <c r="B70" s="4"/>
      <c r="C70" s="719"/>
      <c r="D70" s="720"/>
      <c r="E70" s="720"/>
      <c r="F70" s="720"/>
      <c r="G70" s="720"/>
      <c r="H70" s="720"/>
      <c r="I70" s="720"/>
      <c r="J70" s="721"/>
      <c r="K70" s="1095" t="s">
        <v>131</v>
      </c>
      <c r="L70" s="1096"/>
      <c r="M70" s="1096"/>
      <c r="N70" s="1096"/>
      <c r="O70" s="1096"/>
      <c r="P70" s="1096"/>
      <c r="Q70" s="1096"/>
      <c r="R70" s="1096"/>
      <c r="S70" s="1096"/>
      <c r="T70" s="1096"/>
      <c r="U70" s="1096"/>
      <c r="V70" s="1096"/>
      <c r="W70" s="1096"/>
      <c r="X70" s="1096"/>
      <c r="Y70" s="1096"/>
      <c r="Z70" s="1096"/>
      <c r="AA70" s="1096"/>
      <c r="AB70" s="1096"/>
      <c r="AC70" s="1096"/>
      <c r="AD70" s="1096"/>
      <c r="AE70" s="1096"/>
      <c r="AF70" s="1096"/>
      <c r="AG70" s="1096"/>
      <c r="AH70" s="1096"/>
      <c r="AI70" s="1096"/>
      <c r="AJ70" s="1096"/>
      <c r="AK70" s="1096"/>
      <c r="AL70" s="1096"/>
      <c r="AM70" s="1096"/>
      <c r="AN70" s="1096"/>
      <c r="AO70" s="1096"/>
      <c r="AP70" s="1096"/>
      <c r="AQ70" s="1096"/>
      <c r="AR70" s="1096"/>
      <c r="AS70" s="1096"/>
      <c r="AT70" s="1096"/>
      <c r="AU70" s="1096"/>
      <c r="AV70" s="1097"/>
      <c r="AW70" s="130"/>
      <c r="AY70" s="156"/>
    </row>
    <row r="71" spans="1:98" ht="25.35" customHeight="1" thickBot="1">
      <c r="A71" s="4"/>
      <c r="B71" s="4"/>
      <c r="C71" s="719"/>
      <c r="D71" s="720"/>
      <c r="E71" s="720"/>
      <c r="F71" s="720"/>
      <c r="G71" s="720"/>
      <c r="H71" s="720"/>
      <c r="I71" s="720"/>
      <c r="J71" s="721"/>
      <c r="K71" s="767"/>
      <c r="L71" s="1098"/>
      <c r="M71" s="1098"/>
      <c r="N71" s="1099" t="s">
        <v>123</v>
      </c>
      <c r="O71" s="1100"/>
      <c r="P71" s="1100"/>
      <c r="Q71" s="1100"/>
      <c r="R71" s="1100"/>
      <c r="S71" s="1100"/>
      <c r="T71" s="1100"/>
      <c r="U71" s="1100"/>
      <c r="V71" s="1100"/>
      <c r="W71" s="1100"/>
      <c r="X71" s="1100"/>
      <c r="Y71" s="1100"/>
      <c r="Z71" s="1100"/>
      <c r="AA71" s="1100"/>
      <c r="AB71" s="1100"/>
      <c r="AC71" s="1100"/>
      <c r="AD71" s="677"/>
      <c r="AE71" s="1098"/>
      <c r="AF71" s="678"/>
      <c r="AG71" s="1199" t="s">
        <v>124</v>
      </c>
      <c r="AH71" s="1200"/>
      <c r="AI71" s="1200"/>
      <c r="AJ71" s="1200"/>
      <c r="AK71" s="1200"/>
      <c r="AL71" s="1200"/>
      <c r="AM71" s="1200"/>
      <c r="AN71" s="1200"/>
      <c r="AO71" s="1200"/>
      <c r="AP71" s="1200"/>
      <c r="AQ71" s="1200"/>
      <c r="AR71" s="1200"/>
      <c r="AS71" s="1200"/>
      <c r="AT71" s="1200"/>
      <c r="AU71" s="1200"/>
      <c r="AV71" s="1201"/>
      <c r="AW71" s="131" t="str">
        <f>+IF(K71=AD71,"要確認","")</f>
        <v>要確認</v>
      </c>
      <c r="AY71" s="156"/>
    </row>
    <row r="72" spans="1:98" s="113" customFormat="1" ht="20.100000000000001" customHeight="1">
      <c r="A72" s="114"/>
      <c r="B72" s="114"/>
      <c r="C72" s="719"/>
      <c r="D72" s="720"/>
      <c r="E72" s="720"/>
      <c r="F72" s="720"/>
      <c r="G72" s="720"/>
      <c r="H72" s="720"/>
      <c r="I72" s="720"/>
      <c r="J72" s="721"/>
      <c r="K72" s="811" t="s">
        <v>218</v>
      </c>
      <c r="L72" s="812"/>
      <c r="M72" s="812"/>
      <c r="N72" s="812"/>
      <c r="O72" s="812"/>
      <c r="P72" s="812"/>
      <c r="Q72" s="812"/>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3"/>
      <c r="AW72" s="127" t="s">
        <v>217</v>
      </c>
      <c r="AX72" s="142"/>
      <c r="AY72" s="142"/>
      <c r="AZ72" s="142"/>
      <c r="BA72" s="142"/>
      <c r="BB72" s="142"/>
      <c r="BC72" s="142"/>
      <c r="BD72" s="111"/>
      <c r="BE72" s="111"/>
      <c r="BF72" s="153"/>
      <c r="BG72" s="153"/>
      <c r="BH72" s="153"/>
      <c r="BI72" s="153"/>
      <c r="BJ72" s="5"/>
      <c r="BK72" s="5"/>
      <c r="BL72" s="153"/>
      <c r="BM72" s="153"/>
      <c r="BN72" s="153"/>
      <c r="BQ72" s="5"/>
      <c r="BR72" s="5"/>
      <c r="BS72" s="153"/>
      <c r="BT72" s="153"/>
      <c r="BU72" s="153"/>
      <c r="BV72" s="153"/>
      <c r="BW72" s="153"/>
      <c r="BX72" s="153"/>
      <c r="BY72" s="153"/>
      <c r="BZ72" s="153"/>
      <c r="CA72" s="153"/>
      <c r="CB72" s="153"/>
      <c r="CC72" s="153"/>
      <c r="CD72" s="153"/>
      <c r="CE72" s="153"/>
      <c r="CF72" s="153"/>
      <c r="CG72" s="153"/>
      <c r="CH72" s="153"/>
      <c r="CI72" s="153"/>
      <c r="CJ72" s="153"/>
      <c r="CK72" s="153"/>
      <c r="CL72" s="153"/>
      <c r="CM72" s="153"/>
      <c r="CN72" s="153"/>
      <c r="CO72" s="153"/>
      <c r="CP72" s="153"/>
      <c r="CQ72" s="153"/>
      <c r="CR72" s="153"/>
      <c r="CS72" s="153"/>
      <c r="CT72" s="153"/>
    </row>
    <row r="73" spans="1:98" s="113" customFormat="1" ht="30" customHeight="1">
      <c r="A73" s="114"/>
      <c r="B73" s="114"/>
      <c r="C73" s="719"/>
      <c r="D73" s="720"/>
      <c r="E73" s="720"/>
      <c r="F73" s="720"/>
      <c r="G73" s="720"/>
      <c r="H73" s="720"/>
      <c r="I73" s="720"/>
      <c r="J73" s="721"/>
      <c r="K73" s="814"/>
      <c r="L73" s="815"/>
      <c r="M73" s="815"/>
      <c r="N73" s="815"/>
      <c r="O73" s="815"/>
      <c r="P73" s="815"/>
      <c r="Q73" s="815"/>
      <c r="R73" s="815"/>
      <c r="S73" s="815"/>
      <c r="T73" s="815"/>
      <c r="U73" s="815"/>
      <c r="V73" s="815"/>
      <c r="W73" s="815"/>
      <c r="X73" s="815"/>
      <c r="Y73" s="815"/>
      <c r="Z73" s="815"/>
      <c r="AA73" s="815"/>
      <c r="AB73" s="815"/>
      <c r="AC73" s="815"/>
      <c r="AD73" s="815"/>
      <c r="AE73" s="815"/>
      <c r="AF73" s="815"/>
      <c r="AG73" s="815"/>
      <c r="AH73" s="815"/>
      <c r="AI73" s="815"/>
      <c r="AJ73" s="815"/>
      <c r="AK73" s="815"/>
      <c r="AL73" s="815"/>
      <c r="AM73" s="815"/>
      <c r="AN73" s="815"/>
      <c r="AO73" s="815"/>
      <c r="AP73" s="815"/>
      <c r="AQ73" s="815"/>
      <c r="AR73" s="815"/>
      <c r="AS73" s="815"/>
      <c r="AT73" s="815"/>
      <c r="AU73" s="815"/>
      <c r="AV73" s="816"/>
      <c r="AW73" s="120">
        <f>+LEN(K73)</f>
        <v>0</v>
      </c>
      <c r="AX73" s="139"/>
      <c r="AY73" s="139"/>
      <c r="AZ73" s="139"/>
      <c r="BA73" s="139"/>
      <c r="BB73" s="139"/>
      <c r="BC73" s="139"/>
      <c r="BD73" s="138"/>
      <c r="BE73" s="138"/>
      <c r="BF73" s="209"/>
      <c r="BG73" s="209"/>
      <c r="BH73" s="209"/>
      <c r="BI73" s="209"/>
      <c r="BJ73" s="209"/>
      <c r="BK73" s="209"/>
      <c r="BL73" s="209"/>
      <c r="BM73" s="209"/>
      <c r="BN73" s="209"/>
      <c r="BO73" s="135"/>
      <c r="BP73" s="135"/>
      <c r="BQ73" s="130"/>
      <c r="BR73" s="130"/>
      <c r="BS73" s="209"/>
      <c r="BT73" s="209"/>
      <c r="BU73" s="209"/>
      <c r="BV73" s="153"/>
      <c r="BW73" s="153"/>
      <c r="BX73" s="153"/>
      <c r="BY73" s="153"/>
      <c r="BZ73" s="153"/>
      <c r="CA73" s="153"/>
      <c r="CB73" s="153"/>
      <c r="CC73" s="153"/>
      <c r="CD73" s="153"/>
      <c r="CE73" s="153"/>
      <c r="CF73" s="153"/>
      <c r="CG73" s="153"/>
      <c r="CH73" s="153"/>
      <c r="CI73" s="153"/>
      <c r="CJ73" s="153"/>
      <c r="CK73" s="153"/>
      <c r="CL73" s="153"/>
      <c r="CM73" s="153"/>
      <c r="CN73" s="153"/>
      <c r="CO73" s="153"/>
      <c r="CP73" s="153"/>
      <c r="CQ73" s="153"/>
      <c r="CR73" s="153"/>
      <c r="CS73" s="153"/>
      <c r="CT73" s="153"/>
    </row>
    <row r="74" spans="1:98" s="113" customFormat="1" ht="34.35" customHeight="1">
      <c r="A74" s="114"/>
      <c r="B74" s="114"/>
      <c r="C74" s="719"/>
      <c r="D74" s="720"/>
      <c r="E74" s="720"/>
      <c r="F74" s="720"/>
      <c r="G74" s="720"/>
      <c r="H74" s="720"/>
      <c r="I74" s="720"/>
      <c r="J74" s="721"/>
      <c r="K74" s="817"/>
      <c r="L74" s="818"/>
      <c r="M74" s="818"/>
      <c r="N74" s="818"/>
      <c r="O74" s="818"/>
      <c r="P74" s="818"/>
      <c r="Q74" s="818"/>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9"/>
      <c r="AW74" s="129" t="str">
        <f>+IF(AW73&gt;180,"設定文字数を超過しています","")</f>
        <v/>
      </c>
      <c r="AX74" s="139"/>
      <c r="AY74" s="139"/>
      <c r="AZ74" s="139"/>
      <c r="BA74" s="139"/>
      <c r="BB74" s="139"/>
      <c r="BC74" s="139"/>
      <c r="BD74" s="138"/>
      <c r="BE74" s="138"/>
      <c r="BF74" s="431"/>
      <c r="BG74" s="209"/>
      <c r="BH74" s="209"/>
      <c r="BI74" s="209"/>
      <c r="BJ74" s="209"/>
      <c r="BK74" s="209"/>
      <c r="BL74" s="209"/>
      <c r="BM74" s="209"/>
      <c r="BN74" s="209"/>
      <c r="BO74" s="135"/>
      <c r="BP74" s="135"/>
      <c r="BQ74" s="130"/>
      <c r="BR74" s="130"/>
      <c r="BS74" s="209"/>
      <c r="BT74" s="209"/>
      <c r="BU74" s="209"/>
      <c r="BV74" s="153"/>
      <c r="BW74" s="153"/>
      <c r="BX74" s="153"/>
      <c r="BY74" s="153"/>
      <c r="BZ74" s="153"/>
      <c r="CA74" s="153"/>
      <c r="CB74" s="153"/>
      <c r="CC74" s="153"/>
      <c r="CD74" s="153"/>
      <c r="CE74" s="153"/>
      <c r="CF74" s="153"/>
      <c r="CG74" s="153"/>
      <c r="CH74" s="153"/>
      <c r="CI74" s="153"/>
      <c r="CJ74" s="153"/>
      <c r="CK74" s="153"/>
      <c r="CL74" s="153"/>
      <c r="CM74" s="153"/>
      <c r="CN74" s="153"/>
      <c r="CO74" s="153"/>
      <c r="CP74" s="153"/>
      <c r="CQ74" s="153"/>
      <c r="CR74" s="153"/>
      <c r="CS74" s="153"/>
      <c r="CT74" s="153"/>
    </row>
    <row r="75" spans="1:98" ht="22.35" customHeight="1" thickBot="1">
      <c r="A75" s="4"/>
      <c r="B75" s="4"/>
      <c r="C75" s="719"/>
      <c r="D75" s="720"/>
      <c r="E75" s="720"/>
      <c r="F75" s="720"/>
      <c r="G75" s="720"/>
      <c r="H75" s="720"/>
      <c r="I75" s="720"/>
      <c r="J75" s="721"/>
      <c r="K75" s="820" t="s">
        <v>479</v>
      </c>
      <c r="L75" s="821"/>
      <c r="M75" s="821"/>
      <c r="N75" s="821"/>
      <c r="O75" s="821"/>
      <c r="P75" s="821"/>
      <c r="Q75" s="821"/>
      <c r="R75" s="821"/>
      <c r="S75" s="821"/>
      <c r="T75" s="821"/>
      <c r="U75" s="821"/>
      <c r="V75" s="821"/>
      <c r="W75" s="821"/>
      <c r="X75" s="821"/>
      <c r="Y75" s="821"/>
      <c r="Z75" s="821"/>
      <c r="AA75" s="821"/>
      <c r="AB75" s="821"/>
      <c r="AC75" s="821"/>
      <c r="AD75" s="821"/>
      <c r="AE75" s="821"/>
      <c r="AF75" s="821"/>
      <c r="AG75" s="821"/>
      <c r="AH75" s="821"/>
      <c r="AI75" s="821"/>
      <c r="AJ75" s="821"/>
      <c r="AK75" s="821"/>
      <c r="AL75" s="821"/>
      <c r="AM75" s="821"/>
      <c r="AN75" s="821"/>
      <c r="AO75" s="821"/>
      <c r="AP75" s="821"/>
      <c r="AQ75" s="821"/>
      <c r="AR75" s="821"/>
      <c r="AS75" s="821"/>
      <c r="AT75" s="821"/>
      <c r="AU75" s="821"/>
      <c r="AV75" s="822"/>
      <c r="AW75" s="130"/>
      <c r="AY75" s="156"/>
      <c r="BO75" s="2"/>
      <c r="BP75" s="2"/>
    </row>
    <row r="76" spans="1:98" ht="15" customHeight="1" thickBot="1">
      <c r="A76" s="4"/>
      <c r="B76" s="4"/>
      <c r="C76" s="719"/>
      <c r="D76" s="720"/>
      <c r="E76" s="720"/>
      <c r="F76" s="720"/>
      <c r="G76" s="720"/>
      <c r="H76" s="720"/>
      <c r="I76" s="720"/>
      <c r="J76" s="721"/>
      <c r="K76" s="1203"/>
      <c r="L76" s="850"/>
      <c r="M76" s="831" t="s">
        <v>206</v>
      </c>
      <c r="N76" s="824"/>
      <c r="O76" s="824"/>
      <c r="P76" s="824"/>
      <c r="Q76" s="824"/>
      <c r="R76" s="824"/>
      <c r="S76" s="832"/>
      <c r="T76" s="780"/>
      <c r="U76" s="850"/>
      <c r="V76" s="831" t="s">
        <v>207</v>
      </c>
      <c r="W76" s="824"/>
      <c r="X76" s="824"/>
      <c r="Y76" s="824"/>
      <c r="Z76" s="824"/>
      <c r="AA76" s="824"/>
      <c r="AB76" s="824"/>
      <c r="AC76" s="780"/>
      <c r="AD76" s="850"/>
      <c r="AE76" s="831" t="s">
        <v>208</v>
      </c>
      <c r="AF76" s="824"/>
      <c r="AG76" s="824"/>
      <c r="AH76" s="824"/>
      <c r="AI76" s="824"/>
      <c r="AJ76" s="824"/>
      <c r="AK76" s="832"/>
      <c r="AL76" s="780"/>
      <c r="AM76" s="850"/>
      <c r="AN76" s="831" t="s">
        <v>209</v>
      </c>
      <c r="AO76" s="824"/>
      <c r="AP76" s="824"/>
      <c r="AQ76" s="824"/>
      <c r="AR76" s="824"/>
      <c r="AS76" s="824"/>
      <c r="AT76" s="824"/>
      <c r="AU76" s="824"/>
      <c r="AV76" s="832"/>
      <c r="AW76" s="131" t="str">
        <f>+IF(OR(AX76=0,AX76&gt;1),"要確認","")</f>
        <v>要確認</v>
      </c>
      <c r="AX76" s="5">
        <f>+COUNTIF(K76:AV77,"◎")</f>
        <v>0</v>
      </c>
      <c r="AY76" s="156"/>
      <c r="BO76" s="2"/>
      <c r="BP76" s="2"/>
    </row>
    <row r="77" spans="1:98" ht="15" customHeight="1" thickBot="1">
      <c r="A77" s="4"/>
      <c r="B77" s="4"/>
      <c r="C77" s="719"/>
      <c r="D77" s="720"/>
      <c r="E77" s="720"/>
      <c r="F77" s="720"/>
      <c r="G77" s="720"/>
      <c r="H77" s="720"/>
      <c r="I77" s="720"/>
      <c r="J77" s="721"/>
      <c r="K77" s="1203"/>
      <c r="L77" s="850"/>
      <c r="M77" s="831" t="s">
        <v>210</v>
      </c>
      <c r="N77" s="824"/>
      <c r="O77" s="824"/>
      <c r="P77" s="824"/>
      <c r="Q77" s="824"/>
      <c r="R77" s="824"/>
      <c r="S77" s="832"/>
      <c r="T77" s="780"/>
      <c r="U77" s="850"/>
      <c r="V77" s="823" t="s">
        <v>211</v>
      </c>
      <c r="W77" s="824"/>
      <c r="X77" s="824"/>
      <c r="Y77" s="824"/>
      <c r="Z77" s="824"/>
      <c r="AA77" s="679" t="s">
        <v>212</v>
      </c>
      <c r="AB77" s="679"/>
      <c r="AC77" s="789"/>
      <c r="AD77" s="789"/>
      <c r="AE77" s="789"/>
      <c r="AF77" s="789"/>
      <c r="AG77" s="789"/>
      <c r="AH77" s="789"/>
      <c r="AI77" s="789"/>
      <c r="AJ77" s="789"/>
      <c r="AK77" s="789"/>
      <c r="AL77" s="789"/>
      <c r="AM77" s="789"/>
      <c r="AN77" s="789"/>
      <c r="AO77" s="789"/>
      <c r="AP77" s="789"/>
      <c r="AQ77" s="789"/>
      <c r="AR77" s="789"/>
      <c r="AS77" s="789"/>
      <c r="AT77" s="789"/>
      <c r="AU77" s="679" t="s">
        <v>84</v>
      </c>
      <c r="AV77" s="680"/>
      <c r="AW77" s="130"/>
      <c r="AY77" s="157"/>
      <c r="BO77" s="2"/>
      <c r="BP77" s="2"/>
    </row>
    <row r="78" spans="1:98" ht="32.1" customHeight="1" thickBot="1">
      <c r="A78" s="4"/>
      <c r="B78" s="4"/>
      <c r="C78" s="719"/>
      <c r="D78" s="720"/>
      <c r="E78" s="720"/>
      <c r="F78" s="720"/>
      <c r="G78" s="720"/>
      <c r="H78" s="720"/>
      <c r="I78" s="720"/>
      <c r="J78" s="721"/>
      <c r="K78" s="681" t="s">
        <v>273</v>
      </c>
      <c r="L78" s="682"/>
      <c r="M78" s="683"/>
      <c r="N78" s="683"/>
      <c r="O78" s="683"/>
      <c r="P78" s="683"/>
      <c r="Q78" s="683"/>
      <c r="R78" s="683"/>
      <c r="S78" s="683"/>
      <c r="T78" s="683"/>
      <c r="U78" s="683"/>
      <c r="V78" s="683"/>
      <c r="W78" s="683"/>
      <c r="X78" s="682"/>
      <c r="Y78" s="682"/>
      <c r="Z78" s="683"/>
      <c r="AA78" s="683"/>
      <c r="AB78" s="683"/>
      <c r="AC78" s="683"/>
      <c r="AD78" s="683"/>
      <c r="AE78" s="683"/>
      <c r="AF78" s="683"/>
      <c r="AG78" s="683"/>
      <c r="AH78" s="683"/>
      <c r="AI78" s="683"/>
      <c r="AJ78" s="682"/>
      <c r="AK78" s="682"/>
      <c r="AL78" s="683"/>
      <c r="AM78" s="683"/>
      <c r="AN78" s="683"/>
      <c r="AO78" s="683"/>
      <c r="AP78" s="683"/>
      <c r="AQ78" s="683"/>
      <c r="AR78" s="683"/>
      <c r="AS78" s="683"/>
      <c r="AT78" s="683"/>
      <c r="AU78" s="683"/>
      <c r="AV78" s="684"/>
      <c r="AW78" s="130"/>
      <c r="AY78" s="157"/>
      <c r="BO78" s="2"/>
      <c r="BP78" s="2"/>
    </row>
    <row r="79" spans="1:98" ht="15" customHeight="1" thickBot="1">
      <c r="A79" s="4"/>
      <c r="B79" s="4"/>
      <c r="C79" s="719"/>
      <c r="D79" s="720"/>
      <c r="E79" s="720"/>
      <c r="F79" s="720"/>
      <c r="G79" s="720"/>
      <c r="H79" s="720"/>
      <c r="I79" s="720"/>
      <c r="J79" s="721"/>
      <c r="K79" s="767"/>
      <c r="L79" s="678"/>
      <c r="M79" s="691" t="s">
        <v>255</v>
      </c>
      <c r="N79" s="691"/>
      <c r="O79" s="691"/>
      <c r="P79" s="691"/>
      <c r="Q79" s="691"/>
      <c r="R79" s="691"/>
      <c r="S79" s="691"/>
      <c r="T79" s="691"/>
      <c r="U79" s="691"/>
      <c r="V79" s="691"/>
      <c r="W79" s="691"/>
      <c r="X79" s="677"/>
      <c r="Y79" s="678"/>
      <c r="Z79" s="1204" t="s">
        <v>480</v>
      </c>
      <c r="AA79" s="1204"/>
      <c r="AB79" s="1204"/>
      <c r="AC79" s="1204"/>
      <c r="AD79" s="1204"/>
      <c r="AE79" s="1204"/>
      <c r="AF79" s="1204"/>
      <c r="AG79" s="1204"/>
      <c r="AH79" s="1204"/>
      <c r="AI79" s="1204"/>
      <c r="AJ79" s="677"/>
      <c r="AK79" s="678"/>
      <c r="AL79" s="691" t="s">
        <v>293</v>
      </c>
      <c r="AM79" s="691"/>
      <c r="AN79" s="691"/>
      <c r="AO79" s="691"/>
      <c r="AP79" s="691"/>
      <c r="AQ79" s="691"/>
      <c r="AR79" s="691"/>
      <c r="AS79" s="691"/>
      <c r="AT79" s="691"/>
      <c r="AU79" s="691"/>
      <c r="AV79" s="758"/>
      <c r="AW79" s="130"/>
      <c r="AY79" s="157"/>
      <c r="BO79" s="2"/>
      <c r="BP79" s="2"/>
    </row>
    <row r="80" spans="1:98" ht="15" customHeight="1" thickBot="1">
      <c r="A80" s="4"/>
      <c r="B80" s="4"/>
      <c r="C80" s="719"/>
      <c r="D80" s="720"/>
      <c r="E80" s="720"/>
      <c r="F80" s="720"/>
      <c r="G80" s="720"/>
      <c r="H80" s="720"/>
      <c r="I80" s="720"/>
      <c r="J80" s="721"/>
      <c r="K80" s="767"/>
      <c r="L80" s="678"/>
      <c r="M80" s="691" t="s">
        <v>294</v>
      </c>
      <c r="N80" s="691"/>
      <c r="O80" s="691"/>
      <c r="P80" s="691"/>
      <c r="Q80" s="691"/>
      <c r="R80" s="691"/>
      <c r="S80" s="691"/>
      <c r="T80" s="691"/>
      <c r="U80" s="691"/>
      <c r="V80" s="691"/>
      <c r="W80" s="691"/>
      <c r="X80" s="757"/>
      <c r="Y80" s="757"/>
      <c r="Z80" s="691"/>
      <c r="AA80" s="691"/>
      <c r="AB80" s="691"/>
      <c r="AC80" s="691"/>
      <c r="AD80" s="691"/>
      <c r="AE80" s="691"/>
      <c r="AF80" s="691"/>
      <c r="AG80" s="691"/>
      <c r="AH80" s="691"/>
      <c r="AI80" s="691"/>
      <c r="AJ80" s="757"/>
      <c r="AK80" s="757"/>
      <c r="AL80" s="691"/>
      <c r="AM80" s="691"/>
      <c r="AN80" s="691"/>
      <c r="AO80" s="691"/>
      <c r="AP80" s="691"/>
      <c r="AQ80" s="691"/>
      <c r="AR80" s="691"/>
      <c r="AS80" s="691"/>
      <c r="AT80" s="691"/>
      <c r="AU80" s="691"/>
      <c r="AV80" s="758"/>
      <c r="AW80" s="130"/>
      <c r="AY80" s="157"/>
      <c r="BO80" s="2"/>
      <c r="BP80" s="2"/>
    </row>
    <row r="81" spans="1:98" ht="15" customHeight="1" thickBot="1">
      <c r="A81" s="4"/>
      <c r="B81" s="4"/>
      <c r="C81" s="722"/>
      <c r="D81" s="723"/>
      <c r="E81" s="723"/>
      <c r="F81" s="723"/>
      <c r="G81" s="723"/>
      <c r="H81" s="723"/>
      <c r="I81" s="723"/>
      <c r="J81" s="724"/>
      <c r="K81" s="767"/>
      <c r="L81" s="678"/>
      <c r="M81" s="691" t="s">
        <v>295</v>
      </c>
      <c r="N81" s="691"/>
      <c r="O81" s="691"/>
      <c r="P81" s="691"/>
      <c r="Q81" s="691"/>
      <c r="R81" s="691"/>
      <c r="S81" s="691"/>
      <c r="T81" s="691"/>
      <c r="U81" s="691"/>
      <c r="V81" s="691"/>
      <c r="W81" s="691"/>
      <c r="X81" s="691"/>
      <c r="Y81" s="691"/>
      <c r="Z81" s="691"/>
      <c r="AA81" s="691"/>
      <c r="AB81" s="691"/>
      <c r="AC81" s="691"/>
      <c r="AD81" s="691"/>
      <c r="AE81" s="691"/>
      <c r="AF81" s="691"/>
      <c r="AG81" s="691"/>
      <c r="AH81" s="691"/>
      <c r="AI81" s="691"/>
      <c r="AJ81" s="691"/>
      <c r="AK81" s="691"/>
      <c r="AL81" s="691"/>
      <c r="AM81" s="691"/>
      <c r="AN81" s="759"/>
      <c r="AO81" s="759"/>
      <c r="AP81" s="759"/>
      <c r="AQ81" s="691"/>
      <c r="AR81" s="691"/>
      <c r="AS81" s="691"/>
      <c r="AT81" s="759"/>
      <c r="AU81" s="759"/>
      <c r="AV81" s="760"/>
      <c r="AW81" s="130"/>
      <c r="AY81" s="157"/>
      <c r="BO81" s="2"/>
      <c r="BP81" s="2"/>
    </row>
    <row r="82" spans="1:98" ht="15" customHeight="1">
      <c r="A82" s="372"/>
      <c r="B82" s="372"/>
      <c r="C82" s="1316" t="s">
        <v>514</v>
      </c>
      <c r="D82" s="1316"/>
      <c r="E82" s="1316"/>
      <c r="F82" s="1316"/>
      <c r="G82" s="1316"/>
      <c r="H82" s="1316"/>
      <c r="I82" s="1316"/>
      <c r="J82" s="1316"/>
      <c r="K82" s="1317" t="s">
        <v>513</v>
      </c>
      <c r="L82" s="1317"/>
      <c r="M82" s="1317"/>
      <c r="N82" s="1317"/>
      <c r="O82" s="1317"/>
      <c r="P82" s="1317"/>
      <c r="Q82" s="1317"/>
      <c r="R82" s="1317"/>
      <c r="S82" s="1317"/>
      <c r="T82" s="1317"/>
      <c r="U82" s="1317"/>
      <c r="V82" s="1317"/>
      <c r="W82" s="1317"/>
      <c r="X82" s="1317"/>
      <c r="Y82" s="1317"/>
      <c r="Z82" s="1317"/>
      <c r="AA82" s="1317"/>
      <c r="AB82" s="1317"/>
      <c r="AC82" s="1317"/>
      <c r="AD82" s="1317"/>
      <c r="AE82" s="1317"/>
      <c r="AF82" s="1317"/>
      <c r="AG82" s="1317"/>
      <c r="AH82" s="1317"/>
      <c r="AI82" s="1317"/>
      <c r="AJ82" s="1317"/>
      <c r="AK82" s="1317"/>
      <c r="AL82" s="1317"/>
      <c r="AM82" s="1317"/>
      <c r="AN82" s="1317"/>
      <c r="AO82" s="1317"/>
      <c r="AP82" s="1317"/>
      <c r="AQ82" s="1317"/>
      <c r="AR82" s="1317"/>
      <c r="AS82" s="1317"/>
      <c r="AT82" s="1317"/>
      <c r="AU82" s="1317"/>
      <c r="AV82" s="1317"/>
      <c r="AW82" s="127" t="s">
        <v>217</v>
      </c>
      <c r="AY82" s="157"/>
      <c r="BO82" s="2"/>
      <c r="BP82" s="2"/>
    </row>
    <row r="83" spans="1:98" ht="88.7" customHeight="1" thickBot="1">
      <c r="A83" s="372"/>
      <c r="B83" s="372"/>
      <c r="C83" s="1316"/>
      <c r="D83" s="1316"/>
      <c r="E83" s="1316"/>
      <c r="F83" s="1316"/>
      <c r="G83" s="1316"/>
      <c r="H83" s="1316"/>
      <c r="I83" s="1316"/>
      <c r="J83" s="1316"/>
      <c r="K83" s="1318"/>
      <c r="L83" s="1318"/>
      <c r="M83" s="1318"/>
      <c r="N83" s="1318"/>
      <c r="O83" s="1318"/>
      <c r="P83" s="1318"/>
      <c r="Q83" s="1318"/>
      <c r="R83" s="1318"/>
      <c r="S83" s="1318"/>
      <c r="T83" s="1318"/>
      <c r="U83" s="1318"/>
      <c r="V83" s="1318"/>
      <c r="W83" s="1318"/>
      <c r="X83" s="1318"/>
      <c r="Y83" s="1318"/>
      <c r="Z83" s="1318"/>
      <c r="AA83" s="1318"/>
      <c r="AB83" s="1318"/>
      <c r="AC83" s="1318"/>
      <c r="AD83" s="1318"/>
      <c r="AE83" s="1318"/>
      <c r="AF83" s="1318"/>
      <c r="AG83" s="1318"/>
      <c r="AH83" s="1318"/>
      <c r="AI83" s="1318"/>
      <c r="AJ83" s="1318"/>
      <c r="AK83" s="1318"/>
      <c r="AL83" s="1318"/>
      <c r="AM83" s="1318"/>
      <c r="AN83" s="1318"/>
      <c r="AO83" s="1318"/>
      <c r="AP83" s="1318"/>
      <c r="AQ83" s="1318"/>
      <c r="AR83" s="1318"/>
      <c r="AS83" s="1318"/>
      <c r="AT83" s="1318"/>
      <c r="AU83" s="1318"/>
      <c r="AV83" s="1318"/>
      <c r="AW83" s="120">
        <f>+LEN(K83)</f>
        <v>0</v>
      </c>
      <c r="AY83" s="157"/>
      <c r="BO83" s="2"/>
      <c r="BP83" s="2"/>
    </row>
    <row r="84" spans="1:98" ht="15" customHeight="1" thickBot="1">
      <c r="A84" s="182"/>
      <c r="B84" s="182"/>
      <c r="C84" s="725" t="s">
        <v>472</v>
      </c>
      <c r="D84" s="726"/>
      <c r="E84" s="726"/>
      <c r="F84" s="726"/>
      <c r="G84" s="726"/>
      <c r="H84" s="726"/>
      <c r="I84" s="726"/>
      <c r="J84" s="726"/>
      <c r="K84" s="1154" t="s">
        <v>289</v>
      </c>
      <c r="L84" s="1154"/>
      <c r="M84" s="1154"/>
      <c r="N84" s="1154"/>
      <c r="O84" s="1154"/>
      <c r="P84" s="1154"/>
      <c r="Q84" s="1154"/>
      <c r="R84" s="1154"/>
      <c r="S84" s="1154"/>
      <c r="T84" s="1154"/>
      <c r="U84" s="1154"/>
      <c r="V84" s="1154"/>
      <c r="W84" s="1154"/>
      <c r="X84" s="1154"/>
      <c r="Y84" s="1154"/>
      <c r="Z84" s="1154"/>
      <c r="AA84" s="1154"/>
      <c r="AB84" s="1154"/>
      <c r="AC84" s="1154"/>
      <c r="AD84" s="1154"/>
      <c r="AE84" s="1154"/>
      <c r="AF84" s="1154"/>
      <c r="AG84" s="1154"/>
      <c r="AH84" s="1154"/>
      <c r="AI84" s="1154"/>
      <c r="AJ84" s="1154"/>
      <c r="AK84" s="1155" t="s">
        <v>27</v>
      </c>
      <c r="AL84" s="1155"/>
      <c r="AM84" s="1156"/>
      <c r="AN84" s="764"/>
      <c r="AO84" s="765"/>
      <c r="AP84" s="766"/>
      <c r="AQ84" s="1304" t="s">
        <v>16</v>
      </c>
      <c r="AR84" s="1155"/>
      <c r="AS84" s="1156"/>
      <c r="AT84" s="764"/>
      <c r="AU84" s="765"/>
      <c r="AV84" s="766"/>
      <c r="AW84" s="185" t="str">
        <f>IF(AND(AN84="〇",AT84="〇"),"要確認","")</f>
        <v/>
      </c>
      <c r="AX84" s="5" t="str">
        <f>IF(AT84="〇","〇","")</f>
        <v/>
      </c>
      <c r="AY84" s="157"/>
      <c r="BO84" s="2"/>
      <c r="BP84" s="2"/>
    </row>
    <row r="85" spans="1:98" ht="42" customHeight="1" thickBot="1">
      <c r="A85" s="182"/>
      <c r="B85" s="182"/>
      <c r="C85" s="725"/>
      <c r="D85" s="726"/>
      <c r="E85" s="726"/>
      <c r="F85" s="726"/>
      <c r="G85" s="726"/>
      <c r="H85" s="726"/>
      <c r="I85" s="726"/>
      <c r="J85" s="726"/>
      <c r="K85" s="1273" t="s">
        <v>473</v>
      </c>
      <c r="L85" s="1274"/>
      <c r="M85" s="1274"/>
      <c r="N85" s="1274"/>
      <c r="O85" s="1274"/>
      <c r="P85" s="1274"/>
      <c r="Q85" s="1274"/>
      <c r="R85" s="1274"/>
      <c r="S85" s="1274"/>
      <c r="T85" s="1274"/>
      <c r="U85" s="1274"/>
      <c r="V85" s="1274"/>
      <c r="W85" s="1274"/>
      <c r="X85" s="1274"/>
      <c r="Y85" s="1274"/>
      <c r="Z85" s="1274"/>
      <c r="AA85" s="1274"/>
      <c r="AB85" s="1274"/>
      <c r="AC85" s="1274"/>
      <c r="AD85" s="1274"/>
      <c r="AE85" s="1274"/>
      <c r="AF85" s="1274"/>
      <c r="AG85" s="1274"/>
      <c r="AH85" s="1274"/>
      <c r="AI85" s="1274"/>
      <c r="AJ85" s="1274"/>
      <c r="AK85" s="1274"/>
      <c r="AL85" s="1274"/>
      <c r="AM85" s="1274"/>
      <c r="AN85" s="1274"/>
      <c r="AO85" s="1274"/>
      <c r="AP85" s="1274"/>
      <c r="AQ85" s="1274"/>
      <c r="AR85" s="1274"/>
      <c r="AS85" s="1274"/>
      <c r="AT85" s="1274"/>
      <c r="AU85" s="1274"/>
      <c r="AV85" s="1275"/>
      <c r="AW85" s="130"/>
      <c r="AY85" s="157"/>
      <c r="BO85" s="2"/>
      <c r="BP85" s="2"/>
    </row>
    <row r="86" spans="1:98" ht="41.45" customHeight="1" thickBot="1">
      <c r="A86" s="182"/>
      <c r="B86" s="182"/>
      <c r="C86" s="725"/>
      <c r="D86" s="726"/>
      <c r="E86" s="726"/>
      <c r="F86" s="726"/>
      <c r="G86" s="726"/>
      <c r="H86" s="726"/>
      <c r="I86" s="726"/>
      <c r="J86" s="726"/>
      <c r="K86" s="1310"/>
      <c r="L86" s="1311"/>
      <c r="M86" s="1301" t="s">
        <v>290</v>
      </c>
      <c r="N86" s="1302"/>
      <c r="O86" s="1302"/>
      <c r="P86" s="1302"/>
      <c r="Q86" s="1302"/>
      <c r="R86" s="1302"/>
      <c r="S86" s="1302"/>
      <c r="T86" s="1302"/>
      <c r="U86" s="1302"/>
      <c r="V86" s="1302"/>
      <c r="W86" s="1302"/>
      <c r="X86" s="1302"/>
      <c r="Y86" s="1302"/>
      <c r="Z86" s="1302"/>
      <c r="AA86" s="1302"/>
      <c r="AB86" s="1302"/>
      <c r="AC86" s="1303"/>
      <c r="AD86" s="1296"/>
      <c r="AE86" s="1297"/>
      <c r="AF86" s="1298" t="s">
        <v>291</v>
      </c>
      <c r="AG86" s="1299"/>
      <c r="AH86" s="1299"/>
      <c r="AI86" s="1299"/>
      <c r="AJ86" s="1299"/>
      <c r="AK86" s="1299"/>
      <c r="AL86" s="1299"/>
      <c r="AM86" s="1299"/>
      <c r="AN86" s="1299"/>
      <c r="AO86" s="1299"/>
      <c r="AP86" s="1299"/>
      <c r="AQ86" s="1299"/>
      <c r="AR86" s="1299"/>
      <c r="AS86" s="1299"/>
      <c r="AT86" s="1299"/>
      <c r="AU86" s="1299"/>
      <c r="AV86" s="1300"/>
      <c r="AW86" s="186" t="str">
        <f>IF(AND(NOT(K87=""),AND(K86="",Y86="")),"要確認","")</f>
        <v/>
      </c>
      <c r="AY86" s="157"/>
      <c r="BO86" s="2"/>
      <c r="BP86" s="2"/>
    </row>
    <row r="87" spans="1:98" ht="15" customHeight="1">
      <c r="A87" s="182"/>
      <c r="B87" s="182"/>
      <c r="C87" s="725"/>
      <c r="D87" s="726"/>
      <c r="E87" s="726"/>
      <c r="F87" s="726"/>
      <c r="G87" s="726"/>
      <c r="H87" s="726"/>
      <c r="I87" s="726"/>
      <c r="J87" s="726"/>
      <c r="K87" s="1224"/>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225"/>
      <c r="AV87" s="1226"/>
      <c r="AW87" s="127" t="s">
        <v>217</v>
      </c>
      <c r="AY87" s="157"/>
      <c r="BO87" s="2"/>
      <c r="BP87" s="2"/>
    </row>
    <row r="88" spans="1:98" ht="15" customHeight="1">
      <c r="A88" s="182"/>
      <c r="B88" s="182"/>
      <c r="C88" s="725"/>
      <c r="D88" s="726"/>
      <c r="E88" s="726"/>
      <c r="F88" s="726"/>
      <c r="G88" s="726"/>
      <c r="H88" s="726"/>
      <c r="I88" s="726"/>
      <c r="J88" s="726"/>
      <c r="K88" s="1224"/>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c r="AL88" s="1225"/>
      <c r="AM88" s="1225"/>
      <c r="AN88" s="1225"/>
      <c r="AO88" s="1225"/>
      <c r="AP88" s="1225"/>
      <c r="AQ88" s="1225"/>
      <c r="AR88" s="1225"/>
      <c r="AS88" s="1225"/>
      <c r="AT88" s="1225"/>
      <c r="AU88" s="1225"/>
      <c r="AV88" s="1226"/>
      <c r="AW88" s="120">
        <f>+LEN(K87)</f>
        <v>0</v>
      </c>
      <c r="AY88" s="157"/>
      <c r="BO88" s="2"/>
      <c r="BP88" s="2"/>
    </row>
    <row r="89" spans="1:98" ht="68.45" customHeight="1">
      <c r="A89" s="182"/>
      <c r="B89" s="182"/>
      <c r="C89" s="727"/>
      <c r="D89" s="728"/>
      <c r="E89" s="728"/>
      <c r="F89" s="728"/>
      <c r="G89" s="728"/>
      <c r="H89" s="728"/>
      <c r="I89" s="728"/>
      <c r="J89" s="728"/>
      <c r="K89" s="747"/>
      <c r="L89" s="748"/>
      <c r="M89" s="748"/>
      <c r="N89" s="748"/>
      <c r="O89" s="748"/>
      <c r="P89" s="748"/>
      <c r="Q89" s="748"/>
      <c r="R89" s="748"/>
      <c r="S89" s="748"/>
      <c r="T89" s="748"/>
      <c r="U89" s="748"/>
      <c r="V89" s="748"/>
      <c r="W89" s="748"/>
      <c r="X89" s="748"/>
      <c r="Y89" s="748"/>
      <c r="Z89" s="748"/>
      <c r="AA89" s="748"/>
      <c r="AB89" s="748"/>
      <c r="AC89" s="748"/>
      <c r="AD89" s="748"/>
      <c r="AE89" s="748"/>
      <c r="AF89" s="748"/>
      <c r="AG89" s="748"/>
      <c r="AH89" s="748"/>
      <c r="AI89" s="748"/>
      <c r="AJ89" s="748"/>
      <c r="AK89" s="748"/>
      <c r="AL89" s="748"/>
      <c r="AM89" s="748"/>
      <c r="AN89" s="748"/>
      <c r="AO89" s="748"/>
      <c r="AP89" s="748"/>
      <c r="AQ89" s="748"/>
      <c r="AR89" s="748"/>
      <c r="AS89" s="748"/>
      <c r="AT89" s="748"/>
      <c r="AU89" s="748"/>
      <c r="AV89" s="1223"/>
      <c r="AW89" s="2"/>
      <c r="AY89" s="157"/>
      <c r="BO89" s="2"/>
      <c r="BP89" s="2"/>
    </row>
    <row r="90" spans="1:98" ht="4.7" customHeight="1">
      <c r="A90" s="182"/>
      <c r="B90" s="182"/>
      <c r="C90" s="180"/>
      <c r="D90" s="180"/>
      <c r="E90" s="180"/>
      <c r="F90" s="180"/>
      <c r="G90" s="180"/>
      <c r="H90" s="180"/>
      <c r="I90" s="180"/>
      <c r="J90" s="180"/>
      <c r="K90"/>
      <c r="L90"/>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30"/>
      <c r="AY90" s="157"/>
      <c r="BO90" s="2"/>
      <c r="BP90" s="2"/>
    </row>
    <row r="91" spans="1:98" ht="17.45" customHeight="1">
      <c r="A91" s="4"/>
      <c r="B91" s="4"/>
      <c r="C91" s="749" t="s">
        <v>213</v>
      </c>
      <c r="D91" s="749"/>
      <c r="E91" s="749"/>
      <c r="F91" s="749"/>
      <c r="G91" s="749"/>
      <c r="H91" s="749"/>
      <c r="I91" s="749"/>
      <c r="J91" s="749"/>
      <c r="K91" s="749"/>
      <c r="L91" s="749"/>
      <c r="M91" s="749"/>
      <c r="N91" s="749"/>
      <c r="O91" s="749"/>
      <c r="P91" s="749"/>
      <c r="Q91" s="749"/>
      <c r="R91" s="749"/>
      <c r="S91" s="749"/>
      <c r="T91" s="749"/>
      <c r="U91" s="749"/>
      <c r="V91" s="749"/>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130"/>
    </row>
    <row r="92" spans="1:98" s="113" customFormat="1" ht="39.6" customHeight="1">
      <c r="A92" s="114"/>
      <c r="B92" s="114"/>
      <c r="C92" s="933" t="s">
        <v>368</v>
      </c>
      <c r="D92" s="1202"/>
      <c r="E92" s="1202"/>
      <c r="F92" s="1202"/>
      <c r="G92" s="1202"/>
      <c r="H92" s="1202"/>
      <c r="I92" s="1202"/>
      <c r="J92" s="1202"/>
      <c r="K92" s="1202"/>
      <c r="L92" s="1202"/>
      <c r="M92" s="1202"/>
      <c r="N92" s="1202"/>
      <c r="O92" s="1202"/>
      <c r="P92" s="1202"/>
      <c r="Q92" s="1202"/>
      <c r="R92" s="1202"/>
      <c r="S92" s="1202"/>
      <c r="T92" s="1202"/>
      <c r="U92" s="1202"/>
      <c r="V92" s="1202"/>
      <c r="W92" s="1202"/>
      <c r="X92" s="1202"/>
      <c r="Y92" s="1202"/>
      <c r="Z92" s="1202"/>
      <c r="AA92" s="1202"/>
      <c r="AB92" s="1202"/>
      <c r="AC92" s="1202"/>
      <c r="AD92" s="1202"/>
      <c r="AE92" s="1202"/>
      <c r="AF92" s="1202"/>
      <c r="AG92" s="1202"/>
      <c r="AH92" s="1202"/>
      <c r="AI92" s="1202"/>
      <c r="AJ92" s="1202"/>
      <c r="AK92" s="1202"/>
      <c r="AL92" s="1202"/>
      <c r="AM92" s="1202"/>
      <c r="AN92" s="1202"/>
      <c r="AO92" s="1202"/>
      <c r="AP92" s="1202"/>
      <c r="AQ92" s="1202"/>
      <c r="AR92" s="1202"/>
      <c r="AS92" s="1202"/>
      <c r="AT92" s="1202"/>
      <c r="AU92" s="1202"/>
      <c r="AV92" s="934"/>
      <c r="AW92" s="122" t="s">
        <v>217</v>
      </c>
      <c r="AX92" s="917"/>
      <c r="AY92" s="917"/>
      <c r="AZ92" s="917"/>
      <c r="BA92" s="917"/>
      <c r="BB92" s="148"/>
      <c r="BC92" s="148"/>
      <c r="BD92" s="111"/>
      <c r="BE92" s="111"/>
      <c r="BF92" s="111"/>
      <c r="BG92" s="153"/>
      <c r="BH92" s="153"/>
      <c r="BI92" s="153"/>
      <c r="BJ92" s="153"/>
      <c r="BK92" s="153"/>
      <c r="BL92" s="153"/>
      <c r="BM92" s="153"/>
      <c r="BN92" s="153"/>
      <c r="BO92" s="153"/>
      <c r="BP92" s="153"/>
      <c r="BQ92" s="153"/>
      <c r="BR92" s="153"/>
      <c r="BS92" s="153"/>
      <c r="BT92" s="153"/>
      <c r="BU92" s="153"/>
      <c r="BV92" s="153"/>
      <c r="BW92" s="153"/>
      <c r="BX92" s="153"/>
      <c r="BY92" s="153"/>
      <c r="BZ92" s="153"/>
      <c r="CA92" s="153"/>
      <c r="CB92" s="153"/>
      <c r="CC92" s="153"/>
      <c r="CD92" s="153"/>
      <c r="CE92" s="153"/>
      <c r="CF92" s="153"/>
      <c r="CG92" s="153"/>
      <c r="CH92" s="153"/>
      <c r="CI92" s="153"/>
      <c r="CJ92" s="153"/>
      <c r="CK92" s="153"/>
      <c r="CL92" s="153"/>
      <c r="CM92" s="153"/>
      <c r="CN92" s="153"/>
      <c r="CO92" s="153"/>
      <c r="CP92" s="153"/>
      <c r="CQ92" s="153"/>
      <c r="CR92" s="153"/>
      <c r="CS92" s="153"/>
      <c r="CT92" s="153"/>
    </row>
    <row r="93" spans="1:98" s="113" customFormat="1" ht="40.700000000000003" customHeight="1">
      <c r="A93" s="114"/>
      <c r="B93" s="114"/>
      <c r="C93" s="1227" t="s">
        <v>344</v>
      </c>
      <c r="D93" s="1228"/>
      <c r="E93" s="1228"/>
      <c r="F93" s="1228"/>
      <c r="G93" s="1228"/>
      <c r="H93" s="1228"/>
      <c r="I93" s="1228"/>
      <c r="J93" s="1228"/>
      <c r="K93" s="1228"/>
      <c r="L93" s="1228"/>
      <c r="M93" s="1228"/>
      <c r="N93" s="1228"/>
      <c r="O93" s="1228"/>
      <c r="P93" s="1228"/>
      <c r="Q93" s="1228"/>
      <c r="R93" s="1228"/>
      <c r="S93" s="1228"/>
      <c r="T93" s="1228"/>
      <c r="U93" s="1228"/>
      <c r="V93" s="1228"/>
      <c r="W93" s="1228"/>
      <c r="X93" s="1228"/>
      <c r="Y93" s="1228"/>
      <c r="Z93" s="1228"/>
      <c r="AA93" s="1228"/>
      <c r="AB93" s="1228"/>
      <c r="AC93" s="1228"/>
      <c r="AD93" s="1228"/>
      <c r="AE93" s="1228"/>
      <c r="AF93" s="1228"/>
      <c r="AG93" s="1228"/>
      <c r="AH93" s="1228"/>
      <c r="AI93" s="1228"/>
      <c r="AJ93" s="1228"/>
      <c r="AK93" s="1229"/>
      <c r="AL93" s="1230" t="s">
        <v>481</v>
      </c>
      <c r="AM93" s="1231"/>
      <c r="AN93" s="1231"/>
      <c r="AO93" s="1231"/>
      <c r="AP93" s="1231"/>
      <c r="AQ93" s="1231"/>
      <c r="AR93" s="1231"/>
      <c r="AS93" s="1231"/>
      <c r="AT93" s="1231"/>
      <c r="AU93" s="1231"/>
      <c r="AV93" s="1232"/>
      <c r="AW93" s="122"/>
      <c r="AX93" s="136"/>
      <c r="AY93" s="136"/>
      <c r="AZ93" s="136"/>
      <c r="BA93" s="136"/>
      <c r="BB93" s="149"/>
      <c r="BC93" s="149"/>
      <c r="BD93" s="111"/>
      <c r="BE93" s="111"/>
      <c r="BF93" s="111"/>
      <c r="BG93" s="153"/>
      <c r="BH93" s="153"/>
      <c r="BI93" s="153"/>
      <c r="BJ93" s="153"/>
      <c r="BK93" s="153"/>
      <c r="BL93" s="153"/>
      <c r="BM93" s="153"/>
      <c r="BN93" s="153"/>
      <c r="BO93" s="153"/>
      <c r="BP93" s="153"/>
      <c r="BQ93" s="153"/>
      <c r="BR93" s="153"/>
      <c r="BS93" s="153"/>
      <c r="BT93" s="153"/>
      <c r="BU93" s="153"/>
      <c r="BV93" s="153"/>
      <c r="BW93" s="153"/>
      <c r="BX93" s="153"/>
      <c r="BY93" s="153"/>
      <c r="BZ93" s="153"/>
      <c r="CA93" s="153"/>
      <c r="CB93" s="153"/>
      <c r="CC93" s="153"/>
      <c r="CD93" s="153"/>
      <c r="CE93" s="153"/>
      <c r="CF93" s="153"/>
      <c r="CG93" s="153"/>
      <c r="CH93" s="153"/>
      <c r="CI93" s="153"/>
      <c r="CJ93" s="153"/>
      <c r="CK93" s="153"/>
      <c r="CL93" s="153"/>
      <c r="CM93" s="153"/>
      <c r="CN93" s="153"/>
      <c r="CO93" s="153"/>
      <c r="CP93" s="153"/>
      <c r="CQ93" s="153"/>
      <c r="CR93" s="153"/>
      <c r="CS93" s="153"/>
      <c r="CT93" s="153"/>
    </row>
    <row r="94" spans="1:98" s="113" customFormat="1" ht="45.6" customHeight="1">
      <c r="A94" s="114"/>
      <c r="B94" s="114"/>
      <c r="C94" s="1147" t="s">
        <v>367</v>
      </c>
      <c r="D94" s="1148"/>
      <c r="E94" s="1149"/>
      <c r="F94" s="1150"/>
      <c r="G94" s="1150"/>
      <c r="H94" s="1150"/>
      <c r="I94" s="1150"/>
      <c r="J94" s="1150"/>
      <c r="K94" s="1150"/>
      <c r="L94" s="1150"/>
      <c r="M94" s="1150"/>
      <c r="N94" s="1150"/>
      <c r="O94" s="1150"/>
      <c r="P94" s="1150"/>
      <c r="Q94" s="1150"/>
      <c r="R94" s="1150"/>
      <c r="S94" s="1150"/>
      <c r="T94" s="1150"/>
      <c r="U94" s="1150"/>
      <c r="V94" s="1150"/>
      <c r="W94" s="1150"/>
      <c r="X94" s="1150"/>
      <c r="Y94" s="1150"/>
      <c r="Z94" s="1150"/>
      <c r="AA94" s="1150"/>
      <c r="AB94" s="1150"/>
      <c r="AC94" s="1150"/>
      <c r="AD94" s="1150"/>
      <c r="AE94" s="1150"/>
      <c r="AF94" s="1150"/>
      <c r="AG94" s="1150"/>
      <c r="AH94" s="1150"/>
      <c r="AI94" s="1150"/>
      <c r="AJ94" s="1150"/>
      <c r="AK94" s="1151"/>
      <c r="AL94" s="1235"/>
      <c r="AM94" s="1236"/>
      <c r="AN94" s="1236"/>
      <c r="AO94" s="1236"/>
      <c r="AP94" s="1236"/>
      <c r="AQ94" s="1236"/>
      <c r="AR94" s="1236"/>
      <c r="AS94" s="1236"/>
      <c r="AT94" s="1236"/>
      <c r="AU94" s="1236"/>
      <c r="AV94" s="1237"/>
      <c r="AW94" s="134" t="s">
        <v>219</v>
      </c>
      <c r="AX94" s="121"/>
      <c r="AY94" s="121"/>
      <c r="AZ94" s="121"/>
      <c r="BA94" s="121"/>
      <c r="BB94" s="158"/>
      <c r="BC94" s="158"/>
      <c r="BD94" s="111"/>
      <c r="BE94" s="111"/>
      <c r="BF94" s="111"/>
      <c r="BG94" s="153"/>
      <c r="BH94" s="153"/>
      <c r="BI94" s="153"/>
      <c r="BJ94" s="153"/>
      <c r="BK94" s="153"/>
      <c r="BL94" s="153"/>
      <c r="BM94" s="153"/>
      <c r="BN94" s="153"/>
      <c r="BO94" s="153"/>
      <c r="BP94" s="153"/>
      <c r="BQ94" s="153"/>
      <c r="BR94" s="153"/>
      <c r="BS94" s="153"/>
      <c r="BT94" s="153"/>
      <c r="BU94" s="153"/>
      <c r="BV94" s="153"/>
      <c r="BW94" s="153"/>
      <c r="BX94" s="153"/>
      <c r="BY94" s="153"/>
      <c r="BZ94" s="153"/>
      <c r="CA94" s="153"/>
      <c r="CB94" s="153"/>
      <c r="CC94" s="153"/>
      <c r="CD94" s="153"/>
      <c r="CE94" s="153"/>
      <c r="CF94" s="153"/>
      <c r="CG94" s="153"/>
      <c r="CH94" s="153"/>
      <c r="CI94" s="153"/>
      <c r="CJ94" s="153"/>
      <c r="CK94" s="153"/>
      <c r="CL94" s="153"/>
      <c r="CM94" s="153"/>
      <c r="CN94" s="153"/>
      <c r="CO94" s="153"/>
      <c r="CP94" s="153"/>
      <c r="CQ94" s="153"/>
      <c r="CR94" s="153"/>
      <c r="CS94" s="153"/>
      <c r="CT94" s="153"/>
    </row>
    <row r="95" spans="1:98" s="113" customFormat="1" ht="45.6" customHeight="1">
      <c r="A95" s="114"/>
      <c r="B95" s="114"/>
      <c r="C95" s="1147"/>
      <c r="D95" s="1148"/>
      <c r="E95" s="1149"/>
      <c r="F95" s="1150"/>
      <c r="G95" s="1150"/>
      <c r="H95" s="1150"/>
      <c r="I95" s="1150"/>
      <c r="J95" s="1150"/>
      <c r="K95" s="1150"/>
      <c r="L95" s="1150"/>
      <c r="M95" s="1150"/>
      <c r="N95" s="1150"/>
      <c r="O95" s="1150"/>
      <c r="P95" s="1150"/>
      <c r="Q95" s="1150"/>
      <c r="R95" s="1150"/>
      <c r="S95" s="1150"/>
      <c r="T95" s="1150"/>
      <c r="U95" s="1150"/>
      <c r="V95" s="1150"/>
      <c r="W95" s="1150"/>
      <c r="X95" s="1150"/>
      <c r="Y95" s="1150"/>
      <c r="Z95" s="1150"/>
      <c r="AA95" s="1150"/>
      <c r="AB95" s="1150"/>
      <c r="AC95" s="1150"/>
      <c r="AD95" s="1150"/>
      <c r="AE95" s="1150"/>
      <c r="AF95" s="1150"/>
      <c r="AG95" s="1150"/>
      <c r="AH95" s="1150"/>
      <c r="AI95" s="1150"/>
      <c r="AJ95" s="1150"/>
      <c r="AK95" s="1151"/>
      <c r="AL95" s="1238"/>
      <c r="AM95" s="1239"/>
      <c r="AN95" s="1239"/>
      <c r="AO95" s="1239"/>
      <c r="AP95" s="1239"/>
      <c r="AQ95" s="1239"/>
      <c r="AR95" s="1239"/>
      <c r="AS95" s="1239"/>
      <c r="AT95" s="1239"/>
      <c r="AU95" s="1239"/>
      <c r="AV95" s="1240"/>
      <c r="AW95" s="124">
        <f>+LEN(E94)</f>
        <v>0</v>
      </c>
      <c r="AX95" s="121"/>
      <c r="AY95" s="121"/>
      <c r="AZ95" s="121"/>
      <c r="BA95" s="121"/>
      <c r="BB95" s="158"/>
      <c r="BC95" s="158"/>
      <c r="BD95" s="111"/>
      <c r="BE95" s="111"/>
      <c r="BF95" s="111"/>
      <c r="BG95" s="153"/>
      <c r="BH95" s="153"/>
      <c r="BI95" s="153"/>
      <c r="BJ95" s="153"/>
      <c r="BK95" s="153"/>
      <c r="BL95" s="153"/>
      <c r="BM95" s="153"/>
      <c r="BN95" s="153"/>
      <c r="BO95" s="153"/>
      <c r="BP95" s="153"/>
      <c r="BQ95" s="153"/>
      <c r="BR95" s="153"/>
      <c r="BS95" s="153"/>
      <c r="BT95" s="153"/>
      <c r="BU95" s="153"/>
      <c r="BV95" s="153"/>
      <c r="BW95" s="153"/>
      <c r="BX95" s="153"/>
      <c r="BY95" s="153"/>
      <c r="BZ95" s="153"/>
      <c r="CA95" s="153"/>
      <c r="CB95" s="153"/>
      <c r="CC95" s="153"/>
      <c r="CD95" s="153"/>
      <c r="CE95" s="153"/>
      <c r="CF95" s="153"/>
      <c r="CG95" s="153"/>
      <c r="CH95" s="153"/>
      <c r="CI95" s="153"/>
      <c r="CJ95" s="153"/>
      <c r="CK95" s="153"/>
      <c r="CL95" s="153"/>
      <c r="CM95" s="153"/>
      <c r="CN95" s="153"/>
      <c r="CO95" s="153"/>
      <c r="CP95" s="153"/>
      <c r="CQ95" s="153"/>
      <c r="CR95" s="153"/>
      <c r="CS95" s="153"/>
      <c r="CT95" s="153"/>
    </row>
    <row r="96" spans="1:98" s="113" customFormat="1" ht="45.6" customHeight="1">
      <c r="A96" s="114"/>
      <c r="B96" s="114"/>
      <c r="C96" s="1147"/>
      <c r="D96" s="1148"/>
      <c r="E96" s="1149"/>
      <c r="F96" s="1150"/>
      <c r="G96" s="1150"/>
      <c r="H96" s="1150"/>
      <c r="I96" s="1150"/>
      <c r="J96" s="1150"/>
      <c r="K96" s="1150"/>
      <c r="L96" s="1150"/>
      <c r="M96" s="1150"/>
      <c r="N96" s="1150"/>
      <c r="O96" s="1150"/>
      <c r="P96" s="1150"/>
      <c r="Q96" s="1150"/>
      <c r="R96" s="1150"/>
      <c r="S96" s="1150"/>
      <c r="T96" s="1150"/>
      <c r="U96" s="1150"/>
      <c r="V96" s="1150"/>
      <c r="W96" s="1150"/>
      <c r="X96" s="1150"/>
      <c r="Y96" s="1150"/>
      <c r="Z96" s="1150"/>
      <c r="AA96" s="1150"/>
      <c r="AB96" s="1150"/>
      <c r="AC96" s="1150"/>
      <c r="AD96" s="1150"/>
      <c r="AE96" s="1150"/>
      <c r="AF96" s="1150"/>
      <c r="AG96" s="1150"/>
      <c r="AH96" s="1150"/>
      <c r="AI96" s="1150"/>
      <c r="AJ96" s="1150"/>
      <c r="AK96" s="1151"/>
      <c r="AL96" s="1238"/>
      <c r="AM96" s="1239"/>
      <c r="AN96" s="1239"/>
      <c r="AO96" s="1239"/>
      <c r="AP96" s="1239"/>
      <c r="AQ96" s="1239"/>
      <c r="AR96" s="1239"/>
      <c r="AS96" s="1239"/>
      <c r="AT96" s="1239"/>
      <c r="AU96" s="1239"/>
      <c r="AV96" s="1240"/>
      <c r="AW96" s="129" t="str">
        <f>+IF(AW95&gt;1300,"設定文字数を超過しています","")</f>
        <v/>
      </c>
      <c r="AX96" s="121"/>
      <c r="AY96" s="121"/>
      <c r="AZ96" s="121"/>
      <c r="BA96" s="121"/>
      <c r="BB96" s="158"/>
      <c r="BC96" s="158"/>
      <c r="BD96" s="111"/>
      <c r="BE96" s="111"/>
      <c r="BF96" s="111"/>
      <c r="BG96" s="153"/>
      <c r="BH96" s="153"/>
      <c r="BI96" s="153"/>
      <c r="BJ96" s="153"/>
      <c r="BK96" s="153"/>
      <c r="BL96" s="153"/>
      <c r="BM96" s="153"/>
      <c r="BN96" s="153"/>
      <c r="BO96" s="153"/>
      <c r="BP96" s="153"/>
      <c r="BQ96" s="153"/>
      <c r="BR96" s="153"/>
      <c r="BS96" s="153"/>
      <c r="BT96" s="153"/>
      <c r="BU96" s="153"/>
      <c r="BV96" s="153"/>
      <c r="BW96" s="153"/>
      <c r="BX96" s="153"/>
      <c r="BY96" s="153"/>
      <c r="BZ96" s="153"/>
      <c r="CA96" s="153"/>
      <c r="CB96" s="153"/>
      <c r="CC96" s="153"/>
      <c r="CD96" s="153"/>
      <c r="CE96" s="153"/>
      <c r="CF96" s="153"/>
      <c r="CG96" s="153"/>
      <c r="CH96" s="153"/>
      <c r="CI96" s="153"/>
      <c r="CJ96" s="153"/>
      <c r="CK96" s="153"/>
      <c r="CL96" s="153"/>
      <c r="CM96" s="153"/>
      <c r="CN96" s="153"/>
      <c r="CO96" s="153"/>
      <c r="CP96" s="153"/>
      <c r="CQ96" s="153"/>
      <c r="CR96" s="153"/>
      <c r="CS96" s="153"/>
      <c r="CT96" s="153"/>
    </row>
    <row r="97" spans="1:98" s="113" customFormat="1" ht="45.6" customHeight="1">
      <c r="A97" s="114"/>
      <c r="B97" s="114"/>
      <c r="C97" s="1147"/>
      <c r="D97" s="1148"/>
      <c r="E97" s="1149"/>
      <c r="F97" s="1150"/>
      <c r="G97" s="1150"/>
      <c r="H97" s="1150"/>
      <c r="I97" s="1150"/>
      <c r="J97" s="1150"/>
      <c r="K97" s="1150"/>
      <c r="L97" s="1150"/>
      <c r="M97" s="1150"/>
      <c r="N97" s="1150"/>
      <c r="O97" s="1150"/>
      <c r="P97" s="1150"/>
      <c r="Q97" s="1150"/>
      <c r="R97" s="1150"/>
      <c r="S97" s="1150"/>
      <c r="T97" s="1150"/>
      <c r="U97" s="1150"/>
      <c r="V97" s="1150"/>
      <c r="W97" s="1150"/>
      <c r="X97" s="1150"/>
      <c r="Y97" s="1150"/>
      <c r="Z97" s="1150"/>
      <c r="AA97" s="1150"/>
      <c r="AB97" s="1150"/>
      <c r="AC97" s="1150"/>
      <c r="AD97" s="1150"/>
      <c r="AE97" s="1150"/>
      <c r="AF97" s="1150"/>
      <c r="AG97" s="1150"/>
      <c r="AH97" s="1150"/>
      <c r="AI97" s="1150"/>
      <c r="AJ97" s="1150"/>
      <c r="AK97" s="1151"/>
      <c r="AL97" s="1238"/>
      <c r="AM97" s="1239"/>
      <c r="AN97" s="1239"/>
      <c r="AO97" s="1239"/>
      <c r="AP97" s="1239"/>
      <c r="AQ97" s="1239"/>
      <c r="AR97" s="1239"/>
      <c r="AS97" s="1239"/>
      <c r="AT97" s="1239"/>
      <c r="AU97" s="1239"/>
      <c r="AV97" s="1240"/>
      <c r="AW97" s="134" t="s">
        <v>220</v>
      </c>
      <c r="AX97" s="121"/>
      <c r="AY97" s="121"/>
      <c r="AZ97" s="121"/>
      <c r="BA97" s="121"/>
      <c r="BB97" s="158"/>
      <c r="BC97" s="158"/>
      <c r="BD97" s="111"/>
      <c r="BE97" s="111"/>
      <c r="BF97" s="111"/>
      <c r="BG97" s="153"/>
      <c r="BH97" s="153"/>
      <c r="BI97" s="153"/>
      <c r="BJ97" s="153"/>
      <c r="BK97" s="153"/>
      <c r="BL97" s="153"/>
      <c r="BM97" s="153"/>
      <c r="BN97" s="153"/>
      <c r="BO97" s="153"/>
      <c r="BP97" s="153"/>
      <c r="BQ97" s="153"/>
      <c r="BR97" s="153"/>
      <c r="BS97" s="153"/>
      <c r="BT97" s="153"/>
      <c r="BU97" s="153"/>
      <c r="BV97" s="153"/>
      <c r="BW97" s="153"/>
      <c r="BX97" s="153"/>
      <c r="BY97" s="153"/>
      <c r="BZ97" s="153"/>
      <c r="CA97" s="153"/>
      <c r="CB97" s="153"/>
      <c r="CC97" s="153"/>
      <c r="CD97" s="153"/>
      <c r="CE97" s="153"/>
      <c r="CF97" s="153"/>
      <c r="CG97" s="153"/>
      <c r="CH97" s="153"/>
      <c r="CI97" s="153"/>
      <c r="CJ97" s="153"/>
      <c r="CK97" s="153"/>
      <c r="CL97" s="153"/>
      <c r="CM97" s="153"/>
      <c r="CN97" s="153"/>
      <c r="CO97" s="153"/>
      <c r="CP97" s="153"/>
      <c r="CQ97" s="153"/>
      <c r="CR97" s="153"/>
      <c r="CS97" s="153"/>
      <c r="CT97" s="153"/>
    </row>
    <row r="98" spans="1:98" s="113" customFormat="1" ht="45.6" customHeight="1">
      <c r="A98" s="114"/>
      <c r="B98" s="114"/>
      <c r="C98" s="1147"/>
      <c r="D98" s="1148"/>
      <c r="E98" s="1149"/>
      <c r="F98" s="1150"/>
      <c r="G98" s="1150"/>
      <c r="H98" s="1150"/>
      <c r="I98" s="1150"/>
      <c r="J98" s="1150"/>
      <c r="K98" s="1150"/>
      <c r="L98" s="1150"/>
      <c r="M98" s="1150"/>
      <c r="N98" s="1150"/>
      <c r="O98" s="1150"/>
      <c r="P98" s="1150"/>
      <c r="Q98" s="1150"/>
      <c r="R98" s="1150"/>
      <c r="S98" s="1150"/>
      <c r="T98" s="1150"/>
      <c r="U98" s="1150"/>
      <c r="V98" s="1150"/>
      <c r="W98" s="1150"/>
      <c r="X98" s="1150"/>
      <c r="Y98" s="1150"/>
      <c r="Z98" s="1150"/>
      <c r="AA98" s="1150"/>
      <c r="AB98" s="1150"/>
      <c r="AC98" s="1150"/>
      <c r="AD98" s="1150"/>
      <c r="AE98" s="1150"/>
      <c r="AF98" s="1150"/>
      <c r="AG98" s="1150"/>
      <c r="AH98" s="1150"/>
      <c r="AI98" s="1150"/>
      <c r="AJ98" s="1150"/>
      <c r="AK98" s="1151"/>
      <c r="AL98" s="1238"/>
      <c r="AM98" s="1239"/>
      <c r="AN98" s="1239"/>
      <c r="AO98" s="1239"/>
      <c r="AP98" s="1239"/>
      <c r="AQ98" s="1239"/>
      <c r="AR98" s="1239"/>
      <c r="AS98" s="1239"/>
      <c r="AT98" s="1239"/>
      <c r="AU98" s="1239"/>
      <c r="AV98" s="1240"/>
      <c r="AW98" s="124">
        <f>+LEN(AL94)</f>
        <v>0</v>
      </c>
      <c r="AX98" s="121"/>
      <c r="AY98" s="121"/>
      <c r="AZ98" s="121"/>
      <c r="BA98" s="121"/>
      <c r="BB98" s="158"/>
      <c r="BC98" s="158"/>
      <c r="BD98" s="111"/>
      <c r="BE98" s="111"/>
      <c r="BF98" s="111"/>
      <c r="BG98" s="153"/>
      <c r="BH98" s="153"/>
      <c r="BI98" s="153"/>
      <c r="BJ98" s="153"/>
      <c r="BK98" s="153"/>
      <c r="BL98" s="153"/>
      <c r="BM98" s="153"/>
      <c r="BN98" s="153"/>
      <c r="BO98" s="153"/>
      <c r="BP98" s="153"/>
      <c r="BQ98" s="153"/>
      <c r="BR98" s="153"/>
      <c r="BS98" s="153"/>
      <c r="BT98" s="153"/>
      <c r="BU98" s="153"/>
      <c r="BV98" s="153"/>
      <c r="BW98" s="153"/>
      <c r="BX98" s="153"/>
      <c r="BY98" s="153"/>
      <c r="BZ98" s="153"/>
      <c r="CA98" s="153"/>
      <c r="CB98" s="153"/>
      <c r="CC98" s="153"/>
      <c r="CD98" s="153"/>
      <c r="CE98" s="153"/>
      <c r="CF98" s="153"/>
      <c r="CG98" s="153"/>
      <c r="CH98" s="153"/>
      <c r="CI98" s="153"/>
      <c r="CJ98" s="153"/>
      <c r="CK98" s="153"/>
      <c r="CL98" s="153"/>
      <c r="CM98" s="153"/>
      <c r="CN98" s="153"/>
      <c r="CO98" s="153"/>
      <c r="CP98" s="153"/>
      <c r="CQ98" s="153"/>
      <c r="CR98" s="153"/>
      <c r="CS98" s="153"/>
      <c r="CT98" s="153"/>
    </row>
    <row r="99" spans="1:98" s="113" customFormat="1" ht="45.6" customHeight="1">
      <c r="A99" s="114"/>
      <c r="B99" s="114"/>
      <c r="C99" s="1147"/>
      <c r="D99" s="1148"/>
      <c r="E99" s="1149"/>
      <c r="F99" s="1150"/>
      <c r="G99" s="1150"/>
      <c r="H99" s="1150"/>
      <c r="I99" s="1150"/>
      <c r="J99" s="1150"/>
      <c r="K99" s="1150"/>
      <c r="L99" s="1150"/>
      <c r="M99" s="1150"/>
      <c r="N99" s="1150"/>
      <c r="O99" s="1150"/>
      <c r="P99" s="1150"/>
      <c r="Q99" s="1150"/>
      <c r="R99" s="1150"/>
      <c r="S99" s="1150"/>
      <c r="T99" s="1150"/>
      <c r="U99" s="1150"/>
      <c r="V99" s="1150"/>
      <c r="W99" s="1150"/>
      <c r="X99" s="1150"/>
      <c r="Y99" s="1150"/>
      <c r="Z99" s="1150"/>
      <c r="AA99" s="1150"/>
      <c r="AB99" s="1150"/>
      <c r="AC99" s="1150"/>
      <c r="AD99" s="1150"/>
      <c r="AE99" s="1150"/>
      <c r="AF99" s="1150"/>
      <c r="AG99" s="1150"/>
      <c r="AH99" s="1150"/>
      <c r="AI99" s="1150"/>
      <c r="AJ99" s="1150"/>
      <c r="AK99" s="1151"/>
      <c r="AL99" s="1238"/>
      <c r="AM99" s="1239"/>
      <c r="AN99" s="1239"/>
      <c r="AO99" s="1239"/>
      <c r="AP99" s="1239"/>
      <c r="AQ99" s="1239"/>
      <c r="AR99" s="1239"/>
      <c r="AS99" s="1239"/>
      <c r="AT99" s="1239"/>
      <c r="AU99" s="1239"/>
      <c r="AV99" s="1240"/>
      <c r="AW99" s="129" t="str">
        <f>+IF(AW98&gt;420,"設定文字数を超過しています","")</f>
        <v/>
      </c>
      <c r="AX99" s="121"/>
      <c r="AY99" s="121"/>
      <c r="AZ99" s="121"/>
      <c r="BA99" s="158"/>
      <c r="BB99" s="158"/>
      <c r="BC99" s="158"/>
      <c r="BD99" s="111"/>
      <c r="BE99" s="111"/>
      <c r="BF99" s="111"/>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c r="CF99" s="153"/>
      <c r="CG99" s="153"/>
      <c r="CH99" s="153"/>
      <c r="CI99" s="153"/>
      <c r="CJ99" s="153"/>
      <c r="CK99" s="153"/>
      <c r="CL99" s="153"/>
      <c r="CM99" s="153"/>
      <c r="CN99" s="153"/>
      <c r="CO99" s="153"/>
      <c r="CP99" s="153"/>
      <c r="CQ99" s="153"/>
      <c r="CR99" s="153"/>
      <c r="CS99" s="153"/>
      <c r="CT99" s="153"/>
    </row>
    <row r="100" spans="1:98" s="113" customFormat="1" ht="45.6" customHeight="1">
      <c r="A100" s="114"/>
      <c r="B100" s="114"/>
      <c r="C100" s="1147"/>
      <c r="D100" s="1148"/>
      <c r="E100" s="1149"/>
      <c r="F100" s="1150"/>
      <c r="G100" s="1150"/>
      <c r="H100" s="1150"/>
      <c r="I100" s="1150"/>
      <c r="J100" s="1150"/>
      <c r="K100" s="1150"/>
      <c r="L100" s="1150"/>
      <c r="M100" s="1150"/>
      <c r="N100" s="1150"/>
      <c r="O100" s="1150"/>
      <c r="P100" s="1150"/>
      <c r="Q100" s="1150"/>
      <c r="R100" s="1150"/>
      <c r="S100" s="1150"/>
      <c r="T100" s="1150"/>
      <c r="U100" s="1150"/>
      <c r="V100" s="1150"/>
      <c r="W100" s="1150"/>
      <c r="X100" s="1150"/>
      <c r="Y100" s="1150"/>
      <c r="Z100" s="1150"/>
      <c r="AA100" s="1150"/>
      <c r="AB100" s="1150"/>
      <c r="AC100" s="1150"/>
      <c r="AD100" s="1150"/>
      <c r="AE100" s="1150"/>
      <c r="AF100" s="1150"/>
      <c r="AG100" s="1150"/>
      <c r="AH100" s="1150"/>
      <c r="AI100" s="1150"/>
      <c r="AJ100" s="1150"/>
      <c r="AK100" s="1151"/>
      <c r="AL100" s="1238"/>
      <c r="AM100" s="1239"/>
      <c r="AN100" s="1239"/>
      <c r="AO100" s="1239"/>
      <c r="AP100" s="1239"/>
      <c r="AQ100" s="1239"/>
      <c r="AR100" s="1239"/>
      <c r="AS100" s="1239"/>
      <c r="AT100" s="1239"/>
      <c r="AU100" s="1239"/>
      <c r="AV100" s="1240"/>
      <c r="AW100" s="121"/>
      <c r="AX100" s="121"/>
      <c r="AY100" s="121"/>
      <c r="AZ100" s="121"/>
      <c r="BA100" s="158"/>
      <c r="BB100" s="158"/>
      <c r="BC100" s="158"/>
      <c r="BD100" s="111"/>
      <c r="BE100" s="111"/>
      <c r="BF100" s="111"/>
      <c r="BG100" s="153"/>
      <c r="BH100" s="153"/>
      <c r="BI100" s="153"/>
      <c r="BJ100" s="153"/>
      <c r="BK100" s="153"/>
      <c r="BL100" s="153"/>
      <c r="BM100" s="153"/>
      <c r="BN100" s="153"/>
      <c r="BO100" s="153"/>
      <c r="BP100" s="153"/>
      <c r="BQ100" s="153"/>
      <c r="BR100" s="153"/>
      <c r="BS100" s="153"/>
      <c r="BT100" s="153"/>
      <c r="BU100" s="153"/>
      <c r="BV100" s="153"/>
      <c r="BW100" s="153"/>
      <c r="BX100" s="153"/>
      <c r="BY100" s="153"/>
      <c r="BZ100" s="153"/>
      <c r="CA100" s="153"/>
      <c r="CB100" s="153"/>
      <c r="CC100" s="153"/>
      <c r="CD100" s="153"/>
      <c r="CE100" s="153"/>
      <c r="CF100" s="153"/>
      <c r="CG100" s="153"/>
      <c r="CH100" s="153"/>
      <c r="CI100" s="153"/>
      <c r="CJ100" s="153"/>
      <c r="CK100" s="153"/>
      <c r="CL100" s="153"/>
      <c r="CM100" s="153"/>
      <c r="CN100" s="153"/>
      <c r="CO100" s="153"/>
      <c r="CP100" s="153"/>
      <c r="CQ100" s="153"/>
      <c r="CR100" s="153"/>
      <c r="CS100" s="153"/>
      <c r="CT100" s="153"/>
    </row>
    <row r="101" spans="1:98" s="113" customFormat="1" ht="27" customHeight="1">
      <c r="A101" s="114"/>
      <c r="B101" s="114"/>
      <c r="C101" s="1147"/>
      <c r="D101" s="1148"/>
      <c r="E101" s="1149"/>
      <c r="F101" s="1150"/>
      <c r="G101" s="1150"/>
      <c r="H101" s="1150"/>
      <c r="I101" s="1150"/>
      <c r="J101" s="1150"/>
      <c r="K101" s="1150"/>
      <c r="L101" s="1150"/>
      <c r="M101" s="1150"/>
      <c r="N101" s="1150"/>
      <c r="O101" s="1150"/>
      <c r="P101" s="1150"/>
      <c r="Q101" s="1150"/>
      <c r="R101" s="1150"/>
      <c r="S101" s="1150"/>
      <c r="T101" s="1150"/>
      <c r="U101" s="1150"/>
      <c r="V101" s="1150"/>
      <c r="W101" s="1150"/>
      <c r="X101" s="1150"/>
      <c r="Y101" s="1150"/>
      <c r="Z101" s="1150"/>
      <c r="AA101" s="1150"/>
      <c r="AB101" s="1150"/>
      <c r="AC101" s="1150"/>
      <c r="AD101" s="1150"/>
      <c r="AE101" s="1150"/>
      <c r="AF101" s="1150"/>
      <c r="AG101" s="1150"/>
      <c r="AH101" s="1150"/>
      <c r="AI101" s="1150"/>
      <c r="AJ101" s="1150"/>
      <c r="AK101" s="1151"/>
      <c r="AL101" s="1238"/>
      <c r="AM101" s="1239"/>
      <c r="AN101" s="1239"/>
      <c r="AO101" s="1239"/>
      <c r="AP101" s="1239"/>
      <c r="AQ101" s="1239"/>
      <c r="AR101" s="1239"/>
      <c r="AS101" s="1239"/>
      <c r="AT101" s="1239"/>
      <c r="AU101" s="1239"/>
      <c r="AV101" s="1240"/>
      <c r="AW101" s="121"/>
      <c r="AX101" s="121"/>
      <c r="AY101" s="121"/>
      <c r="AZ101" s="121"/>
      <c r="BA101" s="158"/>
      <c r="BB101" s="158"/>
      <c r="BC101" s="158"/>
      <c r="BD101" s="111"/>
      <c r="BE101" s="111"/>
      <c r="BF101" s="111"/>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53"/>
      <c r="CK101" s="153"/>
      <c r="CL101" s="153"/>
      <c r="CM101" s="153"/>
      <c r="CN101" s="153"/>
      <c r="CO101" s="153"/>
      <c r="CP101" s="153"/>
      <c r="CQ101" s="153"/>
      <c r="CR101" s="153"/>
      <c r="CS101" s="153"/>
      <c r="CT101" s="153"/>
    </row>
    <row r="102" spans="1:98" s="113" customFormat="1" ht="13.35" customHeight="1">
      <c r="A102" s="114"/>
      <c r="B102" s="114"/>
      <c r="C102" s="1233"/>
      <c r="D102" s="1234"/>
      <c r="E102" s="1149"/>
      <c r="F102" s="1150"/>
      <c r="G102" s="1150"/>
      <c r="H102" s="1150"/>
      <c r="I102" s="1150"/>
      <c r="J102" s="1150"/>
      <c r="K102" s="1150"/>
      <c r="L102" s="1150"/>
      <c r="M102" s="1150"/>
      <c r="N102" s="1150"/>
      <c r="O102" s="1150"/>
      <c r="P102" s="1150"/>
      <c r="Q102" s="1150"/>
      <c r="R102" s="1150"/>
      <c r="S102" s="1150"/>
      <c r="T102" s="1150"/>
      <c r="U102" s="1150"/>
      <c r="V102" s="1150"/>
      <c r="W102" s="1150"/>
      <c r="X102" s="1150"/>
      <c r="Y102" s="1150"/>
      <c r="Z102" s="1150"/>
      <c r="AA102" s="1150"/>
      <c r="AB102" s="1150"/>
      <c r="AC102" s="1150"/>
      <c r="AD102" s="1150"/>
      <c r="AE102" s="1150"/>
      <c r="AF102" s="1150"/>
      <c r="AG102" s="1150"/>
      <c r="AH102" s="1150"/>
      <c r="AI102" s="1150"/>
      <c r="AJ102" s="1150"/>
      <c r="AK102" s="1151"/>
      <c r="AL102" s="1241"/>
      <c r="AM102" s="1242"/>
      <c r="AN102" s="1242"/>
      <c r="AO102" s="1242"/>
      <c r="AP102" s="1242"/>
      <c r="AQ102" s="1242"/>
      <c r="AR102" s="1242"/>
      <c r="AS102" s="1242"/>
      <c r="AT102" s="1242"/>
      <c r="AU102" s="1242"/>
      <c r="AV102" s="1243"/>
      <c r="AW102" s="122"/>
      <c r="AX102" s="121"/>
      <c r="AY102" s="121"/>
      <c r="AZ102" s="121"/>
      <c r="BA102" s="158"/>
      <c r="BB102" s="158"/>
      <c r="BC102" s="158"/>
      <c r="BD102" s="111"/>
      <c r="BE102" s="111"/>
      <c r="BF102" s="111"/>
      <c r="BG102" s="153"/>
      <c r="BH102" s="153"/>
      <c r="BI102" s="153"/>
      <c r="BJ102" s="153"/>
      <c r="BK102" s="153"/>
      <c r="BL102" s="153"/>
      <c r="BM102" s="153"/>
      <c r="BN102" s="153"/>
      <c r="BO102" s="153"/>
      <c r="BP102" s="153"/>
      <c r="BQ102" s="153"/>
      <c r="BR102" s="153"/>
      <c r="BS102" s="153"/>
      <c r="BT102" s="153"/>
      <c r="BU102" s="153"/>
      <c r="BV102" s="153"/>
      <c r="BW102" s="153"/>
      <c r="BX102" s="153"/>
      <c r="BY102" s="153"/>
      <c r="BZ102" s="153"/>
      <c r="CA102" s="153"/>
      <c r="CB102" s="153"/>
      <c r="CC102" s="153"/>
      <c r="CD102" s="153"/>
      <c r="CE102" s="153"/>
      <c r="CF102" s="153"/>
      <c r="CG102" s="153"/>
      <c r="CH102" s="153"/>
      <c r="CI102" s="153"/>
      <c r="CJ102" s="153"/>
      <c r="CK102" s="153"/>
      <c r="CL102" s="153"/>
      <c r="CM102" s="153"/>
      <c r="CN102" s="153"/>
      <c r="CO102" s="153"/>
      <c r="CP102" s="153"/>
      <c r="CQ102" s="153"/>
      <c r="CR102" s="153"/>
      <c r="CS102" s="153"/>
      <c r="CT102" s="153"/>
    </row>
    <row r="103" spans="1:98" s="113" customFormat="1" ht="45.6" customHeight="1">
      <c r="A103" s="114"/>
      <c r="B103" s="114"/>
      <c r="C103" s="1145" t="s">
        <v>369</v>
      </c>
      <c r="D103" s="1146"/>
      <c r="E103" s="1149"/>
      <c r="F103" s="1150"/>
      <c r="G103" s="1150"/>
      <c r="H103" s="1150"/>
      <c r="I103" s="1150"/>
      <c r="J103" s="1150"/>
      <c r="K103" s="1150"/>
      <c r="L103" s="1150"/>
      <c r="M103" s="1150"/>
      <c r="N103" s="1150"/>
      <c r="O103" s="1150"/>
      <c r="P103" s="1150"/>
      <c r="Q103" s="1150"/>
      <c r="R103" s="1150"/>
      <c r="S103" s="1150"/>
      <c r="T103" s="1150"/>
      <c r="U103" s="1150"/>
      <c r="V103" s="1150"/>
      <c r="W103" s="1150"/>
      <c r="X103" s="1150"/>
      <c r="Y103" s="1150"/>
      <c r="Z103" s="1150"/>
      <c r="AA103" s="1150"/>
      <c r="AB103" s="1150"/>
      <c r="AC103" s="1150"/>
      <c r="AD103" s="1150"/>
      <c r="AE103" s="1150"/>
      <c r="AF103" s="1150"/>
      <c r="AG103" s="1150"/>
      <c r="AH103" s="1150"/>
      <c r="AI103" s="1150"/>
      <c r="AJ103" s="1150"/>
      <c r="AK103" s="1151"/>
      <c r="AL103" s="1235"/>
      <c r="AM103" s="1236"/>
      <c r="AN103" s="1236"/>
      <c r="AO103" s="1236"/>
      <c r="AP103" s="1236"/>
      <c r="AQ103" s="1236"/>
      <c r="AR103" s="1236"/>
      <c r="AS103" s="1236"/>
      <c r="AT103" s="1236"/>
      <c r="AU103" s="1236"/>
      <c r="AV103" s="1237"/>
      <c r="AW103" s="134" t="s">
        <v>219</v>
      </c>
      <c r="AX103" s="121"/>
      <c r="AY103" s="121"/>
      <c r="AZ103" s="121"/>
      <c r="BA103" s="158"/>
      <c r="BB103" s="158"/>
      <c r="BC103" s="158"/>
      <c r="BD103" s="111"/>
      <c r="BE103" s="111"/>
      <c r="BF103" s="111"/>
      <c r="BG103" s="153"/>
      <c r="BH103" s="153"/>
      <c r="BI103" s="153"/>
      <c r="BJ103" s="153"/>
      <c r="BK103" s="153"/>
      <c r="BL103" s="153"/>
      <c r="BM103" s="153"/>
      <c r="BN103" s="153"/>
      <c r="BO103" s="153"/>
      <c r="BP103" s="153"/>
      <c r="BQ103" s="153"/>
      <c r="BR103" s="153"/>
      <c r="BS103" s="153"/>
      <c r="BT103" s="153"/>
      <c r="BU103" s="153"/>
      <c r="BV103" s="153"/>
      <c r="BW103" s="153"/>
      <c r="BX103" s="153"/>
      <c r="BY103" s="153"/>
      <c r="BZ103" s="153"/>
      <c r="CA103" s="153"/>
      <c r="CB103" s="153"/>
      <c r="CC103" s="153"/>
      <c r="CD103" s="153"/>
      <c r="CE103" s="153"/>
      <c r="CF103" s="153"/>
      <c r="CG103" s="153"/>
      <c r="CH103" s="153"/>
      <c r="CI103" s="153"/>
      <c r="CJ103" s="153"/>
      <c r="CK103" s="153"/>
      <c r="CL103" s="153"/>
      <c r="CM103" s="153"/>
      <c r="CN103" s="153"/>
      <c r="CO103" s="153"/>
      <c r="CP103" s="153"/>
      <c r="CQ103" s="153"/>
      <c r="CR103" s="153"/>
      <c r="CS103" s="153"/>
      <c r="CT103" s="153"/>
    </row>
    <row r="104" spans="1:98" s="113" customFormat="1" ht="45.6" customHeight="1">
      <c r="A104" s="114"/>
      <c r="B104" s="114"/>
      <c r="C104" s="1147"/>
      <c r="D104" s="1148"/>
      <c r="E104" s="1149"/>
      <c r="F104" s="1150"/>
      <c r="G104" s="1150"/>
      <c r="H104" s="1150"/>
      <c r="I104" s="1150"/>
      <c r="J104" s="1150"/>
      <c r="K104" s="1150"/>
      <c r="L104" s="1150"/>
      <c r="M104" s="1150"/>
      <c r="N104" s="1150"/>
      <c r="O104" s="1150"/>
      <c r="P104" s="1150"/>
      <c r="Q104" s="1150"/>
      <c r="R104" s="1150"/>
      <c r="S104" s="1150"/>
      <c r="T104" s="1150"/>
      <c r="U104" s="1150"/>
      <c r="V104" s="1150"/>
      <c r="W104" s="1150"/>
      <c r="X104" s="1150"/>
      <c r="Y104" s="1150"/>
      <c r="Z104" s="1150"/>
      <c r="AA104" s="1150"/>
      <c r="AB104" s="1150"/>
      <c r="AC104" s="1150"/>
      <c r="AD104" s="1150"/>
      <c r="AE104" s="1150"/>
      <c r="AF104" s="1150"/>
      <c r="AG104" s="1150"/>
      <c r="AH104" s="1150"/>
      <c r="AI104" s="1150"/>
      <c r="AJ104" s="1150"/>
      <c r="AK104" s="1151"/>
      <c r="AL104" s="1238"/>
      <c r="AM104" s="1239"/>
      <c r="AN104" s="1239"/>
      <c r="AO104" s="1239"/>
      <c r="AP104" s="1239"/>
      <c r="AQ104" s="1239"/>
      <c r="AR104" s="1239"/>
      <c r="AS104" s="1239"/>
      <c r="AT104" s="1239"/>
      <c r="AU104" s="1239"/>
      <c r="AV104" s="1240"/>
      <c r="AW104" s="124">
        <f>+LEN(E103)</f>
        <v>0</v>
      </c>
      <c r="AX104" s="121"/>
      <c r="AY104" s="121"/>
      <c r="AZ104" s="121"/>
      <c r="BA104" s="158"/>
      <c r="BB104" s="158"/>
      <c r="BC104" s="158"/>
      <c r="BD104" s="111"/>
      <c r="BE104" s="111"/>
      <c r="BF104" s="111"/>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53"/>
      <c r="CK104" s="153"/>
      <c r="CL104" s="153"/>
      <c r="CM104" s="153"/>
      <c r="CN104" s="153"/>
      <c r="CO104" s="153"/>
      <c r="CP104" s="153"/>
      <c r="CQ104" s="153"/>
      <c r="CR104" s="153"/>
      <c r="CS104" s="153"/>
      <c r="CT104" s="153"/>
    </row>
    <row r="105" spans="1:98" s="113" customFormat="1" ht="45.6" customHeight="1">
      <c r="A105" s="114"/>
      <c r="B105" s="114"/>
      <c r="C105" s="1147"/>
      <c r="D105" s="1148"/>
      <c r="E105" s="1149"/>
      <c r="F105" s="1150"/>
      <c r="G105" s="1150"/>
      <c r="H105" s="1150"/>
      <c r="I105" s="1150"/>
      <c r="J105" s="1150"/>
      <c r="K105" s="1150"/>
      <c r="L105" s="1150"/>
      <c r="M105" s="1150"/>
      <c r="N105" s="1150"/>
      <c r="O105" s="1150"/>
      <c r="P105" s="1150"/>
      <c r="Q105" s="1150"/>
      <c r="R105" s="1150"/>
      <c r="S105" s="1150"/>
      <c r="T105" s="1150"/>
      <c r="U105" s="1150"/>
      <c r="V105" s="1150"/>
      <c r="W105" s="1150"/>
      <c r="X105" s="1150"/>
      <c r="Y105" s="1150"/>
      <c r="Z105" s="1150"/>
      <c r="AA105" s="1150"/>
      <c r="AB105" s="1150"/>
      <c r="AC105" s="1150"/>
      <c r="AD105" s="1150"/>
      <c r="AE105" s="1150"/>
      <c r="AF105" s="1150"/>
      <c r="AG105" s="1150"/>
      <c r="AH105" s="1150"/>
      <c r="AI105" s="1150"/>
      <c r="AJ105" s="1150"/>
      <c r="AK105" s="1151"/>
      <c r="AL105" s="1238"/>
      <c r="AM105" s="1239"/>
      <c r="AN105" s="1239"/>
      <c r="AO105" s="1239"/>
      <c r="AP105" s="1239"/>
      <c r="AQ105" s="1239"/>
      <c r="AR105" s="1239"/>
      <c r="AS105" s="1239"/>
      <c r="AT105" s="1239"/>
      <c r="AU105" s="1239"/>
      <c r="AV105" s="1240"/>
      <c r="AW105" s="129" t="str">
        <f>+IF(AW104&gt;1300,"設定文字数を超過しています","")</f>
        <v/>
      </c>
      <c r="AX105" s="121"/>
      <c r="AY105" s="121"/>
      <c r="AZ105" s="121"/>
      <c r="BA105" s="158"/>
      <c r="BB105" s="158"/>
      <c r="BC105" s="158"/>
      <c r="BD105" s="111"/>
      <c r="BE105" s="111"/>
      <c r="BF105" s="111"/>
      <c r="BG105" s="153"/>
      <c r="BH105" s="153"/>
      <c r="BI105" s="153"/>
      <c r="BJ105" s="153"/>
      <c r="BK105" s="153"/>
      <c r="BL105" s="153"/>
      <c r="BM105" s="153"/>
      <c r="BN105" s="153"/>
      <c r="BO105" s="153"/>
      <c r="BP105" s="153"/>
      <c r="BQ105" s="153"/>
      <c r="BR105" s="153"/>
      <c r="BS105" s="153"/>
      <c r="BT105" s="153"/>
      <c r="BU105" s="153"/>
      <c r="BV105" s="153"/>
      <c r="BW105" s="153"/>
      <c r="BX105" s="153"/>
      <c r="BY105" s="153"/>
      <c r="BZ105" s="153"/>
      <c r="CA105" s="153"/>
      <c r="CB105" s="153"/>
      <c r="CC105" s="153"/>
      <c r="CD105" s="153"/>
      <c r="CE105" s="153"/>
      <c r="CF105" s="153"/>
      <c r="CG105" s="153"/>
      <c r="CH105" s="153"/>
      <c r="CI105" s="153"/>
      <c r="CJ105" s="153"/>
      <c r="CK105" s="153"/>
      <c r="CL105" s="153"/>
      <c r="CM105" s="153"/>
      <c r="CN105" s="153"/>
      <c r="CO105" s="153"/>
      <c r="CP105" s="153"/>
      <c r="CQ105" s="153"/>
      <c r="CR105" s="153"/>
      <c r="CS105" s="153"/>
      <c r="CT105" s="153"/>
    </row>
    <row r="106" spans="1:98" s="113" customFormat="1" ht="45.6" customHeight="1">
      <c r="A106" s="114"/>
      <c r="B106" s="114"/>
      <c r="C106" s="1147"/>
      <c r="D106" s="1148"/>
      <c r="E106" s="1149"/>
      <c r="F106" s="1150"/>
      <c r="G106" s="1150"/>
      <c r="H106" s="1150"/>
      <c r="I106" s="1150"/>
      <c r="J106" s="1150"/>
      <c r="K106" s="1150"/>
      <c r="L106" s="1150"/>
      <c r="M106" s="1150"/>
      <c r="N106" s="1150"/>
      <c r="O106" s="1150"/>
      <c r="P106" s="1150"/>
      <c r="Q106" s="1150"/>
      <c r="R106" s="1150"/>
      <c r="S106" s="1150"/>
      <c r="T106" s="1150"/>
      <c r="U106" s="1150"/>
      <c r="V106" s="1150"/>
      <c r="W106" s="1150"/>
      <c r="X106" s="1150"/>
      <c r="Y106" s="1150"/>
      <c r="Z106" s="1150"/>
      <c r="AA106" s="1150"/>
      <c r="AB106" s="1150"/>
      <c r="AC106" s="1150"/>
      <c r="AD106" s="1150"/>
      <c r="AE106" s="1150"/>
      <c r="AF106" s="1150"/>
      <c r="AG106" s="1150"/>
      <c r="AH106" s="1150"/>
      <c r="AI106" s="1150"/>
      <c r="AJ106" s="1150"/>
      <c r="AK106" s="1151"/>
      <c r="AL106" s="1238"/>
      <c r="AM106" s="1239"/>
      <c r="AN106" s="1239"/>
      <c r="AO106" s="1239"/>
      <c r="AP106" s="1239"/>
      <c r="AQ106" s="1239"/>
      <c r="AR106" s="1239"/>
      <c r="AS106" s="1239"/>
      <c r="AT106" s="1239"/>
      <c r="AU106" s="1239"/>
      <c r="AV106" s="1240"/>
      <c r="AW106" s="134" t="s">
        <v>220</v>
      </c>
      <c r="AX106" s="121"/>
      <c r="AY106" s="121"/>
      <c r="AZ106" s="121"/>
      <c r="BA106" s="158"/>
      <c r="BB106" s="158"/>
      <c r="BC106" s="158"/>
      <c r="BD106" s="111"/>
      <c r="BE106" s="111"/>
      <c r="BF106" s="111"/>
      <c r="BG106" s="153"/>
      <c r="BH106" s="153"/>
      <c r="BI106" s="153"/>
      <c r="BJ106" s="153"/>
      <c r="BK106" s="153"/>
      <c r="BL106" s="153"/>
      <c r="BM106" s="153"/>
      <c r="BN106" s="153"/>
      <c r="BO106" s="153"/>
      <c r="BP106" s="153"/>
      <c r="BQ106" s="153"/>
      <c r="BR106" s="153"/>
      <c r="BS106" s="153"/>
      <c r="BT106" s="153"/>
      <c r="BU106" s="153"/>
      <c r="BV106" s="153"/>
      <c r="BW106" s="153"/>
      <c r="BX106" s="153"/>
      <c r="BY106" s="153"/>
      <c r="BZ106" s="153"/>
      <c r="CA106" s="153"/>
      <c r="CB106" s="153"/>
      <c r="CC106" s="153"/>
      <c r="CD106" s="153"/>
      <c r="CE106" s="153"/>
      <c r="CF106" s="153"/>
      <c r="CG106" s="153"/>
      <c r="CH106" s="153"/>
      <c r="CI106" s="153"/>
      <c r="CJ106" s="153"/>
      <c r="CK106" s="153"/>
      <c r="CL106" s="153"/>
      <c r="CM106" s="153"/>
      <c r="CN106" s="153"/>
      <c r="CO106" s="153"/>
      <c r="CP106" s="153"/>
      <c r="CQ106" s="153"/>
      <c r="CR106" s="153"/>
      <c r="CS106" s="153"/>
      <c r="CT106" s="153"/>
    </row>
    <row r="107" spans="1:98" s="113" customFormat="1" ht="45.6" customHeight="1">
      <c r="A107" s="114"/>
      <c r="B107" s="114"/>
      <c r="C107" s="1147"/>
      <c r="D107" s="1148"/>
      <c r="E107" s="1149"/>
      <c r="F107" s="1150"/>
      <c r="G107" s="1150"/>
      <c r="H107" s="1150"/>
      <c r="I107" s="1150"/>
      <c r="J107" s="1150"/>
      <c r="K107" s="1150"/>
      <c r="L107" s="1150"/>
      <c r="M107" s="1150"/>
      <c r="N107" s="1150"/>
      <c r="O107" s="1150"/>
      <c r="P107" s="1150"/>
      <c r="Q107" s="1150"/>
      <c r="R107" s="1150"/>
      <c r="S107" s="1150"/>
      <c r="T107" s="1150"/>
      <c r="U107" s="1150"/>
      <c r="V107" s="1150"/>
      <c r="W107" s="1150"/>
      <c r="X107" s="1150"/>
      <c r="Y107" s="1150"/>
      <c r="Z107" s="1150"/>
      <c r="AA107" s="1150"/>
      <c r="AB107" s="1150"/>
      <c r="AC107" s="1150"/>
      <c r="AD107" s="1150"/>
      <c r="AE107" s="1150"/>
      <c r="AF107" s="1150"/>
      <c r="AG107" s="1150"/>
      <c r="AH107" s="1150"/>
      <c r="AI107" s="1150"/>
      <c r="AJ107" s="1150"/>
      <c r="AK107" s="1151"/>
      <c r="AL107" s="1238"/>
      <c r="AM107" s="1239"/>
      <c r="AN107" s="1239"/>
      <c r="AO107" s="1239"/>
      <c r="AP107" s="1239"/>
      <c r="AQ107" s="1239"/>
      <c r="AR107" s="1239"/>
      <c r="AS107" s="1239"/>
      <c r="AT107" s="1239"/>
      <c r="AU107" s="1239"/>
      <c r="AV107" s="1240"/>
      <c r="AW107" s="124">
        <f>+LEN(AL103)</f>
        <v>0</v>
      </c>
      <c r="AX107" s="121"/>
      <c r="AY107" s="121"/>
      <c r="AZ107" s="121"/>
      <c r="BA107" s="158"/>
      <c r="BB107" s="158"/>
      <c r="BC107" s="158"/>
      <c r="BD107" s="111"/>
      <c r="BE107" s="111"/>
      <c r="BF107" s="111"/>
      <c r="BG107" s="153"/>
      <c r="BH107" s="153"/>
      <c r="BI107" s="153"/>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c r="CF107" s="153"/>
      <c r="CG107" s="153"/>
      <c r="CH107" s="153"/>
      <c r="CI107" s="153"/>
      <c r="CJ107" s="153"/>
      <c r="CK107" s="153"/>
      <c r="CL107" s="153"/>
      <c r="CM107" s="153"/>
      <c r="CN107" s="153"/>
      <c r="CO107" s="153"/>
      <c r="CP107" s="153"/>
      <c r="CQ107" s="153"/>
      <c r="CR107" s="153"/>
      <c r="CS107" s="153"/>
      <c r="CT107" s="153"/>
    </row>
    <row r="108" spans="1:98" s="113" customFormat="1" ht="45.6" customHeight="1">
      <c r="A108" s="114"/>
      <c r="B108" s="114"/>
      <c r="C108" s="1147"/>
      <c r="D108" s="1148"/>
      <c r="E108" s="1149"/>
      <c r="F108" s="1150"/>
      <c r="G108" s="1150"/>
      <c r="H108" s="1150"/>
      <c r="I108" s="1150"/>
      <c r="J108" s="1150"/>
      <c r="K108" s="1150"/>
      <c r="L108" s="1150"/>
      <c r="M108" s="1150"/>
      <c r="N108" s="1150"/>
      <c r="O108" s="1150"/>
      <c r="P108" s="1150"/>
      <c r="Q108" s="1150"/>
      <c r="R108" s="1150"/>
      <c r="S108" s="1150"/>
      <c r="T108" s="1150"/>
      <c r="U108" s="1150"/>
      <c r="V108" s="1150"/>
      <c r="W108" s="1150"/>
      <c r="X108" s="1150"/>
      <c r="Y108" s="1150"/>
      <c r="Z108" s="1150"/>
      <c r="AA108" s="1150"/>
      <c r="AB108" s="1150"/>
      <c r="AC108" s="1150"/>
      <c r="AD108" s="1150"/>
      <c r="AE108" s="1150"/>
      <c r="AF108" s="1150"/>
      <c r="AG108" s="1150"/>
      <c r="AH108" s="1150"/>
      <c r="AI108" s="1150"/>
      <c r="AJ108" s="1150"/>
      <c r="AK108" s="1151"/>
      <c r="AL108" s="1238"/>
      <c r="AM108" s="1239"/>
      <c r="AN108" s="1239"/>
      <c r="AO108" s="1239"/>
      <c r="AP108" s="1239"/>
      <c r="AQ108" s="1239"/>
      <c r="AR108" s="1239"/>
      <c r="AS108" s="1239"/>
      <c r="AT108" s="1239"/>
      <c r="AU108" s="1239"/>
      <c r="AV108" s="1240"/>
      <c r="AW108" s="129" t="str">
        <f>+IF(AW107&gt;420,"設定文字数を超過しています","")</f>
        <v/>
      </c>
      <c r="AX108" s="121"/>
      <c r="AY108" s="121"/>
      <c r="AZ108" s="121"/>
      <c r="BA108" s="158"/>
      <c r="BB108" s="158"/>
      <c r="BC108" s="158"/>
      <c r="BD108" s="111"/>
      <c r="BE108" s="111"/>
      <c r="BF108" s="111"/>
      <c r="BG108" s="153"/>
      <c r="BH108" s="153"/>
      <c r="BI108" s="153"/>
      <c r="BJ108" s="153"/>
      <c r="BK108" s="153"/>
      <c r="BL108" s="153"/>
      <c r="BM108" s="153"/>
      <c r="BN108" s="153"/>
      <c r="BO108" s="153"/>
      <c r="BP108" s="153"/>
      <c r="BQ108" s="153"/>
      <c r="BR108" s="153"/>
      <c r="BS108" s="153"/>
      <c r="BT108" s="153"/>
      <c r="BU108" s="153"/>
      <c r="BV108" s="153"/>
      <c r="BW108" s="153"/>
      <c r="BX108" s="153"/>
      <c r="BY108" s="153"/>
      <c r="BZ108" s="153"/>
      <c r="CA108" s="153"/>
      <c r="CB108" s="153"/>
      <c r="CC108" s="153"/>
      <c r="CD108" s="153"/>
      <c r="CE108" s="153"/>
      <c r="CF108" s="153"/>
      <c r="CG108" s="153"/>
      <c r="CH108" s="153"/>
      <c r="CI108" s="153"/>
      <c r="CJ108" s="153"/>
      <c r="CK108" s="153"/>
      <c r="CL108" s="153"/>
      <c r="CM108" s="153"/>
      <c r="CN108" s="153"/>
      <c r="CO108" s="153"/>
      <c r="CP108" s="153"/>
      <c r="CQ108" s="153"/>
      <c r="CR108" s="153"/>
      <c r="CS108" s="153"/>
      <c r="CT108" s="153"/>
    </row>
    <row r="109" spans="1:98" s="113" customFormat="1" ht="45.6" customHeight="1">
      <c r="A109" s="114"/>
      <c r="B109" s="114"/>
      <c r="C109" s="1147"/>
      <c r="D109" s="1148"/>
      <c r="E109" s="1149"/>
      <c r="F109" s="1150"/>
      <c r="G109" s="1150"/>
      <c r="H109" s="1150"/>
      <c r="I109" s="1150"/>
      <c r="J109" s="1150"/>
      <c r="K109" s="1150"/>
      <c r="L109" s="1150"/>
      <c r="M109" s="1150"/>
      <c r="N109" s="1150"/>
      <c r="O109" s="1150"/>
      <c r="P109" s="1150"/>
      <c r="Q109" s="1150"/>
      <c r="R109" s="1150"/>
      <c r="S109" s="1150"/>
      <c r="T109" s="1150"/>
      <c r="U109" s="1150"/>
      <c r="V109" s="1150"/>
      <c r="W109" s="1150"/>
      <c r="X109" s="1150"/>
      <c r="Y109" s="1150"/>
      <c r="Z109" s="1150"/>
      <c r="AA109" s="1150"/>
      <c r="AB109" s="1150"/>
      <c r="AC109" s="1150"/>
      <c r="AD109" s="1150"/>
      <c r="AE109" s="1150"/>
      <c r="AF109" s="1150"/>
      <c r="AG109" s="1150"/>
      <c r="AH109" s="1150"/>
      <c r="AI109" s="1150"/>
      <c r="AJ109" s="1150"/>
      <c r="AK109" s="1151"/>
      <c r="AL109" s="1238"/>
      <c r="AM109" s="1239"/>
      <c r="AN109" s="1239"/>
      <c r="AO109" s="1239"/>
      <c r="AP109" s="1239"/>
      <c r="AQ109" s="1239"/>
      <c r="AR109" s="1239"/>
      <c r="AS109" s="1239"/>
      <c r="AT109" s="1239"/>
      <c r="AU109" s="1239"/>
      <c r="AV109" s="1240"/>
      <c r="AW109" s="121"/>
      <c r="AX109" s="121"/>
      <c r="AY109" s="121"/>
      <c r="AZ109" s="121"/>
      <c r="BA109" s="158"/>
      <c r="BB109" s="158"/>
      <c r="BC109" s="158"/>
      <c r="BD109" s="111"/>
      <c r="BE109" s="111"/>
      <c r="BF109" s="111"/>
      <c r="BG109" s="153"/>
      <c r="BH109" s="153"/>
      <c r="BI109" s="153"/>
      <c r="BJ109" s="153"/>
      <c r="BK109" s="153"/>
      <c r="BL109" s="153"/>
      <c r="BM109" s="153"/>
      <c r="BN109" s="153"/>
      <c r="BO109" s="153"/>
      <c r="BP109" s="153"/>
      <c r="BQ109" s="153"/>
      <c r="BR109" s="153"/>
      <c r="BS109" s="153"/>
      <c r="BT109" s="153"/>
      <c r="BU109" s="153"/>
      <c r="BV109" s="153"/>
      <c r="BW109" s="153"/>
      <c r="BX109" s="153"/>
      <c r="BY109" s="153"/>
      <c r="BZ109" s="153"/>
      <c r="CA109" s="153"/>
      <c r="CB109" s="153"/>
      <c r="CC109" s="153"/>
      <c r="CD109" s="153"/>
      <c r="CE109" s="153"/>
      <c r="CF109" s="153"/>
      <c r="CG109" s="153"/>
      <c r="CH109" s="153"/>
      <c r="CI109" s="153"/>
      <c r="CJ109" s="153"/>
      <c r="CK109" s="153"/>
      <c r="CL109" s="153"/>
      <c r="CM109" s="153"/>
      <c r="CN109" s="153"/>
      <c r="CO109" s="153"/>
      <c r="CP109" s="153"/>
      <c r="CQ109" s="153"/>
      <c r="CR109" s="153"/>
      <c r="CS109" s="153"/>
      <c r="CT109" s="153"/>
    </row>
    <row r="110" spans="1:98" s="113" customFormat="1" ht="23.45" customHeight="1">
      <c r="A110" s="114"/>
      <c r="B110" s="114"/>
      <c r="C110" s="1147"/>
      <c r="D110" s="1148"/>
      <c r="E110" s="1149"/>
      <c r="F110" s="1150"/>
      <c r="G110" s="1150"/>
      <c r="H110" s="1150"/>
      <c r="I110" s="1150"/>
      <c r="J110" s="1150"/>
      <c r="K110" s="1150"/>
      <c r="L110" s="1150"/>
      <c r="M110" s="1150"/>
      <c r="N110" s="1150"/>
      <c r="O110" s="1150"/>
      <c r="P110" s="1150"/>
      <c r="Q110" s="1150"/>
      <c r="R110" s="1150"/>
      <c r="S110" s="1150"/>
      <c r="T110" s="1150"/>
      <c r="U110" s="1150"/>
      <c r="V110" s="1150"/>
      <c r="W110" s="1150"/>
      <c r="X110" s="1150"/>
      <c r="Y110" s="1150"/>
      <c r="Z110" s="1150"/>
      <c r="AA110" s="1150"/>
      <c r="AB110" s="1150"/>
      <c r="AC110" s="1150"/>
      <c r="AD110" s="1150"/>
      <c r="AE110" s="1150"/>
      <c r="AF110" s="1150"/>
      <c r="AG110" s="1150"/>
      <c r="AH110" s="1150"/>
      <c r="AI110" s="1150"/>
      <c r="AJ110" s="1150"/>
      <c r="AK110" s="1151"/>
      <c r="AL110" s="1238"/>
      <c r="AM110" s="1239"/>
      <c r="AN110" s="1239"/>
      <c r="AO110" s="1239"/>
      <c r="AP110" s="1239"/>
      <c r="AQ110" s="1239"/>
      <c r="AR110" s="1239"/>
      <c r="AS110" s="1239"/>
      <c r="AT110" s="1239"/>
      <c r="AU110" s="1239"/>
      <c r="AV110" s="1240"/>
      <c r="AW110" s="121"/>
      <c r="AX110" s="121"/>
      <c r="AY110" s="121"/>
      <c r="AZ110" s="121"/>
      <c r="BA110" s="158"/>
      <c r="BB110" s="158"/>
      <c r="BC110" s="158"/>
      <c r="BD110" s="111"/>
      <c r="BE110" s="111"/>
      <c r="BF110" s="111"/>
      <c r="BG110" s="153"/>
      <c r="BH110" s="153"/>
      <c r="BI110" s="153"/>
      <c r="BJ110" s="153"/>
      <c r="BK110" s="153"/>
      <c r="BL110" s="153"/>
      <c r="BM110" s="153"/>
      <c r="BN110" s="153"/>
      <c r="BO110" s="153"/>
      <c r="BP110" s="153"/>
      <c r="BQ110" s="153"/>
      <c r="BR110" s="153"/>
      <c r="BS110" s="153"/>
      <c r="BT110" s="153"/>
      <c r="BU110" s="153"/>
      <c r="BV110" s="153"/>
      <c r="BW110" s="153"/>
      <c r="BX110" s="153"/>
      <c r="BY110" s="153"/>
      <c r="BZ110" s="153"/>
      <c r="CA110" s="153"/>
      <c r="CB110" s="153"/>
      <c r="CC110" s="153"/>
      <c r="CD110" s="153"/>
      <c r="CE110" s="153"/>
      <c r="CF110" s="153"/>
      <c r="CG110" s="153"/>
      <c r="CH110" s="153"/>
      <c r="CI110" s="153"/>
      <c r="CJ110" s="153"/>
      <c r="CK110" s="153"/>
      <c r="CL110" s="153"/>
      <c r="CM110" s="153"/>
      <c r="CN110" s="153"/>
      <c r="CO110" s="153"/>
      <c r="CP110" s="153"/>
      <c r="CQ110" s="153"/>
      <c r="CR110" s="153"/>
      <c r="CS110" s="153"/>
      <c r="CT110" s="153"/>
    </row>
    <row r="111" spans="1:98" s="113" customFormat="1" ht="19.7" customHeight="1">
      <c r="A111" s="114"/>
      <c r="B111" s="114"/>
      <c r="C111" s="1147"/>
      <c r="D111" s="1148"/>
      <c r="E111" s="1248"/>
      <c r="F111" s="1249"/>
      <c r="G111" s="1249"/>
      <c r="H111" s="1249"/>
      <c r="I111" s="1249"/>
      <c r="J111" s="1249"/>
      <c r="K111" s="1249"/>
      <c r="L111" s="1249"/>
      <c r="M111" s="1249"/>
      <c r="N111" s="1249"/>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50"/>
      <c r="AL111" s="1241"/>
      <c r="AM111" s="1242"/>
      <c r="AN111" s="1242"/>
      <c r="AO111" s="1242"/>
      <c r="AP111" s="1242"/>
      <c r="AQ111" s="1242"/>
      <c r="AR111" s="1242"/>
      <c r="AS111" s="1242"/>
      <c r="AT111" s="1242"/>
      <c r="AU111" s="1242"/>
      <c r="AV111" s="1243"/>
      <c r="AW111" s="121"/>
      <c r="AX111" s="121"/>
      <c r="AY111" s="121"/>
      <c r="AZ111" s="121"/>
      <c r="BA111" s="158"/>
      <c r="BB111" s="158"/>
      <c r="BC111" s="158"/>
      <c r="BD111" s="111"/>
      <c r="BE111" s="111"/>
      <c r="BF111" s="111"/>
      <c r="BG111" s="153"/>
      <c r="BH111" s="153"/>
      <c r="BI111" s="153"/>
      <c r="BJ111" s="153"/>
      <c r="BK111" s="153"/>
      <c r="BL111" s="153"/>
      <c r="BM111" s="153"/>
      <c r="BN111" s="153"/>
      <c r="BO111" s="153"/>
      <c r="BP111" s="153"/>
      <c r="BQ111" s="153"/>
      <c r="BR111" s="153"/>
      <c r="BS111" s="153"/>
      <c r="BT111" s="153"/>
      <c r="BU111" s="153"/>
      <c r="BV111" s="153"/>
      <c r="BW111" s="153"/>
      <c r="BX111" s="153"/>
      <c r="BY111" s="153"/>
      <c r="BZ111" s="153"/>
      <c r="CA111" s="153"/>
      <c r="CB111" s="153"/>
      <c r="CC111" s="153"/>
      <c r="CD111" s="153"/>
      <c r="CE111" s="153"/>
      <c r="CF111" s="153"/>
      <c r="CG111" s="153"/>
      <c r="CH111" s="153"/>
      <c r="CI111" s="153"/>
      <c r="CJ111" s="153"/>
      <c r="CK111" s="153"/>
      <c r="CL111" s="153"/>
      <c r="CM111" s="153"/>
      <c r="CN111" s="153"/>
      <c r="CO111" s="153"/>
      <c r="CP111" s="153"/>
      <c r="CQ111" s="153"/>
      <c r="CR111" s="153"/>
      <c r="CS111" s="153"/>
      <c r="CT111" s="153"/>
    </row>
    <row r="112" spans="1:98" s="113" customFormat="1" ht="41.1" customHeight="1">
      <c r="A112" s="114"/>
      <c r="B112" s="114"/>
      <c r="C112" s="1264" t="s">
        <v>371</v>
      </c>
      <c r="D112" s="1265"/>
      <c r="E112" s="1265"/>
      <c r="F112" s="1265"/>
      <c r="G112" s="1265"/>
      <c r="H112" s="1265"/>
      <c r="I112" s="1265"/>
      <c r="J112" s="1265"/>
      <c r="K112" s="1265"/>
      <c r="L112" s="1265"/>
      <c r="M112" s="1265"/>
      <c r="N112" s="1265"/>
      <c r="O112" s="1265"/>
      <c r="P112" s="1265"/>
      <c r="Q112" s="1265"/>
      <c r="R112" s="1265"/>
      <c r="S112" s="1265"/>
      <c r="T112" s="1265"/>
      <c r="U112" s="1265"/>
      <c r="V112" s="1265"/>
      <c r="W112" s="1265"/>
      <c r="X112" s="1265"/>
      <c r="Y112" s="1265"/>
      <c r="Z112" s="1265"/>
      <c r="AA112" s="1265"/>
      <c r="AB112" s="1265"/>
      <c r="AC112" s="1265"/>
      <c r="AD112" s="1265"/>
      <c r="AE112" s="1265"/>
      <c r="AF112" s="1265"/>
      <c r="AG112" s="1265"/>
      <c r="AH112" s="1265"/>
      <c r="AI112" s="1265"/>
      <c r="AJ112" s="1265"/>
      <c r="AK112" s="1266"/>
      <c r="AL112" s="1267" t="s">
        <v>481</v>
      </c>
      <c r="AM112" s="1268"/>
      <c r="AN112" s="1268"/>
      <c r="AO112" s="1268"/>
      <c r="AP112" s="1268"/>
      <c r="AQ112" s="1268"/>
      <c r="AR112" s="1268"/>
      <c r="AS112" s="1268"/>
      <c r="AT112" s="1268"/>
      <c r="AU112" s="1268"/>
      <c r="AV112" s="1269"/>
      <c r="AW112" s="122"/>
      <c r="AX112" s="136"/>
      <c r="AY112" s="136"/>
      <c r="AZ112" s="136"/>
      <c r="BA112" s="207"/>
      <c r="BB112" s="207"/>
      <c r="BC112" s="207"/>
      <c r="BD112" s="111"/>
      <c r="BE112" s="111"/>
      <c r="BF112" s="111"/>
      <c r="BG112" s="153"/>
      <c r="BH112" s="153"/>
      <c r="BI112" s="153"/>
      <c r="BJ112" s="153"/>
      <c r="BK112" s="153"/>
      <c r="BL112" s="153"/>
      <c r="BM112" s="153"/>
      <c r="BN112" s="153"/>
      <c r="BO112" s="153"/>
      <c r="BP112" s="153"/>
      <c r="BQ112" s="153"/>
      <c r="BR112" s="153"/>
      <c r="BS112" s="153"/>
      <c r="BT112" s="153"/>
      <c r="BU112" s="153"/>
      <c r="BV112" s="153"/>
      <c r="BW112" s="153"/>
      <c r="BX112" s="153"/>
      <c r="BY112" s="153"/>
      <c r="BZ112" s="153"/>
      <c r="CA112" s="153"/>
      <c r="CB112" s="153"/>
      <c r="CC112" s="153"/>
      <c r="CD112" s="153"/>
      <c r="CE112" s="153"/>
      <c r="CF112" s="153"/>
      <c r="CG112" s="153"/>
      <c r="CH112" s="153"/>
      <c r="CI112" s="153"/>
      <c r="CJ112" s="153"/>
      <c r="CK112" s="153"/>
      <c r="CL112" s="153"/>
      <c r="CM112" s="153"/>
      <c r="CN112" s="153"/>
      <c r="CO112" s="153"/>
      <c r="CP112" s="153"/>
      <c r="CQ112" s="153"/>
      <c r="CR112" s="153"/>
      <c r="CS112" s="153"/>
      <c r="CT112" s="153"/>
    </row>
    <row r="113" spans="1:98" s="113" customFormat="1" ht="45.6" customHeight="1">
      <c r="A113" s="114"/>
      <c r="B113" s="114"/>
      <c r="C113" s="1147" t="s">
        <v>370</v>
      </c>
      <c r="D113" s="1148"/>
      <c r="E113" s="1149"/>
      <c r="F113" s="1150"/>
      <c r="G113" s="1150"/>
      <c r="H113" s="1150"/>
      <c r="I113" s="1150"/>
      <c r="J113" s="1150"/>
      <c r="K113" s="1150"/>
      <c r="L113" s="1150"/>
      <c r="M113" s="1150"/>
      <c r="N113" s="1150"/>
      <c r="O113" s="1150"/>
      <c r="P113" s="1150"/>
      <c r="Q113" s="1150"/>
      <c r="R113" s="1150"/>
      <c r="S113" s="1150"/>
      <c r="T113" s="1150"/>
      <c r="U113" s="1150"/>
      <c r="V113" s="1150"/>
      <c r="W113" s="1150"/>
      <c r="X113" s="1150"/>
      <c r="Y113" s="1150"/>
      <c r="Z113" s="1150"/>
      <c r="AA113" s="1150"/>
      <c r="AB113" s="1150"/>
      <c r="AC113" s="1150"/>
      <c r="AD113" s="1150"/>
      <c r="AE113" s="1150"/>
      <c r="AF113" s="1150"/>
      <c r="AG113" s="1150"/>
      <c r="AH113" s="1150"/>
      <c r="AI113" s="1150"/>
      <c r="AJ113" s="1150"/>
      <c r="AK113" s="1151"/>
      <c r="AL113" s="1235"/>
      <c r="AM113" s="1236"/>
      <c r="AN113" s="1236"/>
      <c r="AO113" s="1236"/>
      <c r="AP113" s="1236"/>
      <c r="AQ113" s="1236"/>
      <c r="AR113" s="1236"/>
      <c r="AS113" s="1236"/>
      <c r="AT113" s="1236"/>
      <c r="AU113" s="1236"/>
      <c r="AV113" s="1237"/>
      <c r="AW113" s="134" t="s">
        <v>219</v>
      </c>
      <c r="AX113" s="121"/>
      <c r="AY113" s="121"/>
      <c r="AZ113" s="121"/>
      <c r="BA113" s="158"/>
      <c r="BB113" s="158"/>
      <c r="BC113" s="158"/>
      <c r="BD113" s="111"/>
      <c r="BE113" s="111"/>
      <c r="BF113" s="111"/>
      <c r="BG113" s="153"/>
      <c r="BH113" s="153"/>
      <c r="BI113" s="153"/>
      <c r="BJ113" s="153"/>
      <c r="BK113" s="153"/>
      <c r="BL113" s="153"/>
      <c r="BM113" s="153"/>
      <c r="BN113" s="153"/>
      <c r="BO113" s="153"/>
      <c r="BP113" s="153"/>
      <c r="BQ113" s="153"/>
      <c r="BR113" s="153"/>
      <c r="BS113" s="153"/>
      <c r="BT113" s="153"/>
      <c r="BU113" s="153"/>
      <c r="BV113" s="153"/>
      <c r="BW113" s="153"/>
      <c r="BX113" s="153"/>
      <c r="BY113" s="153"/>
      <c r="BZ113" s="153"/>
      <c r="CA113" s="153"/>
      <c r="CB113" s="153"/>
      <c r="CC113" s="153"/>
      <c r="CD113" s="153"/>
      <c r="CE113" s="153"/>
      <c r="CF113" s="153"/>
      <c r="CG113" s="153"/>
      <c r="CH113" s="153"/>
      <c r="CI113" s="153"/>
      <c r="CJ113" s="153"/>
      <c r="CK113" s="153"/>
      <c r="CL113" s="153"/>
      <c r="CM113" s="153"/>
      <c r="CN113" s="153"/>
      <c r="CO113" s="153"/>
      <c r="CP113" s="153"/>
      <c r="CQ113" s="153"/>
      <c r="CR113" s="153"/>
      <c r="CS113" s="153"/>
      <c r="CT113" s="153"/>
    </row>
    <row r="114" spans="1:98" s="113" customFormat="1" ht="45.6" customHeight="1">
      <c r="A114" s="114"/>
      <c r="B114" s="114"/>
      <c r="C114" s="1147"/>
      <c r="D114" s="1148"/>
      <c r="E114" s="1149"/>
      <c r="F114" s="1150"/>
      <c r="G114" s="1150"/>
      <c r="H114" s="1150"/>
      <c r="I114" s="1150"/>
      <c r="J114" s="1150"/>
      <c r="K114" s="1150"/>
      <c r="L114" s="1150"/>
      <c r="M114" s="1150"/>
      <c r="N114" s="1150"/>
      <c r="O114" s="1150"/>
      <c r="P114" s="1150"/>
      <c r="Q114" s="1150"/>
      <c r="R114" s="1150"/>
      <c r="S114" s="1150"/>
      <c r="T114" s="1150"/>
      <c r="U114" s="1150"/>
      <c r="V114" s="1150"/>
      <c r="W114" s="1150"/>
      <c r="X114" s="1150"/>
      <c r="Y114" s="1150"/>
      <c r="Z114" s="1150"/>
      <c r="AA114" s="1150"/>
      <c r="AB114" s="1150"/>
      <c r="AC114" s="1150"/>
      <c r="AD114" s="1150"/>
      <c r="AE114" s="1150"/>
      <c r="AF114" s="1150"/>
      <c r="AG114" s="1150"/>
      <c r="AH114" s="1150"/>
      <c r="AI114" s="1150"/>
      <c r="AJ114" s="1150"/>
      <c r="AK114" s="1151"/>
      <c r="AL114" s="1238"/>
      <c r="AM114" s="1239"/>
      <c r="AN114" s="1239"/>
      <c r="AO114" s="1239"/>
      <c r="AP114" s="1239"/>
      <c r="AQ114" s="1239"/>
      <c r="AR114" s="1239"/>
      <c r="AS114" s="1239"/>
      <c r="AT114" s="1239"/>
      <c r="AU114" s="1239"/>
      <c r="AV114" s="1240"/>
      <c r="AW114" s="124">
        <f>+LEN(E113)</f>
        <v>0</v>
      </c>
      <c r="AX114" s="121"/>
      <c r="AY114" s="121"/>
      <c r="AZ114" s="121"/>
      <c r="BA114" s="158"/>
      <c r="BB114" s="158"/>
      <c r="BC114" s="158"/>
      <c r="BD114" s="111"/>
      <c r="BE114" s="111"/>
      <c r="BF114" s="111"/>
      <c r="BG114" s="153"/>
      <c r="BH114" s="153"/>
      <c r="BI114" s="153"/>
      <c r="BJ114" s="153"/>
      <c r="BK114" s="153"/>
      <c r="BL114" s="153"/>
      <c r="BM114" s="153"/>
      <c r="BN114" s="153"/>
      <c r="BO114" s="153"/>
      <c r="BP114" s="153"/>
      <c r="BQ114" s="153"/>
      <c r="BR114" s="153"/>
      <c r="BS114" s="153"/>
      <c r="BT114" s="153"/>
      <c r="BU114" s="153"/>
      <c r="BV114" s="153"/>
      <c r="BW114" s="153"/>
      <c r="BX114" s="153"/>
      <c r="BY114" s="153"/>
      <c r="BZ114" s="153"/>
      <c r="CA114" s="153"/>
      <c r="CB114" s="153"/>
      <c r="CC114" s="153"/>
      <c r="CD114" s="153"/>
      <c r="CE114" s="153"/>
      <c r="CF114" s="153"/>
      <c r="CG114" s="153"/>
      <c r="CH114" s="153"/>
      <c r="CI114" s="153"/>
      <c r="CJ114" s="153"/>
      <c r="CK114" s="153"/>
      <c r="CL114" s="153"/>
      <c r="CM114" s="153"/>
      <c r="CN114" s="153"/>
      <c r="CO114" s="153"/>
      <c r="CP114" s="153"/>
      <c r="CQ114" s="153"/>
      <c r="CR114" s="153"/>
      <c r="CS114" s="153"/>
      <c r="CT114" s="153"/>
    </row>
    <row r="115" spans="1:98" s="113" customFormat="1" ht="45.6" customHeight="1">
      <c r="A115" s="114"/>
      <c r="B115" s="114"/>
      <c r="C115" s="1147"/>
      <c r="D115" s="1148"/>
      <c r="E115" s="1149"/>
      <c r="F115" s="1150"/>
      <c r="G115" s="1150"/>
      <c r="H115" s="1150"/>
      <c r="I115" s="1150"/>
      <c r="J115" s="1150"/>
      <c r="K115" s="1150"/>
      <c r="L115" s="1150"/>
      <c r="M115" s="1150"/>
      <c r="N115" s="1150"/>
      <c r="O115" s="1150"/>
      <c r="P115" s="1150"/>
      <c r="Q115" s="1150"/>
      <c r="R115" s="1150"/>
      <c r="S115" s="1150"/>
      <c r="T115" s="1150"/>
      <c r="U115" s="1150"/>
      <c r="V115" s="1150"/>
      <c r="W115" s="1150"/>
      <c r="X115" s="1150"/>
      <c r="Y115" s="1150"/>
      <c r="Z115" s="1150"/>
      <c r="AA115" s="1150"/>
      <c r="AB115" s="1150"/>
      <c r="AC115" s="1150"/>
      <c r="AD115" s="1150"/>
      <c r="AE115" s="1150"/>
      <c r="AF115" s="1150"/>
      <c r="AG115" s="1150"/>
      <c r="AH115" s="1150"/>
      <c r="AI115" s="1150"/>
      <c r="AJ115" s="1150"/>
      <c r="AK115" s="1151"/>
      <c r="AL115" s="1238"/>
      <c r="AM115" s="1239"/>
      <c r="AN115" s="1239"/>
      <c r="AO115" s="1239"/>
      <c r="AP115" s="1239"/>
      <c r="AQ115" s="1239"/>
      <c r="AR115" s="1239"/>
      <c r="AS115" s="1239"/>
      <c r="AT115" s="1239"/>
      <c r="AU115" s="1239"/>
      <c r="AV115" s="1240"/>
      <c r="AW115" s="205" t="str">
        <f>+IF(AW114&gt;1300,"設定文字数を超過しています","")</f>
        <v/>
      </c>
      <c r="AX115" s="121"/>
      <c r="AY115" s="121"/>
      <c r="AZ115" s="121"/>
      <c r="BA115" s="158"/>
      <c r="BB115" s="158"/>
      <c r="BC115" s="158"/>
      <c r="BD115" s="111"/>
      <c r="BE115" s="111"/>
      <c r="BF115" s="111"/>
      <c r="BG115" s="153"/>
      <c r="BH115" s="153"/>
      <c r="BI115" s="153"/>
      <c r="BJ115" s="153"/>
      <c r="BK115" s="153"/>
      <c r="BL115" s="153"/>
      <c r="BM115" s="153"/>
      <c r="BN115" s="153"/>
      <c r="BO115" s="153"/>
      <c r="BP115" s="153"/>
      <c r="BQ115" s="153"/>
      <c r="BR115" s="153"/>
      <c r="BS115" s="153"/>
      <c r="BT115" s="153"/>
      <c r="BU115" s="153"/>
      <c r="BV115" s="153"/>
      <c r="BW115" s="153"/>
      <c r="BX115" s="153"/>
      <c r="BY115" s="153"/>
      <c r="BZ115" s="153"/>
      <c r="CA115" s="153"/>
      <c r="CB115" s="153"/>
      <c r="CC115" s="153"/>
      <c r="CD115" s="153"/>
      <c r="CE115" s="153"/>
      <c r="CF115" s="153"/>
      <c r="CG115" s="153"/>
      <c r="CH115" s="153"/>
      <c r="CI115" s="153"/>
      <c r="CJ115" s="153"/>
      <c r="CK115" s="153"/>
      <c r="CL115" s="153"/>
      <c r="CM115" s="153"/>
      <c r="CN115" s="153"/>
      <c r="CO115" s="153"/>
      <c r="CP115" s="153"/>
      <c r="CQ115" s="153"/>
      <c r="CR115" s="153"/>
      <c r="CS115" s="153"/>
      <c r="CT115" s="153"/>
    </row>
    <row r="116" spans="1:98" s="113" customFormat="1" ht="45.6" customHeight="1">
      <c r="A116" s="114"/>
      <c r="B116" s="114"/>
      <c r="C116" s="1147"/>
      <c r="D116" s="1148"/>
      <c r="E116" s="1149"/>
      <c r="F116" s="1150"/>
      <c r="G116" s="1150"/>
      <c r="H116" s="1150"/>
      <c r="I116" s="1150"/>
      <c r="J116" s="1150"/>
      <c r="K116" s="1150"/>
      <c r="L116" s="1150"/>
      <c r="M116" s="1150"/>
      <c r="N116" s="1150"/>
      <c r="O116" s="1150"/>
      <c r="P116" s="1150"/>
      <c r="Q116" s="1150"/>
      <c r="R116" s="1150"/>
      <c r="S116" s="1150"/>
      <c r="T116" s="1150"/>
      <c r="U116" s="1150"/>
      <c r="V116" s="1150"/>
      <c r="W116" s="1150"/>
      <c r="X116" s="1150"/>
      <c r="Y116" s="1150"/>
      <c r="Z116" s="1150"/>
      <c r="AA116" s="1150"/>
      <c r="AB116" s="1150"/>
      <c r="AC116" s="1150"/>
      <c r="AD116" s="1150"/>
      <c r="AE116" s="1150"/>
      <c r="AF116" s="1150"/>
      <c r="AG116" s="1150"/>
      <c r="AH116" s="1150"/>
      <c r="AI116" s="1150"/>
      <c r="AJ116" s="1150"/>
      <c r="AK116" s="1151"/>
      <c r="AL116" s="1238"/>
      <c r="AM116" s="1239"/>
      <c r="AN116" s="1239"/>
      <c r="AO116" s="1239"/>
      <c r="AP116" s="1239"/>
      <c r="AQ116" s="1239"/>
      <c r="AR116" s="1239"/>
      <c r="AS116" s="1239"/>
      <c r="AT116" s="1239"/>
      <c r="AU116" s="1239"/>
      <c r="AV116" s="1240"/>
      <c r="AW116" s="134" t="s">
        <v>220</v>
      </c>
      <c r="AX116" s="121"/>
      <c r="AY116" s="121"/>
      <c r="AZ116" s="121"/>
      <c r="BA116" s="158"/>
      <c r="BB116" s="158"/>
      <c r="BC116" s="158"/>
      <c r="BD116" s="111"/>
      <c r="BE116" s="111"/>
      <c r="BF116" s="111"/>
      <c r="BG116" s="153"/>
      <c r="BH116" s="153"/>
      <c r="BI116" s="153"/>
      <c r="BJ116" s="153"/>
      <c r="BK116" s="153"/>
      <c r="BL116" s="153"/>
      <c r="BM116" s="153"/>
      <c r="BN116" s="153"/>
      <c r="BO116" s="153"/>
      <c r="BP116" s="153"/>
      <c r="BQ116" s="153"/>
      <c r="BR116" s="153"/>
      <c r="BS116" s="153"/>
      <c r="BT116" s="153"/>
      <c r="BU116" s="153"/>
      <c r="BV116" s="153"/>
      <c r="BW116" s="153"/>
      <c r="BX116" s="153"/>
      <c r="BY116" s="153"/>
      <c r="BZ116" s="153"/>
      <c r="CA116" s="153"/>
      <c r="CB116" s="153"/>
      <c r="CC116" s="153"/>
      <c r="CD116" s="153"/>
      <c r="CE116" s="153"/>
      <c r="CF116" s="153"/>
      <c r="CG116" s="153"/>
      <c r="CH116" s="153"/>
      <c r="CI116" s="153"/>
      <c r="CJ116" s="153"/>
      <c r="CK116" s="153"/>
      <c r="CL116" s="153"/>
      <c r="CM116" s="153"/>
      <c r="CN116" s="153"/>
      <c r="CO116" s="153"/>
      <c r="CP116" s="153"/>
      <c r="CQ116" s="153"/>
      <c r="CR116" s="153"/>
      <c r="CS116" s="153"/>
      <c r="CT116" s="153"/>
    </row>
    <row r="117" spans="1:98" s="113" customFormat="1" ht="45.6" customHeight="1">
      <c r="A117" s="114"/>
      <c r="B117" s="114"/>
      <c r="C117" s="1147"/>
      <c r="D117" s="1148"/>
      <c r="E117" s="1149"/>
      <c r="F117" s="1150"/>
      <c r="G117" s="1150"/>
      <c r="H117" s="1150"/>
      <c r="I117" s="1150"/>
      <c r="J117" s="1150"/>
      <c r="K117" s="1150"/>
      <c r="L117" s="1150"/>
      <c r="M117" s="1150"/>
      <c r="N117" s="1150"/>
      <c r="O117" s="1150"/>
      <c r="P117" s="1150"/>
      <c r="Q117" s="1150"/>
      <c r="R117" s="1150"/>
      <c r="S117" s="1150"/>
      <c r="T117" s="1150"/>
      <c r="U117" s="1150"/>
      <c r="V117" s="1150"/>
      <c r="W117" s="1150"/>
      <c r="X117" s="1150"/>
      <c r="Y117" s="1150"/>
      <c r="Z117" s="1150"/>
      <c r="AA117" s="1150"/>
      <c r="AB117" s="1150"/>
      <c r="AC117" s="1150"/>
      <c r="AD117" s="1150"/>
      <c r="AE117" s="1150"/>
      <c r="AF117" s="1150"/>
      <c r="AG117" s="1150"/>
      <c r="AH117" s="1150"/>
      <c r="AI117" s="1150"/>
      <c r="AJ117" s="1150"/>
      <c r="AK117" s="1151"/>
      <c r="AL117" s="1238"/>
      <c r="AM117" s="1239"/>
      <c r="AN117" s="1239"/>
      <c r="AO117" s="1239"/>
      <c r="AP117" s="1239"/>
      <c r="AQ117" s="1239"/>
      <c r="AR117" s="1239"/>
      <c r="AS117" s="1239"/>
      <c r="AT117" s="1239"/>
      <c r="AU117" s="1239"/>
      <c r="AV117" s="1240"/>
      <c r="AW117" s="124">
        <f>+LEN(AL113)</f>
        <v>0</v>
      </c>
      <c r="AX117" s="121"/>
      <c r="AY117" s="121"/>
      <c r="AZ117" s="121"/>
      <c r="BA117" s="158"/>
      <c r="BB117" s="158"/>
      <c r="BC117" s="158"/>
      <c r="BD117" s="111"/>
      <c r="BE117" s="111"/>
      <c r="BF117" s="111"/>
      <c r="BG117" s="153"/>
      <c r="BH117" s="153"/>
      <c r="BI117" s="153"/>
      <c r="BJ117" s="153"/>
      <c r="BK117" s="153"/>
      <c r="BL117" s="153"/>
      <c r="BM117" s="153"/>
      <c r="BN117" s="153"/>
      <c r="BO117" s="153"/>
      <c r="BP117" s="153"/>
      <c r="BQ117" s="153"/>
      <c r="BR117" s="153"/>
      <c r="BS117" s="153"/>
      <c r="BT117" s="153"/>
      <c r="BU117" s="153"/>
      <c r="BV117" s="153"/>
      <c r="BW117" s="153"/>
      <c r="BX117" s="153"/>
      <c r="BY117" s="153"/>
      <c r="BZ117" s="153"/>
      <c r="CA117" s="153"/>
      <c r="CB117" s="153"/>
      <c r="CC117" s="153"/>
      <c r="CD117" s="153"/>
      <c r="CE117" s="153"/>
      <c r="CF117" s="153"/>
      <c r="CG117" s="153"/>
      <c r="CH117" s="153"/>
      <c r="CI117" s="153"/>
      <c r="CJ117" s="153"/>
      <c r="CK117" s="153"/>
      <c r="CL117" s="153"/>
      <c r="CM117" s="153"/>
      <c r="CN117" s="153"/>
      <c r="CO117" s="153"/>
      <c r="CP117" s="153"/>
      <c r="CQ117" s="153"/>
      <c r="CR117" s="153"/>
      <c r="CS117" s="153"/>
      <c r="CT117" s="153"/>
    </row>
    <row r="118" spans="1:98" s="113" customFormat="1" ht="45.6" customHeight="1">
      <c r="A118" s="114"/>
      <c r="B118" s="114"/>
      <c r="C118" s="1147"/>
      <c r="D118" s="1148"/>
      <c r="E118" s="1149"/>
      <c r="F118" s="1150"/>
      <c r="G118" s="1150"/>
      <c r="H118" s="1150"/>
      <c r="I118" s="1150"/>
      <c r="J118" s="1150"/>
      <c r="K118" s="1150"/>
      <c r="L118" s="1150"/>
      <c r="M118" s="1150"/>
      <c r="N118" s="1150"/>
      <c r="O118" s="1150"/>
      <c r="P118" s="1150"/>
      <c r="Q118" s="1150"/>
      <c r="R118" s="1150"/>
      <c r="S118" s="1150"/>
      <c r="T118" s="1150"/>
      <c r="U118" s="1150"/>
      <c r="V118" s="1150"/>
      <c r="W118" s="1150"/>
      <c r="X118" s="1150"/>
      <c r="Y118" s="1150"/>
      <c r="Z118" s="1150"/>
      <c r="AA118" s="1150"/>
      <c r="AB118" s="1150"/>
      <c r="AC118" s="1150"/>
      <c r="AD118" s="1150"/>
      <c r="AE118" s="1150"/>
      <c r="AF118" s="1150"/>
      <c r="AG118" s="1150"/>
      <c r="AH118" s="1150"/>
      <c r="AI118" s="1150"/>
      <c r="AJ118" s="1150"/>
      <c r="AK118" s="1151"/>
      <c r="AL118" s="1238"/>
      <c r="AM118" s="1239"/>
      <c r="AN118" s="1239"/>
      <c r="AO118" s="1239"/>
      <c r="AP118" s="1239"/>
      <c r="AQ118" s="1239"/>
      <c r="AR118" s="1239"/>
      <c r="AS118" s="1239"/>
      <c r="AT118" s="1239"/>
      <c r="AU118" s="1239"/>
      <c r="AV118" s="1240"/>
      <c r="AW118" s="205" t="str">
        <f>+IF(AW117&gt;420,"設定文字数を超過しています","")</f>
        <v/>
      </c>
      <c r="AX118" s="121"/>
      <c r="AY118" s="121"/>
      <c r="AZ118" s="121"/>
      <c r="BA118" s="158"/>
      <c r="BB118" s="158"/>
      <c r="BC118" s="158"/>
      <c r="BD118" s="111"/>
      <c r="BE118" s="111"/>
      <c r="BF118" s="111"/>
      <c r="BG118" s="153"/>
      <c r="BH118" s="153"/>
      <c r="BI118" s="153"/>
      <c r="BJ118" s="153"/>
      <c r="BK118" s="153"/>
      <c r="BL118" s="153"/>
      <c r="BM118" s="153"/>
      <c r="BN118" s="153"/>
      <c r="BO118" s="153"/>
      <c r="BP118" s="153"/>
      <c r="BQ118" s="153"/>
      <c r="BR118" s="153"/>
      <c r="BS118" s="153"/>
      <c r="BT118" s="153"/>
      <c r="BU118" s="153"/>
      <c r="BV118" s="153"/>
      <c r="BW118" s="153"/>
      <c r="BX118" s="153"/>
      <c r="BY118" s="153"/>
      <c r="BZ118" s="153"/>
      <c r="CA118" s="153"/>
      <c r="CB118" s="153"/>
      <c r="CC118" s="153"/>
      <c r="CD118" s="153"/>
      <c r="CE118" s="153"/>
      <c r="CF118" s="153"/>
      <c r="CG118" s="153"/>
      <c r="CH118" s="153"/>
      <c r="CI118" s="153"/>
      <c r="CJ118" s="153"/>
      <c r="CK118" s="153"/>
      <c r="CL118" s="153"/>
      <c r="CM118" s="153"/>
      <c r="CN118" s="153"/>
      <c r="CO118" s="153"/>
      <c r="CP118" s="153"/>
      <c r="CQ118" s="153"/>
      <c r="CR118" s="153"/>
      <c r="CS118" s="153"/>
      <c r="CT118" s="153"/>
    </row>
    <row r="119" spans="1:98" s="113" customFormat="1" ht="28.7" customHeight="1">
      <c r="A119" s="114"/>
      <c r="B119" s="114"/>
      <c r="C119" s="1147"/>
      <c r="D119" s="1148"/>
      <c r="E119" s="1149"/>
      <c r="F119" s="1150"/>
      <c r="G119" s="1150"/>
      <c r="H119" s="1150"/>
      <c r="I119" s="1150"/>
      <c r="J119" s="1150"/>
      <c r="K119" s="1150"/>
      <c r="L119" s="1150"/>
      <c r="M119" s="1150"/>
      <c r="N119" s="1150"/>
      <c r="O119" s="1150"/>
      <c r="P119" s="1150"/>
      <c r="Q119" s="1150"/>
      <c r="R119" s="1150"/>
      <c r="S119" s="1150"/>
      <c r="T119" s="1150"/>
      <c r="U119" s="1150"/>
      <c r="V119" s="1150"/>
      <c r="W119" s="1150"/>
      <c r="X119" s="1150"/>
      <c r="Y119" s="1150"/>
      <c r="Z119" s="1150"/>
      <c r="AA119" s="1150"/>
      <c r="AB119" s="1150"/>
      <c r="AC119" s="1150"/>
      <c r="AD119" s="1150"/>
      <c r="AE119" s="1150"/>
      <c r="AF119" s="1150"/>
      <c r="AG119" s="1150"/>
      <c r="AH119" s="1150"/>
      <c r="AI119" s="1150"/>
      <c r="AJ119" s="1150"/>
      <c r="AK119" s="1151"/>
      <c r="AL119" s="1238"/>
      <c r="AM119" s="1239"/>
      <c r="AN119" s="1239"/>
      <c r="AO119" s="1239"/>
      <c r="AP119" s="1239"/>
      <c r="AQ119" s="1239"/>
      <c r="AR119" s="1239"/>
      <c r="AS119" s="1239"/>
      <c r="AT119" s="1239"/>
      <c r="AU119" s="1239"/>
      <c r="AV119" s="1240"/>
      <c r="AW119" s="121"/>
      <c r="AX119" s="121"/>
      <c r="AY119" s="121"/>
      <c r="AZ119" s="121"/>
      <c r="BA119" s="158"/>
      <c r="BB119" s="158"/>
      <c r="BC119" s="158"/>
      <c r="BD119" s="111"/>
      <c r="BE119" s="111"/>
      <c r="BF119" s="111"/>
      <c r="BG119" s="153"/>
      <c r="BH119" s="153"/>
      <c r="BI119" s="153"/>
      <c r="BJ119" s="153"/>
      <c r="BK119" s="153"/>
      <c r="BL119" s="153"/>
      <c r="BM119" s="153"/>
      <c r="BN119" s="153"/>
      <c r="BO119" s="153"/>
      <c r="BP119" s="153"/>
      <c r="BQ119" s="153"/>
      <c r="BR119" s="153"/>
      <c r="BS119" s="153"/>
      <c r="BT119" s="153"/>
      <c r="BU119" s="153"/>
      <c r="BV119" s="153"/>
      <c r="BW119" s="153"/>
      <c r="BX119" s="153"/>
      <c r="BY119" s="153"/>
      <c r="BZ119" s="153"/>
      <c r="CA119" s="153"/>
      <c r="CB119" s="153"/>
      <c r="CC119" s="153"/>
      <c r="CD119" s="153"/>
      <c r="CE119" s="153"/>
      <c r="CF119" s="153"/>
      <c r="CG119" s="153"/>
      <c r="CH119" s="153"/>
      <c r="CI119" s="153"/>
      <c r="CJ119" s="153"/>
      <c r="CK119" s="153"/>
      <c r="CL119" s="153"/>
      <c r="CM119" s="153"/>
      <c r="CN119" s="153"/>
      <c r="CO119" s="153"/>
      <c r="CP119" s="153"/>
      <c r="CQ119" s="153"/>
      <c r="CR119" s="153"/>
      <c r="CS119" s="153"/>
      <c r="CT119" s="153"/>
    </row>
    <row r="120" spans="1:98" s="113" customFormat="1" ht="45" customHeight="1">
      <c r="A120" s="114"/>
      <c r="B120" s="114"/>
      <c r="C120" s="1147"/>
      <c r="D120" s="1148"/>
      <c r="E120" s="1149"/>
      <c r="F120" s="1150"/>
      <c r="G120" s="1150"/>
      <c r="H120" s="1150"/>
      <c r="I120" s="1150"/>
      <c r="J120" s="1150"/>
      <c r="K120" s="1150"/>
      <c r="L120" s="1150"/>
      <c r="M120" s="1150"/>
      <c r="N120" s="1150"/>
      <c r="O120" s="1150"/>
      <c r="P120" s="1150"/>
      <c r="Q120" s="1150"/>
      <c r="R120" s="1150"/>
      <c r="S120" s="1150"/>
      <c r="T120" s="1150"/>
      <c r="U120" s="1150"/>
      <c r="V120" s="1150"/>
      <c r="W120" s="1150"/>
      <c r="X120" s="1150"/>
      <c r="Y120" s="1150"/>
      <c r="Z120" s="1150"/>
      <c r="AA120" s="1150"/>
      <c r="AB120" s="1150"/>
      <c r="AC120" s="1150"/>
      <c r="AD120" s="1150"/>
      <c r="AE120" s="1150"/>
      <c r="AF120" s="1150"/>
      <c r="AG120" s="1150"/>
      <c r="AH120" s="1150"/>
      <c r="AI120" s="1150"/>
      <c r="AJ120" s="1150"/>
      <c r="AK120" s="1151"/>
      <c r="AL120" s="1238"/>
      <c r="AM120" s="1239"/>
      <c r="AN120" s="1239"/>
      <c r="AO120" s="1239"/>
      <c r="AP120" s="1239"/>
      <c r="AQ120" s="1239"/>
      <c r="AR120" s="1239"/>
      <c r="AS120" s="1239"/>
      <c r="AT120" s="1239"/>
      <c r="AU120" s="1239"/>
      <c r="AV120" s="1240"/>
      <c r="AW120" s="121"/>
      <c r="AX120" s="121"/>
      <c r="AY120" s="121"/>
      <c r="AZ120" s="121"/>
      <c r="BA120" s="158"/>
      <c r="BB120" s="158"/>
      <c r="BC120" s="158"/>
      <c r="BD120" s="111"/>
      <c r="BE120" s="111"/>
      <c r="BF120" s="111"/>
      <c r="BG120" s="153"/>
      <c r="BH120" s="153"/>
      <c r="BI120" s="153"/>
      <c r="BJ120" s="153"/>
      <c r="BK120" s="153"/>
      <c r="BL120" s="153"/>
      <c r="BM120" s="153"/>
      <c r="BN120" s="153"/>
      <c r="BO120" s="153"/>
      <c r="BP120" s="153"/>
      <c r="BQ120" s="153"/>
      <c r="BR120" s="153"/>
      <c r="BS120" s="153"/>
      <c r="BT120" s="153"/>
      <c r="BU120" s="153"/>
      <c r="BV120" s="153"/>
      <c r="BW120" s="153"/>
      <c r="BX120" s="153"/>
      <c r="BY120" s="153"/>
      <c r="BZ120" s="153"/>
      <c r="CA120" s="153"/>
      <c r="CB120" s="153"/>
      <c r="CC120" s="153"/>
      <c r="CD120" s="153"/>
      <c r="CE120" s="153"/>
      <c r="CF120" s="153"/>
      <c r="CG120" s="153"/>
      <c r="CH120" s="153"/>
      <c r="CI120" s="153"/>
      <c r="CJ120" s="153"/>
      <c r="CK120" s="153"/>
      <c r="CL120" s="153"/>
      <c r="CM120" s="153"/>
      <c r="CN120" s="153"/>
      <c r="CO120" s="153"/>
      <c r="CP120" s="153"/>
      <c r="CQ120" s="153"/>
      <c r="CR120" s="153"/>
      <c r="CS120" s="153"/>
      <c r="CT120" s="153"/>
    </row>
    <row r="121" spans="1:98" s="113" customFormat="1" ht="12.6" customHeight="1">
      <c r="A121" s="114"/>
      <c r="B121" s="114"/>
      <c r="C121" s="1233"/>
      <c r="D121" s="1234"/>
      <c r="E121" s="1149"/>
      <c r="F121" s="1150"/>
      <c r="G121" s="1150"/>
      <c r="H121" s="1150"/>
      <c r="I121" s="1150"/>
      <c r="J121" s="1150"/>
      <c r="K121" s="1150"/>
      <c r="L121" s="1150"/>
      <c r="M121" s="1150"/>
      <c r="N121" s="1150"/>
      <c r="O121" s="1150"/>
      <c r="P121" s="1150"/>
      <c r="Q121" s="1150"/>
      <c r="R121" s="1150"/>
      <c r="S121" s="1150"/>
      <c r="T121" s="1150"/>
      <c r="U121" s="1150"/>
      <c r="V121" s="1150"/>
      <c r="W121" s="1150"/>
      <c r="X121" s="1150"/>
      <c r="Y121" s="1150"/>
      <c r="Z121" s="1150"/>
      <c r="AA121" s="1150"/>
      <c r="AB121" s="1150"/>
      <c r="AC121" s="1150"/>
      <c r="AD121" s="1150"/>
      <c r="AE121" s="1150"/>
      <c r="AF121" s="1150"/>
      <c r="AG121" s="1150"/>
      <c r="AH121" s="1150"/>
      <c r="AI121" s="1150"/>
      <c r="AJ121" s="1150"/>
      <c r="AK121" s="1151"/>
      <c r="AL121" s="1241"/>
      <c r="AM121" s="1242"/>
      <c r="AN121" s="1242"/>
      <c r="AO121" s="1242"/>
      <c r="AP121" s="1242"/>
      <c r="AQ121" s="1242"/>
      <c r="AR121" s="1242"/>
      <c r="AS121" s="1242"/>
      <c r="AT121" s="1242"/>
      <c r="AU121" s="1242"/>
      <c r="AV121" s="1243"/>
      <c r="AW121" s="122"/>
      <c r="AX121" s="121"/>
      <c r="AY121" s="121"/>
      <c r="AZ121" s="121"/>
      <c r="BA121" s="158"/>
      <c r="BB121" s="158"/>
      <c r="BC121" s="158"/>
      <c r="BD121" s="111"/>
      <c r="BE121" s="111"/>
      <c r="BF121" s="111"/>
      <c r="BG121" s="153"/>
      <c r="BH121" s="153"/>
      <c r="BI121" s="153"/>
      <c r="BJ121" s="153"/>
      <c r="BK121" s="153"/>
      <c r="BL121" s="153"/>
      <c r="BM121" s="153"/>
      <c r="BN121" s="153"/>
      <c r="BO121" s="153"/>
      <c r="BP121" s="153"/>
      <c r="BQ121" s="153"/>
      <c r="BR121" s="153"/>
      <c r="BS121" s="153"/>
      <c r="BT121" s="153"/>
      <c r="BU121" s="153"/>
      <c r="BV121" s="153"/>
      <c r="BW121" s="153"/>
      <c r="BX121" s="153"/>
      <c r="BY121" s="153"/>
      <c r="BZ121" s="153"/>
      <c r="CA121" s="153"/>
      <c r="CB121" s="153"/>
      <c r="CC121" s="153"/>
      <c r="CD121" s="153"/>
      <c r="CE121" s="153"/>
      <c r="CF121" s="153"/>
      <c r="CG121" s="153"/>
      <c r="CH121" s="153"/>
      <c r="CI121" s="153"/>
      <c r="CJ121" s="153"/>
      <c r="CK121" s="153"/>
      <c r="CL121" s="153"/>
      <c r="CM121" s="153"/>
      <c r="CN121" s="153"/>
      <c r="CO121" s="153"/>
      <c r="CP121" s="153"/>
      <c r="CQ121" s="153"/>
      <c r="CR121" s="153"/>
      <c r="CS121" s="153"/>
      <c r="CT121" s="153"/>
    </row>
    <row r="122" spans="1:98" s="113" customFormat="1" ht="41.1" customHeight="1">
      <c r="A122" s="114"/>
      <c r="B122" s="114"/>
      <c r="C122" s="1264" t="s">
        <v>371</v>
      </c>
      <c r="D122" s="1265"/>
      <c r="E122" s="1265"/>
      <c r="F122" s="1265"/>
      <c r="G122" s="1265"/>
      <c r="H122" s="1265"/>
      <c r="I122" s="1265"/>
      <c r="J122" s="1265"/>
      <c r="K122" s="1265"/>
      <c r="L122" s="1265"/>
      <c r="M122" s="1265"/>
      <c r="N122" s="1265"/>
      <c r="O122" s="1265"/>
      <c r="P122" s="1265"/>
      <c r="Q122" s="1265"/>
      <c r="R122" s="1265"/>
      <c r="S122" s="1265"/>
      <c r="T122" s="1265"/>
      <c r="U122" s="1265"/>
      <c r="V122" s="1265"/>
      <c r="W122" s="1265"/>
      <c r="X122" s="1265"/>
      <c r="Y122" s="1265"/>
      <c r="Z122" s="1265"/>
      <c r="AA122" s="1265"/>
      <c r="AB122" s="1265"/>
      <c r="AC122" s="1265"/>
      <c r="AD122" s="1265"/>
      <c r="AE122" s="1265"/>
      <c r="AF122" s="1265"/>
      <c r="AG122" s="1265"/>
      <c r="AH122" s="1265"/>
      <c r="AI122" s="1265"/>
      <c r="AJ122" s="1265"/>
      <c r="AK122" s="1266"/>
      <c r="AL122" s="1267" t="s">
        <v>481</v>
      </c>
      <c r="AM122" s="1268"/>
      <c r="AN122" s="1268"/>
      <c r="AO122" s="1268"/>
      <c r="AP122" s="1268"/>
      <c r="AQ122" s="1268"/>
      <c r="AR122" s="1268"/>
      <c r="AS122" s="1268"/>
      <c r="AT122" s="1268"/>
      <c r="AU122" s="1268"/>
      <c r="AV122" s="1269"/>
      <c r="AW122" s="122"/>
      <c r="AX122" s="136"/>
      <c r="AY122" s="136"/>
      <c r="AZ122" s="136"/>
      <c r="BA122" s="207"/>
      <c r="BB122" s="207"/>
      <c r="BC122" s="207"/>
      <c r="BD122" s="111"/>
      <c r="BE122" s="111"/>
      <c r="BF122" s="111"/>
      <c r="BG122" s="153"/>
      <c r="BH122" s="153"/>
      <c r="BI122" s="153"/>
      <c r="BJ122" s="153"/>
      <c r="BK122" s="153"/>
      <c r="BL122" s="153"/>
      <c r="BM122" s="153"/>
      <c r="BN122" s="153"/>
      <c r="BO122" s="153"/>
      <c r="BP122" s="153"/>
      <c r="BQ122" s="153"/>
      <c r="BR122" s="153"/>
      <c r="BS122" s="153"/>
      <c r="BT122" s="153"/>
      <c r="BU122" s="153"/>
      <c r="BV122" s="153"/>
      <c r="BW122" s="153"/>
      <c r="BX122" s="153"/>
      <c r="BY122" s="153"/>
      <c r="BZ122" s="153"/>
      <c r="CA122" s="153"/>
      <c r="CB122" s="153"/>
      <c r="CC122" s="153"/>
      <c r="CD122" s="153"/>
      <c r="CE122" s="153"/>
      <c r="CF122" s="153"/>
      <c r="CG122" s="153"/>
      <c r="CH122" s="153"/>
      <c r="CI122" s="153"/>
      <c r="CJ122" s="153"/>
      <c r="CK122" s="153"/>
      <c r="CL122" s="153"/>
      <c r="CM122" s="153"/>
      <c r="CN122" s="153"/>
      <c r="CO122" s="153"/>
      <c r="CP122" s="153"/>
      <c r="CQ122" s="153"/>
      <c r="CR122" s="153"/>
      <c r="CS122" s="153"/>
      <c r="CT122" s="153"/>
    </row>
    <row r="123" spans="1:98" s="113" customFormat="1" ht="45.6" customHeight="1">
      <c r="A123" s="114"/>
      <c r="B123" s="114"/>
      <c r="C123" s="1145" t="s">
        <v>372</v>
      </c>
      <c r="D123" s="1146"/>
      <c r="E123" s="1149"/>
      <c r="F123" s="1150"/>
      <c r="G123" s="1150"/>
      <c r="H123" s="1150"/>
      <c r="I123" s="1150"/>
      <c r="J123" s="1150"/>
      <c r="K123" s="1150"/>
      <c r="L123" s="1150"/>
      <c r="M123" s="1150"/>
      <c r="N123" s="1150"/>
      <c r="O123" s="1150"/>
      <c r="P123" s="1150"/>
      <c r="Q123" s="1150"/>
      <c r="R123" s="1150"/>
      <c r="S123" s="1150"/>
      <c r="T123" s="1150"/>
      <c r="U123" s="1150"/>
      <c r="V123" s="1150"/>
      <c r="W123" s="1150"/>
      <c r="X123" s="1150"/>
      <c r="Y123" s="1150"/>
      <c r="Z123" s="1150"/>
      <c r="AA123" s="1150"/>
      <c r="AB123" s="1150"/>
      <c r="AC123" s="1150"/>
      <c r="AD123" s="1150"/>
      <c r="AE123" s="1150"/>
      <c r="AF123" s="1150"/>
      <c r="AG123" s="1150"/>
      <c r="AH123" s="1150"/>
      <c r="AI123" s="1150"/>
      <c r="AJ123" s="1150"/>
      <c r="AK123" s="1151"/>
      <c r="AL123" s="1235"/>
      <c r="AM123" s="1236"/>
      <c r="AN123" s="1236"/>
      <c r="AO123" s="1236"/>
      <c r="AP123" s="1236"/>
      <c r="AQ123" s="1236"/>
      <c r="AR123" s="1236"/>
      <c r="AS123" s="1236"/>
      <c r="AT123" s="1236"/>
      <c r="AU123" s="1236"/>
      <c r="AV123" s="1237"/>
      <c r="AW123" s="134" t="s">
        <v>219</v>
      </c>
      <c r="AX123" s="121"/>
      <c r="AY123" s="121"/>
      <c r="AZ123" s="121"/>
      <c r="BA123" s="158"/>
      <c r="BB123" s="158"/>
      <c r="BC123" s="158"/>
      <c r="BD123" s="111"/>
      <c r="BE123" s="111"/>
      <c r="BF123" s="111"/>
      <c r="BG123" s="153"/>
      <c r="BH123" s="153"/>
      <c r="BI123" s="153"/>
      <c r="BJ123" s="153"/>
      <c r="BK123" s="153"/>
      <c r="BL123" s="153"/>
      <c r="BM123" s="153"/>
      <c r="BN123" s="153"/>
      <c r="BO123" s="153"/>
      <c r="BP123" s="153"/>
      <c r="BQ123" s="153"/>
      <c r="BR123" s="153"/>
      <c r="BS123" s="153"/>
      <c r="BT123" s="153"/>
      <c r="BU123" s="153"/>
      <c r="BV123" s="153"/>
      <c r="BW123" s="153"/>
      <c r="BX123" s="153"/>
      <c r="BY123" s="153"/>
      <c r="BZ123" s="153"/>
      <c r="CA123" s="153"/>
      <c r="CB123" s="153"/>
      <c r="CC123" s="153"/>
      <c r="CD123" s="153"/>
      <c r="CE123" s="153"/>
      <c r="CF123" s="153"/>
      <c r="CG123" s="153"/>
      <c r="CH123" s="153"/>
      <c r="CI123" s="153"/>
      <c r="CJ123" s="153"/>
      <c r="CK123" s="153"/>
      <c r="CL123" s="153"/>
      <c r="CM123" s="153"/>
      <c r="CN123" s="153"/>
      <c r="CO123" s="153"/>
      <c r="CP123" s="153"/>
      <c r="CQ123" s="153"/>
      <c r="CR123" s="153"/>
      <c r="CS123" s="153"/>
      <c r="CT123" s="153"/>
    </row>
    <row r="124" spans="1:98" s="113" customFormat="1" ht="45.6" customHeight="1">
      <c r="A124" s="114"/>
      <c r="B124" s="114"/>
      <c r="C124" s="1147"/>
      <c r="D124" s="1148"/>
      <c r="E124" s="1149"/>
      <c r="F124" s="1150"/>
      <c r="G124" s="1150"/>
      <c r="H124" s="1150"/>
      <c r="I124" s="1150"/>
      <c r="J124" s="1150"/>
      <c r="K124" s="1150"/>
      <c r="L124" s="1150"/>
      <c r="M124" s="1150"/>
      <c r="N124" s="1150"/>
      <c r="O124" s="1150"/>
      <c r="P124" s="1150"/>
      <c r="Q124" s="1150"/>
      <c r="R124" s="1150"/>
      <c r="S124" s="1150"/>
      <c r="T124" s="1150"/>
      <c r="U124" s="1150"/>
      <c r="V124" s="1150"/>
      <c r="W124" s="1150"/>
      <c r="X124" s="1150"/>
      <c r="Y124" s="1150"/>
      <c r="Z124" s="1150"/>
      <c r="AA124" s="1150"/>
      <c r="AB124" s="1150"/>
      <c r="AC124" s="1150"/>
      <c r="AD124" s="1150"/>
      <c r="AE124" s="1150"/>
      <c r="AF124" s="1150"/>
      <c r="AG124" s="1150"/>
      <c r="AH124" s="1150"/>
      <c r="AI124" s="1150"/>
      <c r="AJ124" s="1150"/>
      <c r="AK124" s="1151"/>
      <c r="AL124" s="1238"/>
      <c r="AM124" s="1239"/>
      <c r="AN124" s="1239"/>
      <c r="AO124" s="1239"/>
      <c r="AP124" s="1239"/>
      <c r="AQ124" s="1239"/>
      <c r="AR124" s="1239"/>
      <c r="AS124" s="1239"/>
      <c r="AT124" s="1239"/>
      <c r="AU124" s="1239"/>
      <c r="AV124" s="1240"/>
      <c r="AW124" s="124">
        <f>+LEN(E123)</f>
        <v>0</v>
      </c>
      <c r="AX124" s="121"/>
      <c r="AY124" s="121"/>
      <c r="AZ124" s="121"/>
      <c r="BA124" s="158"/>
      <c r="BB124" s="158"/>
      <c r="BC124" s="158"/>
      <c r="BD124" s="111"/>
      <c r="BE124" s="111"/>
      <c r="BF124" s="111"/>
      <c r="BG124" s="153"/>
      <c r="BH124" s="153"/>
      <c r="BI124" s="153"/>
      <c r="BJ124" s="153"/>
      <c r="BK124" s="153"/>
      <c r="BL124" s="153"/>
      <c r="BM124" s="153"/>
      <c r="BN124" s="153"/>
      <c r="BO124" s="153"/>
      <c r="BP124" s="153"/>
      <c r="BQ124" s="153"/>
      <c r="BR124" s="153"/>
      <c r="BS124" s="153"/>
      <c r="BT124" s="153"/>
      <c r="BU124" s="153"/>
      <c r="BV124" s="153"/>
      <c r="BW124" s="153"/>
      <c r="BX124" s="153"/>
      <c r="BY124" s="153"/>
      <c r="BZ124" s="153"/>
      <c r="CA124" s="153"/>
      <c r="CB124" s="153"/>
      <c r="CC124" s="153"/>
      <c r="CD124" s="153"/>
      <c r="CE124" s="153"/>
      <c r="CF124" s="153"/>
      <c r="CG124" s="153"/>
      <c r="CH124" s="153"/>
      <c r="CI124" s="153"/>
      <c r="CJ124" s="153"/>
      <c r="CK124" s="153"/>
      <c r="CL124" s="153"/>
      <c r="CM124" s="153"/>
      <c r="CN124" s="153"/>
      <c r="CO124" s="153"/>
      <c r="CP124" s="153"/>
      <c r="CQ124" s="153"/>
      <c r="CR124" s="153"/>
      <c r="CS124" s="153"/>
      <c r="CT124" s="153"/>
    </row>
    <row r="125" spans="1:98" s="113" customFormat="1" ht="45.6" customHeight="1">
      <c r="A125" s="114"/>
      <c r="B125" s="114"/>
      <c r="C125" s="1147"/>
      <c r="D125" s="1148"/>
      <c r="E125" s="1149"/>
      <c r="F125" s="1150"/>
      <c r="G125" s="1150"/>
      <c r="H125" s="1150"/>
      <c r="I125" s="1150"/>
      <c r="J125" s="1150"/>
      <c r="K125" s="1150"/>
      <c r="L125" s="1150"/>
      <c r="M125" s="1150"/>
      <c r="N125" s="1150"/>
      <c r="O125" s="1150"/>
      <c r="P125" s="1150"/>
      <c r="Q125" s="1150"/>
      <c r="R125" s="1150"/>
      <c r="S125" s="1150"/>
      <c r="T125" s="1150"/>
      <c r="U125" s="1150"/>
      <c r="V125" s="1150"/>
      <c r="W125" s="1150"/>
      <c r="X125" s="1150"/>
      <c r="Y125" s="1150"/>
      <c r="Z125" s="1150"/>
      <c r="AA125" s="1150"/>
      <c r="AB125" s="1150"/>
      <c r="AC125" s="1150"/>
      <c r="AD125" s="1150"/>
      <c r="AE125" s="1150"/>
      <c r="AF125" s="1150"/>
      <c r="AG125" s="1150"/>
      <c r="AH125" s="1150"/>
      <c r="AI125" s="1150"/>
      <c r="AJ125" s="1150"/>
      <c r="AK125" s="1151"/>
      <c r="AL125" s="1238"/>
      <c r="AM125" s="1239"/>
      <c r="AN125" s="1239"/>
      <c r="AO125" s="1239"/>
      <c r="AP125" s="1239"/>
      <c r="AQ125" s="1239"/>
      <c r="AR125" s="1239"/>
      <c r="AS125" s="1239"/>
      <c r="AT125" s="1239"/>
      <c r="AU125" s="1239"/>
      <c r="AV125" s="1240"/>
      <c r="AW125" s="205" t="str">
        <f>+IF(AW124&gt;1300,"設定文字数を超過しています","")</f>
        <v/>
      </c>
      <c r="AX125" s="121"/>
      <c r="AY125" s="121"/>
      <c r="AZ125" s="121"/>
      <c r="BA125" s="158"/>
      <c r="BB125" s="158"/>
      <c r="BC125" s="158"/>
      <c r="BD125" s="111"/>
      <c r="BE125" s="111"/>
      <c r="BF125" s="111"/>
      <c r="BG125" s="153"/>
      <c r="BH125" s="153"/>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row>
    <row r="126" spans="1:98" s="113" customFormat="1" ht="45.6" customHeight="1">
      <c r="A126" s="114"/>
      <c r="B126" s="114"/>
      <c r="C126" s="1147"/>
      <c r="D126" s="1148"/>
      <c r="E126" s="1149"/>
      <c r="F126" s="1150"/>
      <c r="G126" s="1150"/>
      <c r="H126" s="1150"/>
      <c r="I126" s="1150"/>
      <c r="J126" s="1150"/>
      <c r="K126" s="1150"/>
      <c r="L126" s="1150"/>
      <c r="M126" s="1150"/>
      <c r="N126" s="1150"/>
      <c r="O126" s="1150"/>
      <c r="P126" s="1150"/>
      <c r="Q126" s="1150"/>
      <c r="R126" s="1150"/>
      <c r="S126" s="1150"/>
      <c r="T126" s="1150"/>
      <c r="U126" s="1150"/>
      <c r="V126" s="1150"/>
      <c r="W126" s="1150"/>
      <c r="X126" s="1150"/>
      <c r="Y126" s="1150"/>
      <c r="Z126" s="1150"/>
      <c r="AA126" s="1150"/>
      <c r="AB126" s="1150"/>
      <c r="AC126" s="1150"/>
      <c r="AD126" s="1150"/>
      <c r="AE126" s="1150"/>
      <c r="AF126" s="1150"/>
      <c r="AG126" s="1150"/>
      <c r="AH126" s="1150"/>
      <c r="AI126" s="1150"/>
      <c r="AJ126" s="1150"/>
      <c r="AK126" s="1151"/>
      <c r="AL126" s="1238"/>
      <c r="AM126" s="1239"/>
      <c r="AN126" s="1239"/>
      <c r="AO126" s="1239"/>
      <c r="AP126" s="1239"/>
      <c r="AQ126" s="1239"/>
      <c r="AR126" s="1239"/>
      <c r="AS126" s="1239"/>
      <c r="AT126" s="1239"/>
      <c r="AU126" s="1239"/>
      <c r="AV126" s="1240"/>
      <c r="AW126" s="134" t="s">
        <v>220</v>
      </c>
      <c r="AX126" s="121"/>
      <c r="AY126" s="121"/>
      <c r="AZ126" s="121"/>
      <c r="BA126" s="158"/>
      <c r="BB126" s="158"/>
      <c r="BC126" s="158"/>
      <c r="BD126" s="111"/>
      <c r="BE126" s="111"/>
      <c r="BF126" s="111"/>
      <c r="BG126" s="153"/>
      <c r="BH126" s="153"/>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153"/>
      <c r="CE126" s="153"/>
      <c r="CF126" s="153"/>
      <c r="CG126" s="153"/>
      <c r="CH126" s="153"/>
      <c r="CI126" s="153"/>
      <c r="CJ126" s="153"/>
      <c r="CK126" s="153"/>
      <c r="CL126" s="153"/>
      <c r="CM126" s="153"/>
      <c r="CN126" s="153"/>
      <c r="CO126" s="153"/>
      <c r="CP126" s="153"/>
      <c r="CQ126" s="153"/>
      <c r="CR126" s="153"/>
      <c r="CS126" s="153"/>
      <c r="CT126" s="153"/>
    </row>
    <row r="127" spans="1:98" s="113" customFormat="1" ht="45.6" customHeight="1">
      <c r="A127" s="114"/>
      <c r="B127" s="114"/>
      <c r="C127" s="1147"/>
      <c r="D127" s="1148"/>
      <c r="E127" s="1149"/>
      <c r="F127" s="1150"/>
      <c r="G127" s="1150"/>
      <c r="H127" s="1150"/>
      <c r="I127" s="1150"/>
      <c r="J127" s="1150"/>
      <c r="K127" s="1150"/>
      <c r="L127" s="1150"/>
      <c r="M127" s="1150"/>
      <c r="N127" s="1150"/>
      <c r="O127" s="1150"/>
      <c r="P127" s="1150"/>
      <c r="Q127" s="1150"/>
      <c r="R127" s="1150"/>
      <c r="S127" s="1150"/>
      <c r="T127" s="1150"/>
      <c r="U127" s="1150"/>
      <c r="V127" s="1150"/>
      <c r="W127" s="1150"/>
      <c r="X127" s="1150"/>
      <c r="Y127" s="1150"/>
      <c r="Z127" s="1150"/>
      <c r="AA127" s="1150"/>
      <c r="AB127" s="1150"/>
      <c r="AC127" s="1150"/>
      <c r="AD127" s="1150"/>
      <c r="AE127" s="1150"/>
      <c r="AF127" s="1150"/>
      <c r="AG127" s="1150"/>
      <c r="AH127" s="1150"/>
      <c r="AI127" s="1150"/>
      <c r="AJ127" s="1150"/>
      <c r="AK127" s="1151"/>
      <c r="AL127" s="1238"/>
      <c r="AM127" s="1239"/>
      <c r="AN127" s="1239"/>
      <c r="AO127" s="1239"/>
      <c r="AP127" s="1239"/>
      <c r="AQ127" s="1239"/>
      <c r="AR127" s="1239"/>
      <c r="AS127" s="1239"/>
      <c r="AT127" s="1239"/>
      <c r="AU127" s="1239"/>
      <c r="AV127" s="1240"/>
      <c r="AW127" s="124">
        <f>+LEN(AL123)</f>
        <v>0</v>
      </c>
      <c r="AX127" s="121"/>
      <c r="AY127" s="121"/>
      <c r="AZ127" s="121"/>
      <c r="BA127" s="158"/>
      <c r="BB127" s="158"/>
      <c r="BC127" s="158"/>
      <c r="BD127" s="111"/>
      <c r="BE127" s="111"/>
      <c r="BF127" s="111"/>
      <c r="BG127" s="153"/>
      <c r="BH127" s="153"/>
      <c r="BI127" s="153"/>
      <c r="BJ127" s="153"/>
      <c r="BK127" s="153"/>
      <c r="BL127" s="153"/>
      <c r="BM127" s="153"/>
      <c r="BN127" s="153"/>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c r="CL127" s="153"/>
      <c r="CM127" s="153"/>
      <c r="CN127" s="153"/>
      <c r="CO127" s="153"/>
      <c r="CP127" s="153"/>
      <c r="CQ127" s="153"/>
      <c r="CR127" s="153"/>
      <c r="CS127" s="153"/>
      <c r="CT127" s="153"/>
    </row>
    <row r="128" spans="1:98" s="113" customFormat="1" ht="45.6" customHeight="1">
      <c r="A128" s="114"/>
      <c r="B128" s="114"/>
      <c r="C128" s="1147"/>
      <c r="D128" s="1148"/>
      <c r="E128" s="1149"/>
      <c r="F128" s="1150"/>
      <c r="G128" s="1150"/>
      <c r="H128" s="1150"/>
      <c r="I128" s="1150"/>
      <c r="J128" s="1150"/>
      <c r="K128" s="1150"/>
      <c r="L128" s="1150"/>
      <c r="M128" s="1150"/>
      <c r="N128" s="1150"/>
      <c r="O128" s="1150"/>
      <c r="P128" s="1150"/>
      <c r="Q128" s="1150"/>
      <c r="R128" s="1150"/>
      <c r="S128" s="1150"/>
      <c r="T128" s="1150"/>
      <c r="U128" s="1150"/>
      <c r="V128" s="1150"/>
      <c r="W128" s="1150"/>
      <c r="X128" s="1150"/>
      <c r="Y128" s="1150"/>
      <c r="Z128" s="1150"/>
      <c r="AA128" s="1150"/>
      <c r="AB128" s="1150"/>
      <c r="AC128" s="1150"/>
      <c r="AD128" s="1150"/>
      <c r="AE128" s="1150"/>
      <c r="AF128" s="1150"/>
      <c r="AG128" s="1150"/>
      <c r="AH128" s="1150"/>
      <c r="AI128" s="1150"/>
      <c r="AJ128" s="1150"/>
      <c r="AK128" s="1151"/>
      <c r="AL128" s="1238"/>
      <c r="AM128" s="1239"/>
      <c r="AN128" s="1239"/>
      <c r="AO128" s="1239"/>
      <c r="AP128" s="1239"/>
      <c r="AQ128" s="1239"/>
      <c r="AR128" s="1239"/>
      <c r="AS128" s="1239"/>
      <c r="AT128" s="1239"/>
      <c r="AU128" s="1239"/>
      <c r="AV128" s="1240"/>
      <c r="AW128" s="205" t="str">
        <f>+IF(AW127&gt;420,"設定文字数を超過しています","")</f>
        <v/>
      </c>
      <c r="AX128" s="121"/>
      <c r="AY128" s="121"/>
      <c r="AZ128" s="121"/>
      <c r="BA128" s="158"/>
      <c r="BB128" s="158"/>
      <c r="BC128" s="158"/>
      <c r="BD128" s="111"/>
      <c r="BE128" s="111"/>
      <c r="BF128" s="111"/>
      <c r="BG128" s="153"/>
      <c r="BH128" s="153"/>
      <c r="BI128" s="153"/>
      <c r="BJ128" s="153"/>
      <c r="BK128" s="153"/>
      <c r="BL128" s="153"/>
      <c r="BM128" s="153"/>
      <c r="BN128" s="153"/>
      <c r="BO128" s="153"/>
      <c r="BP128" s="153"/>
      <c r="BQ128" s="153"/>
      <c r="BR128" s="153"/>
      <c r="BS128" s="153"/>
      <c r="BT128" s="153"/>
      <c r="BU128" s="153"/>
      <c r="BV128" s="153"/>
      <c r="BW128" s="153"/>
      <c r="BX128" s="153"/>
      <c r="BY128" s="153"/>
      <c r="BZ128" s="153"/>
      <c r="CA128" s="153"/>
      <c r="CB128" s="153"/>
      <c r="CC128" s="153"/>
      <c r="CD128" s="153"/>
      <c r="CE128" s="153"/>
      <c r="CF128" s="153"/>
      <c r="CG128" s="153"/>
      <c r="CH128" s="153"/>
      <c r="CI128" s="153"/>
      <c r="CJ128" s="153"/>
      <c r="CK128" s="153"/>
      <c r="CL128" s="153"/>
      <c r="CM128" s="153"/>
      <c r="CN128" s="153"/>
      <c r="CO128" s="153"/>
      <c r="CP128" s="153"/>
      <c r="CQ128" s="153"/>
      <c r="CR128" s="153"/>
      <c r="CS128" s="153"/>
      <c r="CT128" s="153"/>
    </row>
    <row r="129" spans="1:98" s="113" customFormat="1" ht="39" customHeight="1">
      <c r="A129" s="114"/>
      <c r="B129" s="114"/>
      <c r="C129" s="1147"/>
      <c r="D129" s="1148"/>
      <c r="E129" s="1149"/>
      <c r="F129" s="1150"/>
      <c r="G129" s="1150"/>
      <c r="H129" s="1150"/>
      <c r="I129" s="1150"/>
      <c r="J129" s="1150"/>
      <c r="K129" s="1150"/>
      <c r="L129" s="1150"/>
      <c r="M129" s="1150"/>
      <c r="N129" s="1150"/>
      <c r="O129" s="1150"/>
      <c r="P129" s="1150"/>
      <c r="Q129" s="1150"/>
      <c r="R129" s="1150"/>
      <c r="S129" s="1150"/>
      <c r="T129" s="1150"/>
      <c r="U129" s="1150"/>
      <c r="V129" s="1150"/>
      <c r="W129" s="1150"/>
      <c r="X129" s="1150"/>
      <c r="Y129" s="1150"/>
      <c r="Z129" s="1150"/>
      <c r="AA129" s="1150"/>
      <c r="AB129" s="1150"/>
      <c r="AC129" s="1150"/>
      <c r="AD129" s="1150"/>
      <c r="AE129" s="1150"/>
      <c r="AF129" s="1150"/>
      <c r="AG129" s="1150"/>
      <c r="AH129" s="1150"/>
      <c r="AI129" s="1150"/>
      <c r="AJ129" s="1150"/>
      <c r="AK129" s="1151"/>
      <c r="AL129" s="1238"/>
      <c r="AM129" s="1239"/>
      <c r="AN129" s="1239"/>
      <c r="AO129" s="1239"/>
      <c r="AP129" s="1239"/>
      <c r="AQ129" s="1239"/>
      <c r="AR129" s="1239"/>
      <c r="AS129" s="1239"/>
      <c r="AT129" s="1239"/>
      <c r="AU129" s="1239"/>
      <c r="AV129" s="1240"/>
      <c r="AW129" s="121"/>
      <c r="AX129" s="121"/>
      <c r="AY129" s="121"/>
      <c r="AZ129" s="121"/>
      <c r="BA129" s="158"/>
      <c r="BB129" s="158"/>
      <c r="BC129" s="158"/>
      <c r="BD129" s="111"/>
      <c r="BE129" s="111"/>
      <c r="BF129" s="111"/>
      <c r="BG129" s="153"/>
      <c r="BH129" s="153"/>
      <c r="BI129" s="153"/>
      <c r="BJ129" s="153"/>
      <c r="BK129" s="153"/>
      <c r="BL129" s="153"/>
      <c r="BM129" s="153"/>
      <c r="BN129" s="153"/>
      <c r="BO129" s="153"/>
      <c r="BP129" s="153"/>
      <c r="BQ129" s="153"/>
      <c r="BR129" s="153"/>
      <c r="BS129" s="153"/>
      <c r="BT129" s="153"/>
      <c r="BU129" s="153"/>
      <c r="BV129" s="153"/>
      <c r="BW129" s="153"/>
      <c r="BX129" s="153"/>
      <c r="BY129" s="153"/>
      <c r="BZ129" s="153"/>
      <c r="CA129" s="153"/>
      <c r="CB129" s="153"/>
      <c r="CC129" s="153"/>
      <c r="CD129" s="153"/>
      <c r="CE129" s="153"/>
      <c r="CF129" s="153"/>
      <c r="CG129" s="153"/>
      <c r="CH129" s="153"/>
      <c r="CI129" s="153"/>
      <c r="CJ129" s="153"/>
      <c r="CK129" s="153"/>
      <c r="CL129" s="153"/>
      <c r="CM129" s="153"/>
      <c r="CN129" s="153"/>
      <c r="CO129" s="153"/>
      <c r="CP129" s="153"/>
      <c r="CQ129" s="153"/>
      <c r="CR129" s="153"/>
      <c r="CS129" s="153"/>
      <c r="CT129" s="153"/>
    </row>
    <row r="130" spans="1:98" s="113" customFormat="1" ht="30.6" customHeight="1">
      <c r="A130" s="114"/>
      <c r="B130" s="114"/>
      <c r="C130" s="1147"/>
      <c r="D130" s="1148"/>
      <c r="E130" s="1149"/>
      <c r="F130" s="1150"/>
      <c r="G130" s="1150"/>
      <c r="H130" s="1150"/>
      <c r="I130" s="1150"/>
      <c r="J130" s="1150"/>
      <c r="K130" s="1150"/>
      <c r="L130" s="1150"/>
      <c r="M130" s="1150"/>
      <c r="N130" s="1150"/>
      <c r="O130" s="1150"/>
      <c r="P130" s="1150"/>
      <c r="Q130" s="1150"/>
      <c r="R130" s="1150"/>
      <c r="S130" s="1150"/>
      <c r="T130" s="1150"/>
      <c r="U130" s="1150"/>
      <c r="V130" s="1150"/>
      <c r="W130" s="1150"/>
      <c r="X130" s="1150"/>
      <c r="Y130" s="1150"/>
      <c r="Z130" s="1150"/>
      <c r="AA130" s="1150"/>
      <c r="AB130" s="1150"/>
      <c r="AC130" s="1150"/>
      <c r="AD130" s="1150"/>
      <c r="AE130" s="1150"/>
      <c r="AF130" s="1150"/>
      <c r="AG130" s="1150"/>
      <c r="AH130" s="1150"/>
      <c r="AI130" s="1150"/>
      <c r="AJ130" s="1150"/>
      <c r="AK130" s="1151"/>
      <c r="AL130" s="1238"/>
      <c r="AM130" s="1239"/>
      <c r="AN130" s="1239"/>
      <c r="AO130" s="1239"/>
      <c r="AP130" s="1239"/>
      <c r="AQ130" s="1239"/>
      <c r="AR130" s="1239"/>
      <c r="AS130" s="1239"/>
      <c r="AT130" s="1239"/>
      <c r="AU130" s="1239"/>
      <c r="AV130" s="1240"/>
      <c r="AW130" s="121"/>
      <c r="AX130" s="121"/>
      <c r="AY130" s="121"/>
      <c r="AZ130" s="121"/>
      <c r="BA130" s="158"/>
      <c r="BB130" s="158"/>
      <c r="BC130" s="158"/>
      <c r="BD130" s="111"/>
      <c r="BE130" s="111"/>
      <c r="BF130" s="111"/>
      <c r="BG130" s="153"/>
      <c r="BH130" s="153"/>
      <c r="BI130" s="153"/>
      <c r="BJ130" s="153"/>
      <c r="BK130" s="153"/>
      <c r="BL130" s="153"/>
      <c r="BM130" s="153"/>
      <c r="BN130" s="153"/>
      <c r="BO130" s="153"/>
      <c r="BP130" s="153"/>
      <c r="BQ130" s="153"/>
      <c r="BR130" s="153"/>
      <c r="BS130" s="153"/>
      <c r="BT130" s="153"/>
      <c r="BU130" s="153"/>
      <c r="BV130" s="153"/>
      <c r="BW130" s="153"/>
      <c r="BX130" s="153"/>
      <c r="BY130" s="153"/>
      <c r="BZ130" s="153"/>
      <c r="CA130" s="153"/>
      <c r="CB130" s="153"/>
      <c r="CC130" s="153"/>
      <c r="CD130" s="153"/>
      <c r="CE130" s="153"/>
      <c r="CF130" s="153"/>
      <c r="CG130" s="153"/>
      <c r="CH130" s="153"/>
      <c r="CI130" s="153"/>
      <c r="CJ130" s="153"/>
      <c r="CK130" s="153"/>
      <c r="CL130" s="153"/>
      <c r="CM130" s="153"/>
      <c r="CN130" s="153"/>
      <c r="CO130" s="153"/>
      <c r="CP130" s="153"/>
      <c r="CQ130" s="153"/>
      <c r="CR130" s="153"/>
      <c r="CS130" s="153"/>
      <c r="CT130" s="153"/>
    </row>
    <row r="131" spans="1:98" s="113" customFormat="1" ht="22.7" customHeight="1">
      <c r="A131" s="114"/>
      <c r="B131" s="114"/>
      <c r="C131" s="1147"/>
      <c r="D131" s="1148"/>
      <c r="E131" s="1149"/>
      <c r="F131" s="1150"/>
      <c r="G131" s="1150"/>
      <c r="H131" s="1150"/>
      <c r="I131" s="1150"/>
      <c r="J131" s="1150"/>
      <c r="K131" s="1150"/>
      <c r="L131" s="1150"/>
      <c r="M131" s="1150"/>
      <c r="N131" s="1150"/>
      <c r="O131" s="1150"/>
      <c r="P131" s="1150"/>
      <c r="Q131" s="1150"/>
      <c r="R131" s="1150"/>
      <c r="S131" s="1150"/>
      <c r="T131" s="1150"/>
      <c r="U131" s="1150"/>
      <c r="V131" s="1150"/>
      <c r="W131" s="1150"/>
      <c r="X131" s="1150"/>
      <c r="Y131" s="1150"/>
      <c r="Z131" s="1150"/>
      <c r="AA131" s="1150"/>
      <c r="AB131" s="1150"/>
      <c r="AC131" s="1150"/>
      <c r="AD131" s="1150"/>
      <c r="AE131" s="1150"/>
      <c r="AF131" s="1150"/>
      <c r="AG131" s="1150"/>
      <c r="AH131" s="1150"/>
      <c r="AI131" s="1150"/>
      <c r="AJ131" s="1150"/>
      <c r="AK131" s="1151"/>
      <c r="AL131" s="1241"/>
      <c r="AM131" s="1242"/>
      <c r="AN131" s="1242"/>
      <c r="AO131" s="1242"/>
      <c r="AP131" s="1242"/>
      <c r="AQ131" s="1242"/>
      <c r="AR131" s="1242"/>
      <c r="AS131" s="1242"/>
      <c r="AT131" s="1242"/>
      <c r="AU131" s="1242"/>
      <c r="AV131" s="1243"/>
      <c r="AW131" s="121"/>
      <c r="AX131" s="121"/>
      <c r="AY131" s="121"/>
      <c r="AZ131" s="121"/>
      <c r="BA131" s="158"/>
      <c r="BB131" s="158"/>
      <c r="BC131" s="158"/>
      <c r="BD131" s="111"/>
      <c r="BE131" s="111"/>
      <c r="BF131" s="111"/>
      <c r="BG131" s="153"/>
      <c r="BH131" s="153"/>
      <c r="BI131" s="153"/>
      <c r="BJ131" s="153"/>
      <c r="BK131" s="153"/>
      <c r="BL131" s="153"/>
      <c r="BM131" s="153"/>
      <c r="BN131" s="153"/>
      <c r="BO131" s="153"/>
      <c r="BP131" s="153"/>
      <c r="BQ131" s="153"/>
      <c r="BR131" s="153"/>
      <c r="BS131" s="153"/>
      <c r="BT131" s="153"/>
      <c r="BU131" s="153"/>
      <c r="BV131" s="153"/>
      <c r="BW131" s="153"/>
      <c r="BX131" s="153"/>
      <c r="BY131" s="153"/>
      <c r="BZ131" s="153"/>
      <c r="CA131" s="153"/>
      <c r="CB131" s="153"/>
      <c r="CC131" s="153"/>
      <c r="CD131" s="153"/>
      <c r="CE131" s="153"/>
      <c r="CF131" s="153"/>
      <c r="CG131" s="153"/>
      <c r="CH131" s="153"/>
      <c r="CI131" s="153"/>
      <c r="CJ131" s="153"/>
      <c r="CK131" s="153"/>
      <c r="CL131" s="153"/>
      <c r="CM131" s="153"/>
      <c r="CN131" s="153"/>
      <c r="CO131" s="153"/>
      <c r="CP131" s="153"/>
      <c r="CQ131" s="153"/>
      <c r="CR131" s="153"/>
      <c r="CS131" s="153"/>
      <c r="CT131" s="153"/>
    </row>
    <row r="132" spans="1:98" s="113" customFormat="1" ht="17.45" customHeight="1">
      <c r="A132" s="114"/>
      <c r="B132" s="114"/>
      <c r="C132" s="1261" t="s">
        <v>296</v>
      </c>
      <c r="D132" s="1262"/>
      <c r="E132" s="1262"/>
      <c r="F132" s="1262"/>
      <c r="G132" s="1262"/>
      <c r="H132" s="1262"/>
      <c r="I132" s="1262"/>
      <c r="J132" s="1262"/>
      <c r="K132" s="1262"/>
      <c r="L132" s="1262"/>
      <c r="M132" s="1262"/>
      <c r="N132" s="1262"/>
      <c r="O132" s="1262"/>
      <c r="P132" s="1262"/>
      <c r="Q132" s="1262"/>
      <c r="R132" s="1262"/>
      <c r="S132" s="1262"/>
      <c r="T132" s="1262"/>
      <c r="U132" s="1262"/>
      <c r="V132" s="1262"/>
      <c r="W132" s="1262"/>
      <c r="X132" s="1262"/>
      <c r="Y132" s="1262"/>
      <c r="Z132" s="1262"/>
      <c r="AA132" s="1262"/>
      <c r="AB132" s="1262"/>
      <c r="AC132" s="1262"/>
      <c r="AD132" s="1262"/>
      <c r="AE132" s="1262"/>
      <c r="AF132" s="1262"/>
      <c r="AG132" s="1262"/>
      <c r="AH132" s="1262"/>
      <c r="AI132" s="1262"/>
      <c r="AJ132" s="1262"/>
      <c r="AK132" s="1262"/>
      <c r="AL132" s="1262"/>
      <c r="AM132" s="1262"/>
      <c r="AN132" s="1262"/>
      <c r="AO132" s="1262"/>
      <c r="AP132" s="1262"/>
      <c r="AQ132" s="1262"/>
      <c r="AR132" s="1262"/>
      <c r="AS132" s="1262"/>
      <c r="AT132" s="1262"/>
      <c r="AU132" s="1262"/>
      <c r="AV132" s="1263"/>
      <c r="AW132" s="121"/>
      <c r="AX132" s="121"/>
      <c r="AY132" s="121"/>
      <c r="AZ132" s="121"/>
      <c r="BA132" s="158"/>
      <c r="BB132" s="158"/>
      <c r="BC132" s="158"/>
      <c r="BD132" s="111"/>
      <c r="BE132" s="111"/>
      <c r="BF132" s="111"/>
      <c r="BG132" s="153"/>
      <c r="BH132" s="153"/>
      <c r="BI132" s="153"/>
      <c r="BJ132" s="153"/>
      <c r="BK132" s="153"/>
      <c r="BL132" s="153"/>
      <c r="BM132" s="153"/>
      <c r="BN132" s="153"/>
      <c r="BO132" s="153"/>
      <c r="BP132" s="153"/>
      <c r="BQ132" s="153"/>
      <c r="BR132" s="153"/>
      <c r="BS132" s="153"/>
      <c r="BT132" s="153"/>
      <c r="BU132" s="153"/>
      <c r="BV132" s="153"/>
      <c r="BW132" s="153"/>
      <c r="BX132" s="153"/>
      <c r="BY132" s="153"/>
      <c r="BZ132" s="153"/>
      <c r="CA132" s="153"/>
      <c r="CB132" s="153"/>
      <c r="CC132" s="153"/>
      <c r="CD132" s="153"/>
      <c r="CE132" s="153"/>
      <c r="CF132" s="153"/>
      <c r="CG132" s="153"/>
      <c r="CH132" s="153"/>
      <c r="CI132" s="153"/>
      <c r="CJ132" s="153"/>
      <c r="CK132" s="153"/>
      <c r="CL132" s="153"/>
      <c r="CM132" s="153"/>
      <c r="CN132" s="153"/>
      <c r="CO132" s="153"/>
      <c r="CP132" s="153"/>
      <c r="CQ132" s="153"/>
      <c r="CR132" s="153"/>
      <c r="CS132" s="153"/>
      <c r="CT132" s="153"/>
    </row>
    <row r="133" spans="1:98" s="113" customFormat="1" ht="32.450000000000003" customHeight="1">
      <c r="A133" s="114"/>
      <c r="B133" s="114"/>
      <c r="C133" s="1205" t="s">
        <v>303</v>
      </c>
      <c r="D133" s="1206"/>
      <c r="E133" s="1206"/>
      <c r="F133" s="1206"/>
      <c r="G133" s="1206"/>
      <c r="H133" s="1206"/>
      <c r="I133" s="1207"/>
      <c r="J133" s="744" t="s">
        <v>302</v>
      </c>
      <c r="K133" s="745"/>
      <c r="L133" s="745"/>
      <c r="M133" s="745"/>
      <c r="N133" s="745"/>
      <c r="O133" s="745"/>
      <c r="P133" s="745"/>
      <c r="Q133" s="745"/>
      <c r="R133" s="745"/>
      <c r="S133" s="745"/>
      <c r="T133" s="746"/>
      <c r="U133" s="1214" t="s">
        <v>304</v>
      </c>
      <c r="V133" s="1215"/>
      <c r="W133" s="1215"/>
      <c r="X133" s="1215"/>
      <c r="Y133" s="1215"/>
      <c r="Z133" s="1215"/>
      <c r="AA133" s="1215"/>
      <c r="AB133" s="1216"/>
      <c r="AC133" s="1220" t="s">
        <v>297</v>
      </c>
      <c r="AD133" s="1221"/>
      <c r="AE133" s="1221"/>
      <c r="AF133" s="1221"/>
      <c r="AG133" s="1221"/>
      <c r="AH133" s="1221"/>
      <c r="AI133" s="1221"/>
      <c r="AJ133" s="1221"/>
      <c r="AK133" s="1221"/>
      <c r="AL133" s="1221"/>
      <c r="AM133" s="1221"/>
      <c r="AN133" s="1221"/>
      <c r="AO133" s="1221"/>
      <c r="AP133" s="1221"/>
      <c r="AQ133" s="1221"/>
      <c r="AR133" s="1221"/>
      <c r="AS133" s="1221"/>
      <c r="AT133" s="1221"/>
      <c r="AU133" s="1221"/>
      <c r="AV133" s="1222"/>
      <c r="AW133" s="124">
        <f>+LEN(J134)</f>
        <v>0</v>
      </c>
      <c r="AX133" s="430" t="str">
        <f>+IF(AW133&gt;100,"設定文字数を超過しています","")</f>
        <v/>
      </c>
      <c r="AY133" s="121"/>
      <c r="AZ133" s="121"/>
      <c r="BA133" s="158"/>
      <c r="BB133" s="158"/>
      <c r="BC133" s="158"/>
      <c r="BD133" s="111"/>
      <c r="BE133" s="111"/>
      <c r="BF133" s="111"/>
      <c r="BG133" s="153"/>
      <c r="BH133" s="153"/>
      <c r="BI133" s="153"/>
      <c r="BJ133" s="153"/>
      <c r="BK133" s="153"/>
      <c r="BL133" s="153"/>
      <c r="BM133" s="153"/>
      <c r="BN133" s="153"/>
      <c r="BO133" s="153"/>
      <c r="BP133" s="153"/>
      <c r="BQ133" s="153"/>
      <c r="BR133" s="153"/>
      <c r="BS133" s="153"/>
      <c r="BT133" s="153"/>
      <c r="BU133" s="153"/>
      <c r="BV133" s="153"/>
      <c r="BW133" s="153"/>
      <c r="BX133" s="153"/>
      <c r="BY133" s="153"/>
      <c r="BZ133" s="153"/>
      <c r="CA133" s="153"/>
      <c r="CB133" s="153"/>
      <c r="CC133" s="153"/>
      <c r="CD133" s="153"/>
      <c r="CE133" s="153"/>
      <c r="CF133" s="153"/>
      <c r="CG133" s="153"/>
      <c r="CH133" s="153"/>
      <c r="CI133" s="153"/>
      <c r="CJ133" s="153"/>
      <c r="CK133" s="153"/>
      <c r="CL133" s="153"/>
      <c r="CM133" s="153"/>
      <c r="CN133" s="153"/>
      <c r="CO133" s="153"/>
      <c r="CP133" s="153"/>
      <c r="CQ133" s="153"/>
      <c r="CR133" s="153"/>
      <c r="CS133" s="153"/>
      <c r="CT133" s="153"/>
    </row>
    <row r="134" spans="1:98" s="113" customFormat="1" ht="110.45" customHeight="1">
      <c r="A134" s="114"/>
      <c r="B134" s="114"/>
      <c r="C134" s="1208"/>
      <c r="D134" s="1209"/>
      <c r="E134" s="1209"/>
      <c r="F134" s="1209"/>
      <c r="G134" s="1209"/>
      <c r="H134" s="1209"/>
      <c r="I134" s="1210"/>
      <c r="J134" s="747"/>
      <c r="K134" s="748"/>
      <c r="L134" s="748"/>
      <c r="M134" s="748"/>
      <c r="N134" s="748"/>
      <c r="O134" s="748"/>
      <c r="P134" s="748"/>
      <c r="Q134" s="748"/>
      <c r="R134" s="748"/>
      <c r="S134" s="748"/>
      <c r="T134" s="748"/>
      <c r="U134" s="1217"/>
      <c r="V134" s="1218"/>
      <c r="W134" s="1218"/>
      <c r="X134" s="1218"/>
      <c r="Y134" s="1218"/>
      <c r="Z134" s="1218"/>
      <c r="AA134" s="1218"/>
      <c r="AB134" s="1219"/>
      <c r="AC134" s="748"/>
      <c r="AD134" s="748"/>
      <c r="AE134" s="748"/>
      <c r="AF134" s="748"/>
      <c r="AG134" s="748"/>
      <c r="AH134" s="748"/>
      <c r="AI134" s="748"/>
      <c r="AJ134" s="748"/>
      <c r="AK134" s="748"/>
      <c r="AL134" s="748"/>
      <c r="AM134" s="748"/>
      <c r="AN134" s="748"/>
      <c r="AO134" s="748"/>
      <c r="AP134" s="748"/>
      <c r="AQ134" s="748"/>
      <c r="AR134" s="748"/>
      <c r="AS134" s="748"/>
      <c r="AT134" s="748"/>
      <c r="AU134" s="748"/>
      <c r="AV134" s="1223"/>
      <c r="AW134" s="124">
        <f>+LEN(AC134)</f>
        <v>0</v>
      </c>
      <c r="AX134" s="430" t="str">
        <f>+IF(AW134&gt;200,"設定文字数を超過しています","")</f>
        <v/>
      </c>
      <c r="AY134" s="121"/>
      <c r="AZ134" s="121"/>
      <c r="BA134" s="158"/>
      <c r="BB134" s="158"/>
      <c r="BC134" s="158"/>
      <c r="BD134" s="111"/>
      <c r="BE134" s="111"/>
      <c r="BF134" s="111"/>
      <c r="BG134" s="153"/>
      <c r="BH134" s="153"/>
      <c r="BI134" s="153"/>
      <c r="BJ134" s="153"/>
      <c r="BK134" s="153"/>
      <c r="BL134" s="153"/>
      <c r="BM134" s="153"/>
      <c r="BN134" s="153"/>
      <c r="BO134" s="153"/>
      <c r="BP134" s="153"/>
      <c r="BQ134" s="153"/>
      <c r="BR134" s="153"/>
      <c r="BS134" s="153"/>
      <c r="BT134" s="153"/>
      <c r="BU134" s="153"/>
      <c r="BV134" s="153"/>
      <c r="BW134" s="153"/>
      <c r="BX134" s="153"/>
      <c r="BY134" s="153"/>
      <c r="BZ134" s="153"/>
      <c r="CA134" s="153"/>
      <c r="CB134" s="153"/>
      <c r="CC134" s="153"/>
      <c r="CD134" s="153"/>
      <c r="CE134" s="153"/>
      <c r="CF134" s="153"/>
      <c r="CG134" s="153"/>
      <c r="CH134" s="153"/>
      <c r="CI134" s="153"/>
      <c r="CJ134" s="153"/>
      <c r="CK134" s="153"/>
      <c r="CL134" s="153"/>
      <c r="CM134" s="153"/>
      <c r="CN134" s="153"/>
      <c r="CO134" s="153"/>
      <c r="CP134" s="153"/>
      <c r="CQ134" s="153"/>
      <c r="CR134" s="153"/>
      <c r="CS134" s="153"/>
      <c r="CT134" s="153"/>
    </row>
    <row r="135" spans="1:98" customFormat="1" ht="23.1" customHeight="1">
      <c r="AM135" s="38"/>
      <c r="AX135" s="246"/>
      <c r="AY135" s="246"/>
      <c r="AZ135" s="246"/>
    </row>
    <row r="136" spans="1:98" s="113" customFormat="1" ht="50.45" customHeight="1">
      <c r="A136" s="114"/>
      <c r="B136" s="114"/>
      <c r="C136" s="771" t="s">
        <v>482</v>
      </c>
      <c r="D136" s="772"/>
      <c r="E136" s="772"/>
      <c r="F136" s="772"/>
      <c r="G136" s="772"/>
      <c r="H136" s="772"/>
      <c r="I136" s="772"/>
      <c r="J136" s="773"/>
      <c r="K136" s="927" t="s">
        <v>537</v>
      </c>
      <c r="L136" s="928"/>
      <c r="M136" s="928"/>
      <c r="N136" s="928"/>
      <c r="O136" s="928"/>
      <c r="P136" s="928"/>
      <c r="Q136" s="928"/>
      <c r="R136" s="928"/>
      <c r="S136" s="928"/>
      <c r="T136" s="928"/>
      <c r="U136" s="928"/>
      <c r="V136" s="928"/>
      <c r="W136" s="928"/>
      <c r="X136" s="928"/>
      <c r="Y136" s="928"/>
      <c r="Z136" s="928"/>
      <c r="AA136" s="928"/>
      <c r="AB136" s="928"/>
      <c r="AC136" s="928"/>
      <c r="AD136" s="928"/>
      <c r="AE136" s="928"/>
      <c r="AF136" s="928"/>
      <c r="AG136" s="928"/>
      <c r="AH136" s="928"/>
      <c r="AI136" s="928"/>
      <c r="AJ136" s="928"/>
      <c r="AK136" s="928"/>
      <c r="AL136" s="928"/>
      <c r="AM136" s="928"/>
      <c r="AN136" s="928"/>
      <c r="AO136" s="928"/>
      <c r="AP136" s="928"/>
      <c r="AQ136" s="928"/>
      <c r="AR136" s="928"/>
      <c r="AS136" s="928"/>
      <c r="AT136" s="928"/>
      <c r="AU136" s="928"/>
      <c r="AV136" s="929"/>
      <c r="AW136" s="122"/>
      <c r="AX136" s="123"/>
      <c r="AY136" s="123"/>
      <c r="AZ136" s="123"/>
      <c r="BA136" s="140"/>
      <c r="BB136" s="140"/>
      <c r="BC136" s="140"/>
      <c r="BD136" s="111"/>
      <c r="BE136" s="111"/>
      <c r="BF136" s="111"/>
      <c r="BG136" s="153"/>
      <c r="BH136" s="153"/>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153"/>
      <c r="CE136" s="153"/>
      <c r="CF136" s="153"/>
      <c r="CG136" s="153"/>
      <c r="CH136" s="153"/>
      <c r="CI136" s="153"/>
      <c r="CJ136" s="153"/>
      <c r="CK136" s="153"/>
      <c r="CL136" s="153"/>
      <c r="CM136" s="153"/>
      <c r="CN136" s="153"/>
      <c r="CO136" s="153"/>
      <c r="CP136" s="153"/>
      <c r="CQ136" s="153"/>
      <c r="CR136" s="153"/>
      <c r="CS136" s="153"/>
      <c r="CT136" s="153"/>
    </row>
    <row r="137" spans="1:98" s="113" customFormat="1" ht="12" customHeight="1">
      <c r="A137" s="114"/>
      <c r="B137" s="114"/>
      <c r="C137" s="774"/>
      <c r="D137" s="775"/>
      <c r="E137" s="775"/>
      <c r="F137" s="775"/>
      <c r="G137" s="775"/>
      <c r="H137" s="775"/>
      <c r="I137" s="775"/>
      <c r="J137" s="776"/>
      <c r="K137" s="1211"/>
      <c r="L137" s="1212"/>
      <c r="M137" s="1212"/>
      <c r="N137" s="1212"/>
      <c r="O137" s="1212"/>
      <c r="P137" s="1212"/>
      <c r="Q137" s="1212"/>
      <c r="R137" s="1212"/>
      <c r="S137" s="1212"/>
      <c r="T137" s="1212"/>
      <c r="U137" s="1212"/>
      <c r="V137" s="1212"/>
      <c r="W137" s="1212"/>
      <c r="X137" s="1212"/>
      <c r="Y137" s="1212"/>
      <c r="Z137" s="1212"/>
      <c r="AA137" s="1212"/>
      <c r="AB137" s="1212"/>
      <c r="AC137" s="1212"/>
      <c r="AD137" s="1212"/>
      <c r="AE137" s="1212"/>
      <c r="AF137" s="1212"/>
      <c r="AG137" s="1212"/>
      <c r="AH137" s="1212"/>
      <c r="AI137" s="1212"/>
      <c r="AJ137" s="1212"/>
      <c r="AK137" s="1212"/>
      <c r="AL137" s="1212"/>
      <c r="AM137" s="1212"/>
      <c r="AN137" s="1212"/>
      <c r="AO137" s="1212"/>
      <c r="AP137" s="1212"/>
      <c r="AQ137" s="1212"/>
      <c r="AR137" s="1212"/>
      <c r="AS137" s="1212"/>
      <c r="AT137" s="1212"/>
      <c r="AU137" s="1212"/>
      <c r="AV137" s="1213"/>
      <c r="AW137" s="122" t="s">
        <v>217</v>
      </c>
      <c r="AX137" s="123"/>
      <c r="AY137" s="123"/>
      <c r="AZ137" s="123"/>
      <c r="BA137" s="140"/>
      <c r="BB137" s="140"/>
      <c r="BC137" s="140"/>
      <c r="BD137" s="111"/>
      <c r="BE137" s="111"/>
      <c r="BF137" s="111"/>
      <c r="BG137" s="153"/>
      <c r="BH137" s="153"/>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153"/>
      <c r="CE137" s="153"/>
      <c r="CF137" s="153"/>
      <c r="CG137" s="153"/>
      <c r="CH137" s="153"/>
      <c r="CI137" s="153"/>
      <c r="CJ137" s="153"/>
      <c r="CK137" s="153"/>
      <c r="CL137" s="153"/>
      <c r="CM137" s="153"/>
      <c r="CN137" s="153"/>
      <c r="CO137" s="153"/>
      <c r="CP137" s="153"/>
      <c r="CQ137" s="153"/>
      <c r="CR137" s="153"/>
      <c r="CS137" s="153"/>
      <c r="CT137" s="153"/>
    </row>
    <row r="138" spans="1:98" s="113" customFormat="1" ht="45" customHeight="1">
      <c r="A138" s="114"/>
      <c r="B138" s="114"/>
      <c r="C138" s="774"/>
      <c r="D138" s="775"/>
      <c r="E138" s="775"/>
      <c r="F138" s="775"/>
      <c r="G138" s="775"/>
      <c r="H138" s="775"/>
      <c r="I138" s="775"/>
      <c r="J138" s="776"/>
      <c r="K138" s="918"/>
      <c r="L138" s="919"/>
      <c r="M138" s="919"/>
      <c r="N138" s="919"/>
      <c r="O138" s="919"/>
      <c r="P138" s="919"/>
      <c r="Q138" s="919"/>
      <c r="R138" s="919"/>
      <c r="S138" s="919"/>
      <c r="T138" s="919"/>
      <c r="U138" s="919"/>
      <c r="V138" s="919"/>
      <c r="W138" s="919"/>
      <c r="X138" s="919"/>
      <c r="Y138" s="919"/>
      <c r="Z138" s="919"/>
      <c r="AA138" s="919"/>
      <c r="AB138" s="919"/>
      <c r="AC138" s="919"/>
      <c r="AD138" s="919"/>
      <c r="AE138" s="919"/>
      <c r="AF138" s="919"/>
      <c r="AG138" s="919"/>
      <c r="AH138" s="919"/>
      <c r="AI138" s="919"/>
      <c r="AJ138" s="919"/>
      <c r="AK138" s="919"/>
      <c r="AL138" s="919"/>
      <c r="AM138" s="919"/>
      <c r="AN138" s="919"/>
      <c r="AO138" s="919"/>
      <c r="AP138" s="919"/>
      <c r="AQ138" s="919"/>
      <c r="AR138" s="919"/>
      <c r="AS138" s="919"/>
      <c r="AT138" s="919"/>
      <c r="AU138" s="919"/>
      <c r="AV138" s="920"/>
      <c r="AW138" s="124">
        <f>+LEN(K137)</f>
        <v>0</v>
      </c>
      <c r="AX138" s="123"/>
      <c r="AY138" s="123"/>
      <c r="AZ138" s="123"/>
      <c r="BA138" s="140"/>
      <c r="BB138" s="140"/>
      <c r="BC138" s="140"/>
      <c r="BD138" s="111"/>
      <c r="BE138" s="111"/>
      <c r="BF138" s="111"/>
      <c r="BG138" s="153"/>
      <c r="BH138" s="153"/>
      <c r="BI138" s="153"/>
      <c r="BJ138" s="153"/>
      <c r="BK138" s="153"/>
      <c r="BL138" s="153"/>
      <c r="BM138" s="153"/>
      <c r="BN138" s="153"/>
      <c r="BO138" s="153"/>
      <c r="BP138" s="153"/>
      <c r="BQ138" s="153"/>
      <c r="BR138" s="153"/>
      <c r="BS138" s="153"/>
      <c r="BT138" s="153"/>
      <c r="BU138" s="153"/>
      <c r="BV138" s="153"/>
      <c r="BW138" s="153"/>
      <c r="BX138" s="153"/>
      <c r="BY138" s="153"/>
      <c r="BZ138" s="153"/>
      <c r="CA138" s="153"/>
      <c r="CB138" s="153"/>
      <c r="CC138" s="153"/>
      <c r="CD138" s="153"/>
      <c r="CE138" s="153"/>
      <c r="CF138" s="153"/>
      <c r="CG138" s="153"/>
      <c r="CH138" s="153"/>
      <c r="CI138" s="153"/>
      <c r="CJ138" s="153"/>
      <c r="CK138" s="153"/>
      <c r="CL138" s="153"/>
      <c r="CM138" s="153"/>
      <c r="CN138" s="153"/>
      <c r="CO138" s="153"/>
      <c r="CP138" s="153"/>
      <c r="CQ138" s="153"/>
      <c r="CR138" s="153"/>
      <c r="CS138" s="153"/>
      <c r="CT138" s="153"/>
    </row>
    <row r="139" spans="1:98" s="113" customFormat="1" ht="45" customHeight="1">
      <c r="A139" s="114"/>
      <c r="B139" s="114"/>
      <c r="C139" s="774"/>
      <c r="D139" s="775"/>
      <c r="E139" s="775"/>
      <c r="F139" s="775"/>
      <c r="G139" s="775"/>
      <c r="H139" s="775"/>
      <c r="I139" s="775"/>
      <c r="J139" s="776"/>
      <c r="K139" s="918"/>
      <c r="L139" s="919"/>
      <c r="M139" s="919"/>
      <c r="N139" s="919"/>
      <c r="O139" s="919"/>
      <c r="P139" s="919"/>
      <c r="Q139" s="919"/>
      <c r="R139" s="919"/>
      <c r="S139" s="919"/>
      <c r="T139" s="919"/>
      <c r="U139" s="919"/>
      <c r="V139" s="919"/>
      <c r="W139" s="919"/>
      <c r="X139" s="919"/>
      <c r="Y139" s="919"/>
      <c r="Z139" s="919"/>
      <c r="AA139" s="919"/>
      <c r="AB139" s="919"/>
      <c r="AC139" s="919"/>
      <c r="AD139" s="919"/>
      <c r="AE139" s="919"/>
      <c r="AF139" s="919"/>
      <c r="AG139" s="919"/>
      <c r="AH139" s="919"/>
      <c r="AI139" s="919"/>
      <c r="AJ139" s="919"/>
      <c r="AK139" s="919"/>
      <c r="AL139" s="919"/>
      <c r="AM139" s="919"/>
      <c r="AN139" s="919"/>
      <c r="AO139" s="919"/>
      <c r="AP139" s="919"/>
      <c r="AQ139" s="919"/>
      <c r="AR139" s="919"/>
      <c r="AS139" s="919"/>
      <c r="AT139" s="919"/>
      <c r="AU139" s="919"/>
      <c r="AV139" s="920"/>
      <c r="AW139" s="129" t="str">
        <f>+IF(AW138&gt;600,"設定文字数を超過しています","")</f>
        <v/>
      </c>
      <c r="AX139" s="123"/>
      <c r="AY139" s="123"/>
      <c r="AZ139" s="123"/>
      <c r="BA139" s="140"/>
      <c r="BB139" s="140"/>
      <c r="BC139" s="140"/>
      <c r="BD139" s="111"/>
      <c r="BE139" s="111"/>
      <c r="BF139" s="111"/>
      <c r="BG139" s="153"/>
      <c r="BH139" s="153"/>
      <c r="BI139" s="153"/>
      <c r="BJ139" s="153"/>
      <c r="BK139" s="153"/>
      <c r="BL139" s="153"/>
      <c r="BM139" s="153"/>
      <c r="BN139" s="153"/>
      <c r="BO139" s="153"/>
      <c r="BP139" s="153"/>
      <c r="BQ139" s="153"/>
      <c r="BR139" s="153"/>
      <c r="BS139" s="153"/>
      <c r="BT139" s="153"/>
      <c r="BU139" s="153"/>
      <c r="BV139" s="153"/>
      <c r="BW139" s="153"/>
      <c r="BX139" s="153"/>
      <c r="BY139" s="153"/>
      <c r="BZ139" s="153"/>
      <c r="CA139" s="153"/>
      <c r="CB139" s="153"/>
      <c r="CC139" s="153"/>
      <c r="CD139" s="153"/>
      <c r="CE139" s="153"/>
      <c r="CF139" s="153"/>
      <c r="CG139" s="153"/>
      <c r="CH139" s="153"/>
      <c r="CI139" s="153"/>
      <c r="CJ139" s="153"/>
      <c r="CK139" s="153"/>
      <c r="CL139" s="153"/>
      <c r="CM139" s="153"/>
      <c r="CN139" s="153"/>
      <c r="CO139" s="153"/>
      <c r="CP139" s="153"/>
      <c r="CQ139" s="153"/>
      <c r="CR139" s="153"/>
      <c r="CS139" s="153"/>
      <c r="CT139" s="153"/>
    </row>
    <row r="140" spans="1:98" s="113" customFormat="1" ht="49.35" customHeight="1">
      <c r="A140" s="114"/>
      <c r="B140" s="114"/>
      <c r="C140" s="774"/>
      <c r="D140" s="775"/>
      <c r="E140" s="775"/>
      <c r="F140" s="775"/>
      <c r="G140" s="775"/>
      <c r="H140" s="775"/>
      <c r="I140" s="775"/>
      <c r="J140" s="776"/>
      <c r="K140" s="918"/>
      <c r="L140" s="919"/>
      <c r="M140" s="919"/>
      <c r="N140" s="919"/>
      <c r="O140" s="919"/>
      <c r="P140" s="919"/>
      <c r="Q140" s="919"/>
      <c r="R140" s="919"/>
      <c r="S140" s="919"/>
      <c r="T140" s="919"/>
      <c r="U140" s="919"/>
      <c r="V140" s="919"/>
      <c r="W140" s="919"/>
      <c r="X140" s="919"/>
      <c r="Y140" s="919"/>
      <c r="Z140" s="919"/>
      <c r="AA140" s="919"/>
      <c r="AB140" s="919"/>
      <c r="AC140" s="919"/>
      <c r="AD140" s="919"/>
      <c r="AE140" s="919"/>
      <c r="AF140" s="919"/>
      <c r="AG140" s="919"/>
      <c r="AH140" s="919"/>
      <c r="AI140" s="919"/>
      <c r="AJ140" s="919"/>
      <c r="AK140" s="919"/>
      <c r="AL140" s="919"/>
      <c r="AM140" s="919"/>
      <c r="AN140" s="919"/>
      <c r="AO140" s="919"/>
      <c r="AP140" s="919"/>
      <c r="AQ140" s="919"/>
      <c r="AR140" s="919"/>
      <c r="AS140" s="919"/>
      <c r="AT140" s="919"/>
      <c r="AU140" s="919"/>
      <c r="AV140" s="920"/>
      <c r="AW140" s="135"/>
      <c r="AX140" s="123"/>
      <c r="AY140" s="123"/>
      <c r="AZ140" s="123"/>
      <c r="BA140" s="140"/>
      <c r="BB140" s="140"/>
      <c r="BC140" s="140"/>
      <c r="BD140" s="111"/>
      <c r="BE140" s="111"/>
      <c r="BF140" s="111"/>
      <c r="BG140" s="153"/>
      <c r="BH140" s="153"/>
      <c r="BI140" s="153"/>
      <c r="BJ140" s="153"/>
      <c r="BK140" s="153"/>
      <c r="BL140" s="153"/>
      <c r="BM140" s="153"/>
      <c r="BN140" s="153"/>
      <c r="BO140" s="153"/>
      <c r="BP140" s="153"/>
      <c r="BQ140" s="153"/>
      <c r="BR140" s="153"/>
      <c r="BS140" s="153"/>
      <c r="BT140" s="153"/>
      <c r="BU140" s="153"/>
      <c r="BV140" s="153"/>
      <c r="BW140" s="153"/>
      <c r="BX140" s="153"/>
      <c r="BY140" s="153"/>
      <c r="BZ140" s="153"/>
      <c r="CA140" s="153"/>
      <c r="CB140" s="153"/>
      <c r="CC140" s="153"/>
      <c r="CD140" s="153"/>
      <c r="CE140" s="153"/>
      <c r="CF140" s="153"/>
      <c r="CG140" s="153"/>
      <c r="CH140" s="153"/>
      <c r="CI140" s="153"/>
      <c r="CJ140" s="153"/>
      <c r="CK140" s="153"/>
      <c r="CL140" s="153"/>
      <c r="CM140" s="153"/>
      <c r="CN140" s="153"/>
      <c r="CO140" s="153"/>
      <c r="CP140" s="153"/>
      <c r="CQ140" s="153"/>
      <c r="CR140" s="153"/>
      <c r="CS140" s="153"/>
      <c r="CT140" s="153"/>
    </row>
    <row r="141" spans="1:98" s="113" customFormat="1" ht="12" customHeight="1">
      <c r="A141" s="114"/>
      <c r="B141" s="114"/>
      <c r="C141" s="774"/>
      <c r="D141" s="775"/>
      <c r="E141" s="775"/>
      <c r="F141" s="775"/>
      <c r="G141" s="775"/>
      <c r="H141" s="775"/>
      <c r="I141" s="775"/>
      <c r="J141" s="776"/>
      <c r="K141" s="918"/>
      <c r="L141" s="919"/>
      <c r="M141" s="919"/>
      <c r="N141" s="919"/>
      <c r="O141" s="919"/>
      <c r="P141" s="919"/>
      <c r="Q141" s="919"/>
      <c r="R141" s="919"/>
      <c r="S141" s="919"/>
      <c r="T141" s="919"/>
      <c r="U141" s="919"/>
      <c r="V141" s="919"/>
      <c r="W141" s="919"/>
      <c r="X141" s="919"/>
      <c r="Y141" s="919"/>
      <c r="Z141" s="919"/>
      <c r="AA141" s="919"/>
      <c r="AB141" s="919"/>
      <c r="AC141" s="919"/>
      <c r="AD141" s="919"/>
      <c r="AE141" s="919"/>
      <c r="AF141" s="919"/>
      <c r="AG141" s="919"/>
      <c r="AH141" s="919"/>
      <c r="AI141" s="919"/>
      <c r="AJ141" s="919"/>
      <c r="AK141" s="919"/>
      <c r="AL141" s="919"/>
      <c r="AM141" s="919"/>
      <c r="AN141" s="919"/>
      <c r="AO141" s="919"/>
      <c r="AP141" s="919"/>
      <c r="AQ141" s="919"/>
      <c r="AR141" s="919"/>
      <c r="AS141" s="919"/>
      <c r="AT141" s="919"/>
      <c r="AU141" s="919"/>
      <c r="AV141" s="920"/>
      <c r="AW141" s="122"/>
      <c r="AX141" s="123"/>
      <c r="AY141" s="123"/>
      <c r="AZ141" s="123"/>
      <c r="BA141" s="140"/>
      <c r="BB141" s="140"/>
      <c r="BC141" s="140"/>
      <c r="BD141" s="111"/>
      <c r="BE141" s="111"/>
      <c r="BF141" s="111"/>
      <c r="BG141" s="153"/>
      <c r="BH141" s="153"/>
      <c r="BI141" s="153"/>
      <c r="BJ141" s="153"/>
      <c r="BK141" s="153"/>
      <c r="BL141" s="153"/>
      <c r="BM141" s="153"/>
      <c r="BN141" s="153"/>
      <c r="BO141" s="153"/>
      <c r="BP141" s="153"/>
      <c r="BQ141" s="153"/>
      <c r="BR141" s="153"/>
      <c r="BS141" s="153"/>
      <c r="BT141" s="153"/>
      <c r="BU141" s="153"/>
      <c r="BV141" s="153"/>
      <c r="BW141" s="153"/>
      <c r="BX141" s="153"/>
      <c r="BY141" s="153"/>
      <c r="BZ141" s="153"/>
      <c r="CA141" s="153"/>
      <c r="CB141" s="153"/>
      <c r="CC141" s="153"/>
      <c r="CD141" s="153"/>
      <c r="CE141" s="153"/>
      <c r="CF141" s="153"/>
      <c r="CG141" s="153"/>
      <c r="CH141" s="153"/>
      <c r="CI141" s="153"/>
      <c r="CJ141" s="153"/>
      <c r="CK141" s="153"/>
      <c r="CL141" s="153"/>
      <c r="CM141" s="153"/>
      <c r="CN141" s="153"/>
      <c r="CO141" s="153"/>
      <c r="CP141" s="153"/>
      <c r="CQ141" s="153"/>
      <c r="CR141" s="153"/>
      <c r="CS141" s="153"/>
      <c r="CT141" s="153"/>
    </row>
    <row r="142" spans="1:98" s="113" customFormat="1" ht="25.35" customHeight="1">
      <c r="A142" s="114"/>
      <c r="B142" s="114"/>
      <c r="C142" s="774"/>
      <c r="D142" s="775"/>
      <c r="E142" s="775"/>
      <c r="F142" s="775"/>
      <c r="G142" s="775"/>
      <c r="H142" s="775"/>
      <c r="I142" s="775"/>
      <c r="J142" s="776"/>
      <c r="K142" s="918"/>
      <c r="L142" s="919"/>
      <c r="M142" s="919"/>
      <c r="N142" s="919"/>
      <c r="O142" s="919"/>
      <c r="P142" s="919"/>
      <c r="Q142" s="919"/>
      <c r="R142" s="919"/>
      <c r="S142" s="919"/>
      <c r="T142" s="919"/>
      <c r="U142" s="919"/>
      <c r="V142" s="919"/>
      <c r="W142" s="919"/>
      <c r="X142" s="919"/>
      <c r="Y142" s="919"/>
      <c r="Z142" s="919"/>
      <c r="AA142" s="919"/>
      <c r="AB142" s="919"/>
      <c r="AC142" s="919"/>
      <c r="AD142" s="919"/>
      <c r="AE142" s="919"/>
      <c r="AF142" s="919"/>
      <c r="AG142" s="919"/>
      <c r="AH142" s="919"/>
      <c r="AI142" s="919"/>
      <c r="AJ142" s="919"/>
      <c r="AK142" s="919"/>
      <c r="AL142" s="919"/>
      <c r="AM142" s="919"/>
      <c r="AN142" s="919"/>
      <c r="AO142" s="919"/>
      <c r="AP142" s="919"/>
      <c r="AQ142" s="919"/>
      <c r="AR142" s="919"/>
      <c r="AS142" s="919"/>
      <c r="AT142" s="919"/>
      <c r="AU142" s="919"/>
      <c r="AV142" s="920"/>
      <c r="AW142" s="120"/>
      <c r="AX142" s="123"/>
      <c r="AY142" s="123"/>
      <c r="AZ142" s="123"/>
      <c r="BA142" s="140"/>
      <c r="BB142" s="140"/>
      <c r="BC142" s="140"/>
      <c r="BD142" s="111"/>
      <c r="BE142" s="111"/>
      <c r="BF142" s="111"/>
      <c r="BG142" s="153"/>
      <c r="BH142" s="153"/>
      <c r="BI142" s="153"/>
      <c r="BJ142" s="153"/>
      <c r="BK142" s="153"/>
      <c r="BL142" s="153"/>
      <c r="BM142" s="153"/>
      <c r="BN142" s="153"/>
      <c r="BO142" s="153"/>
      <c r="BP142" s="153"/>
      <c r="BQ142" s="153"/>
      <c r="BR142" s="153"/>
      <c r="BS142" s="153"/>
      <c r="BT142" s="153"/>
      <c r="BU142" s="153"/>
      <c r="BV142" s="153"/>
      <c r="BW142" s="153"/>
      <c r="BX142" s="153"/>
      <c r="BY142" s="153"/>
      <c r="BZ142" s="153"/>
      <c r="CA142" s="153"/>
      <c r="CB142" s="153"/>
      <c r="CC142" s="153"/>
      <c r="CD142" s="153"/>
      <c r="CE142" s="153"/>
      <c r="CF142" s="153"/>
      <c r="CG142" s="153"/>
      <c r="CH142" s="153"/>
      <c r="CI142" s="153"/>
      <c r="CJ142" s="153"/>
      <c r="CK142" s="153"/>
      <c r="CL142" s="153"/>
      <c r="CM142" s="153"/>
      <c r="CN142" s="153"/>
      <c r="CO142" s="153"/>
      <c r="CP142" s="153"/>
      <c r="CQ142" s="153"/>
      <c r="CR142" s="153"/>
      <c r="CS142" s="153"/>
      <c r="CT142" s="153"/>
    </row>
    <row r="143" spans="1:98" s="113" customFormat="1" ht="12">
      <c r="A143" s="114"/>
      <c r="B143" s="114"/>
      <c r="C143" s="774"/>
      <c r="D143" s="775"/>
      <c r="E143" s="775"/>
      <c r="F143" s="775"/>
      <c r="G143" s="775"/>
      <c r="H143" s="775"/>
      <c r="I143" s="775"/>
      <c r="J143" s="776"/>
      <c r="K143" s="918"/>
      <c r="L143" s="919"/>
      <c r="M143" s="919"/>
      <c r="N143" s="919"/>
      <c r="O143" s="919"/>
      <c r="P143" s="919"/>
      <c r="Q143" s="919"/>
      <c r="R143" s="919"/>
      <c r="S143" s="919"/>
      <c r="T143" s="919"/>
      <c r="U143" s="919"/>
      <c r="V143" s="919"/>
      <c r="W143" s="919"/>
      <c r="X143" s="919"/>
      <c r="Y143" s="919"/>
      <c r="Z143" s="919"/>
      <c r="AA143" s="919"/>
      <c r="AB143" s="919"/>
      <c r="AC143" s="919"/>
      <c r="AD143" s="919"/>
      <c r="AE143" s="919"/>
      <c r="AF143" s="919"/>
      <c r="AG143" s="919"/>
      <c r="AH143" s="919"/>
      <c r="AI143" s="919"/>
      <c r="AJ143" s="919"/>
      <c r="AK143" s="919"/>
      <c r="AL143" s="919"/>
      <c r="AM143" s="919"/>
      <c r="AN143" s="919"/>
      <c r="AO143" s="919"/>
      <c r="AP143" s="919"/>
      <c r="AQ143" s="919"/>
      <c r="AR143" s="919"/>
      <c r="AS143" s="919"/>
      <c r="AT143" s="919"/>
      <c r="AU143" s="919"/>
      <c r="AV143" s="920"/>
      <c r="AW143" s="129" t="str">
        <f>+IF(AW142&gt;400,"設定文字数を超過しています","")</f>
        <v/>
      </c>
      <c r="AX143" s="123"/>
      <c r="AY143" s="123"/>
      <c r="AZ143" s="123"/>
      <c r="BA143" s="140"/>
      <c r="BB143" s="140"/>
      <c r="BC143" s="140"/>
      <c r="BD143" s="111"/>
      <c r="BE143" s="111"/>
      <c r="BF143" s="111"/>
      <c r="BG143" s="153"/>
      <c r="BH143" s="153"/>
      <c r="BI143" s="153"/>
      <c r="BJ143" s="153"/>
      <c r="BK143" s="153"/>
      <c r="BL143" s="153"/>
      <c r="BM143" s="153"/>
      <c r="BN143" s="153"/>
      <c r="BO143" s="153"/>
      <c r="BP143" s="153"/>
      <c r="BQ143" s="153"/>
      <c r="BR143" s="153"/>
      <c r="BS143" s="153"/>
      <c r="BT143" s="153"/>
      <c r="BU143" s="153"/>
      <c r="BV143" s="153"/>
      <c r="BW143" s="153"/>
      <c r="BX143" s="153"/>
      <c r="BY143" s="153"/>
      <c r="BZ143" s="153"/>
      <c r="CA143" s="153"/>
      <c r="CB143" s="153"/>
      <c r="CC143" s="153"/>
      <c r="CD143" s="153"/>
      <c r="CE143" s="153"/>
      <c r="CF143" s="153"/>
      <c r="CG143" s="153"/>
      <c r="CH143" s="153"/>
      <c r="CI143" s="153"/>
      <c r="CJ143" s="153"/>
      <c r="CK143" s="153"/>
      <c r="CL143" s="153"/>
      <c r="CM143" s="153"/>
      <c r="CN143" s="153"/>
      <c r="CO143" s="153"/>
      <c r="CP143" s="153"/>
      <c r="CQ143" s="153"/>
      <c r="CR143" s="153"/>
      <c r="CS143" s="153"/>
      <c r="CT143" s="153"/>
    </row>
    <row r="144" spans="1:98" s="113" customFormat="1" ht="12">
      <c r="A144" s="114"/>
      <c r="B144" s="114"/>
      <c r="C144" s="774"/>
      <c r="D144" s="775"/>
      <c r="E144" s="775"/>
      <c r="F144" s="775"/>
      <c r="G144" s="775"/>
      <c r="H144" s="775"/>
      <c r="I144" s="775"/>
      <c r="J144" s="776"/>
      <c r="K144" s="921"/>
      <c r="L144" s="922"/>
      <c r="M144" s="922"/>
      <c r="N144" s="922"/>
      <c r="O144" s="922"/>
      <c r="P144" s="922"/>
      <c r="Q144" s="922"/>
      <c r="R144" s="922"/>
      <c r="S144" s="922"/>
      <c r="T144" s="922"/>
      <c r="U144" s="922"/>
      <c r="V144" s="922"/>
      <c r="W144" s="922"/>
      <c r="X144" s="922"/>
      <c r="Y144" s="922"/>
      <c r="Z144" s="922"/>
      <c r="AA144" s="922"/>
      <c r="AB144" s="922"/>
      <c r="AC144" s="922"/>
      <c r="AD144" s="922"/>
      <c r="AE144" s="922"/>
      <c r="AF144" s="922"/>
      <c r="AG144" s="922"/>
      <c r="AH144" s="922"/>
      <c r="AI144" s="922"/>
      <c r="AJ144" s="922"/>
      <c r="AK144" s="922"/>
      <c r="AL144" s="922"/>
      <c r="AM144" s="922"/>
      <c r="AN144" s="922"/>
      <c r="AO144" s="922"/>
      <c r="AP144" s="922"/>
      <c r="AQ144" s="922"/>
      <c r="AR144" s="922"/>
      <c r="AS144" s="922"/>
      <c r="AT144" s="922"/>
      <c r="AU144" s="922"/>
      <c r="AV144" s="923"/>
      <c r="AW144" s="135"/>
      <c r="AX144" s="123"/>
      <c r="AY144" s="123"/>
      <c r="AZ144" s="123"/>
      <c r="BA144" s="140"/>
      <c r="BB144" s="140"/>
      <c r="BC144" s="140"/>
      <c r="BD144" s="111"/>
      <c r="BE144" s="111"/>
      <c r="BF144" s="111"/>
      <c r="BG144" s="153"/>
      <c r="BH144" s="153"/>
      <c r="BI144" s="153"/>
      <c r="BJ144" s="153"/>
      <c r="BK144" s="153"/>
      <c r="BL144" s="153"/>
      <c r="BM144" s="153"/>
      <c r="BN144" s="153"/>
      <c r="BO144" s="153"/>
      <c r="BP144" s="153"/>
      <c r="BQ144" s="153"/>
      <c r="BR144" s="153"/>
      <c r="BS144" s="153"/>
      <c r="BT144" s="153"/>
      <c r="BU144" s="153"/>
      <c r="BV144" s="153"/>
      <c r="BW144" s="153"/>
      <c r="BX144" s="153"/>
      <c r="BY144" s="153"/>
      <c r="BZ144" s="153"/>
      <c r="CA144" s="153"/>
      <c r="CB144" s="153"/>
      <c r="CC144" s="153"/>
      <c r="CD144" s="153"/>
      <c r="CE144" s="153"/>
      <c r="CF144" s="153"/>
      <c r="CG144" s="153"/>
      <c r="CH144" s="153"/>
      <c r="CI144" s="153"/>
      <c r="CJ144" s="153"/>
      <c r="CK144" s="153"/>
      <c r="CL144" s="153"/>
      <c r="CM144" s="153"/>
      <c r="CN144" s="153"/>
      <c r="CO144" s="153"/>
      <c r="CP144" s="153"/>
      <c r="CQ144" s="153"/>
      <c r="CR144" s="153"/>
      <c r="CS144" s="153"/>
      <c r="CT144" s="153"/>
    </row>
    <row r="145" spans="1:98" s="113" customFormat="1" ht="32.1" customHeight="1">
      <c r="A145" s="114"/>
      <c r="B145" s="114"/>
      <c r="C145" s="771" t="s">
        <v>617</v>
      </c>
      <c r="D145" s="772"/>
      <c r="E145" s="772"/>
      <c r="F145" s="772"/>
      <c r="G145" s="772"/>
      <c r="H145" s="772"/>
      <c r="I145" s="772"/>
      <c r="J145" s="773"/>
      <c r="K145" s="914" t="s">
        <v>373</v>
      </c>
      <c r="L145" s="915"/>
      <c r="M145" s="915"/>
      <c r="N145" s="915"/>
      <c r="O145" s="915"/>
      <c r="P145" s="915"/>
      <c r="Q145" s="915"/>
      <c r="R145" s="915"/>
      <c r="S145" s="915"/>
      <c r="T145" s="915"/>
      <c r="U145" s="915"/>
      <c r="V145" s="915"/>
      <c r="W145" s="915"/>
      <c r="X145" s="915"/>
      <c r="Y145" s="915"/>
      <c r="Z145" s="915"/>
      <c r="AA145" s="915"/>
      <c r="AB145" s="915"/>
      <c r="AC145" s="915"/>
      <c r="AD145" s="915"/>
      <c r="AE145" s="915"/>
      <c r="AF145" s="915"/>
      <c r="AG145" s="915"/>
      <c r="AH145" s="915"/>
      <c r="AI145" s="915"/>
      <c r="AJ145" s="915"/>
      <c r="AK145" s="915"/>
      <c r="AL145" s="915"/>
      <c r="AM145" s="915"/>
      <c r="AN145" s="915"/>
      <c r="AO145" s="915"/>
      <c r="AP145" s="915"/>
      <c r="AQ145" s="915"/>
      <c r="AR145" s="915"/>
      <c r="AS145" s="915"/>
      <c r="AT145" s="915"/>
      <c r="AU145" s="915"/>
      <c r="AV145" s="916"/>
      <c r="AW145" s="122"/>
      <c r="AX145" s="123"/>
      <c r="AY145" s="123"/>
      <c r="AZ145" s="123"/>
      <c r="BA145" s="206"/>
      <c r="BB145" s="206"/>
      <c r="BC145" s="206"/>
      <c r="BD145" s="111"/>
      <c r="BE145" s="111"/>
      <c r="BF145" s="111"/>
      <c r="BG145" s="153"/>
      <c r="BH145" s="153"/>
      <c r="BI145" s="153"/>
      <c r="BJ145" s="153"/>
      <c r="BK145" s="153"/>
      <c r="BL145" s="153"/>
      <c r="BM145" s="153"/>
      <c r="BN145" s="153"/>
      <c r="BO145" s="153"/>
      <c r="BP145" s="153"/>
      <c r="BQ145" s="153"/>
      <c r="BR145" s="153"/>
      <c r="BS145" s="153"/>
      <c r="BT145" s="153"/>
      <c r="BU145" s="153"/>
      <c r="BV145" s="153"/>
      <c r="BW145" s="153"/>
      <c r="BX145" s="153"/>
      <c r="BY145" s="153"/>
      <c r="BZ145" s="153"/>
      <c r="CA145" s="153"/>
      <c r="CB145" s="153"/>
      <c r="CC145" s="153"/>
      <c r="CD145" s="153"/>
      <c r="CE145" s="153"/>
      <c r="CF145" s="153"/>
      <c r="CG145" s="153"/>
      <c r="CH145" s="153"/>
      <c r="CI145" s="153"/>
      <c r="CJ145" s="153"/>
      <c r="CK145" s="153"/>
      <c r="CL145" s="153"/>
      <c r="CM145" s="153"/>
      <c r="CN145" s="153"/>
      <c r="CO145" s="153"/>
      <c r="CP145" s="153"/>
      <c r="CQ145" s="153"/>
      <c r="CR145" s="153"/>
      <c r="CS145" s="153"/>
      <c r="CT145" s="153"/>
    </row>
    <row r="146" spans="1:98" s="113" customFormat="1" ht="12" customHeight="1">
      <c r="A146" s="114"/>
      <c r="B146" s="114"/>
      <c r="C146" s="774"/>
      <c r="D146" s="775"/>
      <c r="E146" s="775"/>
      <c r="F146" s="775"/>
      <c r="G146" s="775"/>
      <c r="H146" s="775"/>
      <c r="I146" s="775"/>
      <c r="J146" s="776"/>
      <c r="K146" s="1211"/>
      <c r="L146" s="1212"/>
      <c r="M146" s="1212"/>
      <c r="N146" s="1212"/>
      <c r="O146" s="1212"/>
      <c r="P146" s="1212"/>
      <c r="Q146" s="1212"/>
      <c r="R146" s="1212"/>
      <c r="S146" s="1212"/>
      <c r="T146" s="1212"/>
      <c r="U146" s="1212"/>
      <c r="V146" s="1212"/>
      <c r="W146" s="1212"/>
      <c r="X146" s="1212"/>
      <c r="Y146" s="1212"/>
      <c r="Z146" s="1212"/>
      <c r="AA146" s="1212"/>
      <c r="AB146" s="1212"/>
      <c r="AC146" s="1212"/>
      <c r="AD146" s="1212"/>
      <c r="AE146" s="1212"/>
      <c r="AF146" s="1212"/>
      <c r="AG146" s="1212"/>
      <c r="AH146" s="1212"/>
      <c r="AI146" s="1212"/>
      <c r="AJ146" s="1212"/>
      <c r="AK146" s="1212"/>
      <c r="AL146" s="1212"/>
      <c r="AM146" s="1212"/>
      <c r="AN146" s="1212"/>
      <c r="AO146" s="1212"/>
      <c r="AP146" s="1212"/>
      <c r="AQ146" s="1212"/>
      <c r="AR146" s="1212"/>
      <c r="AS146" s="1212"/>
      <c r="AT146" s="1212"/>
      <c r="AU146" s="1212"/>
      <c r="AV146" s="1213"/>
      <c r="AW146" s="122" t="s">
        <v>217</v>
      </c>
      <c r="AX146" s="123"/>
      <c r="AY146" s="123"/>
      <c r="AZ146" s="123"/>
      <c r="BA146" s="206"/>
      <c r="BB146" s="206"/>
      <c r="BC146" s="206"/>
      <c r="BD146" s="111"/>
      <c r="BE146" s="111"/>
      <c r="BF146" s="111"/>
      <c r="BG146" s="153"/>
      <c r="BH146" s="153"/>
      <c r="BI146" s="153"/>
      <c r="BJ146" s="153"/>
      <c r="BK146" s="153"/>
      <c r="BL146" s="153"/>
      <c r="BM146" s="153"/>
      <c r="BN146" s="153"/>
      <c r="BO146" s="153"/>
      <c r="BP146" s="153"/>
      <c r="BQ146" s="153"/>
      <c r="BR146" s="153"/>
      <c r="BS146" s="153"/>
      <c r="BT146" s="153"/>
      <c r="BU146" s="153"/>
      <c r="BV146" s="153"/>
      <c r="BW146" s="153"/>
      <c r="BX146" s="153"/>
      <c r="BY146" s="153"/>
      <c r="BZ146" s="153"/>
      <c r="CA146" s="153"/>
      <c r="CB146" s="153"/>
      <c r="CC146" s="153"/>
      <c r="CD146" s="153"/>
      <c r="CE146" s="153"/>
      <c r="CF146" s="153"/>
      <c r="CG146" s="153"/>
      <c r="CH146" s="153"/>
      <c r="CI146" s="153"/>
      <c r="CJ146" s="153"/>
      <c r="CK146" s="153"/>
      <c r="CL146" s="153"/>
      <c r="CM146" s="153"/>
      <c r="CN146" s="153"/>
      <c r="CO146" s="153"/>
      <c r="CP146" s="153"/>
      <c r="CQ146" s="153"/>
      <c r="CR146" s="153"/>
      <c r="CS146" s="153"/>
      <c r="CT146" s="153"/>
    </row>
    <row r="147" spans="1:98" s="113" customFormat="1" ht="45" customHeight="1">
      <c r="A147" s="114"/>
      <c r="B147" s="114"/>
      <c r="C147" s="774"/>
      <c r="D147" s="775"/>
      <c r="E147" s="775"/>
      <c r="F147" s="775"/>
      <c r="G147" s="775"/>
      <c r="H147" s="775"/>
      <c r="I147" s="775"/>
      <c r="J147" s="776"/>
      <c r="K147" s="918"/>
      <c r="L147" s="919"/>
      <c r="M147" s="919"/>
      <c r="N147" s="919"/>
      <c r="O147" s="919"/>
      <c r="P147" s="919"/>
      <c r="Q147" s="919"/>
      <c r="R147" s="919"/>
      <c r="S147" s="919"/>
      <c r="T147" s="919"/>
      <c r="U147" s="919"/>
      <c r="V147" s="919"/>
      <c r="W147" s="919"/>
      <c r="X147" s="919"/>
      <c r="Y147" s="919"/>
      <c r="Z147" s="919"/>
      <c r="AA147" s="919"/>
      <c r="AB147" s="919"/>
      <c r="AC147" s="919"/>
      <c r="AD147" s="919"/>
      <c r="AE147" s="919"/>
      <c r="AF147" s="919"/>
      <c r="AG147" s="919"/>
      <c r="AH147" s="919"/>
      <c r="AI147" s="919"/>
      <c r="AJ147" s="919"/>
      <c r="AK147" s="919"/>
      <c r="AL147" s="919"/>
      <c r="AM147" s="919"/>
      <c r="AN147" s="919"/>
      <c r="AO147" s="919"/>
      <c r="AP147" s="919"/>
      <c r="AQ147" s="919"/>
      <c r="AR147" s="919"/>
      <c r="AS147" s="919"/>
      <c r="AT147" s="919"/>
      <c r="AU147" s="919"/>
      <c r="AV147" s="920"/>
      <c r="AW147" s="124">
        <f>+LEN(K146)</f>
        <v>0</v>
      </c>
      <c r="AX147" s="123"/>
      <c r="AY147" s="123"/>
      <c r="AZ147" s="123"/>
      <c r="BA147" s="206"/>
      <c r="BB147" s="206"/>
      <c r="BC147" s="206"/>
      <c r="BD147" s="111"/>
      <c r="BE147" s="111"/>
      <c r="BF147" s="111"/>
      <c r="BG147" s="153"/>
      <c r="BH147" s="153"/>
      <c r="BI147" s="153"/>
      <c r="BJ147" s="153"/>
      <c r="BK147" s="153"/>
      <c r="BL147" s="153"/>
      <c r="BM147" s="153"/>
      <c r="BN147" s="153"/>
      <c r="BO147" s="153"/>
      <c r="BP147" s="153"/>
      <c r="BQ147" s="153"/>
      <c r="BR147" s="153"/>
      <c r="BS147" s="153"/>
      <c r="BT147" s="153"/>
      <c r="BU147" s="153"/>
      <c r="BV147" s="153"/>
      <c r="BW147" s="153"/>
      <c r="BX147" s="153"/>
      <c r="BY147" s="153"/>
      <c r="BZ147" s="153"/>
      <c r="CA147" s="153"/>
      <c r="CB147" s="153"/>
      <c r="CC147" s="153"/>
      <c r="CD147" s="153"/>
      <c r="CE147" s="153"/>
      <c r="CF147" s="153"/>
      <c r="CG147" s="153"/>
      <c r="CH147" s="153"/>
      <c r="CI147" s="153"/>
      <c r="CJ147" s="153"/>
      <c r="CK147" s="153"/>
      <c r="CL147" s="153"/>
      <c r="CM147" s="153"/>
      <c r="CN147" s="153"/>
      <c r="CO147" s="153"/>
      <c r="CP147" s="153"/>
      <c r="CQ147" s="153"/>
      <c r="CR147" s="153"/>
      <c r="CS147" s="153"/>
      <c r="CT147" s="153"/>
    </row>
    <row r="148" spans="1:98" s="113" customFormat="1" ht="45" customHeight="1">
      <c r="A148" s="114"/>
      <c r="B148" s="114"/>
      <c r="C148" s="774"/>
      <c r="D148" s="775"/>
      <c r="E148" s="775"/>
      <c r="F148" s="775"/>
      <c r="G148" s="775"/>
      <c r="H148" s="775"/>
      <c r="I148" s="775"/>
      <c r="J148" s="776"/>
      <c r="K148" s="918"/>
      <c r="L148" s="919"/>
      <c r="M148" s="919"/>
      <c r="N148" s="919"/>
      <c r="O148" s="919"/>
      <c r="P148" s="919"/>
      <c r="Q148" s="919"/>
      <c r="R148" s="919"/>
      <c r="S148" s="919"/>
      <c r="T148" s="919"/>
      <c r="U148" s="919"/>
      <c r="V148" s="919"/>
      <c r="W148" s="919"/>
      <c r="X148" s="919"/>
      <c r="Y148" s="919"/>
      <c r="Z148" s="919"/>
      <c r="AA148" s="919"/>
      <c r="AB148" s="919"/>
      <c r="AC148" s="919"/>
      <c r="AD148" s="919"/>
      <c r="AE148" s="919"/>
      <c r="AF148" s="919"/>
      <c r="AG148" s="919"/>
      <c r="AH148" s="919"/>
      <c r="AI148" s="919"/>
      <c r="AJ148" s="919"/>
      <c r="AK148" s="919"/>
      <c r="AL148" s="919"/>
      <c r="AM148" s="919"/>
      <c r="AN148" s="919"/>
      <c r="AO148" s="919"/>
      <c r="AP148" s="919"/>
      <c r="AQ148" s="919"/>
      <c r="AR148" s="919"/>
      <c r="AS148" s="919"/>
      <c r="AT148" s="919"/>
      <c r="AU148" s="919"/>
      <c r="AV148" s="920"/>
      <c r="AW148" s="205" t="str">
        <f>+IF(AW147&gt;600,"設定文字数を超過しています","")</f>
        <v/>
      </c>
      <c r="AX148" s="123"/>
      <c r="AY148" s="123"/>
      <c r="AZ148" s="123"/>
      <c r="BA148" s="206"/>
      <c r="BB148" s="206"/>
      <c r="BC148" s="206"/>
      <c r="BD148" s="111"/>
      <c r="BE148" s="111"/>
      <c r="BF148" s="111"/>
      <c r="BG148" s="153"/>
      <c r="BH148" s="153"/>
      <c r="BI148" s="153"/>
      <c r="BJ148" s="153"/>
      <c r="BK148" s="153"/>
      <c r="BL148" s="153"/>
      <c r="BM148" s="153"/>
      <c r="BN148" s="153"/>
      <c r="BO148" s="153"/>
      <c r="BP148" s="153"/>
      <c r="BQ148" s="153"/>
      <c r="BR148" s="153"/>
      <c r="BS148" s="153"/>
      <c r="BT148" s="153"/>
      <c r="BU148" s="153"/>
      <c r="BV148" s="153"/>
      <c r="BW148" s="153"/>
      <c r="BX148" s="153"/>
      <c r="BY148" s="153"/>
      <c r="BZ148" s="153"/>
      <c r="CA148" s="153"/>
      <c r="CB148" s="153"/>
      <c r="CC148" s="153"/>
      <c r="CD148" s="153"/>
      <c r="CE148" s="153"/>
      <c r="CF148" s="153"/>
      <c r="CG148" s="153"/>
      <c r="CH148" s="153"/>
      <c r="CI148" s="153"/>
      <c r="CJ148" s="153"/>
      <c r="CK148" s="153"/>
      <c r="CL148" s="153"/>
      <c r="CM148" s="153"/>
      <c r="CN148" s="153"/>
      <c r="CO148" s="153"/>
      <c r="CP148" s="153"/>
      <c r="CQ148" s="153"/>
      <c r="CR148" s="153"/>
      <c r="CS148" s="153"/>
      <c r="CT148" s="153"/>
    </row>
    <row r="149" spans="1:98" s="113" customFormat="1" ht="17.100000000000001" customHeight="1">
      <c r="A149" s="114"/>
      <c r="B149" s="114"/>
      <c r="C149" s="774"/>
      <c r="D149" s="775"/>
      <c r="E149" s="775"/>
      <c r="F149" s="775"/>
      <c r="G149" s="775"/>
      <c r="H149" s="775"/>
      <c r="I149" s="775"/>
      <c r="J149" s="776"/>
      <c r="K149" s="918"/>
      <c r="L149" s="919"/>
      <c r="M149" s="919"/>
      <c r="N149" s="919"/>
      <c r="O149" s="919"/>
      <c r="P149" s="919"/>
      <c r="Q149" s="919"/>
      <c r="R149" s="919"/>
      <c r="S149" s="919"/>
      <c r="T149" s="919"/>
      <c r="U149" s="919"/>
      <c r="V149" s="919"/>
      <c r="W149" s="919"/>
      <c r="X149" s="919"/>
      <c r="Y149" s="919"/>
      <c r="Z149" s="919"/>
      <c r="AA149" s="919"/>
      <c r="AB149" s="919"/>
      <c r="AC149" s="919"/>
      <c r="AD149" s="919"/>
      <c r="AE149" s="919"/>
      <c r="AF149" s="919"/>
      <c r="AG149" s="919"/>
      <c r="AH149" s="919"/>
      <c r="AI149" s="919"/>
      <c r="AJ149" s="919"/>
      <c r="AK149" s="919"/>
      <c r="AL149" s="919"/>
      <c r="AM149" s="919"/>
      <c r="AN149" s="919"/>
      <c r="AO149" s="919"/>
      <c r="AP149" s="919"/>
      <c r="AQ149" s="919"/>
      <c r="AR149" s="919"/>
      <c r="AS149" s="919"/>
      <c r="AT149" s="919"/>
      <c r="AU149" s="919"/>
      <c r="AV149" s="920"/>
      <c r="AW149" s="135"/>
      <c r="AX149" s="123"/>
      <c r="AY149" s="123"/>
      <c r="AZ149" s="123"/>
      <c r="BA149" s="206"/>
      <c r="BB149" s="206"/>
      <c r="BC149" s="206"/>
      <c r="BD149" s="111"/>
      <c r="BE149" s="111"/>
      <c r="BF149" s="111"/>
      <c r="BG149" s="153"/>
      <c r="BH149" s="153"/>
      <c r="BI149" s="153"/>
      <c r="BJ149" s="153"/>
      <c r="BK149" s="153"/>
      <c r="BL149" s="153"/>
      <c r="BM149" s="153"/>
      <c r="BN149" s="153"/>
      <c r="BO149" s="153"/>
      <c r="BP149" s="153"/>
      <c r="BQ149" s="153"/>
      <c r="BR149" s="153"/>
      <c r="BS149" s="153"/>
      <c r="BT149" s="153"/>
      <c r="BU149" s="153"/>
      <c r="BV149" s="153"/>
      <c r="BW149" s="153"/>
      <c r="BX149" s="153"/>
      <c r="BY149" s="153"/>
      <c r="BZ149" s="153"/>
      <c r="CA149" s="153"/>
      <c r="CB149" s="153"/>
      <c r="CC149" s="153"/>
      <c r="CD149" s="153"/>
      <c r="CE149" s="153"/>
      <c r="CF149" s="153"/>
      <c r="CG149" s="153"/>
      <c r="CH149" s="153"/>
      <c r="CI149" s="153"/>
      <c r="CJ149" s="153"/>
      <c r="CK149" s="153"/>
      <c r="CL149" s="153"/>
      <c r="CM149" s="153"/>
      <c r="CN149" s="153"/>
      <c r="CO149" s="153"/>
      <c r="CP149" s="153"/>
      <c r="CQ149" s="153"/>
      <c r="CR149" s="153"/>
      <c r="CS149" s="153"/>
      <c r="CT149" s="153"/>
    </row>
    <row r="150" spans="1:98" s="113" customFormat="1" ht="39" customHeight="1">
      <c r="A150" s="114"/>
      <c r="B150" s="114"/>
      <c r="C150" s="774"/>
      <c r="D150" s="775"/>
      <c r="E150" s="775"/>
      <c r="F150" s="775"/>
      <c r="G150" s="775"/>
      <c r="H150" s="775"/>
      <c r="I150" s="775"/>
      <c r="J150" s="776"/>
      <c r="K150" s="918"/>
      <c r="L150" s="919"/>
      <c r="M150" s="919"/>
      <c r="N150" s="919"/>
      <c r="O150" s="919"/>
      <c r="P150" s="919"/>
      <c r="Q150" s="919"/>
      <c r="R150" s="919"/>
      <c r="S150" s="919"/>
      <c r="T150" s="919"/>
      <c r="U150" s="919"/>
      <c r="V150" s="919"/>
      <c r="W150" s="919"/>
      <c r="X150" s="919"/>
      <c r="Y150" s="919"/>
      <c r="Z150" s="919"/>
      <c r="AA150" s="919"/>
      <c r="AB150" s="919"/>
      <c r="AC150" s="919"/>
      <c r="AD150" s="919"/>
      <c r="AE150" s="919"/>
      <c r="AF150" s="919"/>
      <c r="AG150" s="919"/>
      <c r="AH150" s="919"/>
      <c r="AI150" s="919"/>
      <c r="AJ150" s="919"/>
      <c r="AK150" s="919"/>
      <c r="AL150" s="919"/>
      <c r="AM150" s="919"/>
      <c r="AN150" s="919"/>
      <c r="AO150" s="919"/>
      <c r="AP150" s="919"/>
      <c r="AQ150" s="919"/>
      <c r="AR150" s="919"/>
      <c r="AS150" s="919"/>
      <c r="AT150" s="919"/>
      <c r="AU150" s="919"/>
      <c r="AV150" s="920"/>
      <c r="AW150" s="122"/>
      <c r="AX150" s="123"/>
      <c r="AY150" s="123"/>
      <c r="AZ150" s="123"/>
      <c r="BA150" s="206"/>
      <c r="BB150" s="206"/>
      <c r="BC150" s="206"/>
      <c r="BD150" s="111"/>
      <c r="BE150" s="111"/>
      <c r="BF150" s="111"/>
      <c r="BG150" s="153"/>
      <c r="BH150" s="153"/>
      <c r="BI150" s="153"/>
      <c r="BJ150" s="153"/>
      <c r="BK150" s="153"/>
      <c r="BL150" s="153"/>
      <c r="BM150" s="153"/>
      <c r="BN150" s="153"/>
      <c r="BO150" s="153"/>
      <c r="BP150" s="153"/>
      <c r="BQ150" s="153"/>
      <c r="BR150" s="153"/>
      <c r="BS150" s="153"/>
      <c r="BT150" s="153"/>
      <c r="BU150" s="153"/>
      <c r="BV150" s="153"/>
      <c r="BW150" s="153"/>
      <c r="BX150" s="153"/>
      <c r="BY150" s="153"/>
      <c r="BZ150" s="153"/>
      <c r="CA150" s="153"/>
      <c r="CB150" s="153"/>
      <c r="CC150" s="153"/>
      <c r="CD150" s="153"/>
      <c r="CE150" s="153"/>
      <c r="CF150" s="153"/>
      <c r="CG150" s="153"/>
      <c r="CH150" s="153"/>
      <c r="CI150" s="153"/>
      <c r="CJ150" s="153"/>
      <c r="CK150" s="153"/>
      <c r="CL150" s="153"/>
      <c r="CM150" s="153"/>
      <c r="CN150" s="153"/>
      <c r="CO150" s="153"/>
      <c r="CP150" s="153"/>
      <c r="CQ150" s="153"/>
      <c r="CR150" s="153"/>
      <c r="CS150" s="153"/>
      <c r="CT150" s="153"/>
    </row>
    <row r="151" spans="1:98" ht="15" customHeight="1">
      <c r="A151" s="4"/>
      <c r="B151" s="4"/>
      <c r="C151" s="761" t="s">
        <v>486</v>
      </c>
      <c r="D151" s="762"/>
      <c r="E151" s="762"/>
      <c r="F151" s="762"/>
      <c r="G151" s="762"/>
      <c r="H151" s="762"/>
      <c r="I151" s="762"/>
      <c r="J151" s="762"/>
      <c r="K151" s="790" t="s">
        <v>483</v>
      </c>
      <c r="L151" s="791"/>
      <c r="M151" s="791"/>
      <c r="N151" s="791"/>
      <c r="O151" s="791"/>
      <c r="P151" s="791"/>
      <c r="Q151" s="791"/>
      <c r="R151" s="791"/>
      <c r="S151" s="791"/>
      <c r="T151" s="791"/>
      <c r="U151" s="791"/>
      <c r="V151" s="791"/>
      <c r="W151" s="791"/>
      <c r="X151" s="791"/>
      <c r="Y151" s="791"/>
      <c r="Z151" s="791"/>
      <c r="AA151" s="791"/>
      <c r="AB151" s="791"/>
      <c r="AC151" s="791"/>
      <c r="AD151" s="791"/>
      <c r="AE151" s="791"/>
      <c r="AF151" s="791"/>
      <c r="AG151" s="791"/>
      <c r="AH151" s="791"/>
      <c r="AI151" s="791"/>
      <c r="AJ151" s="791"/>
      <c r="AK151" s="791"/>
      <c r="AL151" s="791"/>
      <c r="AM151" s="791"/>
      <c r="AN151" s="791"/>
      <c r="AO151" s="791"/>
      <c r="AP151" s="791"/>
      <c r="AQ151" s="791"/>
      <c r="AR151" s="791"/>
      <c r="AS151" s="791"/>
      <c r="AT151" s="791"/>
      <c r="AU151" s="791"/>
      <c r="AV151" s="792"/>
      <c r="AW151" s="130"/>
      <c r="AX151" s="130"/>
      <c r="AY151" s="130"/>
      <c r="AZ151" s="130"/>
    </row>
    <row r="152" spans="1:98" ht="30" customHeight="1" thickBot="1">
      <c r="A152" s="4"/>
      <c r="B152" s="4"/>
      <c r="C152" s="1244"/>
      <c r="D152" s="1245"/>
      <c r="E152" s="1245"/>
      <c r="F152" s="1245"/>
      <c r="G152" s="1245"/>
      <c r="H152" s="1245"/>
      <c r="I152" s="1245"/>
      <c r="J152" s="1245"/>
      <c r="K152" s="1257" t="s">
        <v>484</v>
      </c>
      <c r="L152" s="788"/>
      <c r="M152" s="1258"/>
      <c r="N152" s="1258"/>
      <c r="O152" s="1258"/>
      <c r="P152" s="1258"/>
      <c r="Q152" s="1258"/>
      <c r="R152" s="1258"/>
      <c r="S152" s="1258"/>
      <c r="T152" s="1258"/>
      <c r="U152" s="1258"/>
      <c r="V152" s="1258"/>
      <c r="W152" s="1258"/>
      <c r="X152" s="1258"/>
      <c r="Y152" s="1258"/>
      <c r="Z152" s="1258"/>
      <c r="AA152" s="1258"/>
      <c r="AB152" s="1258"/>
      <c r="AC152" s="1258"/>
      <c r="AD152" s="788"/>
      <c r="AE152" s="788"/>
      <c r="AF152" s="1258"/>
      <c r="AG152" s="1258"/>
      <c r="AH152" s="1258"/>
      <c r="AI152" s="1258"/>
      <c r="AJ152" s="1258"/>
      <c r="AK152" s="1258"/>
      <c r="AL152" s="1258"/>
      <c r="AM152" s="1258"/>
      <c r="AN152" s="1258"/>
      <c r="AO152" s="1258"/>
      <c r="AP152" s="1258"/>
      <c r="AQ152" s="1258"/>
      <c r="AR152" s="1258"/>
      <c r="AS152" s="1258"/>
      <c r="AT152" s="1258"/>
      <c r="AU152" s="1258"/>
      <c r="AV152" s="1259"/>
      <c r="AW152" s="130"/>
      <c r="AX152" s="130"/>
      <c r="AY152" s="432"/>
      <c r="AZ152" s="130"/>
    </row>
    <row r="153" spans="1:98" s="113" customFormat="1" ht="15" customHeight="1" thickBot="1">
      <c r="A153" s="114"/>
      <c r="B153" s="114"/>
      <c r="C153" s="1244"/>
      <c r="D153" s="1245"/>
      <c r="E153" s="1245"/>
      <c r="F153" s="1245"/>
      <c r="G153" s="1245"/>
      <c r="H153" s="1245"/>
      <c r="I153" s="1245"/>
      <c r="J153" s="1245"/>
      <c r="K153" s="1251" t="s">
        <v>66</v>
      </c>
      <c r="L153" s="1252"/>
      <c r="M153" s="1253" t="s">
        <v>485</v>
      </c>
      <c r="N153" s="1253"/>
      <c r="O153" s="1253"/>
      <c r="P153" s="1253"/>
      <c r="Q153" s="1253"/>
      <c r="R153" s="1253"/>
      <c r="S153" s="1253"/>
      <c r="T153" s="1253"/>
      <c r="U153" s="1253"/>
      <c r="V153" s="1253"/>
      <c r="W153" s="1253"/>
      <c r="X153" s="1253"/>
      <c r="Y153" s="1253"/>
      <c r="Z153" s="1253"/>
      <c r="AA153" s="1253"/>
      <c r="AB153" s="1253"/>
      <c r="AC153" s="1253"/>
      <c r="AD153" s="1253"/>
      <c r="AE153" s="1253"/>
      <c r="AF153" s="1253"/>
      <c r="AG153" s="1253"/>
      <c r="AH153" s="1253"/>
      <c r="AI153" s="1253"/>
      <c r="AJ153" s="1253"/>
      <c r="AK153" s="1253"/>
      <c r="AL153" s="1253"/>
      <c r="AM153" s="1253"/>
      <c r="AN153" s="1253"/>
      <c r="AO153" s="1253"/>
      <c r="AP153" s="1253"/>
      <c r="AQ153" s="1253"/>
      <c r="AR153" s="1253"/>
      <c r="AS153" s="1253"/>
      <c r="AT153" s="1253"/>
      <c r="AU153" s="1253"/>
      <c r="AV153" s="1254"/>
      <c r="AW153" s="122" t="s">
        <v>217</v>
      </c>
      <c r="AX153" s="120"/>
      <c r="AY153" s="120"/>
      <c r="AZ153" s="120"/>
      <c r="BA153" s="143"/>
      <c r="BB153" s="143"/>
      <c r="BC153" s="143"/>
      <c r="BD153" s="111"/>
      <c r="BE153" s="111"/>
      <c r="BF153" s="111"/>
      <c r="BG153" s="153"/>
      <c r="BH153" s="153"/>
      <c r="BI153" s="153"/>
      <c r="BJ153" s="153"/>
      <c r="BK153" s="153"/>
      <c r="BL153" s="153"/>
      <c r="BM153" s="153"/>
      <c r="BN153" s="153"/>
      <c r="BO153" s="153"/>
      <c r="BP153" s="153"/>
      <c r="BQ153" s="153"/>
      <c r="BR153" s="153"/>
      <c r="BS153" s="153"/>
      <c r="BT153" s="153"/>
      <c r="BU153" s="153"/>
      <c r="BV153" s="153"/>
      <c r="BW153" s="153"/>
      <c r="BX153" s="153"/>
      <c r="BY153" s="153"/>
      <c r="BZ153" s="153"/>
      <c r="CA153" s="153"/>
      <c r="CB153" s="153"/>
      <c r="CC153" s="153"/>
      <c r="CD153" s="153"/>
      <c r="CE153" s="153"/>
      <c r="CF153" s="153"/>
      <c r="CG153" s="153"/>
      <c r="CH153" s="153"/>
      <c r="CI153" s="153"/>
      <c r="CJ153" s="153"/>
      <c r="CK153" s="153"/>
      <c r="CL153" s="153"/>
      <c r="CM153" s="153"/>
      <c r="CN153" s="153"/>
      <c r="CO153" s="153"/>
      <c r="CP153" s="153"/>
      <c r="CQ153" s="153"/>
      <c r="CR153" s="153"/>
      <c r="CS153" s="153"/>
      <c r="CT153" s="153"/>
    </row>
    <row r="154" spans="1:98" s="113" customFormat="1" ht="33.6" customHeight="1" thickBot="1">
      <c r="A154" s="114"/>
      <c r="B154" s="114"/>
      <c r="C154" s="1244"/>
      <c r="D154" s="1245"/>
      <c r="E154" s="1245"/>
      <c r="F154" s="1245"/>
      <c r="G154" s="1245"/>
      <c r="H154" s="1245"/>
      <c r="I154" s="1245"/>
      <c r="J154" s="1245"/>
      <c r="K154" s="1251"/>
      <c r="L154" s="1252"/>
      <c r="M154" s="1255"/>
      <c r="N154" s="919"/>
      <c r="O154" s="919"/>
      <c r="P154" s="919"/>
      <c r="Q154" s="919"/>
      <c r="R154" s="919"/>
      <c r="S154" s="919"/>
      <c r="T154" s="919"/>
      <c r="U154" s="919"/>
      <c r="V154" s="919"/>
      <c r="W154" s="919"/>
      <c r="X154" s="919"/>
      <c r="Y154" s="919"/>
      <c r="Z154" s="919"/>
      <c r="AA154" s="919"/>
      <c r="AB154" s="919"/>
      <c r="AC154" s="919"/>
      <c r="AD154" s="919"/>
      <c r="AE154" s="919"/>
      <c r="AF154" s="919"/>
      <c r="AG154" s="919"/>
      <c r="AH154" s="919"/>
      <c r="AI154" s="919"/>
      <c r="AJ154" s="919"/>
      <c r="AK154" s="919"/>
      <c r="AL154" s="919"/>
      <c r="AM154" s="919"/>
      <c r="AN154" s="919"/>
      <c r="AO154" s="919"/>
      <c r="AP154" s="919"/>
      <c r="AQ154" s="919"/>
      <c r="AR154" s="919"/>
      <c r="AS154" s="919"/>
      <c r="AT154" s="919"/>
      <c r="AU154" s="919"/>
      <c r="AV154" s="920"/>
      <c r="AW154" s="120">
        <f>+LEN(M154)</f>
        <v>0</v>
      </c>
      <c r="AX154" s="120"/>
      <c r="AY154" s="120"/>
      <c r="AZ154" s="120"/>
      <c r="BA154" s="143"/>
      <c r="BB154" s="143"/>
      <c r="BC154" s="143"/>
      <c r="BD154" s="111"/>
      <c r="BE154" s="111"/>
      <c r="BF154" s="111"/>
      <c r="BG154" s="153"/>
      <c r="BH154" s="153"/>
      <c r="BI154" s="153"/>
      <c r="BJ154" s="153"/>
      <c r="BK154" s="153"/>
      <c r="BL154" s="153"/>
      <c r="BM154" s="153"/>
      <c r="BN154" s="153"/>
      <c r="BO154" s="153"/>
      <c r="BP154" s="153"/>
      <c r="BQ154" s="153"/>
      <c r="BR154" s="153"/>
      <c r="BS154" s="153"/>
      <c r="BT154" s="153"/>
      <c r="BU154" s="153"/>
      <c r="BV154" s="153"/>
      <c r="BW154" s="153"/>
      <c r="BX154" s="153"/>
      <c r="BY154" s="153"/>
      <c r="BZ154" s="153"/>
      <c r="CA154" s="153"/>
      <c r="CB154" s="153"/>
      <c r="CC154" s="153"/>
      <c r="CD154" s="153"/>
      <c r="CE154" s="153"/>
      <c r="CF154" s="153"/>
      <c r="CG154" s="153"/>
      <c r="CH154" s="153"/>
      <c r="CI154" s="153"/>
      <c r="CJ154" s="153"/>
      <c r="CK154" s="153"/>
      <c r="CL154" s="153"/>
      <c r="CM154" s="153"/>
      <c r="CN154" s="153"/>
      <c r="CO154" s="153"/>
      <c r="CP154" s="153"/>
      <c r="CQ154" s="153"/>
      <c r="CR154" s="153"/>
      <c r="CS154" s="153"/>
      <c r="CT154" s="153"/>
    </row>
    <row r="155" spans="1:98" s="113" customFormat="1" ht="33.6" customHeight="1" thickBot="1">
      <c r="A155" s="114"/>
      <c r="B155" s="114"/>
      <c r="C155" s="1244"/>
      <c r="D155" s="1245"/>
      <c r="E155" s="1245"/>
      <c r="F155" s="1245"/>
      <c r="G155" s="1245"/>
      <c r="H155" s="1245"/>
      <c r="I155" s="1245"/>
      <c r="J155" s="1245"/>
      <c r="K155" s="1251"/>
      <c r="L155" s="1252"/>
      <c r="M155" s="1255"/>
      <c r="N155" s="919"/>
      <c r="O155" s="919"/>
      <c r="P155" s="919"/>
      <c r="Q155" s="919"/>
      <c r="R155" s="919"/>
      <c r="S155" s="919"/>
      <c r="T155" s="919"/>
      <c r="U155" s="919"/>
      <c r="V155" s="919"/>
      <c r="W155" s="919"/>
      <c r="X155" s="919"/>
      <c r="Y155" s="919"/>
      <c r="Z155" s="919"/>
      <c r="AA155" s="919"/>
      <c r="AB155" s="919"/>
      <c r="AC155" s="919"/>
      <c r="AD155" s="919"/>
      <c r="AE155" s="919"/>
      <c r="AF155" s="919"/>
      <c r="AG155" s="919"/>
      <c r="AH155" s="919"/>
      <c r="AI155" s="919"/>
      <c r="AJ155" s="919"/>
      <c r="AK155" s="919"/>
      <c r="AL155" s="919"/>
      <c r="AM155" s="919"/>
      <c r="AN155" s="919"/>
      <c r="AO155" s="919"/>
      <c r="AP155" s="919"/>
      <c r="AQ155" s="919"/>
      <c r="AR155" s="919"/>
      <c r="AS155" s="919"/>
      <c r="AT155" s="919"/>
      <c r="AU155" s="919"/>
      <c r="AV155" s="920"/>
      <c r="AW155" s="129" t="str">
        <f>+IF(AW154&gt;280,"設定文字数を超過しています","")</f>
        <v/>
      </c>
      <c r="AX155" s="120"/>
      <c r="AY155" s="120"/>
      <c r="AZ155" s="120"/>
      <c r="BA155" s="143"/>
      <c r="BB155" s="143"/>
      <c r="BC155" s="143"/>
      <c r="BD155" s="111"/>
      <c r="BE155" s="111"/>
      <c r="BF155" s="111"/>
      <c r="BG155" s="153"/>
      <c r="BH155" s="153"/>
      <c r="BI155" s="153"/>
      <c r="BJ155" s="153"/>
      <c r="BK155" s="153"/>
      <c r="BL155" s="153"/>
      <c r="BM155" s="153"/>
      <c r="BN155" s="153"/>
      <c r="BO155" s="153"/>
      <c r="BP155" s="153"/>
      <c r="BQ155" s="153"/>
      <c r="BR155" s="153"/>
      <c r="BS155" s="153"/>
      <c r="BT155" s="153"/>
      <c r="BU155" s="153"/>
      <c r="BV155" s="153"/>
      <c r="BW155" s="153"/>
      <c r="BX155" s="153"/>
      <c r="BY155" s="153"/>
      <c r="BZ155" s="153"/>
      <c r="CA155" s="153"/>
      <c r="CB155" s="153"/>
      <c r="CC155" s="153"/>
      <c r="CD155" s="153"/>
      <c r="CE155" s="153"/>
      <c r="CF155" s="153"/>
      <c r="CG155" s="153"/>
      <c r="CH155" s="153"/>
      <c r="CI155" s="153"/>
      <c r="CJ155" s="153"/>
      <c r="CK155" s="153"/>
      <c r="CL155" s="153"/>
      <c r="CM155" s="153"/>
      <c r="CN155" s="153"/>
      <c r="CO155" s="153"/>
      <c r="CP155" s="153"/>
      <c r="CQ155" s="153"/>
      <c r="CR155" s="153"/>
      <c r="CS155" s="153"/>
      <c r="CT155" s="153"/>
    </row>
    <row r="156" spans="1:98" s="113" customFormat="1" ht="65.099999999999994" customHeight="1" thickBot="1">
      <c r="A156" s="114"/>
      <c r="B156" s="114"/>
      <c r="C156" s="1244"/>
      <c r="D156" s="1245"/>
      <c r="E156" s="1245"/>
      <c r="F156" s="1245"/>
      <c r="G156" s="1245"/>
      <c r="H156" s="1245"/>
      <c r="I156" s="1245"/>
      <c r="J156" s="1245"/>
      <c r="K156" s="1251"/>
      <c r="L156" s="1252"/>
      <c r="M156" s="1256"/>
      <c r="N156" s="922"/>
      <c r="O156" s="922"/>
      <c r="P156" s="922"/>
      <c r="Q156" s="922"/>
      <c r="R156" s="922"/>
      <c r="S156" s="922"/>
      <c r="T156" s="922"/>
      <c r="U156" s="922"/>
      <c r="V156" s="922"/>
      <c r="W156" s="922"/>
      <c r="X156" s="922"/>
      <c r="Y156" s="922"/>
      <c r="Z156" s="922"/>
      <c r="AA156" s="922"/>
      <c r="AB156" s="922"/>
      <c r="AC156" s="922"/>
      <c r="AD156" s="922"/>
      <c r="AE156" s="922"/>
      <c r="AF156" s="922"/>
      <c r="AG156" s="922"/>
      <c r="AH156" s="922"/>
      <c r="AI156" s="922"/>
      <c r="AJ156" s="922"/>
      <c r="AK156" s="922"/>
      <c r="AL156" s="922"/>
      <c r="AM156" s="922"/>
      <c r="AN156" s="922"/>
      <c r="AO156" s="922"/>
      <c r="AP156" s="922"/>
      <c r="AQ156" s="922"/>
      <c r="AR156" s="922"/>
      <c r="AS156" s="922"/>
      <c r="AT156" s="922"/>
      <c r="AU156" s="922"/>
      <c r="AV156" s="923"/>
      <c r="AW156" s="135"/>
      <c r="AX156" s="121"/>
      <c r="AY156" s="121"/>
      <c r="AZ156" s="121"/>
      <c r="BA156" s="158"/>
      <c r="BB156" s="158"/>
      <c r="BC156" s="158"/>
      <c r="BD156" s="111"/>
      <c r="BE156" s="111"/>
      <c r="BF156" s="111"/>
      <c r="BG156" s="153"/>
      <c r="BH156" s="153"/>
      <c r="BI156" s="153"/>
      <c r="BJ156" s="153"/>
      <c r="BK156" s="153"/>
      <c r="BL156" s="153"/>
      <c r="BM156" s="153"/>
      <c r="BN156" s="153"/>
      <c r="BO156" s="153"/>
      <c r="BP156" s="153"/>
      <c r="BQ156" s="153"/>
      <c r="BR156" s="153"/>
      <c r="BS156" s="153"/>
      <c r="BT156" s="153"/>
      <c r="BU156" s="153"/>
      <c r="BV156" s="153"/>
      <c r="BW156" s="153"/>
      <c r="BX156" s="153"/>
      <c r="BY156" s="153"/>
      <c r="BZ156" s="153"/>
      <c r="CA156" s="153"/>
      <c r="CB156" s="153"/>
      <c r="CC156" s="153"/>
      <c r="CD156" s="153"/>
      <c r="CE156" s="153"/>
      <c r="CF156" s="153"/>
      <c r="CG156" s="153"/>
      <c r="CH156" s="153"/>
      <c r="CI156" s="153"/>
      <c r="CJ156" s="153"/>
      <c r="CK156" s="153"/>
      <c r="CL156" s="153"/>
      <c r="CM156" s="153"/>
      <c r="CN156" s="153"/>
      <c r="CO156" s="153"/>
      <c r="CP156" s="153"/>
      <c r="CQ156" s="153"/>
      <c r="CR156" s="153"/>
      <c r="CS156" s="153"/>
      <c r="CT156" s="153"/>
    </row>
    <row r="157" spans="1:98" s="113" customFormat="1" ht="27" customHeight="1" thickBot="1">
      <c r="A157" s="114"/>
      <c r="B157" s="114"/>
      <c r="C157" s="1244"/>
      <c r="D157" s="1245"/>
      <c r="E157" s="1245"/>
      <c r="F157" s="1245"/>
      <c r="G157" s="1245"/>
      <c r="H157" s="1245"/>
      <c r="I157" s="1245"/>
      <c r="J157" s="1245"/>
      <c r="K157" s="1276" t="s">
        <v>300</v>
      </c>
      <c r="L157" s="1277"/>
      <c r="M157" s="1277"/>
      <c r="N157" s="1277"/>
      <c r="O157" s="1277"/>
      <c r="P157" s="1277"/>
      <c r="Q157" s="1277"/>
      <c r="R157" s="1277"/>
      <c r="S157" s="1277"/>
      <c r="T157" s="1277"/>
      <c r="U157" s="1277"/>
      <c r="V157" s="1277"/>
      <c r="W157" s="1277"/>
      <c r="X157" s="1277"/>
      <c r="Y157" s="1277"/>
      <c r="Z157" s="1277"/>
      <c r="AA157" s="1277"/>
      <c r="AB157" s="1277"/>
      <c r="AC157" s="1277"/>
      <c r="AD157" s="1277"/>
      <c r="AE157" s="1277"/>
      <c r="AF157" s="1277"/>
      <c r="AG157" s="1277"/>
      <c r="AH157" s="1277"/>
      <c r="AI157" s="1277"/>
      <c r="AJ157" s="1277"/>
      <c r="AK157" s="1277"/>
      <c r="AL157" s="1277"/>
      <c r="AM157" s="1277"/>
      <c r="AN157" s="1277"/>
      <c r="AO157" s="1277"/>
      <c r="AP157" s="1277"/>
      <c r="AQ157" s="1277"/>
      <c r="AR157" s="1277"/>
      <c r="AS157" s="1277"/>
      <c r="AT157" s="1277"/>
      <c r="AU157" s="1277"/>
      <c r="AV157" s="1278"/>
      <c r="AW157" s="122"/>
      <c r="AX157" s="120"/>
      <c r="AY157" s="120"/>
      <c r="AZ157" s="120"/>
      <c r="BA157" s="143"/>
      <c r="BB157" s="143"/>
      <c r="BC157" s="143"/>
      <c r="BD157" s="111"/>
      <c r="BE157" s="111"/>
      <c r="BF157" s="111"/>
      <c r="BG157" s="153"/>
      <c r="BH157" s="153"/>
      <c r="BI157" s="153"/>
      <c r="BJ157" s="153"/>
      <c r="BK157" s="153"/>
      <c r="BL157" s="153"/>
      <c r="BM157" s="153"/>
      <c r="BN157" s="153"/>
      <c r="BO157" s="153"/>
      <c r="BP157" s="153"/>
      <c r="BQ157" s="153"/>
      <c r="BR157" s="153"/>
      <c r="BS157" s="153"/>
      <c r="BT157" s="153"/>
      <c r="BU157" s="153"/>
      <c r="BV157" s="153"/>
      <c r="BW157" s="153"/>
      <c r="BX157" s="153"/>
      <c r="BY157" s="153"/>
      <c r="BZ157" s="153"/>
      <c r="CA157" s="153"/>
      <c r="CB157" s="153"/>
      <c r="CC157" s="153"/>
      <c r="CD157" s="153"/>
      <c r="CE157" s="153"/>
      <c r="CF157" s="153"/>
      <c r="CG157" s="153"/>
      <c r="CH157" s="153"/>
      <c r="CI157" s="153"/>
      <c r="CJ157" s="153"/>
      <c r="CK157" s="153"/>
      <c r="CL157" s="153"/>
      <c r="CM157" s="153"/>
      <c r="CN157" s="153"/>
      <c r="CO157" s="153"/>
      <c r="CP157" s="153"/>
      <c r="CQ157" s="153"/>
      <c r="CR157" s="153"/>
      <c r="CS157" s="153"/>
      <c r="CT157" s="153"/>
    </row>
    <row r="158" spans="1:98" s="113" customFormat="1" ht="33.6" customHeight="1">
      <c r="A158" s="114"/>
      <c r="B158" s="114"/>
      <c r="C158" s="1244"/>
      <c r="D158" s="1245"/>
      <c r="E158" s="1245"/>
      <c r="F158" s="1245"/>
      <c r="G158" s="1245"/>
      <c r="H158" s="1245"/>
      <c r="I158" s="1245"/>
      <c r="J158" s="1245"/>
      <c r="K158" s="1279"/>
      <c r="L158" s="1280"/>
      <c r="M158" s="915" t="s">
        <v>281</v>
      </c>
      <c r="N158" s="915"/>
      <c r="O158" s="915"/>
      <c r="P158" s="915"/>
      <c r="Q158" s="915"/>
      <c r="R158" s="915"/>
      <c r="S158" s="1279"/>
      <c r="T158" s="1280"/>
      <c r="U158" s="1281" t="s">
        <v>274</v>
      </c>
      <c r="V158" s="1282"/>
      <c r="W158" s="1282"/>
      <c r="X158" s="1282"/>
      <c r="Y158" s="1282"/>
      <c r="Z158" s="1282"/>
      <c r="AA158" s="1283"/>
      <c r="AB158" s="1284"/>
      <c r="AC158" s="1285" t="s">
        <v>280</v>
      </c>
      <c r="AD158" s="915"/>
      <c r="AE158" s="915"/>
      <c r="AF158" s="915"/>
      <c r="AG158" s="915"/>
      <c r="AH158" s="915"/>
      <c r="AI158" s="1279"/>
      <c r="AJ158" s="1280"/>
      <c r="AK158" s="1281" t="s">
        <v>275</v>
      </c>
      <c r="AL158" s="1282"/>
      <c r="AM158" s="1282"/>
      <c r="AN158" s="925"/>
      <c r="AO158" s="925"/>
      <c r="AP158" s="925"/>
      <c r="AQ158" s="925"/>
      <c r="AR158" s="925"/>
      <c r="AS158" s="925"/>
      <c r="AT158" s="925"/>
      <c r="AU158" s="925"/>
      <c r="AV158" s="329" t="s">
        <v>276</v>
      </c>
      <c r="AW158" s="122" t="s">
        <v>217</v>
      </c>
      <c r="AX158" s="120"/>
      <c r="AY158" s="120"/>
      <c r="AZ158" s="120"/>
      <c r="BA158" s="143"/>
      <c r="BB158" s="143"/>
      <c r="BC158" s="143"/>
      <c r="BD158" s="111"/>
      <c r="BE158" s="111"/>
      <c r="BF158" s="111"/>
      <c r="BG158" s="153"/>
      <c r="BH158" s="153"/>
      <c r="BI158" s="153"/>
      <c r="BJ158" s="153"/>
      <c r="BK158" s="153"/>
      <c r="BL158" s="153"/>
      <c r="BM158" s="153"/>
      <c r="BN158" s="153"/>
      <c r="BO158" s="153"/>
      <c r="BP158" s="153"/>
      <c r="BQ158" s="153"/>
      <c r="BR158" s="153"/>
      <c r="BS158" s="153"/>
      <c r="BT158" s="153"/>
      <c r="BU158" s="153"/>
      <c r="BV158" s="153"/>
      <c r="BW158" s="153"/>
      <c r="BX158" s="153"/>
      <c r="BY158" s="153"/>
      <c r="BZ158" s="153"/>
      <c r="CA158" s="153"/>
      <c r="CB158" s="153"/>
      <c r="CC158" s="153"/>
      <c r="CD158" s="153"/>
      <c r="CE158" s="153"/>
      <c r="CF158" s="153"/>
      <c r="CG158" s="153"/>
      <c r="CH158" s="153"/>
      <c r="CI158" s="153"/>
      <c r="CJ158" s="153"/>
      <c r="CK158" s="153"/>
      <c r="CL158" s="153"/>
      <c r="CM158" s="153"/>
      <c r="CN158" s="153"/>
      <c r="CO158" s="153"/>
      <c r="CP158" s="153"/>
      <c r="CQ158" s="153"/>
      <c r="CR158" s="153"/>
      <c r="CS158" s="153"/>
      <c r="CT158" s="153"/>
    </row>
    <row r="159" spans="1:98" s="113" customFormat="1" ht="33.6" customHeight="1">
      <c r="A159" s="114"/>
      <c r="B159" s="114"/>
      <c r="C159" s="1244"/>
      <c r="D159" s="1245"/>
      <c r="E159" s="1245"/>
      <c r="F159" s="1245"/>
      <c r="G159" s="1245"/>
      <c r="H159" s="1245"/>
      <c r="I159" s="1245"/>
      <c r="J159" s="1245"/>
      <c r="K159" s="1260"/>
      <c r="L159" s="925"/>
      <c r="M159" s="925"/>
      <c r="N159" s="925"/>
      <c r="O159" s="925"/>
      <c r="P159" s="925"/>
      <c r="Q159" s="925"/>
      <c r="R159" s="925"/>
      <c r="S159" s="925"/>
      <c r="T159" s="925"/>
      <c r="U159" s="925"/>
      <c r="V159" s="925"/>
      <c r="W159" s="925"/>
      <c r="X159" s="925"/>
      <c r="Y159" s="925"/>
      <c r="Z159" s="925"/>
      <c r="AA159" s="925"/>
      <c r="AB159" s="925"/>
      <c r="AC159" s="925"/>
      <c r="AD159" s="925"/>
      <c r="AE159" s="925"/>
      <c r="AF159" s="925"/>
      <c r="AG159" s="925"/>
      <c r="AH159" s="925"/>
      <c r="AI159" s="925"/>
      <c r="AJ159" s="925"/>
      <c r="AK159" s="925"/>
      <c r="AL159" s="925"/>
      <c r="AM159" s="925"/>
      <c r="AN159" s="925"/>
      <c r="AO159" s="925"/>
      <c r="AP159" s="925"/>
      <c r="AQ159" s="925"/>
      <c r="AR159" s="925"/>
      <c r="AS159" s="925"/>
      <c r="AT159" s="925"/>
      <c r="AU159" s="925"/>
      <c r="AV159" s="926"/>
      <c r="AW159" s="120">
        <f>+LEN(K159)</f>
        <v>0</v>
      </c>
      <c r="AX159" s="120"/>
      <c r="AY159" s="120"/>
      <c r="AZ159" s="120"/>
      <c r="BA159" s="143"/>
      <c r="BB159" s="143"/>
      <c r="BC159" s="143"/>
      <c r="BD159" s="111"/>
      <c r="BE159" s="111"/>
      <c r="BF159" s="111"/>
      <c r="BG159" s="153"/>
      <c r="BH159" s="153"/>
      <c r="BI159" s="153"/>
      <c r="BJ159" s="153"/>
      <c r="BK159" s="153"/>
      <c r="BL159" s="153"/>
      <c r="BM159" s="153"/>
      <c r="BN159" s="153"/>
      <c r="BO159" s="153"/>
      <c r="BP159" s="153"/>
      <c r="BQ159" s="153"/>
      <c r="BR159" s="153"/>
      <c r="BS159" s="153"/>
      <c r="BT159" s="153"/>
      <c r="BU159" s="153"/>
      <c r="BV159" s="153"/>
      <c r="BW159" s="153"/>
      <c r="BX159" s="153"/>
      <c r="BY159" s="153"/>
      <c r="BZ159" s="153"/>
      <c r="CA159" s="153"/>
      <c r="CB159" s="153"/>
      <c r="CC159" s="153"/>
      <c r="CD159" s="153"/>
      <c r="CE159" s="153"/>
      <c r="CF159" s="153"/>
      <c r="CG159" s="153"/>
      <c r="CH159" s="153"/>
      <c r="CI159" s="153"/>
      <c r="CJ159" s="153"/>
      <c r="CK159" s="153"/>
      <c r="CL159" s="153"/>
      <c r="CM159" s="153"/>
      <c r="CN159" s="153"/>
      <c r="CO159" s="153"/>
      <c r="CP159" s="153"/>
      <c r="CQ159" s="153"/>
      <c r="CR159" s="153"/>
      <c r="CS159" s="153"/>
      <c r="CT159" s="153"/>
    </row>
    <row r="160" spans="1:98" s="113" customFormat="1" ht="33.6" customHeight="1">
      <c r="A160" s="114"/>
      <c r="B160" s="114"/>
      <c r="C160" s="1244"/>
      <c r="D160" s="1245"/>
      <c r="E160" s="1245"/>
      <c r="F160" s="1245"/>
      <c r="G160" s="1245"/>
      <c r="H160" s="1245"/>
      <c r="I160" s="1245"/>
      <c r="J160" s="1245"/>
      <c r="K160" s="1255"/>
      <c r="L160" s="919"/>
      <c r="M160" s="919"/>
      <c r="N160" s="919"/>
      <c r="O160" s="919"/>
      <c r="P160" s="919"/>
      <c r="Q160" s="919"/>
      <c r="R160" s="919"/>
      <c r="S160" s="919"/>
      <c r="T160" s="919"/>
      <c r="U160" s="919"/>
      <c r="V160" s="919"/>
      <c r="W160" s="919"/>
      <c r="X160" s="919"/>
      <c r="Y160" s="919"/>
      <c r="Z160" s="919"/>
      <c r="AA160" s="919"/>
      <c r="AB160" s="919"/>
      <c r="AC160" s="919"/>
      <c r="AD160" s="919"/>
      <c r="AE160" s="919"/>
      <c r="AF160" s="919"/>
      <c r="AG160" s="919"/>
      <c r="AH160" s="919"/>
      <c r="AI160" s="919"/>
      <c r="AJ160" s="919"/>
      <c r="AK160" s="919"/>
      <c r="AL160" s="919"/>
      <c r="AM160" s="919"/>
      <c r="AN160" s="919"/>
      <c r="AO160" s="919"/>
      <c r="AP160" s="919"/>
      <c r="AQ160" s="919"/>
      <c r="AR160" s="919"/>
      <c r="AS160" s="919"/>
      <c r="AT160" s="919"/>
      <c r="AU160" s="919"/>
      <c r="AV160" s="920"/>
      <c r="AW160" s="168" t="str">
        <f>+IF(AW159&gt;400,"設定文字数を超過しています","")</f>
        <v/>
      </c>
      <c r="AX160" s="121"/>
      <c r="AY160" s="121"/>
      <c r="AZ160" s="121"/>
      <c r="BA160" s="158"/>
      <c r="BB160" s="158"/>
      <c r="BC160" s="158"/>
      <c r="BD160" s="111"/>
      <c r="BE160" s="111"/>
      <c r="BF160" s="111"/>
      <c r="BG160" s="153"/>
      <c r="BH160" s="153"/>
      <c r="BI160" s="153"/>
      <c r="BJ160" s="153"/>
      <c r="BK160" s="153"/>
      <c r="BL160" s="153"/>
      <c r="BM160" s="153"/>
      <c r="BN160" s="153"/>
      <c r="BO160" s="153"/>
      <c r="BP160" s="153"/>
      <c r="BQ160" s="153"/>
      <c r="BR160" s="153"/>
      <c r="BS160" s="153"/>
      <c r="BT160" s="153"/>
      <c r="BU160" s="153"/>
      <c r="BV160" s="153"/>
      <c r="BW160" s="153"/>
      <c r="BX160" s="153"/>
      <c r="BY160" s="153"/>
      <c r="BZ160" s="153"/>
      <c r="CA160" s="153"/>
      <c r="CB160" s="153"/>
      <c r="CC160" s="153"/>
      <c r="CD160" s="153"/>
      <c r="CE160" s="153"/>
      <c r="CF160" s="153"/>
      <c r="CG160" s="153"/>
      <c r="CH160" s="153"/>
      <c r="CI160" s="153"/>
      <c r="CJ160" s="153"/>
      <c r="CK160" s="153"/>
      <c r="CL160" s="153"/>
      <c r="CM160" s="153"/>
      <c r="CN160" s="153"/>
      <c r="CO160" s="153"/>
      <c r="CP160" s="153"/>
      <c r="CQ160" s="153"/>
      <c r="CR160" s="153"/>
      <c r="CS160" s="153"/>
      <c r="CT160" s="153"/>
    </row>
    <row r="161" spans="1:98" s="113" customFormat="1" ht="15" customHeight="1">
      <c r="A161" s="114"/>
      <c r="B161" s="114"/>
      <c r="C161" s="1244"/>
      <c r="D161" s="1245"/>
      <c r="E161" s="1245"/>
      <c r="F161" s="1245"/>
      <c r="G161" s="1245"/>
      <c r="H161" s="1245"/>
      <c r="I161" s="1245"/>
      <c r="J161" s="1245"/>
      <c r="K161" s="1255"/>
      <c r="L161" s="919"/>
      <c r="M161" s="919"/>
      <c r="N161" s="919"/>
      <c r="O161" s="919"/>
      <c r="P161" s="919"/>
      <c r="Q161" s="919"/>
      <c r="R161" s="919"/>
      <c r="S161" s="919"/>
      <c r="T161" s="919"/>
      <c r="U161" s="919"/>
      <c r="V161" s="919"/>
      <c r="W161" s="919"/>
      <c r="X161" s="919"/>
      <c r="Y161" s="919"/>
      <c r="Z161" s="919"/>
      <c r="AA161" s="919"/>
      <c r="AB161" s="919"/>
      <c r="AC161" s="919"/>
      <c r="AD161" s="919"/>
      <c r="AE161" s="919"/>
      <c r="AF161" s="919"/>
      <c r="AG161" s="919"/>
      <c r="AH161" s="919"/>
      <c r="AI161" s="919"/>
      <c r="AJ161" s="919"/>
      <c r="AK161" s="919"/>
      <c r="AL161" s="919"/>
      <c r="AM161" s="919"/>
      <c r="AN161" s="919"/>
      <c r="AO161" s="919"/>
      <c r="AP161" s="919"/>
      <c r="AQ161" s="919"/>
      <c r="AR161" s="919"/>
      <c r="AS161" s="919"/>
      <c r="AT161" s="919"/>
      <c r="AU161" s="919"/>
      <c r="AV161" s="920"/>
      <c r="AW161" s="122"/>
      <c r="AX161" s="120"/>
      <c r="AY161" s="120"/>
      <c r="AZ161" s="120"/>
      <c r="BA161" s="143"/>
      <c r="BB161" s="143"/>
      <c r="BC161" s="143"/>
      <c r="BD161" s="111"/>
      <c r="BE161" s="111"/>
      <c r="BF161" s="111"/>
      <c r="BG161" s="153"/>
      <c r="BH161" s="153"/>
      <c r="BI161" s="153"/>
      <c r="BJ161" s="153"/>
      <c r="BK161" s="153"/>
      <c r="BL161" s="153"/>
      <c r="BM161" s="153"/>
      <c r="BN161" s="153"/>
      <c r="BO161" s="153"/>
      <c r="BP161" s="153"/>
      <c r="BQ161" s="153"/>
      <c r="BR161" s="153"/>
      <c r="BS161" s="153"/>
      <c r="BT161" s="153"/>
      <c r="BU161" s="153"/>
      <c r="BV161" s="153"/>
      <c r="BW161" s="153"/>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row>
    <row r="162" spans="1:98" s="113" customFormat="1" ht="67.349999999999994" customHeight="1">
      <c r="A162" s="114"/>
      <c r="B162" s="114"/>
      <c r="C162" s="1244"/>
      <c r="D162" s="1245"/>
      <c r="E162" s="1245"/>
      <c r="F162" s="1245"/>
      <c r="G162" s="1245"/>
      <c r="H162" s="1245"/>
      <c r="I162" s="1245"/>
      <c r="J162" s="1245"/>
      <c r="K162" s="1255"/>
      <c r="L162" s="919"/>
      <c r="M162" s="919"/>
      <c r="N162" s="919"/>
      <c r="O162" s="919"/>
      <c r="P162" s="919"/>
      <c r="Q162" s="919"/>
      <c r="R162" s="919"/>
      <c r="S162" s="919"/>
      <c r="T162" s="919"/>
      <c r="U162" s="919"/>
      <c r="V162" s="919"/>
      <c r="W162" s="919"/>
      <c r="X162" s="919"/>
      <c r="Y162" s="919"/>
      <c r="Z162" s="919"/>
      <c r="AA162" s="919"/>
      <c r="AB162" s="919"/>
      <c r="AC162" s="919"/>
      <c r="AD162" s="919"/>
      <c r="AE162" s="919"/>
      <c r="AF162" s="919"/>
      <c r="AG162" s="919"/>
      <c r="AH162" s="919"/>
      <c r="AI162" s="919"/>
      <c r="AJ162" s="919"/>
      <c r="AK162" s="919"/>
      <c r="AL162" s="919"/>
      <c r="AM162" s="919"/>
      <c r="AN162" s="919"/>
      <c r="AO162" s="919"/>
      <c r="AP162" s="919"/>
      <c r="AQ162" s="919"/>
      <c r="AR162" s="919"/>
      <c r="AS162" s="919"/>
      <c r="AT162" s="919"/>
      <c r="AU162" s="919"/>
      <c r="AV162" s="920"/>
      <c r="AW162" s="190" t="str">
        <f>IF(AND(NOT(K159=""),AND(K158="",S158="",AA158="",AI158="")),"要確認","")</f>
        <v/>
      </c>
      <c r="AX162" s="120"/>
      <c r="AY162" s="120"/>
      <c r="AZ162" s="120"/>
      <c r="BA162" s="143"/>
      <c r="BB162" s="143"/>
      <c r="BC162" s="143"/>
      <c r="BD162" s="111"/>
      <c r="BE162" s="111"/>
      <c r="BF162" s="111"/>
      <c r="BG162" s="153"/>
      <c r="BH162" s="153"/>
      <c r="BI162" s="153"/>
      <c r="BJ162" s="153"/>
      <c r="BK162" s="153"/>
      <c r="BL162" s="153"/>
      <c r="BM162" s="153"/>
      <c r="BN162" s="153"/>
      <c r="BO162" s="153"/>
      <c r="BP162" s="153"/>
      <c r="BQ162" s="153"/>
      <c r="BR162" s="153"/>
      <c r="BS162" s="153"/>
      <c r="BT162" s="153"/>
      <c r="BU162" s="153"/>
      <c r="BV162" s="153"/>
      <c r="BW162" s="153"/>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row>
    <row r="163" spans="1:98" s="113" customFormat="1" ht="12" customHeight="1">
      <c r="A163" s="114"/>
      <c r="B163" s="114"/>
      <c r="C163" s="1246"/>
      <c r="D163" s="1247"/>
      <c r="E163" s="1247"/>
      <c r="F163" s="1247"/>
      <c r="G163" s="1247"/>
      <c r="H163" s="1247"/>
      <c r="I163" s="1247"/>
      <c r="J163" s="1247"/>
      <c r="K163" s="1255"/>
      <c r="L163" s="919"/>
      <c r="M163" s="919"/>
      <c r="N163" s="919"/>
      <c r="O163" s="919"/>
      <c r="P163" s="919"/>
      <c r="Q163" s="919"/>
      <c r="R163" s="919"/>
      <c r="S163" s="919"/>
      <c r="T163" s="919"/>
      <c r="U163" s="919"/>
      <c r="V163" s="919"/>
      <c r="W163" s="919"/>
      <c r="X163" s="919"/>
      <c r="Y163" s="919"/>
      <c r="Z163" s="919"/>
      <c r="AA163" s="919"/>
      <c r="AB163" s="919"/>
      <c r="AC163" s="919"/>
      <c r="AD163" s="919"/>
      <c r="AE163" s="919"/>
      <c r="AF163" s="919"/>
      <c r="AG163" s="919"/>
      <c r="AH163" s="919"/>
      <c r="AI163" s="919"/>
      <c r="AJ163" s="919"/>
      <c r="AK163" s="919"/>
      <c r="AL163" s="919"/>
      <c r="AM163" s="919"/>
      <c r="AN163" s="919"/>
      <c r="AO163" s="919"/>
      <c r="AP163" s="919"/>
      <c r="AQ163" s="919"/>
      <c r="AR163" s="919"/>
      <c r="AS163" s="919"/>
      <c r="AT163" s="919"/>
      <c r="AU163" s="919"/>
      <c r="AV163" s="920"/>
      <c r="AW163" s="168"/>
      <c r="AX163" s="121"/>
      <c r="AY163" s="121"/>
      <c r="AZ163" s="121"/>
      <c r="BA163" s="158"/>
      <c r="BB163" s="158"/>
      <c r="BC163" s="158"/>
      <c r="BD163" s="111"/>
      <c r="BE163" s="111"/>
      <c r="BF163" s="111"/>
      <c r="BG163" s="153"/>
      <c r="BH163" s="153"/>
      <c r="BI163" s="153"/>
      <c r="BJ163" s="153"/>
      <c r="BK163" s="153"/>
      <c r="BL163" s="153"/>
      <c r="BM163" s="153"/>
      <c r="BN163" s="153"/>
      <c r="BO163" s="153"/>
      <c r="BP163" s="153"/>
      <c r="BQ163" s="153"/>
      <c r="BR163" s="153"/>
      <c r="BS163" s="153"/>
      <c r="BT163" s="153"/>
      <c r="BU163" s="153"/>
      <c r="BV163" s="153"/>
      <c r="BW163" s="153"/>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row>
    <row r="164" spans="1:98" ht="32.450000000000003" customHeight="1">
      <c r="A164" s="4"/>
      <c r="B164" s="4"/>
      <c r="C164" s="1157" t="s">
        <v>24</v>
      </c>
      <c r="D164" s="1157"/>
      <c r="E164" s="1157"/>
      <c r="F164" s="1157"/>
      <c r="G164" s="1157"/>
      <c r="H164" s="1157"/>
      <c r="I164" s="1157"/>
      <c r="J164" s="1157"/>
      <c r="K164" s="738" t="s">
        <v>475</v>
      </c>
      <c r="L164" s="739"/>
      <c r="M164" s="739"/>
      <c r="N164" s="739"/>
      <c r="O164" s="739"/>
      <c r="P164" s="739"/>
      <c r="Q164" s="739"/>
      <c r="R164" s="739"/>
      <c r="S164" s="739"/>
      <c r="T164" s="739"/>
      <c r="U164" s="739"/>
      <c r="V164" s="739"/>
      <c r="W164" s="739"/>
      <c r="X164" s="739"/>
      <c r="Y164" s="739"/>
      <c r="Z164" s="739"/>
      <c r="AA164" s="739"/>
      <c r="AB164" s="739"/>
      <c r="AC164" s="739"/>
      <c r="AD164" s="739"/>
      <c r="AE164" s="739"/>
      <c r="AF164" s="739"/>
      <c r="AG164" s="739"/>
      <c r="AH164" s="739"/>
      <c r="AI164" s="739"/>
      <c r="AJ164" s="739"/>
      <c r="AK164" s="739"/>
      <c r="AL164" s="739"/>
      <c r="AM164" s="739"/>
      <c r="AN164" s="739"/>
      <c r="AO164" s="739"/>
      <c r="AP164" s="739"/>
      <c r="AQ164" s="739"/>
      <c r="AR164" s="739"/>
      <c r="AS164" s="739"/>
      <c r="AT164" s="739"/>
      <c r="AU164" s="739"/>
      <c r="AV164" s="740"/>
      <c r="AW164" s="122" t="s">
        <v>217</v>
      </c>
      <c r="AX164" s="130"/>
      <c r="AY164" s="130"/>
      <c r="AZ164" s="130"/>
    </row>
    <row r="165" spans="1:98" ht="5.45" customHeight="1">
      <c r="A165" s="4"/>
      <c r="B165" s="4"/>
      <c r="C165" s="1157"/>
      <c r="D165" s="1157"/>
      <c r="E165" s="1157"/>
      <c r="F165" s="1157"/>
      <c r="G165" s="1157"/>
      <c r="H165" s="1157"/>
      <c r="I165" s="1157"/>
      <c r="J165" s="1157"/>
      <c r="K165" s="741"/>
      <c r="L165" s="742"/>
      <c r="M165" s="742"/>
      <c r="N165" s="742"/>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742"/>
      <c r="AK165" s="742"/>
      <c r="AL165" s="742"/>
      <c r="AM165" s="742"/>
      <c r="AN165" s="742"/>
      <c r="AO165" s="742"/>
      <c r="AP165" s="742"/>
      <c r="AQ165" s="742"/>
      <c r="AR165" s="742"/>
      <c r="AS165" s="742"/>
      <c r="AT165" s="742"/>
      <c r="AU165" s="742"/>
      <c r="AV165" s="743"/>
      <c r="AX165" s="130"/>
      <c r="AY165" s="392"/>
      <c r="AZ165" s="130"/>
    </row>
    <row r="166" spans="1:98" s="113" customFormat="1" ht="49.35" customHeight="1">
      <c r="A166" s="114"/>
      <c r="B166" s="114"/>
      <c r="C166" s="1157"/>
      <c r="D166" s="1157"/>
      <c r="E166" s="1157"/>
      <c r="F166" s="1157"/>
      <c r="G166" s="1157"/>
      <c r="H166" s="1157"/>
      <c r="I166" s="1157"/>
      <c r="J166" s="1157"/>
      <c r="K166" s="924"/>
      <c r="L166" s="925"/>
      <c r="M166" s="925"/>
      <c r="N166" s="925"/>
      <c r="O166" s="925"/>
      <c r="P166" s="925"/>
      <c r="Q166" s="925"/>
      <c r="R166" s="925"/>
      <c r="S166" s="925"/>
      <c r="T166" s="925"/>
      <c r="U166" s="925"/>
      <c r="V166" s="925"/>
      <c r="W166" s="925"/>
      <c r="X166" s="925"/>
      <c r="Y166" s="925"/>
      <c r="Z166" s="925"/>
      <c r="AA166" s="925"/>
      <c r="AB166" s="925"/>
      <c r="AC166" s="925"/>
      <c r="AD166" s="925"/>
      <c r="AE166" s="925"/>
      <c r="AF166" s="925"/>
      <c r="AG166" s="925"/>
      <c r="AH166" s="925"/>
      <c r="AI166" s="925"/>
      <c r="AJ166" s="925"/>
      <c r="AK166" s="925"/>
      <c r="AL166" s="925"/>
      <c r="AM166" s="925"/>
      <c r="AN166" s="925"/>
      <c r="AO166" s="925"/>
      <c r="AP166" s="925"/>
      <c r="AQ166" s="925"/>
      <c r="AR166" s="925"/>
      <c r="AS166" s="925"/>
      <c r="AT166" s="925"/>
      <c r="AU166" s="925"/>
      <c r="AV166" s="926"/>
      <c r="AW166" s="120">
        <f>+LEN(K166)</f>
        <v>0</v>
      </c>
      <c r="AX166" s="121"/>
      <c r="AY166" s="121"/>
      <c r="AZ166" s="121"/>
      <c r="BA166" s="158"/>
      <c r="BB166" s="158"/>
      <c r="BC166" s="158"/>
      <c r="BD166" s="111"/>
      <c r="BE166" s="111"/>
      <c r="BF166" s="111"/>
      <c r="BG166" s="153"/>
      <c r="BH166" s="153"/>
      <c r="BI166" s="153"/>
      <c r="BJ166" s="153"/>
      <c r="BK166" s="153"/>
      <c r="BL166" s="153"/>
      <c r="BM166" s="153"/>
      <c r="BN166" s="153"/>
      <c r="BO166" s="153"/>
      <c r="BP166" s="153"/>
      <c r="BQ166" s="153"/>
      <c r="BR166" s="153"/>
      <c r="BS166" s="153"/>
      <c r="BT166" s="153"/>
      <c r="BU166" s="153"/>
      <c r="BV166" s="153"/>
      <c r="BW166" s="153"/>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row>
    <row r="167" spans="1:98" s="113" customFormat="1" ht="162" customHeight="1">
      <c r="A167" s="114"/>
      <c r="B167" s="114"/>
      <c r="C167" s="1157"/>
      <c r="D167" s="1157"/>
      <c r="E167" s="1157"/>
      <c r="F167" s="1157"/>
      <c r="G167" s="1157"/>
      <c r="H167" s="1157"/>
      <c r="I167" s="1157"/>
      <c r="J167" s="1157"/>
      <c r="K167" s="921"/>
      <c r="L167" s="922"/>
      <c r="M167" s="922"/>
      <c r="N167" s="922"/>
      <c r="O167" s="922"/>
      <c r="P167" s="922"/>
      <c r="Q167" s="922"/>
      <c r="R167" s="922"/>
      <c r="S167" s="922"/>
      <c r="T167" s="922"/>
      <c r="U167" s="922"/>
      <c r="V167" s="922"/>
      <c r="W167" s="922"/>
      <c r="X167" s="922"/>
      <c r="Y167" s="922"/>
      <c r="Z167" s="922"/>
      <c r="AA167" s="922"/>
      <c r="AB167" s="922"/>
      <c r="AC167" s="922"/>
      <c r="AD167" s="922"/>
      <c r="AE167" s="922"/>
      <c r="AF167" s="922"/>
      <c r="AG167" s="922"/>
      <c r="AH167" s="922"/>
      <c r="AI167" s="922"/>
      <c r="AJ167" s="922"/>
      <c r="AK167" s="922"/>
      <c r="AL167" s="922"/>
      <c r="AM167" s="922"/>
      <c r="AN167" s="922"/>
      <c r="AO167" s="922"/>
      <c r="AP167" s="922"/>
      <c r="AQ167" s="922"/>
      <c r="AR167" s="922"/>
      <c r="AS167" s="922"/>
      <c r="AT167" s="922"/>
      <c r="AU167" s="922"/>
      <c r="AV167" s="923"/>
      <c r="AW167" s="129" t="str">
        <f>+IF(AW166&gt;600,"設定文字数を超過しています","")</f>
        <v/>
      </c>
      <c r="AX167" s="121"/>
      <c r="AY167" s="121"/>
      <c r="AZ167" s="121"/>
      <c r="BA167" s="158"/>
      <c r="BB167" s="158"/>
      <c r="BC167" s="158"/>
      <c r="BD167" s="111"/>
      <c r="BE167" s="111"/>
      <c r="BF167" s="111"/>
      <c r="BG167" s="153"/>
      <c r="BH167" s="153"/>
      <c r="BI167" s="153"/>
      <c r="BJ167" s="153"/>
      <c r="BK167" s="153"/>
      <c r="BL167" s="153"/>
      <c r="BM167" s="153"/>
      <c r="BN167" s="153"/>
      <c r="BO167" s="153"/>
      <c r="BP167" s="153"/>
      <c r="BQ167" s="153"/>
      <c r="BR167" s="153"/>
      <c r="BS167" s="153"/>
      <c r="BT167" s="153"/>
      <c r="BU167" s="153"/>
      <c r="BV167" s="153"/>
      <c r="BW167" s="153"/>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row>
    <row r="168" spans="1:98" s="3" customFormat="1" ht="29.1" customHeight="1">
      <c r="A168" s="9"/>
      <c r="B168" s="9"/>
      <c r="C168" s="1157"/>
      <c r="D168" s="1157"/>
      <c r="E168" s="1157"/>
      <c r="F168" s="1157"/>
      <c r="G168" s="1157"/>
      <c r="H168" s="1157"/>
      <c r="I168" s="1157"/>
      <c r="J168" s="1157"/>
      <c r="K168" s="741" t="s">
        <v>476</v>
      </c>
      <c r="L168" s="742"/>
      <c r="M168" s="742"/>
      <c r="N168" s="742"/>
      <c r="O168" s="742"/>
      <c r="P168" s="742"/>
      <c r="Q168" s="742"/>
      <c r="R168" s="742"/>
      <c r="S168" s="742"/>
      <c r="T168" s="742"/>
      <c r="U168" s="742"/>
      <c r="V168" s="742"/>
      <c r="W168" s="742"/>
      <c r="X168" s="742"/>
      <c r="Y168" s="742"/>
      <c r="Z168" s="742"/>
      <c r="AA168" s="742"/>
      <c r="AB168" s="742"/>
      <c r="AC168" s="742"/>
      <c r="AD168" s="742"/>
      <c r="AE168" s="742"/>
      <c r="AF168" s="742"/>
      <c r="AG168" s="742"/>
      <c r="AH168" s="742"/>
      <c r="AI168" s="742"/>
      <c r="AJ168" s="742"/>
      <c r="AK168" s="742"/>
      <c r="AL168" s="742"/>
      <c r="AM168" s="742"/>
      <c r="AN168" s="742"/>
      <c r="AO168" s="742"/>
      <c r="AP168" s="742"/>
      <c r="AQ168" s="742"/>
      <c r="AR168" s="742"/>
      <c r="AS168" s="742"/>
      <c r="AT168" s="742"/>
      <c r="AU168" s="742"/>
      <c r="AV168" s="743"/>
      <c r="AW168" s="122"/>
      <c r="AX168" s="392"/>
      <c r="AY168" s="130"/>
      <c r="AZ168" s="392"/>
      <c r="BA168" s="159"/>
      <c r="BB168" s="159"/>
      <c r="BC168" s="159"/>
      <c r="BD168" s="159"/>
      <c r="BE168" s="159"/>
      <c r="BF168" s="159"/>
      <c r="BG168" s="159"/>
      <c r="BH168" s="159"/>
      <c r="BI168" s="159"/>
      <c r="BJ168" s="159"/>
      <c r="BK168" s="159"/>
      <c r="BL168" s="159"/>
      <c r="BM168" s="159"/>
      <c r="BN168" s="159"/>
      <c r="BO168" s="159"/>
      <c r="BP168" s="159"/>
      <c r="BQ168" s="159"/>
      <c r="BR168" s="159"/>
      <c r="BS168" s="159"/>
      <c r="BT168" s="159"/>
      <c r="BU168" s="159"/>
      <c r="BV168" s="159"/>
      <c r="BW168" s="159"/>
      <c r="BX168" s="159"/>
      <c r="BY168" s="159"/>
      <c r="BZ168" s="159"/>
      <c r="CA168" s="159"/>
      <c r="CB168" s="159"/>
      <c r="CC168" s="159"/>
      <c r="CD168" s="159"/>
      <c r="CE168" s="159"/>
      <c r="CF168" s="159"/>
      <c r="CG168" s="159"/>
      <c r="CH168" s="159"/>
      <c r="CI168" s="159"/>
      <c r="CJ168" s="159"/>
      <c r="CK168" s="159"/>
      <c r="CL168" s="159"/>
      <c r="CM168" s="159"/>
      <c r="CN168" s="159"/>
      <c r="CO168" s="159"/>
      <c r="CP168" s="159"/>
      <c r="CQ168" s="159"/>
      <c r="CR168" s="159"/>
      <c r="CS168" s="159"/>
      <c r="CT168" s="159"/>
    </row>
    <row r="169" spans="1:98" s="113" customFormat="1" ht="49.35" customHeight="1">
      <c r="A169" s="114"/>
      <c r="B169" s="114"/>
      <c r="C169" s="1157"/>
      <c r="D169" s="1157"/>
      <c r="E169" s="1157"/>
      <c r="F169" s="1157"/>
      <c r="G169" s="1157"/>
      <c r="H169" s="1157"/>
      <c r="I169" s="1157"/>
      <c r="J169" s="1157"/>
      <c r="K169" s="918"/>
      <c r="L169" s="919"/>
      <c r="M169" s="919"/>
      <c r="N169" s="919"/>
      <c r="O169" s="919"/>
      <c r="P169" s="919"/>
      <c r="Q169" s="919"/>
      <c r="R169" s="919"/>
      <c r="S169" s="919"/>
      <c r="T169" s="919"/>
      <c r="U169" s="919"/>
      <c r="V169" s="919"/>
      <c r="W169" s="919"/>
      <c r="X169" s="919"/>
      <c r="Y169" s="919"/>
      <c r="Z169" s="919"/>
      <c r="AA169" s="919"/>
      <c r="AB169" s="919"/>
      <c r="AC169" s="919"/>
      <c r="AD169" s="919"/>
      <c r="AE169" s="919"/>
      <c r="AF169" s="919"/>
      <c r="AG169" s="919"/>
      <c r="AH169" s="919"/>
      <c r="AI169" s="919"/>
      <c r="AJ169" s="919"/>
      <c r="AK169" s="919"/>
      <c r="AL169" s="919"/>
      <c r="AM169" s="919"/>
      <c r="AN169" s="919"/>
      <c r="AO169" s="919"/>
      <c r="AP169" s="919"/>
      <c r="AQ169" s="919"/>
      <c r="AR169" s="919"/>
      <c r="AS169" s="919"/>
      <c r="AT169" s="919"/>
      <c r="AU169" s="919"/>
      <c r="AV169" s="920"/>
      <c r="AW169" s="166">
        <f>+LEN(K169)</f>
        <v>0</v>
      </c>
      <c r="AX169" s="121"/>
      <c r="AY169" s="121"/>
      <c r="AZ169" s="121"/>
      <c r="BA169" s="158"/>
      <c r="BB169" s="158"/>
      <c r="BC169" s="158"/>
      <c r="BD169" s="111"/>
      <c r="BE169" s="111"/>
      <c r="BF169" s="111"/>
      <c r="BG169" s="153"/>
      <c r="BH169" s="153"/>
      <c r="BI169" s="153"/>
      <c r="BJ169" s="153"/>
      <c r="BK169" s="153"/>
      <c r="BL169" s="153"/>
      <c r="BM169" s="153"/>
      <c r="BN169" s="153"/>
      <c r="BO169" s="153"/>
      <c r="BP169" s="153"/>
      <c r="BQ169" s="153"/>
      <c r="BR169" s="153"/>
      <c r="BS169" s="153"/>
      <c r="BT169" s="153"/>
      <c r="BU169" s="153"/>
      <c r="BV169" s="153"/>
      <c r="BW169" s="153"/>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row>
    <row r="170" spans="1:98" s="113" customFormat="1" ht="49.35" customHeight="1">
      <c r="A170" s="114"/>
      <c r="B170" s="114"/>
      <c r="C170" s="1157"/>
      <c r="D170" s="1157"/>
      <c r="E170" s="1157"/>
      <c r="F170" s="1157"/>
      <c r="G170" s="1157"/>
      <c r="H170" s="1157"/>
      <c r="I170" s="1157"/>
      <c r="J170" s="1157"/>
      <c r="K170" s="918"/>
      <c r="L170" s="919"/>
      <c r="M170" s="919"/>
      <c r="N170" s="919"/>
      <c r="O170" s="919"/>
      <c r="P170" s="919"/>
      <c r="Q170" s="919"/>
      <c r="R170" s="919"/>
      <c r="S170" s="919"/>
      <c r="T170" s="919"/>
      <c r="U170" s="919"/>
      <c r="V170" s="919"/>
      <c r="W170" s="919"/>
      <c r="X170" s="919"/>
      <c r="Y170" s="919"/>
      <c r="Z170" s="919"/>
      <c r="AA170" s="919"/>
      <c r="AB170" s="919"/>
      <c r="AC170" s="919"/>
      <c r="AD170" s="919"/>
      <c r="AE170" s="919"/>
      <c r="AF170" s="919"/>
      <c r="AG170" s="919"/>
      <c r="AH170" s="919"/>
      <c r="AI170" s="919"/>
      <c r="AJ170" s="919"/>
      <c r="AK170" s="919"/>
      <c r="AL170" s="919"/>
      <c r="AM170" s="919"/>
      <c r="AN170" s="919"/>
      <c r="AO170" s="919"/>
      <c r="AP170" s="919"/>
      <c r="AQ170" s="919"/>
      <c r="AR170" s="919"/>
      <c r="AS170" s="919"/>
      <c r="AT170" s="919"/>
      <c r="AU170" s="919"/>
      <c r="AV170" s="920"/>
      <c r="AW170" s="168" t="str">
        <f>+IF(AW169&gt;600,"設定文字数を超過しています","")</f>
        <v/>
      </c>
      <c r="AX170" s="121"/>
      <c r="AY170" s="121"/>
      <c r="AZ170" s="121"/>
      <c r="BA170" s="158"/>
      <c r="BB170" s="158"/>
      <c r="BC170" s="158"/>
      <c r="BD170" s="111"/>
      <c r="BE170" s="111"/>
      <c r="BF170" s="111"/>
      <c r="BG170" s="153"/>
      <c r="BH170" s="153"/>
      <c r="BI170" s="153"/>
      <c r="BJ170" s="153"/>
      <c r="BK170" s="153"/>
      <c r="BL170" s="153"/>
      <c r="BM170" s="153"/>
      <c r="BN170" s="153"/>
      <c r="BO170" s="153"/>
      <c r="BP170" s="153"/>
      <c r="BQ170" s="153"/>
      <c r="BR170" s="153"/>
      <c r="BS170" s="153"/>
      <c r="BT170" s="153"/>
      <c r="BU170" s="153"/>
      <c r="BV170" s="153"/>
      <c r="BW170" s="153"/>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row>
    <row r="171" spans="1:98" s="113" customFormat="1" ht="90.6" customHeight="1">
      <c r="A171" s="114"/>
      <c r="B171" s="114"/>
      <c r="C171" s="1157"/>
      <c r="D171" s="1157"/>
      <c r="E171" s="1157"/>
      <c r="F171" s="1157"/>
      <c r="G171" s="1157"/>
      <c r="H171" s="1157"/>
      <c r="I171" s="1157"/>
      <c r="J171" s="1157"/>
      <c r="K171" s="921"/>
      <c r="L171" s="922"/>
      <c r="M171" s="922"/>
      <c r="N171" s="922"/>
      <c r="O171" s="922"/>
      <c r="P171" s="922"/>
      <c r="Q171" s="922"/>
      <c r="R171" s="922"/>
      <c r="S171" s="922"/>
      <c r="T171" s="922"/>
      <c r="U171" s="922"/>
      <c r="V171" s="922"/>
      <c r="W171" s="922"/>
      <c r="X171" s="922"/>
      <c r="Y171" s="922"/>
      <c r="Z171" s="922"/>
      <c r="AA171" s="922"/>
      <c r="AB171" s="922"/>
      <c r="AC171" s="922"/>
      <c r="AD171" s="922"/>
      <c r="AE171" s="922"/>
      <c r="AF171" s="922"/>
      <c r="AG171" s="922"/>
      <c r="AH171" s="922"/>
      <c r="AI171" s="922"/>
      <c r="AJ171" s="922"/>
      <c r="AK171" s="922"/>
      <c r="AL171" s="922"/>
      <c r="AM171" s="922"/>
      <c r="AN171" s="922"/>
      <c r="AO171" s="922"/>
      <c r="AP171" s="922"/>
      <c r="AQ171" s="922"/>
      <c r="AR171" s="922"/>
      <c r="AS171" s="922"/>
      <c r="AT171" s="922"/>
      <c r="AU171" s="922"/>
      <c r="AV171" s="923"/>
      <c r="AW171" s="121"/>
      <c r="AX171" s="121"/>
      <c r="AY171" s="121"/>
      <c r="AZ171" s="121"/>
      <c r="BA171" s="158"/>
      <c r="BB171" s="158"/>
      <c r="BC171" s="158"/>
      <c r="BD171" s="111"/>
      <c r="BE171" s="111"/>
      <c r="BF171" s="111"/>
      <c r="BG171" s="153"/>
      <c r="BH171" s="153"/>
      <c r="BI171" s="153"/>
      <c r="BJ171" s="153"/>
      <c r="BK171" s="153"/>
      <c r="BL171" s="153"/>
      <c r="BM171" s="153"/>
      <c r="BN171" s="153"/>
      <c r="BO171" s="153"/>
      <c r="BP171" s="153"/>
      <c r="BQ171" s="153"/>
      <c r="BR171" s="153"/>
      <c r="BS171" s="153"/>
      <c r="BT171" s="153"/>
      <c r="BU171" s="153"/>
      <c r="BV171" s="153"/>
      <c r="BW171" s="153"/>
      <c r="BX171" s="153"/>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row>
    <row r="172" spans="1:98" s="113" customFormat="1" ht="24" customHeight="1">
      <c r="A172" s="114"/>
      <c r="B172" s="114"/>
      <c r="C172" s="933" t="s">
        <v>374</v>
      </c>
      <c r="D172" s="934"/>
      <c r="E172" s="939" t="s">
        <v>375</v>
      </c>
      <c r="F172" s="939"/>
      <c r="G172" s="939"/>
      <c r="H172" s="939"/>
      <c r="I172" s="939"/>
      <c r="J172" s="940"/>
      <c r="K172" s="941" t="s">
        <v>376</v>
      </c>
      <c r="L172" s="942"/>
      <c r="M172" s="942"/>
      <c r="N172" s="942"/>
      <c r="O172" s="942"/>
      <c r="P172" s="942"/>
      <c r="Q172" s="942"/>
      <c r="R172" s="942"/>
      <c r="S172" s="942"/>
      <c r="T172" s="942"/>
      <c r="U172" s="942"/>
      <c r="V172" s="942"/>
      <c r="W172" s="943"/>
      <c r="X172" s="941" t="s">
        <v>377</v>
      </c>
      <c r="Y172" s="942"/>
      <c r="Z172" s="942"/>
      <c r="AA172" s="942"/>
      <c r="AB172" s="942"/>
      <c r="AC172" s="942"/>
      <c r="AD172" s="942"/>
      <c r="AE172" s="942"/>
      <c r="AF172" s="942"/>
      <c r="AG172" s="942"/>
      <c r="AH172" s="942"/>
      <c r="AI172" s="942"/>
      <c r="AJ172" s="943"/>
      <c r="AK172" s="941" t="s">
        <v>378</v>
      </c>
      <c r="AL172" s="942"/>
      <c r="AM172" s="942"/>
      <c r="AN172" s="942"/>
      <c r="AO172" s="942"/>
      <c r="AP172" s="942"/>
      <c r="AQ172" s="942"/>
      <c r="AR172" s="942"/>
      <c r="AS172" s="942"/>
      <c r="AT172" s="942"/>
      <c r="AU172" s="942"/>
      <c r="AV172" s="943"/>
      <c r="AW172" s="208"/>
      <c r="AX172" s="208"/>
      <c r="AY172" s="208"/>
      <c r="AZ172" s="208"/>
      <c r="BA172" s="208"/>
      <c r="BB172" s="208"/>
      <c r="BC172" s="208"/>
      <c r="BD172" s="138"/>
      <c r="BE172" s="138"/>
      <c r="BF172" s="138"/>
      <c r="BG172" s="209"/>
      <c r="BH172" s="209"/>
      <c r="BI172" s="209"/>
      <c r="BJ172" s="209"/>
      <c r="BK172" s="209"/>
      <c r="BL172" s="209"/>
      <c r="BM172" s="209"/>
      <c r="BN172" s="209"/>
      <c r="BO172" s="209"/>
      <c r="BP172" s="209"/>
      <c r="BQ172" s="209"/>
      <c r="BR172" s="209"/>
      <c r="BS172" s="209"/>
      <c r="BT172" s="209"/>
      <c r="BU172" s="209"/>
      <c r="BV172" s="209"/>
      <c r="BW172" s="209"/>
      <c r="BX172" s="209"/>
      <c r="BY172" s="209"/>
      <c r="BZ172" s="209"/>
      <c r="CA172" s="135"/>
      <c r="CB172" s="135"/>
      <c r="CC172" s="135"/>
      <c r="CD172" s="135"/>
      <c r="CE172" s="135"/>
    </row>
    <row r="173" spans="1:98" s="113" customFormat="1" ht="24" customHeight="1">
      <c r="A173" s="114"/>
      <c r="B173" s="114"/>
      <c r="C173" s="935"/>
      <c r="D173" s="936"/>
      <c r="E173" s="944" t="s">
        <v>345</v>
      </c>
      <c r="F173" s="945"/>
      <c r="G173" s="945"/>
      <c r="H173" s="945"/>
      <c r="I173" s="945"/>
      <c r="J173" s="945"/>
      <c r="K173" s="946">
        <f>ROUNDDOWN('要望額調書（1年目）'!F24,-3)</f>
        <v>0</v>
      </c>
      <c r="L173" s="947"/>
      <c r="M173" s="947"/>
      <c r="N173" s="947"/>
      <c r="O173" s="947"/>
      <c r="P173" s="947"/>
      <c r="Q173" s="947"/>
      <c r="R173" s="947"/>
      <c r="S173" s="947"/>
      <c r="T173" s="750" t="s">
        <v>346</v>
      </c>
      <c r="U173" s="750"/>
      <c r="V173" s="750"/>
      <c r="W173" s="751"/>
      <c r="X173" s="946">
        <f>ROUNDDOWN('要望額調書（2年目）'!F24,-3)</f>
        <v>0</v>
      </c>
      <c r="Y173" s="947"/>
      <c r="Z173" s="947"/>
      <c r="AA173" s="947"/>
      <c r="AB173" s="947"/>
      <c r="AC173" s="947"/>
      <c r="AD173" s="947"/>
      <c r="AE173" s="947"/>
      <c r="AF173" s="947"/>
      <c r="AG173" s="750" t="s">
        <v>346</v>
      </c>
      <c r="AH173" s="750"/>
      <c r="AI173" s="750"/>
      <c r="AJ173" s="751"/>
      <c r="AK173" s="946">
        <f>ROUNDDOWN('要望額調書（3年目）'!F24,-3)</f>
        <v>0</v>
      </c>
      <c r="AL173" s="947"/>
      <c r="AM173" s="947"/>
      <c r="AN173" s="947"/>
      <c r="AO173" s="947"/>
      <c r="AP173" s="947"/>
      <c r="AQ173" s="947"/>
      <c r="AR173" s="947"/>
      <c r="AS173" s="750" t="s">
        <v>346</v>
      </c>
      <c r="AT173" s="750"/>
      <c r="AU173" s="750"/>
      <c r="AV173" s="751"/>
      <c r="AW173" s="210"/>
      <c r="AX173" s="210"/>
      <c r="AY173" s="210"/>
      <c r="AZ173" s="210"/>
      <c r="BA173" s="210"/>
      <c r="BB173" s="210"/>
      <c r="BC173" s="210"/>
      <c r="BD173" s="138"/>
      <c r="BE173" s="138"/>
      <c r="BF173" s="138"/>
      <c r="BG173" s="209"/>
      <c r="BH173" s="209"/>
      <c r="BI173" s="209"/>
      <c r="BJ173" s="209"/>
      <c r="BK173" s="209"/>
      <c r="BL173" s="209"/>
      <c r="BM173" s="209"/>
      <c r="BN173" s="209"/>
      <c r="BO173" s="209"/>
      <c r="BP173" s="209"/>
      <c r="BQ173" s="209"/>
      <c r="BR173" s="209"/>
      <c r="BS173" s="209"/>
      <c r="BT173" s="209"/>
      <c r="BU173" s="209"/>
      <c r="BV173" s="209"/>
      <c r="BW173" s="209"/>
      <c r="BX173" s="209"/>
      <c r="BY173" s="209"/>
      <c r="BZ173" s="209"/>
      <c r="CA173" s="135"/>
      <c r="CB173" s="135"/>
      <c r="CC173" s="135"/>
      <c r="CD173" s="135"/>
      <c r="CE173" s="135"/>
    </row>
    <row r="174" spans="1:98" s="113" customFormat="1" ht="24" customHeight="1" thickBot="1">
      <c r="A174" s="114"/>
      <c r="B174" s="114"/>
      <c r="C174" s="935"/>
      <c r="D174" s="936"/>
      <c r="E174" s="330"/>
      <c r="F174" s="752" t="s">
        <v>347</v>
      </c>
      <c r="G174" s="753"/>
      <c r="H174" s="753"/>
      <c r="I174" s="753"/>
      <c r="J174" s="754"/>
      <c r="K174" s="692">
        <f>ROUNDDOWN('要望額調書（1年目）'!F32,-3)</f>
        <v>0</v>
      </c>
      <c r="L174" s="693"/>
      <c r="M174" s="693"/>
      <c r="N174" s="693"/>
      <c r="O174" s="693"/>
      <c r="P174" s="693"/>
      <c r="Q174" s="693"/>
      <c r="R174" s="693"/>
      <c r="S174" s="693"/>
      <c r="T174" s="694" t="s">
        <v>346</v>
      </c>
      <c r="U174" s="694"/>
      <c r="V174" s="694"/>
      <c r="W174" s="695"/>
      <c r="X174" s="696">
        <f>ROUNDDOWN('要望額調書（2年目）'!F32,-3)</f>
        <v>0</v>
      </c>
      <c r="Y174" s="697"/>
      <c r="Z174" s="697"/>
      <c r="AA174" s="697"/>
      <c r="AB174" s="697"/>
      <c r="AC174" s="697"/>
      <c r="AD174" s="697"/>
      <c r="AE174" s="697"/>
      <c r="AF174" s="697"/>
      <c r="AG174" s="698" t="s">
        <v>346</v>
      </c>
      <c r="AH174" s="698"/>
      <c r="AI174" s="698"/>
      <c r="AJ174" s="699"/>
      <c r="AK174" s="696">
        <f>ROUNDDOWN('要望額調書（3年目）'!F32,-3)</f>
        <v>0</v>
      </c>
      <c r="AL174" s="697"/>
      <c r="AM174" s="697"/>
      <c r="AN174" s="697"/>
      <c r="AO174" s="697"/>
      <c r="AP174" s="697"/>
      <c r="AQ174" s="697"/>
      <c r="AR174" s="697"/>
      <c r="AS174" s="698" t="s">
        <v>346</v>
      </c>
      <c r="AT174" s="698"/>
      <c r="AU174" s="698"/>
      <c r="AV174" s="699"/>
      <c r="AW174" s="210"/>
      <c r="AX174" s="210"/>
      <c r="AY174" s="210"/>
      <c r="AZ174" s="210"/>
      <c r="BA174" s="210"/>
      <c r="BB174" s="210"/>
      <c r="BC174" s="210"/>
      <c r="BD174" s="138"/>
      <c r="BE174" s="138"/>
      <c r="BF174" s="138"/>
      <c r="BG174" s="209"/>
      <c r="BH174" s="209"/>
      <c r="BI174" s="209"/>
      <c r="BJ174" s="209"/>
      <c r="BK174" s="209"/>
      <c r="BL174" s="209"/>
      <c r="BM174" s="209"/>
      <c r="BN174" s="209"/>
      <c r="BO174" s="209"/>
      <c r="BP174" s="209"/>
      <c r="BQ174" s="209"/>
      <c r="BR174" s="209"/>
      <c r="BS174" s="209"/>
      <c r="BT174" s="209"/>
      <c r="BU174" s="209"/>
      <c r="BV174" s="209"/>
      <c r="BW174" s="209"/>
      <c r="BX174" s="209"/>
      <c r="BY174" s="209"/>
      <c r="BZ174" s="209"/>
      <c r="CA174" s="135"/>
      <c r="CB174" s="135"/>
      <c r="CC174" s="135"/>
      <c r="CD174" s="135"/>
      <c r="CE174" s="135"/>
    </row>
    <row r="175" spans="1:98" s="113" customFormat="1" ht="24" customHeight="1" thickTop="1" thickBot="1">
      <c r="A175" s="114"/>
      <c r="B175" s="114"/>
      <c r="C175" s="935"/>
      <c r="D175" s="936"/>
      <c r="E175" s="331"/>
      <c r="F175" s="878" t="s">
        <v>282</v>
      </c>
      <c r="G175" s="879"/>
      <c r="H175" s="879"/>
      <c r="I175" s="879"/>
      <c r="J175" s="879"/>
      <c r="K175" s="880">
        <f>ROUNDDOWN('要望額調書（1年目）'!J35,-3)</f>
        <v>0</v>
      </c>
      <c r="L175" s="881"/>
      <c r="M175" s="881"/>
      <c r="N175" s="881"/>
      <c r="O175" s="881"/>
      <c r="P175" s="881"/>
      <c r="Q175" s="881"/>
      <c r="R175" s="881"/>
      <c r="S175" s="881"/>
      <c r="T175" s="1286" t="s">
        <v>346</v>
      </c>
      <c r="U175" s="1286"/>
      <c r="V175" s="1286"/>
      <c r="W175" s="1287"/>
      <c r="X175" s="1288">
        <f>ROUNDDOWN('要望額調書（2年目）'!J35,-3)</f>
        <v>0</v>
      </c>
      <c r="Y175" s="1288"/>
      <c r="Z175" s="1288"/>
      <c r="AA175" s="1288"/>
      <c r="AB175" s="1288"/>
      <c r="AC175" s="1288"/>
      <c r="AD175" s="1288"/>
      <c r="AE175" s="1288"/>
      <c r="AF175" s="1288"/>
      <c r="AG175" s="912" t="s">
        <v>346</v>
      </c>
      <c r="AH175" s="912"/>
      <c r="AI175" s="912"/>
      <c r="AJ175" s="913"/>
      <c r="AK175" s="1289">
        <f>ROUNDDOWN('要望額調書（3年目）'!J35,-3)</f>
        <v>0</v>
      </c>
      <c r="AL175" s="1288"/>
      <c r="AM175" s="1288"/>
      <c r="AN175" s="1288"/>
      <c r="AO175" s="1288"/>
      <c r="AP175" s="1288"/>
      <c r="AQ175" s="1288"/>
      <c r="AR175" s="1288"/>
      <c r="AS175" s="912" t="s">
        <v>346</v>
      </c>
      <c r="AT175" s="912"/>
      <c r="AU175" s="912"/>
      <c r="AV175" s="913"/>
      <c r="AW175" s="210"/>
      <c r="AX175" s="210"/>
      <c r="AY175" s="210"/>
      <c r="AZ175" s="210"/>
      <c r="BA175" s="210"/>
      <c r="BB175" s="210"/>
      <c r="BC175" s="210"/>
      <c r="BD175" s="138"/>
      <c r="BE175" s="138"/>
      <c r="BF175" s="138"/>
      <c r="BG175" s="209"/>
      <c r="BH175" s="209"/>
      <c r="BI175" s="209"/>
      <c r="BJ175" s="209"/>
      <c r="BK175" s="209"/>
      <c r="BL175" s="209"/>
      <c r="BM175" s="209"/>
      <c r="BN175" s="209"/>
      <c r="BO175" s="209"/>
      <c r="BP175" s="209"/>
      <c r="BQ175" s="209"/>
      <c r="BR175" s="209"/>
      <c r="BS175" s="209"/>
      <c r="BT175" s="209"/>
      <c r="BU175" s="209"/>
      <c r="BV175" s="209"/>
      <c r="BW175" s="209"/>
      <c r="BX175" s="209"/>
      <c r="BY175" s="209"/>
      <c r="BZ175" s="209"/>
      <c r="CA175" s="135"/>
      <c r="CB175" s="135"/>
      <c r="CC175" s="135"/>
      <c r="CD175" s="135"/>
      <c r="CE175" s="135"/>
    </row>
    <row r="176" spans="1:98" s="113" customFormat="1" ht="24" customHeight="1" thickBot="1">
      <c r="A176" s="114"/>
      <c r="B176" s="114"/>
      <c r="C176" s="935"/>
      <c r="D176" s="936"/>
      <c r="E176" s="755" t="s">
        <v>379</v>
      </c>
      <c r="F176" s="755"/>
      <c r="G176" s="755"/>
      <c r="H176" s="755"/>
      <c r="I176" s="755"/>
      <c r="J176" s="756"/>
      <c r="K176" s="882">
        <f>ROUNDDOWN((K175+X175+AK175),-3)</f>
        <v>0</v>
      </c>
      <c r="L176" s="883"/>
      <c r="M176" s="883"/>
      <c r="N176" s="883"/>
      <c r="O176" s="883"/>
      <c r="P176" s="883"/>
      <c r="Q176" s="883"/>
      <c r="R176" s="883"/>
      <c r="S176" s="883"/>
      <c r="T176" s="883"/>
      <c r="U176" s="883"/>
      <c r="V176" s="883"/>
      <c r="W176" s="883"/>
      <c r="X176" s="884"/>
      <c r="Y176" s="884"/>
      <c r="Z176" s="884"/>
      <c r="AA176" s="884"/>
      <c r="AB176" s="884"/>
      <c r="AC176" s="884"/>
      <c r="AD176" s="884"/>
      <c r="AE176" s="884"/>
      <c r="AF176" s="884"/>
      <c r="AG176" s="884"/>
      <c r="AH176" s="884"/>
      <c r="AI176" s="884"/>
      <c r="AJ176" s="884"/>
      <c r="AK176" s="885" t="s">
        <v>346</v>
      </c>
      <c r="AL176" s="885"/>
      <c r="AM176" s="885"/>
      <c r="AN176" s="885"/>
      <c r="AO176" s="885"/>
      <c r="AP176" s="885"/>
      <c r="AQ176" s="885"/>
      <c r="AR176" s="885"/>
      <c r="AS176" s="885"/>
      <c r="AT176" s="885"/>
      <c r="AU176" s="885"/>
      <c r="AV176" s="886"/>
      <c r="AW176" s="211"/>
      <c r="AX176" s="211"/>
      <c r="AY176" s="211"/>
      <c r="AZ176" s="211"/>
      <c r="BA176" s="211"/>
      <c r="BB176" s="211"/>
      <c r="BC176" s="211"/>
      <c r="BD176" s="138"/>
      <c r="BE176" s="138"/>
      <c r="BF176" s="138"/>
      <c r="BG176" s="209"/>
      <c r="BH176" s="209"/>
      <c r="BI176" s="209"/>
      <c r="BJ176" s="209"/>
      <c r="BK176" s="209"/>
      <c r="BL176" s="209"/>
      <c r="BM176" s="209"/>
      <c r="BN176" s="209"/>
      <c r="BO176" s="209"/>
      <c r="BP176" s="209"/>
      <c r="BQ176" s="209"/>
      <c r="BR176" s="209"/>
      <c r="BS176" s="209"/>
      <c r="BT176" s="209"/>
      <c r="BU176" s="209"/>
      <c r="BV176" s="209"/>
      <c r="BW176" s="209"/>
      <c r="BX176" s="209"/>
      <c r="BY176" s="209"/>
      <c r="BZ176" s="209"/>
      <c r="CA176" s="135"/>
      <c r="CB176" s="135"/>
      <c r="CC176" s="135"/>
      <c r="CD176" s="135"/>
      <c r="CE176" s="135"/>
    </row>
    <row r="177" spans="1:98" s="113" customFormat="1" ht="75.599999999999994" customHeight="1">
      <c r="A177" s="114"/>
      <c r="B177" s="114"/>
      <c r="C177" s="937"/>
      <c r="D177" s="938"/>
      <c r="E177" s="887" t="s">
        <v>380</v>
      </c>
      <c r="F177" s="887"/>
      <c r="G177" s="887"/>
      <c r="H177" s="887"/>
      <c r="I177" s="887"/>
      <c r="J177" s="887"/>
      <c r="K177" s="887"/>
      <c r="L177" s="887"/>
      <c r="M177" s="887"/>
      <c r="N177" s="887"/>
      <c r="O177" s="887"/>
      <c r="P177" s="887"/>
      <c r="Q177" s="887"/>
      <c r="R177" s="887"/>
      <c r="S177" s="887"/>
      <c r="T177" s="887"/>
      <c r="U177" s="887"/>
      <c r="V177" s="887"/>
      <c r="W177" s="887"/>
      <c r="X177" s="887"/>
      <c r="Y177" s="887"/>
      <c r="Z177" s="887"/>
      <c r="AA177" s="887"/>
      <c r="AB177" s="887"/>
      <c r="AC177" s="887"/>
      <c r="AD177" s="887"/>
      <c r="AE177" s="887"/>
      <c r="AF177" s="887"/>
      <c r="AG177" s="887"/>
      <c r="AH177" s="887"/>
      <c r="AI177" s="887"/>
      <c r="AJ177" s="887"/>
      <c r="AK177" s="887"/>
      <c r="AL177" s="887"/>
      <c r="AM177" s="887"/>
      <c r="AN177" s="887"/>
      <c r="AO177" s="887"/>
      <c r="AP177" s="887"/>
      <c r="AQ177" s="887"/>
      <c r="AR177" s="887"/>
      <c r="AS177" s="887"/>
      <c r="AT177" s="887"/>
      <c r="AU177" s="887"/>
      <c r="AV177" s="888"/>
      <c r="AW177" s="137"/>
      <c r="AX177" s="137"/>
      <c r="AY177" s="137"/>
      <c r="AZ177" s="137"/>
      <c r="BA177" s="137"/>
      <c r="BB177" s="137"/>
      <c r="BC177" s="137"/>
      <c r="BD177" s="138"/>
      <c r="BE177" s="138"/>
      <c r="BF177" s="138"/>
      <c r="BG177" s="209"/>
      <c r="BH177" s="209"/>
      <c r="BI177" s="209"/>
      <c r="BJ177" s="209"/>
      <c r="BK177" s="209"/>
      <c r="BL177" s="209"/>
      <c r="BM177" s="209"/>
      <c r="BN177" s="209"/>
      <c r="BO177" s="209"/>
      <c r="BP177" s="209"/>
      <c r="BQ177" s="209"/>
      <c r="BR177" s="209"/>
      <c r="BS177" s="209"/>
      <c r="BT177" s="209"/>
      <c r="BU177" s="209"/>
      <c r="BV177" s="209"/>
      <c r="BW177" s="209"/>
      <c r="BX177" s="209"/>
      <c r="BY177" s="209"/>
      <c r="BZ177" s="209"/>
      <c r="CA177" s="135"/>
      <c r="CB177" s="135"/>
      <c r="CC177" s="135"/>
      <c r="CD177" s="135"/>
      <c r="CE177" s="135"/>
    </row>
    <row r="178" spans="1:98" ht="29.1" customHeight="1" thickBot="1">
      <c r="A178" s="4"/>
      <c r="B178" s="4"/>
      <c r="C178" s="761" t="s">
        <v>382</v>
      </c>
      <c r="D178" s="762"/>
      <c r="E178" s="762"/>
      <c r="F178" s="762"/>
      <c r="G178" s="762"/>
      <c r="H178" s="762"/>
      <c r="I178" s="762"/>
      <c r="J178" s="762"/>
      <c r="K178" s="762"/>
      <c r="L178" s="762"/>
      <c r="M178" s="762"/>
      <c r="N178" s="762"/>
      <c r="O178" s="762"/>
      <c r="P178" s="762"/>
      <c r="Q178" s="762"/>
      <c r="R178" s="762"/>
      <c r="S178" s="762"/>
      <c r="T178" s="762"/>
      <c r="U178" s="762"/>
      <c r="V178" s="762"/>
      <c r="W178" s="762"/>
      <c r="X178" s="762"/>
      <c r="Y178" s="762"/>
      <c r="Z178" s="762"/>
      <c r="AA178" s="762"/>
      <c r="AB178" s="762"/>
      <c r="AC178" s="762"/>
      <c r="AD178" s="762"/>
      <c r="AE178" s="762"/>
      <c r="AF178" s="762"/>
      <c r="AG178" s="762"/>
      <c r="AH178" s="762"/>
      <c r="AI178" s="762"/>
      <c r="AJ178" s="762"/>
      <c r="AK178" s="762"/>
      <c r="AL178" s="762"/>
      <c r="AM178" s="762"/>
      <c r="AN178" s="762"/>
      <c r="AO178" s="762"/>
      <c r="AP178" s="762"/>
      <c r="AQ178" s="762"/>
      <c r="AR178" s="762"/>
      <c r="AS178" s="762"/>
      <c r="AT178" s="762"/>
      <c r="AU178" s="762"/>
      <c r="AV178" s="763"/>
      <c r="AW178" s="130"/>
      <c r="AX178" s="130"/>
      <c r="AY178" s="130"/>
      <c r="AZ178" s="130"/>
    </row>
    <row r="179" spans="1:98" ht="28.35" customHeight="1" thickBot="1">
      <c r="A179" s="4"/>
      <c r="B179" s="4"/>
      <c r="C179" s="616" t="s">
        <v>348</v>
      </c>
      <c r="D179" s="617"/>
      <c r="E179" s="617"/>
      <c r="F179" s="617"/>
      <c r="G179" s="617"/>
      <c r="H179" s="617"/>
      <c r="I179" s="617"/>
      <c r="J179" s="617"/>
      <c r="K179" s="635"/>
      <c r="L179" s="636"/>
      <c r="M179" s="620" t="s">
        <v>349</v>
      </c>
      <c r="N179" s="620"/>
      <c r="O179" s="620"/>
      <c r="P179" s="621" t="s">
        <v>351</v>
      </c>
      <c r="Q179" s="621"/>
      <c r="R179" s="622"/>
      <c r="S179" s="623"/>
      <c r="T179" s="674" t="s">
        <v>352</v>
      </c>
      <c r="U179" s="675"/>
      <c r="V179" s="675"/>
      <c r="W179" s="675"/>
      <c r="X179" s="675"/>
      <c r="Y179" s="676"/>
      <c r="Z179" s="622"/>
      <c r="AA179" s="623"/>
      <c r="AB179" s="897" t="s">
        <v>381</v>
      </c>
      <c r="AC179" s="897"/>
      <c r="AD179" s="897"/>
      <c r="AE179" s="897"/>
      <c r="AF179" s="897"/>
      <c r="AG179" s="897"/>
      <c r="AH179" s="897"/>
      <c r="AI179" s="622"/>
      <c r="AJ179" s="623"/>
      <c r="AK179" s="897" t="s">
        <v>474</v>
      </c>
      <c r="AL179" s="897"/>
      <c r="AM179" s="897"/>
      <c r="AN179" s="897"/>
      <c r="AO179" s="897"/>
      <c r="AP179" s="897"/>
      <c r="AQ179" s="897"/>
      <c r="AR179" s="897"/>
      <c r="AS179" s="897"/>
      <c r="AT179" s="897"/>
      <c r="AU179" s="897"/>
      <c r="AV179" s="396"/>
      <c r="AW179" s="131" t="str">
        <f>IF(AND(K179="〇",K180="〇"),"要確認","")</f>
        <v/>
      </c>
      <c r="AX179" s="130"/>
      <c r="AY179" s="130"/>
      <c r="AZ179" s="130"/>
    </row>
    <row r="180" spans="1:98" ht="28.35" customHeight="1" thickBot="1">
      <c r="A180" s="4"/>
      <c r="B180" s="4"/>
      <c r="C180" s="618"/>
      <c r="D180" s="619"/>
      <c r="E180" s="619"/>
      <c r="F180" s="619"/>
      <c r="G180" s="619"/>
      <c r="H180" s="619"/>
      <c r="I180" s="619"/>
      <c r="J180" s="619"/>
      <c r="K180" s="635"/>
      <c r="L180" s="636"/>
      <c r="M180" s="637" t="s">
        <v>350</v>
      </c>
      <c r="N180" s="637"/>
      <c r="O180" s="637"/>
      <c r="P180" s="1272"/>
      <c r="Q180" s="1272"/>
      <c r="R180" s="1272"/>
      <c r="S180" s="1272"/>
      <c r="T180" s="1272"/>
      <c r="U180" s="1272"/>
      <c r="V180" s="1272"/>
      <c r="W180" s="1272"/>
      <c r="X180" s="1272"/>
      <c r="Y180" s="1272"/>
      <c r="Z180" s="1272"/>
      <c r="AA180" s="1272"/>
      <c r="AB180" s="1272"/>
      <c r="AC180" s="1272"/>
      <c r="AD180" s="1272"/>
      <c r="AE180" s="1272"/>
      <c r="AF180" s="1272"/>
      <c r="AG180" s="1272"/>
      <c r="AH180" s="1272"/>
      <c r="AI180" s="1272"/>
      <c r="AJ180" s="1272"/>
      <c r="AK180" s="1272"/>
      <c r="AL180" s="1272"/>
      <c r="AM180" s="1272"/>
      <c r="AN180" s="1272"/>
      <c r="AO180" s="1272"/>
      <c r="AP180" s="1272"/>
      <c r="AQ180" s="1272"/>
      <c r="AR180" s="1272"/>
      <c r="AS180" s="1272"/>
      <c r="AT180" s="1272"/>
      <c r="AU180" s="1272"/>
      <c r="AV180" s="1272"/>
      <c r="AW180" s="130"/>
      <c r="AX180" s="130"/>
      <c r="AY180" s="130"/>
      <c r="AZ180" s="130"/>
    </row>
    <row r="181" spans="1:98" ht="28.35" customHeight="1">
      <c r="A181" s="164"/>
      <c r="B181" s="164"/>
      <c r="C181" s="648" t="s">
        <v>353</v>
      </c>
      <c r="D181" s="649"/>
      <c r="E181" s="649"/>
      <c r="F181" s="649"/>
      <c r="G181" s="649"/>
      <c r="H181" s="649"/>
      <c r="I181" s="649"/>
      <c r="J181" s="650"/>
      <c r="K181" s="672"/>
      <c r="L181" s="672"/>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3"/>
      <c r="AK181" s="673"/>
      <c r="AL181" s="673"/>
      <c r="AM181" s="673"/>
      <c r="AN181" s="673"/>
      <c r="AO181" s="673"/>
      <c r="AP181" s="673"/>
      <c r="AQ181" s="673"/>
      <c r="AR181" s="673"/>
      <c r="AS181" s="673"/>
      <c r="AT181" s="673"/>
      <c r="AU181" s="673"/>
      <c r="AV181" s="673"/>
      <c r="AW181" s="130"/>
      <c r="AX181" s="130"/>
      <c r="AY181" s="130"/>
      <c r="AZ181" s="130"/>
    </row>
    <row r="182" spans="1:98" ht="28.35" customHeight="1">
      <c r="A182" s="204"/>
      <c r="B182" s="204"/>
      <c r="C182" s="648" t="s">
        <v>383</v>
      </c>
      <c r="D182" s="649"/>
      <c r="E182" s="649"/>
      <c r="F182" s="649"/>
      <c r="G182" s="649"/>
      <c r="H182" s="649"/>
      <c r="I182" s="649"/>
      <c r="J182" s="650"/>
      <c r="K182" s="672"/>
      <c r="L182" s="672"/>
      <c r="M182" s="673"/>
      <c r="N182" s="673"/>
      <c r="O182" s="673"/>
      <c r="P182" s="673"/>
      <c r="Q182" s="673"/>
      <c r="R182" s="673"/>
      <c r="S182" s="673"/>
      <c r="T182" s="673"/>
      <c r="U182" s="673"/>
      <c r="V182" s="673"/>
      <c r="W182" s="673"/>
      <c r="X182" s="673"/>
      <c r="Y182" s="673"/>
      <c r="Z182" s="673"/>
      <c r="AA182" s="673"/>
      <c r="AB182" s="673"/>
      <c r="AC182" s="673"/>
      <c r="AD182" s="673"/>
      <c r="AE182" s="673"/>
      <c r="AF182" s="673"/>
      <c r="AG182" s="673"/>
      <c r="AH182" s="673"/>
      <c r="AI182" s="673"/>
      <c r="AJ182" s="673"/>
      <c r="AK182" s="673"/>
      <c r="AL182" s="673"/>
      <c r="AM182" s="673"/>
      <c r="AN182" s="673"/>
      <c r="AO182" s="673"/>
      <c r="AP182" s="673"/>
      <c r="AQ182" s="673"/>
      <c r="AR182" s="673"/>
      <c r="AS182" s="673"/>
      <c r="AT182" s="673"/>
      <c r="AU182" s="673"/>
      <c r="AV182" s="673"/>
      <c r="AW182" s="130"/>
      <c r="AX182" s="130"/>
      <c r="AY182" s="130"/>
      <c r="AZ182" s="130"/>
    </row>
    <row r="183" spans="1:98" ht="28.35" customHeight="1">
      <c r="A183" s="182"/>
      <c r="B183" s="182"/>
      <c r="C183" s="640" t="s">
        <v>354</v>
      </c>
      <c r="D183" s="640"/>
      <c r="E183" s="640"/>
      <c r="F183" s="640"/>
      <c r="G183" s="640"/>
      <c r="H183" s="640"/>
      <c r="I183" s="640"/>
      <c r="J183" s="640"/>
      <c r="K183" s="1305"/>
      <c r="L183" s="1306"/>
      <c r="M183" s="1306"/>
      <c r="N183" s="1306"/>
      <c r="O183" s="1306"/>
      <c r="P183" s="1306"/>
      <c r="Q183" s="1306"/>
      <c r="R183" s="1307" t="s">
        <v>79</v>
      </c>
      <c r="S183" s="1307"/>
      <c r="T183" s="1307"/>
      <c r="U183" s="1306"/>
      <c r="V183" s="1306"/>
      <c r="W183" s="1306"/>
      <c r="X183" s="1306"/>
      <c r="Y183" s="1308" t="s">
        <v>13</v>
      </c>
      <c r="Z183" s="1308"/>
      <c r="AA183" s="1308"/>
      <c r="AB183" s="1308" t="s">
        <v>355</v>
      </c>
      <c r="AC183" s="1308"/>
      <c r="AD183" s="1308"/>
      <c r="AE183" s="1308"/>
      <c r="AF183" s="1305"/>
      <c r="AG183" s="1306"/>
      <c r="AH183" s="1306"/>
      <c r="AI183" s="1306"/>
      <c r="AJ183" s="1306"/>
      <c r="AK183" s="1306"/>
      <c r="AL183" s="1306"/>
      <c r="AM183" s="1307" t="s">
        <v>79</v>
      </c>
      <c r="AN183" s="1307"/>
      <c r="AO183" s="1307"/>
      <c r="AP183" s="1306"/>
      <c r="AQ183" s="1306"/>
      <c r="AR183" s="1306"/>
      <c r="AS183" s="1306"/>
      <c r="AT183" s="1308" t="s">
        <v>13</v>
      </c>
      <c r="AU183" s="1308"/>
      <c r="AV183" s="1309"/>
      <c r="AW183" s="130"/>
      <c r="AX183" s="130"/>
      <c r="AY183" s="130"/>
      <c r="AZ183" s="130"/>
    </row>
    <row r="184" spans="1:98" ht="6.6" customHeight="1" thickBot="1">
      <c r="A184" s="182"/>
      <c r="B184" s="193"/>
      <c r="C184" s="202"/>
      <c r="D184" s="192"/>
      <c r="E184" s="192"/>
      <c r="F184" s="192"/>
      <c r="G184" s="192"/>
      <c r="H184" s="192"/>
      <c r="I184" s="198"/>
      <c r="J184" s="198"/>
      <c r="K184" s="195"/>
      <c r="L184" s="195"/>
      <c r="M184" s="191"/>
      <c r="N184" s="191"/>
      <c r="O184" s="191"/>
      <c r="P184" s="191"/>
      <c r="Q184" s="191"/>
      <c r="R184" s="194"/>
      <c r="S184" s="194"/>
      <c r="T184" s="194"/>
      <c r="U184" s="195"/>
      <c r="V184" s="195"/>
      <c r="W184" s="195"/>
      <c r="X184" s="195"/>
      <c r="Y184" s="195"/>
      <c r="Z184" s="195"/>
      <c r="AA184" s="195"/>
      <c r="AB184" s="191"/>
      <c r="AC184" s="191"/>
      <c r="AD184" s="191"/>
      <c r="AE184" s="191"/>
      <c r="AF184" s="191"/>
      <c r="AG184" s="191"/>
      <c r="AH184" s="191"/>
      <c r="AI184" s="195"/>
      <c r="AJ184" s="195"/>
      <c r="AK184" s="191"/>
      <c r="AL184" s="191"/>
      <c r="AM184" s="196"/>
      <c r="AN184" s="196"/>
      <c r="AO184" s="196"/>
      <c r="AP184" s="191"/>
      <c r="AQ184" s="191"/>
      <c r="AR184" s="191"/>
      <c r="AS184" s="191"/>
      <c r="AT184" s="191"/>
      <c r="AU184" s="191"/>
      <c r="AV184" s="203"/>
      <c r="AW184" s="197"/>
      <c r="AX184" s="130"/>
      <c r="AY184" s="130"/>
      <c r="AZ184" s="130"/>
    </row>
    <row r="185" spans="1:98" ht="28.35" customHeight="1" thickBot="1">
      <c r="A185" s="182"/>
      <c r="B185" s="182"/>
      <c r="C185" s="616" t="s">
        <v>348</v>
      </c>
      <c r="D185" s="617"/>
      <c r="E185" s="617"/>
      <c r="F185" s="617"/>
      <c r="G185" s="617"/>
      <c r="H185" s="617"/>
      <c r="I185" s="617"/>
      <c r="J185" s="617"/>
      <c r="K185" s="635"/>
      <c r="L185" s="636"/>
      <c r="M185" s="620" t="s">
        <v>349</v>
      </c>
      <c r="N185" s="620"/>
      <c r="O185" s="620"/>
      <c r="P185" s="621" t="s">
        <v>351</v>
      </c>
      <c r="Q185" s="621"/>
      <c r="R185" s="622"/>
      <c r="S185" s="623"/>
      <c r="T185" s="674" t="s">
        <v>352</v>
      </c>
      <c r="U185" s="675"/>
      <c r="V185" s="675"/>
      <c r="W185" s="675"/>
      <c r="X185" s="675"/>
      <c r="Y185" s="676"/>
      <c r="Z185" s="622"/>
      <c r="AA185" s="623"/>
      <c r="AB185" s="897" t="s">
        <v>381</v>
      </c>
      <c r="AC185" s="897"/>
      <c r="AD185" s="897"/>
      <c r="AE185" s="897"/>
      <c r="AF185" s="897"/>
      <c r="AG185" s="897"/>
      <c r="AH185" s="897"/>
      <c r="AI185" s="622"/>
      <c r="AJ185" s="623"/>
      <c r="AK185" s="897" t="s">
        <v>474</v>
      </c>
      <c r="AL185" s="897"/>
      <c r="AM185" s="897"/>
      <c r="AN185" s="897"/>
      <c r="AO185" s="897"/>
      <c r="AP185" s="897"/>
      <c r="AQ185" s="897"/>
      <c r="AR185" s="897"/>
      <c r="AS185" s="897"/>
      <c r="AT185" s="897"/>
      <c r="AU185" s="897"/>
      <c r="AV185" s="396"/>
      <c r="AW185" s="131" t="str">
        <f>IF(AND(K185="〇",K186="〇"),"要確認","")</f>
        <v/>
      </c>
      <c r="AX185" s="130"/>
      <c r="AY185" s="130"/>
      <c r="AZ185" s="130"/>
    </row>
    <row r="186" spans="1:98" ht="28.35" customHeight="1" thickBot="1">
      <c r="A186" s="182"/>
      <c r="B186" s="182"/>
      <c r="C186" s="618"/>
      <c r="D186" s="619"/>
      <c r="E186" s="619"/>
      <c r="F186" s="619"/>
      <c r="G186" s="619"/>
      <c r="H186" s="619"/>
      <c r="I186" s="619"/>
      <c r="J186" s="619"/>
      <c r="K186" s="635"/>
      <c r="L186" s="636"/>
      <c r="M186" s="637" t="s">
        <v>350</v>
      </c>
      <c r="N186" s="637"/>
      <c r="O186" s="637"/>
      <c r="P186" s="948"/>
      <c r="Q186" s="948"/>
      <c r="R186" s="948"/>
      <c r="S186" s="948"/>
      <c r="T186" s="948"/>
      <c r="U186" s="948"/>
      <c r="V186" s="948"/>
      <c r="W186" s="948"/>
      <c r="X186" s="948"/>
      <c r="Y186" s="948"/>
      <c r="Z186" s="948"/>
      <c r="AA186" s="948"/>
      <c r="AB186" s="948"/>
      <c r="AC186" s="948"/>
      <c r="AD186" s="948"/>
      <c r="AE186" s="948"/>
      <c r="AF186" s="948"/>
      <c r="AG186" s="948"/>
      <c r="AH186" s="948"/>
      <c r="AI186" s="948"/>
      <c r="AJ186" s="948"/>
      <c r="AK186" s="948"/>
      <c r="AL186" s="948"/>
      <c r="AM186" s="948"/>
      <c r="AN186" s="948"/>
      <c r="AO186" s="948"/>
      <c r="AP186" s="948"/>
      <c r="AQ186" s="948"/>
      <c r="AR186" s="948"/>
      <c r="AS186" s="948"/>
      <c r="AT186" s="948"/>
      <c r="AU186" s="948"/>
      <c r="AV186" s="949"/>
      <c r="AW186" s="130"/>
      <c r="AX186" s="130"/>
      <c r="AY186" s="130"/>
      <c r="AZ186" s="130"/>
    </row>
    <row r="187" spans="1:98" ht="28.35" customHeight="1">
      <c r="A187" s="182"/>
      <c r="B187" s="182"/>
      <c r="C187" s="648" t="s">
        <v>353</v>
      </c>
      <c r="D187" s="649"/>
      <c r="E187" s="649"/>
      <c r="F187" s="649"/>
      <c r="G187" s="649"/>
      <c r="H187" s="649"/>
      <c r="I187" s="649"/>
      <c r="J187" s="650"/>
      <c r="K187" s="672"/>
      <c r="L187" s="672"/>
      <c r="M187" s="673"/>
      <c r="N187" s="673"/>
      <c r="O187" s="673"/>
      <c r="P187" s="673"/>
      <c r="Q187" s="673"/>
      <c r="R187" s="673"/>
      <c r="S187" s="673"/>
      <c r="T187" s="673"/>
      <c r="U187" s="673"/>
      <c r="V187" s="673"/>
      <c r="W187" s="673"/>
      <c r="X187" s="673"/>
      <c r="Y187" s="673"/>
      <c r="Z187" s="673"/>
      <c r="AA187" s="673"/>
      <c r="AB187" s="673"/>
      <c r="AC187" s="673"/>
      <c r="AD187" s="673"/>
      <c r="AE187" s="673"/>
      <c r="AF187" s="950"/>
      <c r="AG187" s="950"/>
      <c r="AH187" s="950"/>
      <c r="AI187" s="673"/>
      <c r="AJ187" s="673"/>
      <c r="AK187" s="673"/>
      <c r="AL187" s="673"/>
      <c r="AM187" s="673"/>
      <c r="AN187" s="950"/>
      <c r="AO187" s="950"/>
      <c r="AP187" s="950"/>
      <c r="AQ187" s="673"/>
      <c r="AR187" s="673"/>
      <c r="AS187" s="673"/>
      <c r="AT187" s="673"/>
      <c r="AU187" s="673"/>
      <c r="AV187" s="673"/>
      <c r="AW187" s="130"/>
      <c r="AX187" s="130"/>
      <c r="AY187" s="130"/>
      <c r="AZ187" s="130"/>
    </row>
    <row r="188" spans="1:98" ht="28.35" customHeight="1">
      <c r="A188" s="204"/>
      <c r="B188" s="204"/>
      <c r="C188" s="648" t="s">
        <v>383</v>
      </c>
      <c r="D188" s="649"/>
      <c r="E188" s="649"/>
      <c r="F188" s="649"/>
      <c r="G188" s="649"/>
      <c r="H188" s="649"/>
      <c r="I188" s="649"/>
      <c r="J188" s="650"/>
      <c r="K188" s="672"/>
      <c r="L188" s="672"/>
      <c r="M188" s="673"/>
      <c r="N188" s="673"/>
      <c r="O188" s="673"/>
      <c r="P188" s="673"/>
      <c r="Q188" s="673"/>
      <c r="R188" s="673"/>
      <c r="S188" s="673"/>
      <c r="T188" s="673"/>
      <c r="U188" s="673"/>
      <c r="V188" s="673"/>
      <c r="W188" s="673"/>
      <c r="X188" s="673"/>
      <c r="Y188" s="673"/>
      <c r="Z188" s="673"/>
      <c r="AA188" s="673"/>
      <c r="AB188" s="673"/>
      <c r="AC188" s="673"/>
      <c r="AD188" s="673"/>
      <c r="AE188" s="673"/>
      <c r="AF188" s="673"/>
      <c r="AG188" s="673"/>
      <c r="AH188" s="673"/>
      <c r="AI188" s="673"/>
      <c r="AJ188" s="673"/>
      <c r="AK188" s="673"/>
      <c r="AL188" s="673"/>
      <c r="AM188" s="673"/>
      <c r="AN188" s="673"/>
      <c r="AO188" s="673"/>
      <c r="AP188" s="673"/>
      <c r="AQ188" s="673"/>
      <c r="AR188" s="673"/>
      <c r="AS188" s="673"/>
      <c r="AT188" s="673"/>
      <c r="AU188" s="673"/>
      <c r="AV188" s="673"/>
      <c r="AW188" s="130"/>
      <c r="AX188" s="130"/>
      <c r="AY188" s="130"/>
      <c r="AZ188" s="130"/>
    </row>
    <row r="189" spans="1:98" ht="28.35" customHeight="1" thickBot="1">
      <c r="A189" s="182"/>
      <c r="B189" s="182"/>
      <c r="C189" s="640" t="s">
        <v>354</v>
      </c>
      <c r="D189" s="640"/>
      <c r="E189" s="640"/>
      <c r="F189" s="640"/>
      <c r="G189" s="640"/>
      <c r="H189" s="640"/>
      <c r="I189" s="640"/>
      <c r="J189" s="640"/>
      <c r="K189" s="1339"/>
      <c r="L189" s="857"/>
      <c r="M189" s="857"/>
      <c r="N189" s="857"/>
      <c r="O189" s="857"/>
      <c r="P189" s="857"/>
      <c r="Q189" s="857"/>
      <c r="R189" s="1340" t="s">
        <v>79</v>
      </c>
      <c r="S189" s="1340"/>
      <c r="T189" s="1340"/>
      <c r="U189" s="857"/>
      <c r="V189" s="857"/>
      <c r="W189" s="857"/>
      <c r="X189" s="857"/>
      <c r="Y189" s="620" t="s">
        <v>13</v>
      </c>
      <c r="Z189" s="620"/>
      <c r="AA189" s="620"/>
      <c r="AB189" s="620" t="s">
        <v>355</v>
      </c>
      <c r="AC189" s="620"/>
      <c r="AD189" s="620"/>
      <c r="AE189" s="620"/>
      <c r="AF189" s="1305"/>
      <c r="AG189" s="1306"/>
      <c r="AH189" s="1306"/>
      <c r="AI189" s="857"/>
      <c r="AJ189" s="857"/>
      <c r="AK189" s="857"/>
      <c r="AL189" s="857"/>
      <c r="AM189" s="1340" t="s">
        <v>79</v>
      </c>
      <c r="AN189" s="1307"/>
      <c r="AO189" s="1341"/>
      <c r="AP189" s="1319"/>
      <c r="AQ189" s="1320"/>
      <c r="AR189" s="857"/>
      <c r="AS189" s="857"/>
      <c r="AT189" s="620" t="s">
        <v>13</v>
      </c>
      <c r="AU189" s="620"/>
      <c r="AV189" s="1338"/>
      <c r="AW189" s="130"/>
      <c r="AX189" s="130"/>
      <c r="AY189" s="130"/>
      <c r="AZ189" s="130"/>
    </row>
    <row r="190" spans="1:98" s="113" customFormat="1" ht="21" customHeight="1" thickBot="1">
      <c r="A190" s="114"/>
      <c r="B190" s="114"/>
      <c r="C190" s="624" t="s">
        <v>286</v>
      </c>
      <c r="D190" s="625"/>
      <c r="E190" s="625"/>
      <c r="F190" s="625"/>
      <c r="G190" s="625"/>
      <c r="H190" s="625"/>
      <c r="I190" s="625"/>
      <c r="J190" s="625"/>
      <c r="K190" s="625"/>
      <c r="L190" s="625"/>
      <c r="M190" s="625"/>
      <c r="N190" s="625"/>
      <c r="O190" s="625"/>
      <c r="P190" s="625"/>
      <c r="Q190" s="625"/>
      <c r="R190" s="625"/>
      <c r="S190" s="625"/>
      <c r="T190" s="625"/>
      <c r="U190" s="625"/>
      <c r="V190" s="625"/>
      <c r="W190" s="625"/>
      <c r="X190" s="626"/>
      <c r="Y190" s="627" t="s">
        <v>504</v>
      </c>
      <c r="Z190" s="628"/>
      <c r="AA190" s="628"/>
      <c r="AB190" s="628"/>
      <c r="AC190" s="628"/>
      <c r="AD190" s="631" t="s">
        <v>505</v>
      </c>
      <c r="AE190" s="631"/>
      <c r="AF190" s="631"/>
      <c r="AG190" s="631"/>
      <c r="AH190" s="889"/>
      <c r="AI190" s="890"/>
      <c r="AJ190" s="891"/>
      <c r="AK190" s="892" t="s">
        <v>27</v>
      </c>
      <c r="AL190" s="893"/>
      <c r="AM190" s="893"/>
      <c r="AN190" s="894"/>
      <c r="AO190" s="889"/>
      <c r="AP190" s="890"/>
      <c r="AQ190" s="891"/>
      <c r="AR190" s="895" t="s">
        <v>16</v>
      </c>
      <c r="AS190" s="896"/>
      <c r="AT190" s="896"/>
      <c r="AU190" s="896"/>
      <c r="AV190" s="896"/>
      <c r="AW190" s="131" t="str">
        <f>IF(AND(AH190="〇",AO190="〇"),"要確認","")</f>
        <v/>
      </c>
      <c r="AX190" s="139"/>
      <c r="AY190" s="139"/>
      <c r="AZ190" s="139"/>
      <c r="BA190" s="141"/>
      <c r="BB190" s="141"/>
      <c r="BC190" s="141"/>
      <c r="BD190" s="111"/>
      <c r="BE190" s="153"/>
      <c r="BF190" s="111"/>
      <c r="BG190" s="153"/>
      <c r="BH190" s="153"/>
      <c r="BI190" s="153"/>
      <c r="BJ190" s="153"/>
      <c r="BK190" s="153"/>
      <c r="BL190" s="153"/>
      <c r="BM190" s="153"/>
      <c r="BN190" s="153"/>
      <c r="BO190" s="153"/>
      <c r="BP190" s="153"/>
      <c r="BQ190" s="153"/>
      <c r="BR190" s="153"/>
      <c r="BS190" s="153"/>
      <c r="BT190" s="153"/>
      <c r="BU190" s="153"/>
      <c r="BV190" s="153"/>
      <c r="BW190" s="153"/>
      <c r="BX190" s="153"/>
      <c r="BY190" s="153"/>
      <c r="BZ190" s="153"/>
      <c r="CA190" s="153"/>
      <c r="CB190" s="153"/>
      <c r="CC190" s="153"/>
      <c r="CD190" s="153"/>
      <c r="CE190" s="153"/>
      <c r="CF190" s="153"/>
      <c r="CG190" s="153"/>
      <c r="CH190" s="153"/>
      <c r="CI190" s="153"/>
      <c r="CJ190" s="153"/>
      <c r="CK190" s="153"/>
      <c r="CL190" s="153"/>
      <c r="CM190" s="153"/>
      <c r="CN190" s="153"/>
      <c r="CO190" s="153"/>
      <c r="CP190" s="153"/>
      <c r="CQ190" s="153"/>
      <c r="CR190" s="153"/>
      <c r="CS190" s="153"/>
      <c r="CT190" s="153"/>
    </row>
    <row r="191" spans="1:98" ht="8.4499999999999993" customHeight="1">
      <c r="A191" s="182"/>
      <c r="B191" s="182"/>
      <c r="C191" s="179"/>
      <c r="D191" s="179"/>
      <c r="E191" s="179"/>
      <c r="F191" s="179"/>
      <c r="G191" s="179"/>
      <c r="H191" s="179"/>
      <c r="I191" s="179"/>
      <c r="J191" s="179"/>
      <c r="K191" s="181"/>
      <c r="L191" s="181"/>
      <c r="M191" s="181"/>
      <c r="N191" s="181"/>
      <c r="O191" s="181"/>
      <c r="P191" s="181"/>
      <c r="Q191" s="181"/>
      <c r="R191" s="181"/>
      <c r="S191"/>
      <c r="T19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30"/>
      <c r="AX191" s="130"/>
      <c r="AY191" s="130"/>
      <c r="AZ191" s="130"/>
    </row>
    <row r="192" spans="1:98" ht="6" customHeight="1">
      <c r="AX192" s="130"/>
      <c r="AY192" s="130"/>
      <c r="AZ192" s="130"/>
    </row>
    <row r="193" spans="1:98" ht="17.100000000000001" customHeight="1">
      <c r="A193" s="4"/>
      <c r="B193" s="4"/>
      <c r="C193" s="749" t="s">
        <v>52</v>
      </c>
      <c r="D193" s="749"/>
      <c r="E193" s="749"/>
      <c r="F193" s="749"/>
      <c r="G193" s="749"/>
      <c r="H193" s="749"/>
      <c r="I193" s="749"/>
      <c r="J193" s="749"/>
      <c r="K193" s="749"/>
      <c r="L193" s="749"/>
      <c r="M193" s="749"/>
      <c r="N193" s="749"/>
      <c r="O193" s="749"/>
      <c r="P193" s="749"/>
      <c r="Q193" s="749"/>
      <c r="R193" s="749"/>
      <c r="S193" s="749"/>
      <c r="T193" s="749"/>
      <c r="U193" s="749"/>
      <c r="V193" s="749"/>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130"/>
      <c r="AX193" s="393"/>
      <c r="AY193" s="130"/>
      <c r="AZ193" s="130"/>
    </row>
    <row r="194" spans="1:98" s="113" customFormat="1" ht="15" customHeight="1">
      <c r="A194" s="114"/>
      <c r="B194" s="114"/>
      <c r="C194" s="927" t="s">
        <v>487</v>
      </c>
      <c r="D194" s="928"/>
      <c r="E194" s="928"/>
      <c r="F194" s="928"/>
      <c r="G194" s="928"/>
      <c r="H194" s="928"/>
      <c r="I194" s="928"/>
      <c r="J194" s="928"/>
      <c r="K194" s="928"/>
      <c r="L194" s="928"/>
      <c r="M194" s="928"/>
      <c r="N194" s="928"/>
      <c r="O194" s="928"/>
      <c r="P194" s="928"/>
      <c r="Q194" s="928"/>
      <c r="R194" s="928"/>
      <c r="S194" s="928"/>
      <c r="T194" s="928"/>
      <c r="U194" s="928"/>
      <c r="V194" s="928"/>
      <c r="W194" s="928"/>
      <c r="X194" s="928"/>
      <c r="Y194" s="928"/>
      <c r="Z194" s="928"/>
      <c r="AA194" s="928"/>
      <c r="AB194" s="928"/>
      <c r="AC194" s="928"/>
      <c r="AD194" s="928"/>
      <c r="AE194" s="928"/>
      <c r="AF194" s="928"/>
      <c r="AG194" s="928"/>
      <c r="AH194" s="928"/>
      <c r="AI194" s="928"/>
      <c r="AJ194" s="928"/>
      <c r="AK194" s="928"/>
      <c r="AL194" s="928"/>
      <c r="AM194" s="928"/>
      <c r="AN194" s="928"/>
      <c r="AO194" s="928"/>
      <c r="AP194" s="928"/>
      <c r="AQ194" s="928"/>
      <c r="AR194" s="928"/>
      <c r="AS194" s="928"/>
      <c r="AT194" s="928"/>
      <c r="AU194" s="928"/>
      <c r="AV194" s="929"/>
      <c r="AW194" s="120"/>
      <c r="AX194" s="917"/>
      <c r="AY194" s="917"/>
      <c r="AZ194" s="917"/>
      <c r="BA194" s="143"/>
      <c r="BB194" s="143"/>
      <c r="BC194" s="143"/>
      <c r="BD194" s="111"/>
      <c r="BE194" s="111"/>
      <c r="BF194" s="114"/>
      <c r="BG194" s="153"/>
      <c r="BH194" s="153"/>
      <c r="BI194" s="153"/>
      <c r="BJ194" s="153"/>
      <c r="BK194" s="153"/>
      <c r="BL194" s="153"/>
      <c r="BM194" s="153"/>
      <c r="BN194" s="153"/>
      <c r="BO194" s="153"/>
      <c r="BP194" s="153"/>
      <c r="BQ194" s="153"/>
      <c r="BR194" s="153"/>
      <c r="BS194" s="153"/>
      <c r="BT194" s="153"/>
      <c r="BU194" s="153"/>
      <c r="BV194" s="153"/>
      <c r="BW194" s="153"/>
      <c r="BX194" s="153"/>
      <c r="BY194" s="153"/>
      <c r="BZ194" s="153"/>
      <c r="CA194" s="153"/>
      <c r="CB194" s="153"/>
      <c r="CC194" s="153"/>
      <c r="CD194" s="153"/>
      <c r="CE194" s="153"/>
      <c r="CF194" s="153"/>
      <c r="CG194" s="153"/>
      <c r="CH194" s="153"/>
      <c r="CI194" s="153"/>
      <c r="CJ194" s="153"/>
      <c r="CK194" s="153"/>
      <c r="CL194" s="153"/>
      <c r="CM194" s="153"/>
      <c r="CN194" s="153"/>
      <c r="CO194" s="153"/>
      <c r="CP194" s="153"/>
      <c r="CQ194" s="153"/>
      <c r="CR194" s="153"/>
      <c r="CS194" s="153"/>
      <c r="CT194" s="153"/>
    </row>
    <row r="195" spans="1:98" s="113" customFormat="1" ht="12" customHeight="1">
      <c r="A195" s="114"/>
      <c r="B195" s="114"/>
      <c r="C195" s="930"/>
      <c r="D195" s="931"/>
      <c r="E195" s="931"/>
      <c r="F195" s="931"/>
      <c r="G195" s="931"/>
      <c r="H195" s="931"/>
      <c r="I195" s="931"/>
      <c r="J195" s="931"/>
      <c r="K195" s="931"/>
      <c r="L195" s="931"/>
      <c r="M195" s="931"/>
      <c r="N195" s="931"/>
      <c r="O195" s="931"/>
      <c r="P195" s="931"/>
      <c r="Q195" s="931"/>
      <c r="R195" s="931"/>
      <c r="S195" s="931"/>
      <c r="T195" s="931"/>
      <c r="U195" s="931"/>
      <c r="V195" s="931"/>
      <c r="W195" s="931"/>
      <c r="X195" s="931"/>
      <c r="Y195" s="931"/>
      <c r="Z195" s="931"/>
      <c r="AA195" s="931"/>
      <c r="AB195" s="931"/>
      <c r="AC195" s="931"/>
      <c r="AD195" s="931"/>
      <c r="AE195" s="931"/>
      <c r="AF195" s="931"/>
      <c r="AG195" s="931"/>
      <c r="AH195" s="931"/>
      <c r="AI195" s="931"/>
      <c r="AJ195" s="931"/>
      <c r="AK195" s="931"/>
      <c r="AL195" s="931"/>
      <c r="AM195" s="931"/>
      <c r="AN195" s="931"/>
      <c r="AO195" s="931"/>
      <c r="AP195" s="931"/>
      <c r="AQ195" s="931"/>
      <c r="AR195" s="931"/>
      <c r="AS195" s="931"/>
      <c r="AT195" s="931"/>
      <c r="AU195" s="931"/>
      <c r="AV195" s="932"/>
      <c r="AW195" s="121"/>
      <c r="AX195" s="121"/>
      <c r="AY195" s="121"/>
      <c r="AZ195" s="121"/>
      <c r="BA195" s="142"/>
      <c r="BB195" s="142"/>
      <c r="BC195" s="142"/>
      <c r="BD195" s="111"/>
      <c r="BE195" s="111"/>
      <c r="BF195" s="114"/>
      <c r="BG195" s="153"/>
      <c r="BH195" s="153"/>
      <c r="BI195" s="153"/>
      <c r="BJ195" s="153"/>
      <c r="BK195" s="153"/>
      <c r="BL195" s="153"/>
      <c r="BM195" s="153"/>
      <c r="BN195" s="153"/>
      <c r="BO195" s="153"/>
      <c r="BP195" s="153"/>
      <c r="BQ195" s="153"/>
      <c r="BR195" s="153"/>
      <c r="BS195" s="153"/>
      <c r="BT195" s="153"/>
      <c r="BU195" s="153"/>
      <c r="BV195" s="153"/>
      <c r="BW195" s="153"/>
      <c r="BX195" s="153"/>
      <c r="BY195" s="153"/>
      <c r="BZ195" s="153"/>
      <c r="CA195" s="153"/>
      <c r="CB195" s="153"/>
      <c r="CC195" s="153"/>
      <c r="CD195" s="153"/>
      <c r="CE195" s="153"/>
      <c r="CF195" s="153"/>
      <c r="CG195" s="153"/>
      <c r="CH195" s="153"/>
      <c r="CI195" s="153"/>
      <c r="CJ195" s="153"/>
      <c r="CK195" s="153"/>
      <c r="CL195" s="153"/>
      <c r="CM195" s="153"/>
      <c r="CN195" s="153"/>
      <c r="CO195" s="153"/>
      <c r="CP195" s="153"/>
      <c r="CQ195" s="153"/>
      <c r="CR195" s="153"/>
      <c r="CS195" s="153"/>
      <c r="CT195" s="153"/>
    </row>
    <row r="196" spans="1:98" s="113" customFormat="1" ht="12" customHeight="1">
      <c r="A196" s="114"/>
      <c r="B196" s="114"/>
      <c r="C196" s="930"/>
      <c r="D196" s="931"/>
      <c r="E196" s="931"/>
      <c r="F196" s="931"/>
      <c r="G196" s="931"/>
      <c r="H196" s="931"/>
      <c r="I196" s="931"/>
      <c r="J196" s="931"/>
      <c r="K196" s="931"/>
      <c r="L196" s="931"/>
      <c r="M196" s="931"/>
      <c r="N196" s="931"/>
      <c r="O196" s="931"/>
      <c r="P196" s="931"/>
      <c r="Q196" s="931"/>
      <c r="R196" s="931"/>
      <c r="S196" s="931"/>
      <c r="T196" s="931"/>
      <c r="U196" s="931"/>
      <c r="V196" s="931"/>
      <c r="W196" s="931"/>
      <c r="X196" s="931"/>
      <c r="Y196" s="931"/>
      <c r="Z196" s="931"/>
      <c r="AA196" s="931"/>
      <c r="AB196" s="931"/>
      <c r="AC196" s="931"/>
      <c r="AD196" s="931"/>
      <c r="AE196" s="931"/>
      <c r="AF196" s="931"/>
      <c r="AG196" s="931"/>
      <c r="AH196" s="931"/>
      <c r="AI196" s="931"/>
      <c r="AJ196" s="931"/>
      <c r="AK196" s="931"/>
      <c r="AL196" s="931"/>
      <c r="AM196" s="931"/>
      <c r="AN196" s="931"/>
      <c r="AO196" s="931"/>
      <c r="AP196" s="931"/>
      <c r="AQ196" s="931"/>
      <c r="AR196" s="931"/>
      <c r="AS196" s="931"/>
      <c r="AT196" s="931"/>
      <c r="AU196" s="931"/>
      <c r="AV196" s="932"/>
      <c r="AW196" s="122" t="s">
        <v>217</v>
      </c>
      <c r="AX196" s="121"/>
      <c r="AY196" s="121"/>
      <c r="AZ196" s="121"/>
      <c r="BA196" s="142"/>
      <c r="BB196" s="142"/>
      <c r="BC196" s="142"/>
      <c r="BD196" s="111"/>
      <c r="BE196" s="111"/>
      <c r="BF196" s="114"/>
      <c r="BG196" s="153"/>
      <c r="BH196" s="153"/>
      <c r="BI196" s="153"/>
      <c r="BJ196" s="153"/>
      <c r="BK196" s="153"/>
      <c r="BL196" s="153"/>
      <c r="BM196" s="153"/>
      <c r="BN196" s="153"/>
      <c r="BO196" s="153"/>
      <c r="BP196" s="153"/>
      <c r="BQ196" s="153"/>
      <c r="BR196" s="153"/>
      <c r="BS196" s="153"/>
      <c r="BT196" s="153"/>
      <c r="BU196" s="153"/>
      <c r="BV196" s="153"/>
      <c r="BW196" s="153"/>
      <c r="BX196" s="153"/>
      <c r="BY196" s="153"/>
      <c r="BZ196" s="153"/>
      <c r="CA196" s="153"/>
      <c r="CB196" s="153"/>
      <c r="CC196" s="153"/>
      <c r="CD196" s="153"/>
      <c r="CE196" s="153"/>
      <c r="CF196" s="153"/>
      <c r="CG196" s="153"/>
      <c r="CH196" s="153"/>
      <c r="CI196" s="153"/>
      <c r="CJ196" s="153"/>
      <c r="CK196" s="153"/>
      <c r="CL196" s="153"/>
      <c r="CM196" s="153"/>
      <c r="CN196" s="153"/>
      <c r="CO196" s="153"/>
      <c r="CP196" s="153"/>
      <c r="CQ196" s="153"/>
      <c r="CR196" s="153"/>
      <c r="CS196" s="153"/>
      <c r="CT196" s="153"/>
    </row>
    <row r="197" spans="1:98" s="113" customFormat="1" ht="15" customHeight="1">
      <c r="A197" s="114"/>
      <c r="B197" s="114"/>
      <c r="C197" s="729"/>
      <c r="D197" s="730"/>
      <c r="E197" s="730"/>
      <c r="F197" s="730"/>
      <c r="G197" s="730"/>
      <c r="H197" s="730"/>
      <c r="I197" s="730"/>
      <c r="J197" s="730"/>
      <c r="K197" s="730"/>
      <c r="L197" s="730"/>
      <c r="M197" s="730"/>
      <c r="N197" s="730"/>
      <c r="O197" s="730"/>
      <c r="P197" s="730"/>
      <c r="Q197" s="730"/>
      <c r="R197" s="730"/>
      <c r="S197" s="730"/>
      <c r="T197" s="730"/>
      <c r="U197" s="730"/>
      <c r="V197" s="730"/>
      <c r="W197" s="730"/>
      <c r="X197" s="730"/>
      <c r="Y197" s="730"/>
      <c r="Z197" s="730"/>
      <c r="AA197" s="730"/>
      <c r="AB197" s="730"/>
      <c r="AC197" s="730"/>
      <c r="AD197" s="730"/>
      <c r="AE197" s="730"/>
      <c r="AF197" s="730"/>
      <c r="AG197" s="730"/>
      <c r="AH197" s="730"/>
      <c r="AI197" s="730"/>
      <c r="AJ197" s="730"/>
      <c r="AK197" s="730"/>
      <c r="AL197" s="730"/>
      <c r="AM197" s="730"/>
      <c r="AN197" s="730"/>
      <c r="AO197" s="730"/>
      <c r="AP197" s="730"/>
      <c r="AQ197" s="730"/>
      <c r="AR197" s="730"/>
      <c r="AS197" s="730"/>
      <c r="AT197" s="730"/>
      <c r="AU197" s="730"/>
      <c r="AV197" s="731"/>
      <c r="AW197" s="877">
        <f>+LEN(C197)</f>
        <v>0</v>
      </c>
      <c r="AX197" s="123"/>
      <c r="AY197" s="123"/>
      <c r="AZ197" s="123"/>
      <c r="BA197" s="160"/>
      <c r="BB197" s="160"/>
      <c r="BC197" s="160"/>
      <c r="BD197" s="111"/>
      <c r="BE197" s="111"/>
      <c r="BF197" s="114"/>
      <c r="BG197" s="153"/>
      <c r="BH197" s="153"/>
      <c r="BI197" s="153"/>
      <c r="BJ197" s="153"/>
      <c r="BK197" s="153"/>
      <c r="BL197" s="153"/>
      <c r="BM197" s="153"/>
      <c r="BN197" s="153"/>
      <c r="BO197" s="153"/>
      <c r="BP197" s="153"/>
      <c r="BQ197" s="153"/>
      <c r="BR197" s="153"/>
      <c r="BS197" s="153"/>
      <c r="BT197" s="153"/>
      <c r="BU197" s="153"/>
      <c r="BV197" s="153"/>
      <c r="BW197" s="153"/>
      <c r="BX197" s="153"/>
      <c r="BY197" s="153"/>
      <c r="BZ197" s="153"/>
      <c r="CA197" s="153"/>
      <c r="CB197" s="153"/>
      <c r="CC197" s="153"/>
      <c r="CD197" s="153"/>
      <c r="CE197" s="153"/>
      <c r="CF197" s="153"/>
      <c r="CG197" s="153"/>
      <c r="CH197" s="153"/>
      <c r="CI197" s="153"/>
      <c r="CJ197" s="153"/>
      <c r="CK197" s="153"/>
      <c r="CL197" s="153"/>
      <c r="CM197" s="153"/>
      <c r="CN197" s="153"/>
      <c r="CO197" s="153"/>
      <c r="CP197" s="153"/>
      <c r="CQ197" s="153"/>
      <c r="CR197" s="153"/>
      <c r="CS197" s="153"/>
      <c r="CT197" s="153"/>
    </row>
    <row r="198" spans="1:98" s="113" customFormat="1" ht="15" customHeight="1">
      <c r="A198" s="114"/>
      <c r="B198" s="114"/>
      <c r="C198" s="732"/>
      <c r="D198" s="733"/>
      <c r="E198" s="733"/>
      <c r="F198" s="733"/>
      <c r="G198" s="733"/>
      <c r="H198" s="733"/>
      <c r="I198" s="733"/>
      <c r="J198" s="733"/>
      <c r="K198" s="733"/>
      <c r="L198" s="733"/>
      <c r="M198" s="733"/>
      <c r="N198" s="733"/>
      <c r="O198" s="733"/>
      <c r="P198" s="733"/>
      <c r="Q198" s="733"/>
      <c r="R198" s="733"/>
      <c r="S198" s="733"/>
      <c r="T198" s="733"/>
      <c r="U198" s="733"/>
      <c r="V198" s="733"/>
      <c r="W198" s="733"/>
      <c r="X198" s="733"/>
      <c r="Y198" s="733"/>
      <c r="Z198" s="733"/>
      <c r="AA198" s="733"/>
      <c r="AB198" s="733"/>
      <c r="AC198" s="733"/>
      <c r="AD198" s="733"/>
      <c r="AE198" s="733"/>
      <c r="AF198" s="733"/>
      <c r="AG198" s="733"/>
      <c r="AH198" s="733"/>
      <c r="AI198" s="733"/>
      <c r="AJ198" s="733"/>
      <c r="AK198" s="733"/>
      <c r="AL198" s="733"/>
      <c r="AM198" s="733"/>
      <c r="AN198" s="733"/>
      <c r="AO198" s="733"/>
      <c r="AP198" s="733"/>
      <c r="AQ198" s="733"/>
      <c r="AR198" s="733"/>
      <c r="AS198" s="733"/>
      <c r="AT198" s="733"/>
      <c r="AU198" s="733"/>
      <c r="AV198" s="734"/>
      <c r="AW198" s="877"/>
      <c r="AX198" s="123"/>
      <c r="AY198" s="123"/>
      <c r="AZ198" s="123"/>
      <c r="BA198" s="160"/>
      <c r="BB198" s="160"/>
      <c r="BC198" s="160"/>
      <c r="BD198" s="111"/>
      <c r="BE198" s="111"/>
      <c r="BF198" s="114"/>
      <c r="BG198" s="153"/>
      <c r="BH198" s="153"/>
      <c r="BI198" s="153"/>
      <c r="BJ198" s="153"/>
      <c r="BK198" s="153"/>
      <c r="BL198" s="153"/>
      <c r="BM198" s="153"/>
      <c r="BN198" s="153"/>
      <c r="BO198" s="153"/>
      <c r="BP198" s="153"/>
      <c r="BQ198" s="153"/>
      <c r="BR198" s="153"/>
      <c r="BS198" s="153"/>
      <c r="BT198" s="153"/>
      <c r="BU198" s="153"/>
      <c r="BV198" s="153"/>
      <c r="BW198" s="153"/>
      <c r="BX198" s="153"/>
      <c r="BY198" s="153"/>
      <c r="BZ198" s="153"/>
      <c r="CA198" s="153"/>
      <c r="CB198" s="153"/>
      <c r="CC198" s="153"/>
      <c r="CD198" s="153"/>
      <c r="CE198" s="153"/>
      <c r="CF198" s="153"/>
      <c r="CG198" s="153"/>
      <c r="CH198" s="153"/>
      <c r="CI198" s="153"/>
      <c r="CJ198" s="153"/>
      <c r="CK198" s="153"/>
      <c r="CL198" s="153"/>
      <c r="CM198" s="153"/>
      <c r="CN198" s="153"/>
      <c r="CO198" s="153"/>
      <c r="CP198" s="153"/>
      <c r="CQ198" s="153"/>
      <c r="CR198" s="153"/>
      <c r="CS198" s="153"/>
      <c r="CT198" s="153"/>
    </row>
    <row r="199" spans="1:98" s="113" customFormat="1" ht="15" customHeight="1">
      <c r="A199" s="114"/>
      <c r="B199" s="114"/>
      <c r="C199" s="732"/>
      <c r="D199" s="733"/>
      <c r="E199" s="733"/>
      <c r="F199" s="733"/>
      <c r="G199" s="733"/>
      <c r="H199" s="733"/>
      <c r="I199" s="733"/>
      <c r="J199" s="733"/>
      <c r="K199" s="733"/>
      <c r="L199" s="733"/>
      <c r="M199" s="733"/>
      <c r="N199" s="733"/>
      <c r="O199" s="733"/>
      <c r="P199" s="733"/>
      <c r="Q199" s="733"/>
      <c r="R199" s="733"/>
      <c r="S199" s="733"/>
      <c r="T199" s="733"/>
      <c r="U199" s="733"/>
      <c r="V199" s="733"/>
      <c r="W199" s="733"/>
      <c r="X199" s="733"/>
      <c r="Y199" s="733"/>
      <c r="Z199" s="733"/>
      <c r="AA199" s="733"/>
      <c r="AB199" s="733"/>
      <c r="AC199" s="733"/>
      <c r="AD199" s="733"/>
      <c r="AE199" s="733"/>
      <c r="AF199" s="733"/>
      <c r="AG199" s="733"/>
      <c r="AH199" s="733"/>
      <c r="AI199" s="733"/>
      <c r="AJ199" s="733"/>
      <c r="AK199" s="733"/>
      <c r="AL199" s="733"/>
      <c r="AM199" s="733"/>
      <c r="AN199" s="733"/>
      <c r="AO199" s="733"/>
      <c r="AP199" s="733"/>
      <c r="AQ199" s="733"/>
      <c r="AR199" s="733"/>
      <c r="AS199" s="733"/>
      <c r="AT199" s="733"/>
      <c r="AU199" s="733"/>
      <c r="AV199" s="734"/>
      <c r="AW199" s="856" t="str">
        <f>+IF(AW197&gt;650,"設定文字数を超過しています","")</f>
        <v/>
      </c>
      <c r="AX199" s="123"/>
      <c r="AY199" s="123"/>
      <c r="AZ199" s="123"/>
      <c r="BA199" s="160"/>
      <c r="BB199" s="160"/>
      <c r="BC199" s="160"/>
      <c r="BD199" s="111"/>
      <c r="BE199" s="111"/>
      <c r="BF199" s="114"/>
      <c r="BG199" s="153"/>
      <c r="BH199" s="153"/>
      <c r="BI199" s="153"/>
      <c r="BJ199" s="153"/>
      <c r="BK199" s="153"/>
      <c r="BL199" s="153"/>
      <c r="BM199" s="153"/>
      <c r="BN199" s="153"/>
      <c r="BO199" s="153"/>
      <c r="BP199" s="153"/>
      <c r="BQ199" s="153"/>
      <c r="BR199" s="153"/>
      <c r="BS199" s="153"/>
      <c r="BT199" s="153"/>
      <c r="BU199" s="153"/>
      <c r="BV199" s="153"/>
      <c r="BW199" s="153"/>
      <c r="BX199" s="153"/>
      <c r="BY199" s="153"/>
      <c r="BZ199" s="153"/>
      <c r="CA199" s="153"/>
      <c r="CB199" s="153"/>
      <c r="CC199" s="153"/>
      <c r="CD199" s="153"/>
      <c r="CE199" s="153"/>
      <c r="CF199" s="153"/>
      <c r="CG199" s="153"/>
      <c r="CH199" s="153"/>
      <c r="CI199" s="153"/>
      <c r="CJ199" s="153"/>
      <c r="CK199" s="153"/>
      <c r="CL199" s="153"/>
      <c r="CM199" s="153"/>
      <c r="CN199" s="153"/>
      <c r="CO199" s="153"/>
      <c r="CP199" s="153"/>
      <c r="CQ199" s="153"/>
      <c r="CR199" s="153"/>
      <c r="CS199" s="153"/>
      <c r="CT199" s="153"/>
    </row>
    <row r="200" spans="1:98" s="113" customFormat="1" ht="15" customHeight="1">
      <c r="A200" s="114"/>
      <c r="B200" s="114"/>
      <c r="C200" s="732"/>
      <c r="D200" s="733"/>
      <c r="E200" s="733"/>
      <c r="F200" s="733"/>
      <c r="G200" s="733"/>
      <c r="H200" s="733"/>
      <c r="I200" s="733"/>
      <c r="J200" s="733"/>
      <c r="K200" s="733"/>
      <c r="L200" s="733"/>
      <c r="M200" s="733"/>
      <c r="N200" s="733"/>
      <c r="O200" s="733"/>
      <c r="P200" s="733"/>
      <c r="Q200" s="733"/>
      <c r="R200" s="733"/>
      <c r="S200" s="733"/>
      <c r="T200" s="733"/>
      <c r="U200" s="733"/>
      <c r="V200" s="733"/>
      <c r="W200" s="733"/>
      <c r="X200" s="733"/>
      <c r="Y200" s="733"/>
      <c r="Z200" s="733"/>
      <c r="AA200" s="733"/>
      <c r="AB200" s="733"/>
      <c r="AC200" s="733"/>
      <c r="AD200" s="733"/>
      <c r="AE200" s="733"/>
      <c r="AF200" s="733"/>
      <c r="AG200" s="733"/>
      <c r="AH200" s="733"/>
      <c r="AI200" s="733"/>
      <c r="AJ200" s="733"/>
      <c r="AK200" s="733"/>
      <c r="AL200" s="733"/>
      <c r="AM200" s="733"/>
      <c r="AN200" s="733"/>
      <c r="AO200" s="733"/>
      <c r="AP200" s="733"/>
      <c r="AQ200" s="733"/>
      <c r="AR200" s="733"/>
      <c r="AS200" s="733"/>
      <c r="AT200" s="733"/>
      <c r="AU200" s="733"/>
      <c r="AV200" s="734"/>
      <c r="AW200" s="856"/>
      <c r="AX200" s="123"/>
      <c r="AY200" s="123"/>
      <c r="AZ200" s="123"/>
      <c r="BA200" s="160"/>
      <c r="BB200" s="160"/>
      <c r="BC200" s="160"/>
      <c r="BD200" s="111"/>
      <c r="BE200" s="111"/>
      <c r="BF200" s="111"/>
      <c r="BG200" s="153"/>
      <c r="BH200" s="153"/>
      <c r="BI200" s="153"/>
      <c r="BJ200" s="153"/>
      <c r="BK200" s="153"/>
      <c r="BL200" s="153"/>
      <c r="BM200" s="153"/>
      <c r="BN200" s="153"/>
      <c r="BO200" s="153"/>
      <c r="BP200" s="153"/>
      <c r="BQ200" s="153"/>
      <c r="BR200" s="153"/>
      <c r="BS200" s="153"/>
      <c r="BT200" s="153"/>
      <c r="BU200" s="153"/>
      <c r="BV200" s="153"/>
      <c r="BW200" s="153"/>
      <c r="BX200" s="153"/>
      <c r="BY200" s="153"/>
      <c r="BZ200" s="153"/>
      <c r="CA200" s="153"/>
      <c r="CB200" s="153"/>
      <c r="CC200" s="153"/>
      <c r="CD200" s="153"/>
      <c r="CE200" s="153"/>
      <c r="CF200" s="153"/>
      <c r="CG200" s="153"/>
      <c r="CH200" s="153"/>
      <c r="CI200" s="153"/>
      <c r="CJ200" s="153"/>
      <c r="CK200" s="153"/>
      <c r="CL200" s="153"/>
      <c r="CM200" s="153"/>
      <c r="CN200" s="153"/>
      <c r="CO200" s="153"/>
      <c r="CP200" s="153"/>
      <c r="CQ200" s="153"/>
      <c r="CR200" s="153"/>
      <c r="CS200" s="153"/>
      <c r="CT200" s="153"/>
    </row>
    <row r="201" spans="1:98" s="113" customFormat="1" ht="15" customHeight="1">
      <c r="A201" s="114"/>
      <c r="B201" s="114"/>
      <c r="C201" s="732"/>
      <c r="D201" s="733"/>
      <c r="E201" s="733"/>
      <c r="F201" s="733"/>
      <c r="G201" s="733"/>
      <c r="H201" s="733"/>
      <c r="I201" s="733"/>
      <c r="J201" s="733"/>
      <c r="K201" s="733"/>
      <c r="L201" s="733"/>
      <c r="M201" s="733"/>
      <c r="N201" s="733"/>
      <c r="O201" s="733"/>
      <c r="P201" s="733"/>
      <c r="Q201" s="733"/>
      <c r="R201" s="733"/>
      <c r="S201" s="733"/>
      <c r="T201" s="733"/>
      <c r="U201" s="733"/>
      <c r="V201" s="733"/>
      <c r="W201" s="733"/>
      <c r="X201" s="733"/>
      <c r="Y201" s="733"/>
      <c r="Z201" s="733"/>
      <c r="AA201" s="733"/>
      <c r="AB201" s="733"/>
      <c r="AC201" s="733"/>
      <c r="AD201" s="733"/>
      <c r="AE201" s="733"/>
      <c r="AF201" s="733"/>
      <c r="AG201" s="733"/>
      <c r="AH201" s="733"/>
      <c r="AI201" s="733"/>
      <c r="AJ201" s="733"/>
      <c r="AK201" s="733"/>
      <c r="AL201" s="733"/>
      <c r="AM201" s="733"/>
      <c r="AN201" s="733"/>
      <c r="AO201" s="733"/>
      <c r="AP201" s="733"/>
      <c r="AQ201" s="733"/>
      <c r="AR201" s="733"/>
      <c r="AS201" s="733"/>
      <c r="AT201" s="733"/>
      <c r="AU201" s="733"/>
      <c r="AV201" s="734"/>
      <c r="AW201" s="856"/>
      <c r="AX201" s="123"/>
      <c r="AY201" s="123"/>
      <c r="AZ201" s="123"/>
      <c r="BA201" s="160"/>
      <c r="BB201" s="160"/>
      <c r="BC201" s="160"/>
      <c r="BD201" s="111"/>
      <c r="BE201" s="111"/>
      <c r="BF201" s="111"/>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53"/>
      <c r="CE201" s="153"/>
      <c r="CF201" s="153"/>
      <c r="CG201" s="153"/>
      <c r="CH201" s="153"/>
      <c r="CI201" s="153"/>
      <c r="CJ201" s="153"/>
      <c r="CK201" s="153"/>
      <c r="CL201" s="153"/>
      <c r="CM201" s="153"/>
      <c r="CN201" s="153"/>
      <c r="CO201" s="153"/>
      <c r="CP201" s="153"/>
      <c r="CQ201" s="153"/>
      <c r="CR201" s="153"/>
      <c r="CS201" s="153"/>
      <c r="CT201" s="153"/>
    </row>
    <row r="202" spans="1:98" s="113" customFormat="1" ht="15" customHeight="1">
      <c r="A202" s="114"/>
      <c r="B202" s="114"/>
      <c r="C202" s="732"/>
      <c r="D202" s="733"/>
      <c r="E202" s="733"/>
      <c r="F202" s="733"/>
      <c r="G202" s="733"/>
      <c r="H202" s="733"/>
      <c r="I202" s="733"/>
      <c r="J202" s="733"/>
      <c r="K202" s="733"/>
      <c r="L202" s="733"/>
      <c r="M202" s="733"/>
      <c r="N202" s="733"/>
      <c r="O202" s="733"/>
      <c r="P202" s="733"/>
      <c r="Q202" s="733"/>
      <c r="R202" s="733"/>
      <c r="S202" s="733"/>
      <c r="T202" s="733"/>
      <c r="U202" s="733"/>
      <c r="V202" s="733"/>
      <c r="W202" s="733"/>
      <c r="X202" s="733"/>
      <c r="Y202" s="733"/>
      <c r="Z202" s="733"/>
      <c r="AA202" s="733"/>
      <c r="AB202" s="733"/>
      <c r="AC202" s="733"/>
      <c r="AD202" s="733"/>
      <c r="AE202" s="733"/>
      <c r="AF202" s="733"/>
      <c r="AG202" s="733"/>
      <c r="AH202" s="733"/>
      <c r="AI202" s="733"/>
      <c r="AJ202" s="733"/>
      <c r="AK202" s="733"/>
      <c r="AL202" s="733"/>
      <c r="AM202" s="733"/>
      <c r="AN202" s="733"/>
      <c r="AO202" s="733"/>
      <c r="AP202" s="733"/>
      <c r="AQ202" s="733"/>
      <c r="AR202" s="733"/>
      <c r="AS202" s="733"/>
      <c r="AT202" s="733"/>
      <c r="AU202" s="733"/>
      <c r="AV202" s="734"/>
      <c r="AW202" s="123"/>
      <c r="AX202" s="123"/>
      <c r="AY202" s="123"/>
      <c r="AZ202" s="123"/>
      <c r="BA202" s="160"/>
      <c r="BB202" s="160"/>
      <c r="BC202" s="160"/>
      <c r="BD202" s="111"/>
      <c r="BE202" s="111"/>
      <c r="BF202" s="111"/>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53"/>
      <c r="CE202" s="153"/>
      <c r="CF202" s="153"/>
      <c r="CG202" s="153"/>
      <c r="CH202" s="153"/>
      <c r="CI202" s="153"/>
      <c r="CJ202" s="153"/>
      <c r="CK202" s="153"/>
      <c r="CL202" s="153"/>
      <c r="CM202" s="153"/>
      <c r="CN202" s="153"/>
      <c r="CO202" s="153"/>
      <c r="CP202" s="153"/>
      <c r="CQ202" s="153"/>
      <c r="CR202" s="153"/>
      <c r="CS202" s="153"/>
      <c r="CT202" s="153"/>
    </row>
    <row r="203" spans="1:98" s="113" customFormat="1" ht="15" customHeight="1">
      <c r="A203" s="114"/>
      <c r="B203" s="114"/>
      <c r="C203" s="732"/>
      <c r="D203" s="733"/>
      <c r="E203" s="733"/>
      <c r="F203" s="733"/>
      <c r="G203" s="733"/>
      <c r="H203" s="733"/>
      <c r="I203" s="733"/>
      <c r="J203" s="733"/>
      <c r="K203" s="733"/>
      <c r="L203" s="733"/>
      <c r="M203" s="733"/>
      <c r="N203" s="733"/>
      <c r="O203" s="733"/>
      <c r="P203" s="733"/>
      <c r="Q203" s="733"/>
      <c r="R203" s="733"/>
      <c r="S203" s="733"/>
      <c r="T203" s="733"/>
      <c r="U203" s="733"/>
      <c r="V203" s="733"/>
      <c r="W203" s="733"/>
      <c r="X203" s="733"/>
      <c r="Y203" s="733"/>
      <c r="Z203" s="733"/>
      <c r="AA203" s="733"/>
      <c r="AB203" s="733"/>
      <c r="AC203" s="733"/>
      <c r="AD203" s="733"/>
      <c r="AE203" s="733"/>
      <c r="AF203" s="733"/>
      <c r="AG203" s="733"/>
      <c r="AH203" s="733"/>
      <c r="AI203" s="733"/>
      <c r="AJ203" s="733"/>
      <c r="AK203" s="733"/>
      <c r="AL203" s="733"/>
      <c r="AM203" s="733"/>
      <c r="AN203" s="733"/>
      <c r="AO203" s="733"/>
      <c r="AP203" s="733"/>
      <c r="AQ203" s="733"/>
      <c r="AR203" s="733"/>
      <c r="AS203" s="733"/>
      <c r="AT203" s="733"/>
      <c r="AU203" s="733"/>
      <c r="AV203" s="734"/>
      <c r="AW203" s="123"/>
      <c r="AX203" s="123"/>
      <c r="AY203" s="123"/>
      <c r="AZ203" s="123"/>
      <c r="BA203" s="160"/>
      <c r="BB203" s="160"/>
      <c r="BC203" s="160"/>
      <c r="BD203" s="111"/>
      <c r="BE203" s="111"/>
      <c r="BF203" s="111"/>
      <c r="BG203" s="116"/>
      <c r="BH203" s="116"/>
      <c r="BI203" s="116"/>
      <c r="BJ203" s="116"/>
      <c r="BK203" s="116"/>
      <c r="BL203" s="116"/>
      <c r="BM203" s="116"/>
      <c r="BN203" s="116"/>
      <c r="BO203" s="116"/>
      <c r="BP203" s="116"/>
      <c r="BQ203" s="116"/>
      <c r="BR203" s="116"/>
      <c r="BS203" s="116"/>
      <c r="BT203" s="116"/>
      <c r="BU203" s="116"/>
      <c r="BV203" s="116"/>
      <c r="BW203" s="116"/>
      <c r="BX203" s="116"/>
      <c r="BY203" s="116"/>
      <c r="BZ203" s="116"/>
      <c r="CA203" s="116"/>
      <c r="CB203" s="116"/>
      <c r="CC203" s="116"/>
      <c r="CD203" s="153"/>
      <c r="CE203" s="153"/>
      <c r="CF203" s="153"/>
      <c r="CG203" s="153"/>
      <c r="CH203" s="153"/>
      <c r="CI203" s="153"/>
      <c r="CJ203" s="153"/>
      <c r="CK203" s="153"/>
      <c r="CL203" s="153"/>
      <c r="CM203" s="153"/>
      <c r="CN203" s="153"/>
      <c r="CO203" s="153"/>
      <c r="CP203" s="153"/>
      <c r="CQ203" s="153"/>
      <c r="CR203" s="153"/>
      <c r="CS203" s="153"/>
      <c r="CT203" s="153"/>
    </row>
    <row r="204" spans="1:98" s="113" customFormat="1" ht="125.1" customHeight="1">
      <c r="A204" s="114"/>
      <c r="B204" s="114"/>
      <c r="C204" s="735"/>
      <c r="D204" s="736"/>
      <c r="E204" s="736"/>
      <c r="F204" s="736"/>
      <c r="G204" s="736"/>
      <c r="H204" s="736"/>
      <c r="I204" s="736"/>
      <c r="J204" s="736"/>
      <c r="K204" s="736"/>
      <c r="L204" s="736"/>
      <c r="M204" s="736"/>
      <c r="N204" s="736"/>
      <c r="O204" s="736"/>
      <c r="P204" s="736"/>
      <c r="Q204" s="736"/>
      <c r="R204" s="736"/>
      <c r="S204" s="736"/>
      <c r="T204" s="736"/>
      <c r="U204" s="736"/>
      <c r="V204" s="736"/>
      <c r="W204" s="736"/>
      <c r="X204" s="736"/>
      <c r="Y204" s="736"/>
      <c r="Z204" s="736"/>
      <c r="AA204" s="736"/>
      <c r="AB204" s="736"/>
      <c r="AC204" s="736"/>
      <c r="AD204" s="736"/>
      <c r="AE204" s="736"/>
      <c r="AF204" s="736"/>
      <c r="AG204" s="736"/>
      <c r="AH204" s="736"/>
      <c r="AI204" s="736"/>
      <c r="AJ204" s="736"/>
      <c r="AK204" s="736"/>
      <c r="AL204" s="736"/>
      <c r="AM204" s="736"/>
      <c r="AN204" s="736"/>
      <c r="AO204" s="736"/>
      <c r="AP204" s="736"/>
      <c r="AQ204" s="736"/>
      <c r="AR204" s="736"/>
      <c r="AS204" s="736"/>
      <c r="AT204" s="736"/>
      <c r="AU204" s="736"/>
      <c r="AV204" s="737"/>
      <c r="AW204" s="123"/>
      <c r="AX204" s="123"/>
      <c r="AY204" s="123"/>
      <c r="AZ204" s="123"/>
      <c r="BA204" s="160"/>
      <c r="BB204" s="160"/>
      <c r="BC204" s="160"/>
      <c r="BD204" s="111"/>
      <c r="BE204" s="111"/>
      <c r="BF204" s="111"/>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53"/>
      <c r="CE204" s="153"/>
      <c r="CF204" s="153"/>
      <c r="CG204" s="153"/>
      <c r="CH204" s="153"/>
      <c r="CI204" s="153"/>
      <c r="CJ204" s="153"/>
      <c r="CK204" s="153"/>
      <c r="CL204" s="153"/>
      <c r="CM204" s="153"/>
      <c r="CN204" s="153"/>
      <c r="CO204" s="153"/>
      <c r="CP204" s="153"/>
      <c r="CQ204" s="153"/>
      <c r="CR204" s="153"/>
      <c r="CS204" s="153"/>
      <c r="CT204" s="153"/>
    </row>
    <row r="205" spans="1:98" s="113" customFormat="1" ht="18.600000000000001" customHeight="1">
      <c r="A205" s="114"/>
      <c r="B205" s="114"/>
      <c r="C205" s="685" t="s">
        <v>538</v>
      </c>
      <c r="D205" s="686"/>
      <c r="E205" s="686"/>
      <c r="F205" s="686"/>
      <c r="G205" s="686"/>
      <c r="H205" s="686"/>
      <c r="I205" s="686"/>
      <c r="J205" s="686"/>
      <c r="K205" s="686"/>
      <c r="L205" s="686"/>
      <c r="M205" s="686"/>
      <c r="N205" s="686"/>
      <c r="O205" s="686"/>
      <c r="P205" s="686"/>
      <c r="Q205" s="686"/>
      <c r="R205" s="686"/>
      <c r="S205" s="686"/>
      <c r="T205" s="686"/>
      <c r="U205" s="686"/>
      <c r="V205" s="686"/>
      <c r="W205" s="686"/>
      <c r="X205" s="686"/>
      <c r="Y205" s="686"/>
      <c r="Z205" s="686"/>
      <c r="AA205" s="686"/>
      <c r="AB205" s="686"/>
      <c r="AC205" s="686"/>
      <c r="AD205" s="686"/>
      <c r="AE205" s="686"/>
      <c r="AF205" s="686"/>
      <c r="AG205" s="686"/>
      <c r="AH205" s="686"/>
      <c r="AI205" s="686"/>
      <c r="AJ205" s="686"/>
      <c r="AK205" s="686"/>
      <c r="AL205" s="686"/>
      <c r="AM205" s="686"/>
      <c r="AN205" s="686"/>
      <c r="AO205" s="686"/>
      <c r="AP205" s="686"/>
      <c r="AQ205" s="686"/>
      <c r="AR205" s="686"/>
      <c r="AS205" s="686"/>
      <c r="AT205" s="686"/>
      <c r="AU205" s="686"/>
      <c r="AV205" s="687"/>
      <c r="AW205" s="877"/>
      <c r="AX205" s="124"/>
      <c r="AY205" s="124"/>
      <c r="AZ205" s="124"/>
      <c r="BA205" s="161"/>
      <c r="BB205" s="161"/>
      <c r="BC205" s="161"/>
      <c r="BD205" s="111"/>
      <c r="BE205" s="111"/>
      <c r="BF205" s="111"/>
      <c r="BG205" s="153"/>
      <c r="BH205" s="153"/>
      <c r="BI205" s="153"/>
      <c r="BJ205" s="153"/>
      <c r="BK205" s="153"/>
      <c r="BL205" s="153"/>
      <c r="BM205" s="153"/>
      <c r="BN205" s="153"/>
      <c r="BO205" s="153"/>
      <c r="BP205" s="153"/>
      <c r="BQ205" s="153"/>
      <c r="BR205" s="153"/>
      <c r="BS205" s="153"/>
      <c r="BT205" s="153"/>
      <c r="BU205" s="153"/>
      <c r="BV205" s="153"/>
      <c r="BW205" s="153"/>
      <c r="BX205" s="153"/>
      <c r="BY205" s="153"/>
      <c r="BZ205" s="153"/>
      <c r="CA205" s="153"/>
      <c r="CB205" s="153"/>
      <c r="CC205" s="153"/>
      <c r="CD205" s="153"/>
      <c r="CE205" s="153"/>
      <c r="CF205" s="153"/>
      <c r="CG205" s="153"/>
      <c r="CH205" s="153"/>
      <c r="CI205" s="153"/>
      <c r="CJ205" s="153"/>
      <c r="CK205" s="153"/>
      <c r="CL205" s="153"/>
      <c r="CM205" s="153"/>
      <c r="CN205" s="153"/>
      <c r="CO205" s="153"/>
      <c r="CP205" s="153"/>
      <c r="CQ205" s="153"/>
      <c r="CR205" s="153"/>
      <c r="CS205" s="153"/>
      <c r="CT205" s="153"/>
    </row>
    <row r="206" spans="1:98" s="113" customFormat="1" ht="18.600000000000001" customHeight="1">
      <c r="A206" s="114"/>
      <c r="B206" s="114"/>
      <c r="C206" s="688"/>
      <c r="D206" s="689"/>
      <c r="E206" s="689"/>
      <c r="F206" s="689"/>
      <c r="G206" s="689"/>
      <c r="H206" s="689"/>
      <c r="I206" s="689"/>
      <c r="J206" s="689"/>
      <c r="K206" s="689"/>
      <c r="L206" s="689"/>
      <c r="M206" s="689"/>
      <c r="N206" s="689"/>
      <c r="O206" s="689"/>
      <c r="P206" s="689"/>
      <c r="Q206" s="689"/>
      <c r="R206" s="689"/>
      <c r="S206" s="689"/>
      <c r="T206" s="689"/>
      <c r="U206" s="689"/>
      <c r="V206" s="689"/>
      <c r="W206" s="689"/>
      <c r="X206" s="689"/>
      <c r="Y206" s="689"/>
      <c r="Z206" s="689"/>
      <c r="AA206" s="689"/>
      <c r="AB206" s="689"/>
      <c r="AC206" s="689"/>
      <c r="AD206" s="689"/>
      <c r="AE206" s="689"/>
      <c r="AF206" s="689"/>
      <c r="AG206" s="689"/>
      <c r="AH206" s="689"/>
      <c r="AI206" s="689"/>
      <c r="AJ206" s="689"/>
      <c r="AK206" s="689"/>
      <c r="AL206" s="689"/>
      <c r="AM206" s="689"/>
      <c r="AN206" s="689"/>
      <c r="AO206" s="689"/>
      <c r="AP206" s="689"/>
      <c r="AQ206" s="689"/>
      <c r="AR206" s="689"/>
      <c r="AS206" s="689"/>
      <c r="AT206" s="689"/>
      <c r="AU206" s="689"/>
      <c r="AV206" s="690"/>
      <c r="AW206" s="877"/>
      <c r="AX206" s="124"/>
      <c r="AY206" s="124"/>
      <c r="AZ206" s="124"/>
      <c r="BA206" s="161"/>
      <c r="BB206" s="161"/>
      <c r="BC206" s="161"/>
      <c r="BD206" s="111"/>
      <c r="BE206" s="111"/>
      <c r="BF206" s="114"/>
      <c r="BG206" s="153"/>
      <c r="BH206" s="153"/>
      <c r="BI206" s="153"/>
      <c r="BJ206" s="153"/>
      <c r="BK206" s="153"/>
      <c r="BL206" s="153"/>
      <c r="BM206" s="153"/>
      <c r="BN206" s="153"/>
      <c r="BO206" s="153"/>
      <c r="BP206" s="153"/>
      <c r="BQ206" s="153"/>
      <c r="BR206" s="153"/>
      <c r="BS206" s="153"/>
      <c r="BT206" s="153"/>
      <c r="BU206" s="153"/>
      <c r="BV206" s="153"/>
      <c r="BW206" s="153"/>
      <c r="BX206" s="153"/>
      <c r="BY206" s="153"/>
      <c r="BZ206" s="153"/>
      <c r="CA206" s="153"/>
      <c r="CB206" s="153"/>
      <c r="CC206" s="153"/>
      <c r="CD206" s="153"/>
      <c r="CE206" s="153"/>
      <c r="CF206" s="153"/>
      <c r="CG206" s="153"/>
      <c r="CH206" s="153"/>
      <c r="CI206" s="153"/>
      <c r="CJ206" s="153"/>
      <c r="CK206" s="153"/>
      <c r="CL206" s="153"/>
      <c r="CM206" s="153"/>
      <c r="CN206" s="153"/>
      <c r="CO206" s="153"/>
      <c r="CP206" s="153"/>
      <c r="CQ206" s="153"/>
      <c r="CR206" s="153"/>
      <c r="CS206" s="153"/>
      <c r="CT206" s="153"/>
    </row>
    <row r="207" spans="1:98" s="113" customFormat="1" ht="18.600000000000001" customHeight="1" thickBot="1">
      <c r="A207" s="114"/>
      <c r="B207" s="114"/>
      <c r="C207" s="688"/>
      <c r="D207" s="689"/>
      <c r="E207" s="689"/>
      <c r="F207" s="689"/>
      <c r="G207" s="689"/>
      <c r="H207" s="689"/>
      <c r="I207" s="689"/>
      <c r="J207" s="689"/>
      <c r="K207" s="689"/>
      <c r="L207" s="689"/>
      <c r="M207" s="689"/>
      <c r="N207" s="689"/>
      <c r="O207" s="689"/>
      <c r="P207" s="689"/>
      <c r="Q207" s="689"/>
      <c r="R207" s="689"/>
      <c r="S207" s="689"/>
      <c r="T207" s="689"/>
      <c r="U207" s="689"/>
      <c r="V207" s="689"/>
      <c r="W207" s="689"/>
      <c r="X207" s="689"/>
      <c r="Y207" s="689"/>
      <c r="Z207" s="689"/>
      <c r="AA207" s="689"/>
      <c r="AB207" s="689"/>
      <c r="AC207" s="689"/>
      <c r="AD207" s="689"/>
      <c r="AE207" s="689"/>
      <c r="AF207" s="689"/>
      <c r="AG207" s="689"/>
      <c r="AH207" s="689"/>
      <c r="AI207" s="689"/>
      <c r="AJ207" s="689"/>
      <c r="AK207" s="689"/>
      <c r="AL207" s="689"/>
      <c r="AM207" s="689"/>
      <c r="AN207" s="689"/>
      <c r="AO207" s="689"/>
      <c r="AP207" s="689"/>
      <c r="AQ207" s="689"/>
      <c r="AR207" s="689"/>
      <c r="AS207" s="689"/>
      <c r="AT207" s="689"/>
      <c r="AU207" s="689"/>
      <c r="AV207" s="690"/>
      <c r="AW207" s="856"/>
      <c r="AX207" s="124"/>
      <c r="AY207" s="124"/>
      <c r="AZ207" s="124"/>
      <c r="BA207" s="161"/>
      <c r="BB207" s="161"/>
      <c r="BC207" s="161"/>
      <c r="BD207" s="111"/>
      <c r="BE207" s="111"/>
      <c r="BF207" s="114"/>
      <c r="BG207" s="153"/>
      <c r="BH207" s="153"/>
      <c r="BI207" s="153"/>
      <c r="BJ207" s="153"/>
      <c r="BK207" s="153"/>
      <c r="BL207" s="153"/>
      <c r="BM207" s="153"/>
      <c r="BN207" s="153"/>
      <c r="BO207" s="153"/>
      <c r="BP207" s="153"/>
      <c r="BQ207" s="153"/>
      <c r="BR207" s="153"/>
      <c r="BS207" s="153"/>
      <c r="BT207" s="153"/>
      <c r="BU207" s="153"/>
      <c r="BV207" s="153"/>
      <c r="BW207" s="153"/>
      <c r="BX207" s="153"/>
      <c r="BY207" s="153"/>
      <c r="BZ207" s="153"/>
      <c r="CA207" s="153"/>
      <c r="CB207" s="153"/>
      <c r="CC207" s="153"/>
      <c r="CD207" s="153"/>
      <c r="CE207" s="153"/>
      <c r="CF207" s="153"/>
      <c r="CG207" s="153"/>
      <c r="CH207" s="153"/>
      <c r="CI207" s="153"/>
      <c r="CJ207" s="153"/>
      <c r="CK207" s="153"/>
      <c r="CL207" s="153"/>
      <c r="CM207" s="153"/>
      <c r="CN207" s="153"/>
      <c r="CO207" s="153"/>
      <c r="CP207" s="153"/>
      <c r="CQ207" s="153"/>
      <c r="CR207" s="153"/>
      <c r="CS207" s="153"/>
      <c r="CT207" s="153"/>
    </row>
    <row r="208" spans="1:98" s="113" customFormat="1" ht="30" customHeight="1" thickTop="1" thickBot="1">
      <c r="A208" s="114"/>
      <c r="B208" s="114"/>
      <c r="C208" s="899" t="s">
        <v>235</v>
      </c>
      <c r="D208" s="900"/>
      <c r="E208" s="900"/>
      <c r="F208" s="900"/>
      <c r="G208" s="900"/>
      <c r="H208" s="900"/>
      <c r="I208" s="901"/>
      <c r="J208" s="902"/>
      <c r="K208" s="903"/>
      <c r="L208" s="903"/>
      <c r="M208" s="903"/>
      <c r="N208" s="903"/>
      <c r="O208" s="904"/>
      <c r="P208" s="905" t="s">
        <v>298</v>
      </c>
      <c r="Q208" s="906"/>
      <c r="R208" s="906"/>
      <c r="S208" s="906"/>
      <c r="T208" s="906"/>
      <c r="U208" s="906"/>
      <c r="V208" s="906"/>
      <c r="W208" s="906"/>
      <c r="X208" s="906"/>
      <c r="Y208" s="906"/>
      <c r="Z208" s="906"/>
      <c r="AA208" s="906"/>
      <c r="AB208" s="906"/>
      <c r="AC208" s="906"/>
      <c r="AD208" s="906"/>
      <c r="AE208" s="906"/>
      <c r="AF208" s="906"/>
      <c r="AG208" s="906"/>
      <c r="AH208" s="906"/>
      <c r="AI208" s="906"/>
      <c r="AJ208" s="906"/>
      <c r="AK208" s="906"/>
      <c r="AL208" s="906"/>
      <c r="AM208" s="906"/>
      <c r="AN208" s="906"/>
      <c r="AO208" s="906"/>
      <c r="AP208" s="906"/>
      <c r="AQ208" s="906"/>
      <c r="AR208" s="906"/>
      <c r="AS208" s="906"/>
      <c r="AT208" s="906"/>
      <c r="AU208" s="906"/>
      <c r="AV208" s="907"/>
      <c r="AW208" s="856"/>
      <c r="AX208" s="123"/>
      <c r="AY208" s="123"/>
      <c r="AZ208" s="123"/>
      <c r="BA208" s="140"/>
      <c r="BB208" s="140"/>
      <c r="BC208" s="140"/>
      <c r="BD208" s="111"/>
      <c r="BE208" s="111"/>
      <c r="BF208" s="111"/>
      <c r="BG208" s="153"/>
      <c r="BH208" s="153"/>
      <c r="BI208" s="153"/>
      <c r="BJ208" s="153"/>
      <c r="BK208" s="153"/>
      <c r="BL208" s="153"/>
      <c r="BM208" s="153"/>
      <c r="BN208" s="153"/>
      <c r="BO208" s="153"/>
      <c r="BP208" s="153"/>
      <c r="BQ208" s="153"/>
      <c r="BR208" s="153"/>
      <c r="BS208" s="153"/>
      <c r="BT208" s="153"/>
      <c r="BU208" s="153"/>
      <c r="BV208" s="153"/>
      <c r="BW208" s="153"/>
      <c r="BX208" s="153"/>
      <c r="BY208" s="153"/>
      <c r="BZ208" s="153"/>
      <c r="CA208" s="153"/>
      <c r="CB208" s="153"/>
      <c r="CC208" s="153"/>
      <c r="CD208" s="153"/>
      <c r="CE208" s="153"/>
      <c r="CF208" s="153"/>
      <c r="CG208" s="153"/>
      <c r="CH208" s="153"/>
      <c r="CI208" s="153"/>
      <c r="CJ208" s="153"/>
      <c r="CK208" s="153"/>
      <c r="CL208" s="153"/>
      <c r="CM208" s="153"/>
      <c r="CN208" s="153"/>
      <c r="CO208" s="153"/>
      <c r="CP208" s="153"/>
      <c r="CQ208" s="153"/>
      <c r="CR208" s="153"/>
      <c r="CS208" s="153"/>
      <c r="CT208" s="153"/>
    </row>
    <row r="209" spans="1:98" s="113" customFormat="1" ht="25.35" customHeight="1" thickTop="1" thickBot="1">
      <c r="A209" s="114"/>
      <c r="B209" s="114"/>
      <c r="C209" s="908" t="s">
        <v>236</v>
      </c>
      <c r="D209" s="909"/>
      <c r="E209" s="909"/>
      <c r="F209" s="909"/>
      <c r="G209" s="910" t="s">
        <v>237</v>
      </c>
      <c r="H209" s="910"/>
      <c r="I209" s="910"/>
      <c r="J209" s="910"/>
      <c r="K209" s="910"/>
      <c r="L209" s="910"/>
      <c r="M209" s="910"/>
      <c r="N209" s="911" t="s">
        <v>284</v>
      </c>
      <c r="O209" s="911"/>
      <c r="P209" s="911"/>
      <c r="Q209" s="911"/>
      <c r="R209" s="911"/>
      <c r="S209" s="911"/>
      <c r="T209" s="911"/>
      <c r="U209" s="700" t="s">
        <v>285</v>
      </c>
      <c r="V209" s="700"/>
      <c r="W209" s="700"/>
      <c r="X209" s="700"/>
      <c r="Y209" s="700"/>
      <c r="Z209" s="700"/>
      <c r="AA209" s="700"/>
      <c r="AB209" s="700"/>
      <c r="AC209" s="700"/>
      <c r="AD209" s="700"/>
      <c r="AE209" s="700" t="s">
        <v>283</v>
      </c>
      <c r="AF209" s="700"/>
      <c r="AG209" s="700"/>
      <c r="AH209" s="700"/>
      <c r="AI209" s="700"/>
      <c r="AJ209" s="700"/>
      <c r="AK209" s="700"/>
      <c r="AL209" s="700"/>
      <c r="AM209" s="700"/>
      <c r="AN209" s="700"/>
      <c r="AO209" s="700"/>
      <c r="AP209" s="701" t="s">
        <v>488</v>
      </c>
      <c r="AQ209" s="701"/>
      <c r="AR209" s="701"/>
      <c r="AS209" s="701"/>
      <c r="AT209" s="701"/>
      <c r="AU209" s="701"/>
      <c r="AV209" s="702"/>
      <c r="AW209" s="856"/>
      <c r="AX209" s="124"/>
      <c r="AY209" s="124"/>
      <c r="AZ209" s="124"/>
      <c r="BA209" s="161"/>
      <c r="BB209" s="161"/>
      <c r="BC209" s="161"/>
      <c r="BD209" s="111"/>
      <c r="BE209" s="111"/>
      <c r="BF209" s="111"/>
      <c r="BG209" s="153"/>
      <c r="BH209" s="153"/>
      <c r="BI209" s="153"/>
      <c r="BJ209" s="153"/>
      <c r="BK209" s="153"/>
      <c r="BL209" s="153"/>
      <c r="BM209" s="153"/>
      <c r="BN209" s="153"/>
      <c r="BO209" s="153"/>
      <c r="BP209" s="153"/>
      <c r="BQ209" s="153"/>
      <c r="BR209" s="153"/>
      <c r="BS209" s="153"/>
      <c r="BT209" s="153"/>
      <c r="BU209" s="153"/>
      <c r="BV209" s="153"/>
      <c r="BW209" s="153"/>
      <c r="BX209" s="153"/>
      <c r="BY209" s="153"/>
      <c r="BZ209" s="153"/>
      <c r="CA209" s="153"/>
      <c r="CB209" s="153"/>
      <c r="CC209" s="153"/>
      <c r="CD209" s="153"/>
      <c r="CE209" s="153"/>
      <c r="CF209" s="153"/>
      <c r="CG209" s="153"/>
      <c r="CH209" s="153"/>
      <c r="CI209" s="153"/>
      <c r="CJ209" s="153"/>
      <c r="CK209" s="153"/>
      <c r="CL209" s="153"/>
      <c r="CM209" s="153"/>
      <c r="CN209" s="153"/>
      <c r="CO209" s="153"/>
      <c r="CP209" s="153"/>
      <c r="CQ209" s="153"/>
      <c r="CR209" s="153"/>
      <c r="CS209" s="153"/>
      <c r="CT209" s="153"/>
    </row>
    <row r="210" spans="1:98" s="113" customFormat="1" ht="35.1" customHeight="1">
      <c r="A210" s="114"/>
      <c r="B210" s="114"/>
      <c r="C210" s="638"/>
      <c r="D210" s="639"/>
      <c r="E210" s="639"/>
      <c r="F210" s="639"/>
      <c r="G210" s="633"/>
      <c r="H210" s="633"/>
      <c r="I210" s="633"/>
      <c r="J210" s="633"/>
      <c r="K210" s="633"/>
      <c r="L210" s="633"/>
      <c r="M210" s="633"/>
      <c r="N210" s="632"/>
      <c r="O210" s="632"/>
      <c r="P210" s="632"/>
      <c r="Q210" s="632"/>
      <c r="R210" s="632"/>
      <c r="S210" s="632"/>
      <c r="T210" s="632"/>
      <c r="U210" s="632"/>
      <c r="V210" s="632"/>
      <c r="W210" s="632"/>
      <c r="X210" s="632"/>
      <c r="Y210" s="632"/>
      <c r="Z210" s="632"/>
      <c r="AA210" s="632"/>
      <c r="AB210" s="632"/>
      <c r="AC210" s="632"/>
      <c r="AD210" s="632"/>
      <c r="AE210" s="632"/>
      <c r="AF210" s="632"/>
      <c r="AG210" s="632"/>
      <c r="AH210" s="632"/>
      <c r="AI210" s="632"/>
      <c r="AJ210" s="632"/>
      <c r="AK210" s="632"/>
      <c r="AL210" s="632"/>
      <c r="AM210" s="632"/>
      <c r="AN210" s="632"/>
      <c r="AO210" s="634"/>
      <c r="AP210" s="1342"/>
      <c r="AQ210" s="1343"/>
      <c r="AR210" s="1343"/>
      <c r="AS210" s="1343"/>
      <c r="AT210" s="1343"/>
      <c r="AU210" s="1343"/>
      <c r="AV210" s="1344"/>
      <c r="AW210" s="898"/>
      <c r="AX210" s="124"/>
      <c r="AY210" s="124"/>
      <c r="AZ210" s="124" t="s">
        <v>238</v>
      </c>
      <c r="BA210" s="161"/>
      <c r="BB210" s="161"/>
      <c r="BC210" s="161"/>
      <c r="BD210" s="111"/>
      <c r="BE210" s="111"/>
      <c r="BF210" s="111"/>
      <c r="BG210" s="153"/>
      <c r="BH210" s="153"/>
      <c r="BI210" s="153"/>
      <c r="BJ210" s="153"/>
      <c r="BK210" s="153"/>
      <c r="BL210" s="153"/>
      <c r="BM210" s="153"/>
      <c r="BN210" s="153"/>
      <c r="BO210" s="153"/>
      <c r="BP210" s="153"/>
      <c r="BQ210" s="153"/>
      <c r="BR210" s="153"/>
      <c r="BS210" s="153"/>
      <c r="BT210" s="153"/>
      <c r="BU210" s="153"/>
      <c r="BV210" s="153"/>
      <c r="BW210" s="153"/>
      <c r="BX210" s="153"/>
      <c r="BY210" s="153"/>
      <c r="BZ210" s="153"/>
      <c r="CA210" s="153"/>
      <c r="CB210" s="153"/>
      <c r="CC210" s="153"/>
      <c r="CD210" s="153"/>
      <c r="CE210" s="153"/>
      <c r="CF210" s="153"/>
      <c r="CG210" s="153"/>
      <c r="CH210" s="153"/>
      <c r="CI210" s="153"/>
      <c r="CJ210" s="153"/>
      <c r="CK210" s="153"/>
      <c r="CL210" s="153"/>
      <c r="CM210" s="153"/>
      <c r="CN210" s="153"/>
      <c r="CO210" s="153"/>
      <c r="CP210" s="153"/>
      <c r="CQ210" s="153"/>
      <c r="CR210" s="153"/>
      <c r="CS210" s="153"/>
      <c r="CT210" s="153"/>
    </row>
    <row r="211" spans="1:98" s="113" customFormat="1" ht="35.1" customHeight="1">
      <c r="A211" s="114"/>
      <c r="B211" s="114"/>
      <c r="C211" s="638"/>
      <c r="D211" s="639"/>
      <c r="E211" s="639"/>
      <c r="F211" s="639"/>
      <c r="G211" s="633"/>
      <c r="H211" s="633"/>
      <c r="I211" s="633"/>
      <c r="J211" s="633"/>
      <c r="K211" s="633"/>
      <c r="L211" s="633"/>
      <c r="M211" s="633"/>
      <c r="N211" s="632"/>
      <c r="O211" s="632"/>
      <c r="P211" s="632"/>
      <c r="Q211" s="632"/>
      <c r="R211" s="632"/>
      <c r="S211" s="632"/>
      <c r="T211" s="632"/>
      <c r="U211" s="632"/>
      <c r="V211" s="632"/>
      <c r="W211" s="632"/>
      <c r="X211" s="632"/>
      <c r="Y211" s="632"/>
      <c r="Z211" s="632"/>
      <c r="AA211" s="632"/>
      <c r="AB211" s="632"/>
      <c r="AC211" s="632"/>
      <c r="AD211" s="632"/>
      <c r="AE211" s="632"/>
      <c r="AF211" s="632"/>
      <c r="AG211" s="632"/>
      <c r="AH211" s="632"/>
      <c r="AI211" s="632"/>
      <c r="AJ211" s="632"/>
      <c r="AK211" s="632"/>
      <c r="AL211" s="632"/>
      <c r="AM211" s="632"/>
      <c r="AN211" s="632"/>
      <c r="AO211" s="634"/>
      <c r="AP211" s="874"/>
      <c r="AQ211" s="875"/>
      <c r="AR211" s="875"/>
      <c r="AS211" s="875"/>
      <c r="AT211" s="875"/>
      <c r="AU211" s="875"/>
      <c r="AV211" s="876"/>
      <c r="AW211" s="124"/>
      <c r="AX211" s="124"/>
      <c r="AY211" s="124"/>
      <c r="AZ211" s="124" t="s">
        <v>239</v>
      </c>
      <c r="BA211" s="161"/>
      <c r="BB211" s="161"/>
      <c r="BC211" s="161"/>
      <c r="BD211" s="111"/>
      <c r="BE211" s="111"/>
      <c r="BF211" s="111"/>
      <c r="BG211" s="153"/>
      <c r="BH211" s="153"/>
      <c r="BI211" s="153"/>
      <c r="BJ211" s="153"/>
      <c r="BK211" s="153"/>
      <c r="BL211" s="153"/>
      <c r="BM211" s="153"/>
      <c r="BN211" s="153"/>
      <c r="BO211" s="153"/>
      <c r="BP211" s="153"/>
      <c r="BQ211" s="153"/>
      <c r="BR211" s="153"/>
      <c r="BS211" s="153"/>
      <c r="BT211" s="153"/>
      <c r="BU211" s="153"/>
      <c r="BV211" s="153"/>
      <c r="BW211" s="153"/>
      <c r="BX211" s="153"/>
      <c r="BY211" s="153"/>
      <c r="BZ211" s="153"/>
      <c r="CA211" s="153"/>
      <c r="CB211" s="153"/>
      <c r="CC211" s="153"/>
      <c r="CD211" s="153"/>
      <c r="CE211" s="153"/>
      <c r="CF211" s="153"/>
      <c r="CG211" s="153"/>
      <c r="CH211" s="153"/>
      <c r="CI211" s="153"/>
      <c r="CJ211" s="153"/>
      <c r="CK211" s="153"/>
      <c r="CL211" s="153"/>
      <c r="CM211" s="153"/>
      <c r="CN211" s="153"/>
      <c r="CO211" s="153"/>
      <c r="CP211" s="153"/>
      <c r="CQ211" s="153"/>
      <c r="CR211" s="153"/>
      <c r="CS211" s="153"/>
      <c r="CT211" s="153"/>
    </row>
    <row r="212" spans="1:98" s="113" customFormat="1" ht="35.1" customHeight="1">
      <c r="A212" s="114"/>
      <c r="B212" s="114"/>
      <c r="C212" s="638"/>
      <c r="D212" s="639"/>
      <c r="E212" s="639"/>
      <c r="F212" s="639"/>
      <c r="G212" s="633"/>
      <c r="H212" s="633"/>
      <c r="I212" s="633"/>
      <c r="J212" s="633"/>
      <c r="K212" s="633"/>
      <c r="L212" s="633"/>
      <c r="M212" s="633"/>
      <c r="N212" s="632"/>
      <c r="O212" s="632"/>
      <c r="P212" s="632"/>
      <c r="Q212" s="632"/>
      <c r="R212" s="632"/>
      <c r="S212" s="632"/>
      <c r="T212" s="632"/>
      <c r="U212" s="632"/>
      <c r="V212" s="632"/>
      <c r="W212" s="632"/>
      <c r="X212" s="632"/>
      <c r="Y212" s="632"/>
      <c r="Z212" s="632"/>
      <c r="AA212" s="632"/>
      <c r="AB212" s="632"/>
      <c r="AC212" s="632"/>
      <c r="AD212" s="632"/>
      <c r="AE212" s="632"/>
      <c r="AF212" s="632"/>
      <c r="AG212" s="632"/>
      <c r="AH212" s="632"/>
      <c r="AI212" s="632"/>
      <c r="AJ212" s="632"/>
      <c r="AK212" s="632"/>
      <c r="AL212" s="632"/>
      <c r="AM212" s="632"/>
      <c r="AN212" s="632"/>
      <c r="AO212" s="634"/>
      <c r="AP212" s="874"/>
      <c r="AQ212" s="875"/>
      <c r="AR212" s="875"/>
      <c r="AS212" s="875"/>
      <c r="AT212" s="875"/>
      <c r="AU212" s="875"/>
      <c r="AV212" s="876"/>
      <c r="AW212" s="124"/>
      <c r="AX212" s="124"/>
      <c r="AY212" s="124"/>
      <c r="AZ212" s="124"/>
      <c r="BA212" s="161"/>
      <c r="BB212" s="161"/>
      <c r="BC212" s="161"/>
      <c r="BD212" s="111"/>
      <c r="BE212" s="111"/>
      <c r="BF212" s="111"/>
      <c r="BG212" s="153"/>
      <c r="BH212" s="153"/>
      <c r="BI212" s="153"/>
      <c r="BJ212" s="153"/>
      <c r="BK212" s="153"/>
      <c r="BL212" s="153"/>
      <c r="BM212" s="153"/>
      <c r="BN212" s="153"/>
      <c r="BO212" s="153"/>
      <c r="BP212" s="153"/>
      <c r="BQ212" s="153"/>
      <c r="BR212" s="153"/>
      <c r="BS212" s="153"/>
      <c r="BT212" s="153"/>
      <c r="BU212" s="153"/>
      <c r="BV212" s="153"/>
      <c r="BW212" s="153"/>
      <c r="BX212" s="153"/>
      <c r="BY212" s="153"/>
      <c r="BZ212" s="153"/>
      <c r="CA212" s="153"/>
      <c r="CB212" s="153"/>
      <c r="CC212" s="153"/>
      <c r="CD212" s="153"/>
      <c r="CE212" s="153"/>
      <c r="CF212" s="153"/>
      <c r="CG212" s="153"/>
      <c r="CH212" s="153"/>
      <c r="CI212" s="153"/>
      <c r="CJ212" s="153"/>
      <c r="CK212" s="153"/>
      <c r="CL212" s="153"/>
      <c r="CM212" s="153"/>
      <c r="CN212" s="153"/>
      <c r="CO212" s="153"/>
      <c r="CP212" s="153"/>
      <c r="CQ212" s="153"/>
      <c r="CR212" s="153"/>
      <c r="CS212" s="153"/>
      <c r="CT212" s="153"/>
    </row>
    <row r="213" spans="1:98" s="113" customFormat="1" ht="35.1" customHeight="1">
      <c r="A213" s="114"/>
      <c r="B213" s="114"/>
      <c r="C213" s="638"/>
      <c r="D213" s="639"/>
      <c r="E213" s="639"/>
      <c r="F213" s="639"/>
      <c r="G213" s="633"/>
      <c r="H213" s="633"/>
      <c r="I213" s="633"/>
      <c r="J213" s="633"/>
      <c r="K213" s="633"/>
      <c r="L213" s="633"/>
      <c r="M213" s="633"/>
      <c r="N213" s="632"/>
      <c r="O213" s="632"/>
      <c r="P213" s="632"/>
      <c r="Q213" s="632"/>
      <c r="R213" s="632"/>
      <c r="S213" s="632"/>
      <c r="T213" s="632"/>
      <c r="U213" s="632"/>
      <c r="V213" s="632"/>
      <c r="W213" s="632"/>
      <c r="X213" s="632"/>
      <c r="Y213" s="632"/>
      <c r="Z213" s="632"/>
      <c r="AA213" s="632"/>
      <c r="AB213" s="632"/>
      <c r="AC213" s="632"/>
      <c r="AD213" s="632"/>
      <c r="AE213" s="632"/>
      <c r="AF213" s="632"/>
      <c r="AG213" s="632"/>
      <c r="AH213" s="632"/>
      <c r="AI213" s="632"/>
      <c r="AJ213" s="632"/>
      <c r="AK213" s="632"/>
      <c r="AL213" s="632"/>
      <c r="AM213" s="632"/>
      <c r="AN213" s="632"/>
      <c r="AO213" s="634"/>
      <c r="AP213" s="874"/>
      <c r="AQ213" s="875"/>
      <c r="AR213" s="875"/>
      <c r="AS213" s="875"/>
      <c r="AT213" s="875"/>
      <c r="AU213" s="875"/>
      <c r="AV213" s="876"/>
      <c r="AW213" s="124"/>
      <c r="AX213" s="124"/>
      <c r="AY213" s="124"/>
      <c r="AZ213" s="124"/>
      <c r="BA213" s="161"/>
      <c r="BB213" s="161"/>
      <c r="BC213" s="161"/>
      <c r="BD213" s="111"/>
      <c r="BE213" s="111"/>
      <c r="BF213" s="111"/>
      <c r="BG213" s="153"/>
      <c r="BH213" s="153"/>
      <c r="BI213" s="153"/>
      <c r="BJ213" s="153"/>
      <c r="BK213" s="153"/>
      <c r="BL213" s="153"/>
      <c r="BM213" s="153"/>
      <c r="BN213" s="153"/>
      <c r="BO213" s="153"/>
      <c r="BP213" s="153"/>
      <c r="BQ213" s="153"/>
      <c r="BR213" s="153"/>
      <c r="BS213" s="153"/>
      <c r="BT213" s="153"/>
      <c r="BU213" s="153"/>
      <c r="BV213" s="153"/>
      <c r="BW213" s="153"/>
      <c r="BX213" s="153"/>
      <c r="BY213" s="153"/>
      <c r="BZ213" s="153"/>
      <c r="CA213" s="153"/>
      <c r="CB213" s="153"/>
      <c r="CC213" s="153"/>
      <c r="CD213" s="153"/>
      <c r="CE213" s="153"/>
      <c r="CF213" s="153"/>
      <c r="CG213" s="153"/>
      <c r="CH213" s="153"/>
      <c r="CI213" s="153"/>
      <c r="CJ213" s="153"/>
      <c r="CK213" s="153"/>
      <c r="CL213" s="153"/>
      <c r="CM213" s="153"/>
      <c r="CN213" s="153"/>
      <c r="CO213" s="153"/>
      <c r="CP213" s="153"/>
      <c r="CQ213" s="153"/>
      <c r="CR213" s="153"/>
      <c r="CS213" s="153"/>
      <c r="CT213" s="153"/>
    </row>
    <row r="214" spans="1:98" s="113" customFormat="1" ht="35.1" customHeight="1">
      <c r="A214" s="114"/>
      <c r="B214" s="114"/>
      <c r="C214" s="638"/>
      <c r="D214" s="639"/>
      <c r="E214" s="639"/>
      <c r="F214" s="639"/>
      <c r="G214" s="633"/>
      <c r="H214" s="633"/>
      <c r="I214" s="633"/>
      <c r="J214" s="633"/>
      <c r="K214" s="633"/>
      <c r="L214" s="633"/>
      <c r="M214" s="633"/>
      <c r="N214" s="632"/>
      <c r="O214" s="632"/>
      <c r="P214" s="632"/>
      <c r="Q214" s="632"/>
      <c r="R214" s="632"/>
      <c r="S214" s="632"/>
      <c r="T214" s="632"/>
      <c r="U214" s="632"/>
      <c r="V214" s="632"/>
      <c r="W214" s="632"/>
      <c r="X214" s="632"/>
      <c r="Y214" s="632"/>
      <c r="Z214" s="632"/>
      <c r="AA214" s="632"/>
      <c r="AB214" s="632"/>
      <c r="AC214" s="632"/>
      <c r="AD214" s="632"/>
      <c r="AE214" s="632"/>
      <c r="AF214" s="632"/>
      <c r="AG214" s="632"/>
      <c r="AH214" s="632"/>
      <c r="AI214" s="632"/>
      <c r="AJ214" s="632"/>
      <c r="AK214" s="632"/>
      <c r="AL214" s="632"/>
      <c r="AM214" s="632"/>
      <c r="AN214" s="632"/>
      <c r="AO214" s="634"/>
      <c r="AP214" s="874"/>
      <c r="AQ214" s="875"/>
      <c r="AR214" s="875"/>
      <c r="AS214" s="875"/>
      <c r="AT214" s="875"/>
      <c r="AU214" s="875"/>
      <c r="AV214" s="876"/>
      <c r="AW214" s="124"/>
      <c r="AX214" s="124"/>
      <c r="AY214" s="124"/>
      <c r="AZ214" s="124"/>
      <c r="BA214" s="161"/>
      <c r="BB214" s="161"/>
      <c r="BC214" s="161"/>
      <c r="BD214" s="111"/>
      <c r="BE214" s="111"/>
      <c r="BF214" s="111"/>
      <c r="BG214" s="153"/>
      <c r="BH214" s="153"/>
      <c r="BI214" s="153"/>
      <c r="BJ214" s="153"/>
      <c r="BK214" s="153"/>
      <c r="BL214" s="153"/>
      <c r="BM214" s="153"/>
      <c r="BN214" s="153"/>
      <c r="BO214" s="153"/>
      <c r="BP214" s="153"/>
      <c r="BQ214" s="153"/>
      <c r="BR214" s="153"/>
      <c r="BS214" s="153"/>
      <c r="BT214" s="153"/>
      <c r="BU214" s="153"/>
      <c r="BV214" s="153"/>
      <c r="BW214" s="153"/>
      <c r="BX214" s="153"/>
      <c r="BY214" s="153"/>
      <c r="BZ214" s="153"/>
      <c r="CA214" s="153"/>
      <c r="CB214" s="153"/>
      <c r="CC214" s="153"/>
      <c r="CD214" s="153"/>
      <c r="CE214" s="153"/>
      <c r="CF214" s="153"/>
      <c r="CG214" s="153"/>
      <c r="CH214" s="153"/>
      <c r="CI214" s="153"/>
      <c r="CJ214" s="153"/>
      <c r="CK214" s="153"/>
      <c r="CL214" s="153"/>
      <c r="CM214" s="153"/>
      <c r="CN214" s="153"/>
      <c r="CO214" s="153"/>
      <c r="CP214" s="153"/>
      <c r="CQ214" s="153"/>
      <c r="CR214" s="153"/>
      <c r="CS214" s="153"/>
      <c r="CT214" s="153"/>
    </row>
    <row r="215" spans="1:98" s="113" customFormat="1" ht="35.1" customHeight="1">
      <c r="A215" s="114"/>
      <c r="B215" s="114"/>
      <c r="C215" s="638"/>
      <c r="D215" s="639"/>
      <c r="E215" s="639"/>
      <c r="F215" s="639"/>
      <c r="G215" s="633"/>
      <c r="H215" s="633"/>
      <c r="I215" s="633"/>
      <c r="J215" s="633"/>
      <c r="K215" s="633"/>
      <c r="L215" s="633"/>
      <c r="M215" s="633"/>
      <c r="N215" s="632"/>
      <c r="O215" s="632"/>
      <c r="P215" s="632"/>
      <c r="Q215" s="632"/>
      <c r="R215" s="632"/>
      <c r="S215" s="632"/>
      <c r="T215" s="632"/>
      <c r="U215" s="632"/>
      <c r="V215" s="632"/>
      <c r="W215" s="632"/>
      <c r="X215" s="632"/>
      <c r="Y215" s="632"/>
      <c r="Z215" s="632"/>
      <c r="AA215" s="632"/>
      <c r="AB215" s="632"/>
      <c r="AC215" s="632"/>
      <c r="AD215" s="632"/>
      <c r="AE215" s="632"/>
      <c r="AF215" s="632"/>
      <c r="AG215" s="632"/>
      <c r="AH215" s="632"/>
      <c r="AI215" s="632"/>
      <c r="AJ215" s="632"/>
      <c r="AK215" s="632"/>
      <c r="AL215" s="632"/>
      <c r="AM215" s="632"/>
      <c r="AN215" s="632"/>
      <c r="AO215" s="634"/>
      <c r="AP215" s="874"/>
      <c r="AQ215" s="875"/>
      <c r="AR215" s="875"/>
      <c r="AS215" s="875"/>
      <c r="AT215" s="875"/>
      <c r="AU215" s="875"/>
      <c r="AV215" s="876"/>
      <c r="AW215" s="124"/>
      <c r="AX215" s="124"/>
      <c r="AY215" s="124"/>
      <c r="AZ215" s="124"/>
      <c r="BA215" s="161"/>
      <c r="BB215" s="161"/>
      <c r="BC215" s="161"/>
      <c r="BD215" s="111"/>
      <c r="BE215" s="111"/>
      <c r="BF215" s="111"/>
      <c r="BG215" s="153"/>
      <c r="BH215" s="153"/>
      <c r="BI215" s="153"/>
      <c r="BJ215" s="153"/>
      <c r="BK215" s="153"/>
      <c r="BL215" s="153"/>
      <c r="BM215" s="153"/>
      <c r="BN215" s="153"/>
      <c r="BO215" s="153"/>
      <c r="BP215" s="153"/>
      <c r="BQ215" s="153"/>
      <c r="BR215" s="153"/>
      <c r="BS215" s="153"/>
      <c r="BT215" s="153"/>
      <c r="BU215" s="153"/>
      <c r="BV215" s="153"/>
      <c r="BW215" s="153"/>
      <c r="BX215" s="153"/>
      <c r="BY215" s="153"/>
      <c r="BZ215" s="153"/>
      <c r="CA215" s="153"/>
      <c r="CB215" s="153"/>
      <c r="CC215" s="153"/>
      <c r="CD215" s="153"/>
      <c r="CE215" s="153"/>
      <c r="CF215" s="153"/>
      <c r="CG215" s="153"/>
      <c r="CH215" s="153"/>
      <c r="CI215" s="153"/>
      <c r="CJ215" s="153"/>
      <c r="CK215" s="153"/>
      <c r="CL215" s="153"/>
      <c r="CM215" s="153"/>
      <c r="CN215" s="153"/>
      <c r="CO215" s="153"/>
      <c r="CP215" s="153"/>
      <c r="CQ215" s="153"/>
      <c r="CR215" s="153"/>
      <c r="CS215" s="153"/>
      <c r="CT215" s="153"/>
    </row>
    <row r="216" spans="1:98" s="113" customFormat="1" ht="35.1" customHeight="1">
      <c r="A216" s="114"/>
      <c r="B216" s="114"/>
      <c r="C216" s="638"/>
      <c r="D216" s="639"/>
      <c r="E216" s="639"/>
      <c r="F216" s="639"/>
      <c r="G216" s="633"/>
      <c r="H216" s="633"/>
      <c r="I216" s="633"/>
      <c r="J216" s="633"/>
      <c r="K216" s="633"/>
      <c r="L216" s="633"/>
      <c r="M216" s="633"/>
      <c r="N216" s="632"/>
      <c r="O216" s="632"/>
      <c r="P216" s="632"/>
      <c r="Q216" s="632"/>
      <c r="R216" s="632"/>
      <c r="S216" s="632"/>
      <c r="T216" s="632"/>
      <c r="U216" s="632"/>
      <c r="V216" s="632"/>
      <c r="W216" s="632"/>
      <c r="X216" s="632"/>
      <c r="Y216" s="632"/>
      <c r="Z216" s="632"/>
      <c r="AA216" s="632"/>
      <c r="AB216" s="632"/>
      <c r="AC216" s="632"/>
      <c r="AD216" s="632"/>
      <c r="AE216" s="632"/>
      <c r="AF216" s="632"/>
      <c r="AG216" s="632"/>
      <c r="AH216" s="632"/>
      <c r="AI216" s="632"/>
      <c r="AJ216" s="632"/>
      <c r="AK216" s="632"/>
      <c r="AL216" s="632"/>
      <c r="AM216" s="632"/>
      <c r="AN216" s="632"/>
      <c r="AO216" s="634"/>
      <c r="AP216" s="874"/>
      <c r="AQ216" s="875"/>
      <c r="AR216" s="875"/>
      <c r="AS216" s="875"/>
      <c r="AT216" s="875"/>
      <c r="AU216" s="875"/>
      <c r="AV216" s="876"/>
      <c r="AW216" s="124"/>
      <c r="AX216" s="124"/>
      <c r="AY216" s="124"/>
      <c r="AZ216" s="124"/>
      <c r="BA216" s="161"/>
      <c r="BB216" s="161"/>
      <c r="BC216" s="161"/>
      <c r="BD216" s="111"/>
      <c r="BE216" s="111"/>
      <c r="BF216" s="111"/>
      <c r="BG216" s="153"/>
      <c r="BH216" s="153"/>
      <c r="BI216" s="153"/>
      <c r="BJ216" s="153"/>
      <c r="BK216" s="153"/>
      <c r="BL216" s="153"/>
      <c r="BM216" s="153"/>
      <c r="BN216" s="153"/>
      <c r="BO216" s="153"/>
      <c r="BP216" s="153"/>
      <c r="BQ216" s="153"/>
      <c r="BR216" s="153"/>
      <c r="BS216" s="153"/>
      <c r="BT216" s="153"/>
      <c r="BU216" s="153"/>
      <c r="BV216" s="153"/>
      <c r="BW216" s="153"/>
      <c r="BX216" s="153"/>
      <c r="BY216" s="153"/>
      <c r="BZ216" s="153"/>
      <c r="CA216" s="153"/>
      <c r="CB216" s="153"/>
      <c r="CC216" s="153"/>
      <c r="CD216" s="153"/>
      <c r="CE216" s="153"/>
      <c r="CF216" s="153"/>
      <c r="CG216" s="153"/>
      <c r="CH216" s="153"/>
      <c r="CI216" s="153"/>
      <c r="CJ216" s="153"/>
      <c r="CK216" s="153"/>
      <c r="CL216" s="153"/>
      <c r="CM216" s="153"/>
      <c r="CN216" s="153"/>
      <c r="CO216" s="153"/>
      <c r="CP216" s="153"/>
      <c r="CQ216" s="153"/>
      <c r="CR216" s="153"/>
      <c r="CS216" s="153"/>
      <c r="CT216" s="153"/>
    </row>
    <row r="217" spans="1:98" s="113" customFormat="1" ht="35.1" customHeight="1">
      <c r="A217" s="114"/>
      <c r="B217" s="114"/>
      <c r="C217" s="638"/>
      <c r="D217" s="639"/>
      <c r="E217" s="639"/>
      <c r="F217" s="639"/>
      <c r="G217" s="633"/>
      <c r="H217" s="633"/>
      <c r="I217" s="633"/>
      <c r="J217" s="633"/>
      <c r="K217" s="633"/>
      <c r="L217" s="633"/>
      <c r="M217" s="633"/>
      <c r="N217" s="632"/>
      <c r="O217" s="632"/>
      <c r="P217" s="632"/>
      <c r="Q217" s="632"/>
      <c r="R217" s="632"/>
      <c r="S217" s="632"/>
      <c r="T217" s="632"/>
      <c r="U217" s="632"/>
      <c r="V217" s="632"/>
      <c r="W217" s="632"/>
      <c r="X217" s="632"/>
      <c r="Y217" s="632"/>
      <c r="Z217" s="632"/>
      <c r="AA217" s="632"/>
      <c r="AB217" s="632"/>
      <c r="AC217" s="632"/>
      <c r="AD217" s="632"/>
      <c r="AE217" s="632"/>
      <c r="AF217" s="632"/>
      <c r="AG217" s="632"/>
      <c r="AH217" s="632"/>
      <c r="AI217" s="632"/>
      <c r="AJ217" s="632"/>
      <c r="AK217" s="632"/>
      <c r="AL217" s="632"/>
      <c r="AM217" s="632"/>
      <c r="AN217" s="632"/>
      <c r="AO217" s="634"/>
      <c r="AP217" s="874"/>
      <c r="AQ217" s="875"/>
      <c r="AR217" s="875"/>
      <c r="AS217" s="875"/>
      <c r="AT217" s="875"/>
      <c r="AU217" s="875"/>
      <c r="AV217" s="876"/>
      <c r="AW217" s="124"/>
      <c r="AX217" s="124"/>
      <c r="AY217" s="124"/>
      <c r="AZ217" s="124"/>
      <c r="BA217" s="161"/>
      <c r="BB217" s="161"/>
      <c r="BC217" s="161"/>
      <c r="BD217" s="111"/>
      <c r="BE217" s="111"/>
      <c r="BF217" s="111"/>
      <c r="BG217" s="153"/>
      <c r="BH217" s="153"/>
      <c r="BI217" s="153"/>
      <c r="BJ217" s="153"/>
      <c r="BK217" s="153"/>
      <c r="BL217" s="153"/>
      <c r="BM217" s="153"/>
      <c r="BN217" s="153"/>
      <c r="BO217" s="153"/>
      <c r="BP217" s="153"/>
      <c r="BQ217" s="153"/>
      <c r="BR217" s="153"/>
      <c r="BS217" s="153"/>
      <c r="BT217" s="153"/>
      <c r="BU217" s="153"/>
      <c r="BV217" s="153"/>
      <c r="BW217" s="153"/>
      <c r="BX217" s="153"/>
      <c r="BY217" s="153"/>
      <c r="BZ217" s="153"/>
      <c r="CA217" s="153"/>
      <c r="CB217" s="153"/>
      <c r="CC217" s="153"/>
      <c r="CD217" s="153"/>
      <c r="CE217" s="153"/>
      <c r="CF217" s="153"/>
      <c r="CG217" s="153"/>
      <c r="CH217" s="153"/>
      <c r="CI217" s="153"/>
      <c r="CJ217" s="153"/>
      <c r="CK217" s="153"/>
      <c r="CL217" s="153"/>
      <c r="CM217" s="153"/>
      <c r="CN217" s="153"/>
      <c r="CO217" s="153"/>
      <c r="CP217" s="153"/>
      <c r="CQ217" s="153"/>
      <c r="CR217" s="153"/>
      <c r="CS217" s="153"/>
      <c r="CT217" s="153"/>
    </row>
    <row r="218" spans="1:98" s="113" customFormat="1" ht="35.1" customHeight="1">
      <c r="A218" s="114"/>
      <c r="B218" s="114"/>
      <c r="C218" s="638"/>
      <c r="D218" s="639"/>
      <c r="E218" s="639"/>
      <c r="F218" s="639"/>
      <c r="G218" s="633"/>
      <c r="H218" s="633"/>
      <c r="I218" s="633"/>
      <c r="J218" s="633"/>
      <c r="K218" s="633"/>
      <c r="L218" s="633"/>
      <c r="M218" s="633"/>
      <c r="N218" s="632"/>
      <c r="O218" s="632"/>
      <c r="P218" s="632"/>
      <c r="Q218" s="632"/>
      <c r="R218" s="632"/>
      <c r="S218" s="632"/>
      <c r="T218" s="632"/>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4"/>
      <c r="AP218" s="874"/>
      <c r="AQ218" s="875"/>
      <c r="AR218" s="875"/>
      <c r="AS218" s="875"/>
      <c r="AT218" s="875"/>
      <c r="AU218" s="875"/>
      <c r="AV218" s="876"/>
      <c r="AW218" s="124"/>
      <c r="AX218" s="124"/>
      <c r="AY218" s="124"/>
      <c r="AZ218" s="124"/>
      <c r="BA218" s="161"/>
      <c r="BB218" s="161"/>
      <c r="BC218" s="161"/>
      <c r="BD218" s="111"/>
      <c r="BE218" s="111"/>
      <c r="BF218" s="111"/>
      <c r="BG218" s="153"/>
      <c r="BH218" s="153"/>
      <c r="BI218" s="153"/>
      <c r="BJ218" s="153"/>
      <c r="BK218" s="153"/>
      <c r="BL218" s="153"/>
      <c r="BM218" s="153"/>
      <c r="BN218" s="153"/>
      <c r="BO218" s="153"/>
      <c r="BP218" s="153"/>
      <c r="BQ218" s="153"/>
      <c r="BR218" s="153"/>
      <c r="BS218" s="153"/>
      <c r="BT218" s="153"/>
      <c r="BU218" s="153"/>
      <c r="BV218" s="153"/>
      <c r="BW218" s="153"/>
      <c r="BX218" s="153"/>
      <c r="BY218" s="153"/>
      <c r="BZ218" s="153"/>
      <c r="CA218" s="153"/>
      <c r="CB218" s="153"/>
      <c r="CC218" s="153"/>
      <c r="CD218" s="153"/>
      <c r="CE218" s="153"/>
      <c r="CF218" s="153"/>
      <c r="CG218" s="153"/>
      <c r="CH218" s="153"/>
      <c r="CI218" s="153"/>
      <c r="CJ218" s="153"/>
      <c r="CK218" s="153"/>
      <c r="CL218" s="153"/>
      <c r="CM218" s="153"/>
      <c r="CN218" s="153"/>
      <c r="CO218" s="153"/>
      <c r="CP218" s="153"/>
      <c r="CQ218" s="153"/>
      <c r="CR218" s="153"/>
      <c r="CS218" s="153"/>
      <c r="CT218" s="153"/>
    </row>
    <row r="219" spans="1:98" s="113" customFormat="1" ht="35.1" customHeight="1">
      <c r="A219" s="114"/>
      <c r="B219" s="114"/>
      <c r="C219" s="638"/>
      <c r="D219" s="639"/>
      <c r="E219" s="639"/>
      <c r="F219" s="639"/>
      <c r="G219" s="633"/>
      <c r="H219" s="633"/>
      <c r="I219" s="633"/>
      <c r="J219" s="633"/>
      <c r="K219" s="633"/>
      <c r="L219" s="633"/>
      <c r="M219" s="633"/>
      <c r="N219" s="632"/>
      <c r="O219" s="632"/>
      <c r="P219" s="632"/>
      <c r="Q219" s="632"/>
      <c r="R219" s="632"/>
      <c r="S219" s="632"/>
      <c r="T219" s="632"/>
      <c r="U219" s="632"/>
      <c r="V219" s="632"/>
      <c r="W219" s="632"/>
      <c r="X219" s="632"/>
      <c r="Y219" s="632"/>
      <c r="Z219" s="632"/>
      <c r="AA219" s="632"/>
      <c r="AB219" s="632"/>
      <c r="AC219" s="632"/>
      <c r="AD219" s="632"/>
      <c r="AE219" s="632"/>
      <c r="AF219" s="632"/>
      <c r="AG219" s="632"/>
      <c r="AH219" s="632"/>
      <c r="AI219" s="632"/>
      <c r="AJ219" s="632"/>
      <c r="AK219" s="632"/>
      <c r="AL219" s="632"/>
      <c r="AM219" s="632"/>
      <c r="AN219" s="632"/>
      <c r="AO219" s="634"/>
      <c r="AP219" s="874"/>
      <c r="AQ219" s="875"/>
      <c r="AR219" s="875"/>
      <c r="AS219" s="875"/>
      <c r="AT219" s="875"/>
      <c r="AU219" s="875"/>
      <c r="AV219" s="876"/>
      <c r="AW219" s="124"/>
      <c r="AX219" s="124"/>
      <c r="AY219" s="124"/>
      <c r="AZ219" s="124"/>
      <c r="BA219" s="161"/>
      <c r="BB219" s="161"/>
      <c r="BC219" s="161"/>
      <c r="BD219" s="111"/>
      <c r="BE219" s="111"/>
      <c r="BF219" s="111"/>
      <c r="BG219" s="153"/>
      <c r="BH219" s="153"/>
      <c r="BI219" s="153"/>
      <c r="BJ219" s="153"/>
      <c r="BK219" s="153"/>
      <c r="BL219" s="153"/>
      <c r="BM219" s="153"/>
      <c r="BN219" s="153"/>
      <c r="BO219" s="153"/>
      <c r="BP219" s="153"/>
      <c r="BQ219" s="153"/>
      <c r="BR219" s="153"/>
      <c r="BS219" s="153"/>
      <c r="BT219" s="153"/>
      <c r="BU219" s="153"/>
      <c r="BV219" s="153"/>
      <c r="BW219" s="153"/>
      <c r="BX219" s="153"/>
      <c r="BY219" s="153"/>
      <c r="BZ219" s="153"/>
      <c r="CA219" s="153"/>
      <c r="CB219" s="153"/>
      <c r="CC219" s="153"/>
      <c r="CD219" s="153"/>
      <c r="CE219" s="153"/>
      <c r="CF219" s="153"/>
      <c r="CG219" s="153"/>
      <c r="CH219" s="153"/>
      <c r="CI219" s="153"/>
      <c r="CJ219" s="153"/>
      <c r="CK219" s="153"/>
      <c r="CL219" s="153"/>
      <c r="CM219" s="153"/>
      <c r="CN219" s="153"/>
      <c r="CO219" s="153"/>
      <c r="CP219" s="153"/>
      <c r="CQ219" s="153"/>
      <c r="CR219" s="153"/>
      <c r="CS219" s="153"/>
      <c r="CT219" s="153"/>
    </row>
    <row r="220" spans="1:98" s="113" customFormat="1" ht="35.1" customHeight="1">
      <c r="A220" s="114"/>
      <c r="B220" s="114"/>
      <c r="C220" s="638"/>
      <c r="D220" s="639"/>
      <c r="E220" s="639"/>
      <c r="F220" s="639"/>
      <c r="G220" s="633"/>
      <c r="H220" s="633"/>
      <c r="I220" s="633"/>
      <c r="J220" s="633"/>
      <c r="K220" s="633"/>
      <c r="L220" s="633"/>
      <c r="M220" s="633"/>
      <c r="N220" s="632"/>
      <c r="O220" s="632"/>
      <c r="P220" s="632"/>
      <c r="Q220" s="632"/>
      <c r="R220" s="632"/>
      <c r="S220" s="632"/>
      <c r="T220" s="632"/>
      <c r="U220" s="632"/>
      <c r="V220" s="632"/>
      <c r="W220" s="632"/>
      <c r="X220" s="632"/>
      <c r="Y220" s="632"/>
      <c r="Z220" s="632"/>
      <c r="AA220" s="632"/>
      <c r="AB220" s="632"/>
      <c r="AC220" s="632"/>
      <c r="AD220" s="632"/>
      <c r="AE220" s="632"/>
      <c r="AF220" s="632"/>
      <c r="AG220" s="632"/>
      <c r="AH220" s="632"/>
      <c r="AI220" s="632"/>
      <c r="AJ220" s="632"/>
      <c r="AK220" s="632"/>
      <c r="AL220" s="632"/>
      <c r="AM220" s="632"/>
      <c r="AN220" s="632"/>
      <c r="AO220" s="634"/>
      <c r="AP220" s="874"/>
      <c r="AQ220" s="875"/>
      <c r="AR220" s="875"/>
      <c r="AS220" s="875"/>
      <c r="AT220" s="875"/>
      <c r="AU220" s="875"/>
      <c r="AV220" s="876"/>
      <c r="AW220" s="124"/>
      <c r="AX220" s="124"/>
      <c r="AY220" s="124"/>
      <c r="AZ220" s="124"/>
      <c r="BA220" s="161"/>
      <c r="BB220" s="161"/>
      <c r="BC220" s="161"/>
      <c r="BD220" s="111"/>
      <c r="BE220" s="111"/>
      <c r="BF220" s="111"/>
      <c r="BG220" s="153"/>
      <c r="BH220" s="153"/>
      <c r="BI220" s="153"/>
      <c r="BJ220" s="153"/>
      <c r="BK220" s="153"/>
      <c r="BL220" s="153"/>
      <c r="BM220" s="153"/>
      <c r="BN220" s="153"/>
      <c r="BO220" s="153"/>
      <c r="BP220" s="153"/>
      <c r="BQ220" s="153"/>
      <c r="BR220" s="153"/>
      <c r="BS220" s="153"/>
      <c r="BT220" s="153"/>
      <c r="BU220" s="153"/>
      <c r="BV220" s="153"/>
      <c r="BW220" s="153"/>
      <c r="BX220" s="153"/>
      <c r="BY220" s="153"/>
      <c r="BZ220" s="153"/>
      <c r="CA220" s="153"/>
      <c r="CB220" s="153"/>
      <c r="CC220" s="153"/>
      <c r="CD220" s="153"/>
      <c r="CE220" s="153"/>
      <c r="CF220" s="153"/>
      <c r="CG220" s="153"/>
      <c r="CH220" s="153"/>
      <c r="CI220" s="153"/>
      <c r="CJ220" s="153"/>
      <c r="CK220" s="153"/>
      <c r="CL220" s="153"/>
      <c r="CM220" s="153"/>
      <c r="CN220" s="153"/>
      <c r="CO220" s="153"/>
      <c r="CP220" s="153"/>
      <c r="CQ220" s="153"/>
      <c r="CR220" s="153"/>
      <c r="CS220" s="153"/>
      <c r="CT220" s="153"/>
    </row>
    <row r="221" spans="1:98" s="113" customFormat="1" ht="35.1" customHeight="1">
      <c r="A221" s="114"/>
      <c r="B221" s="114"/>
      <c r="C221" s="638"/>
      <c r="D221" s="639"/>
      <c r="E221" s="639"/>
      <c r="F221" s="639"/>
      <c r="G221" s="633"/>
      <c r="H221" s="633"/>
      <c r="I221" s="633"/>
      <c r="J221" s="633"/>
      <c r="K221" s="633"/>
      <c r="L221" s="633"/>
      <c r="M221" s="633"/>
      <c r="N221" s="632"/>
      <c r="O221" s="632"/>
      <c r="P221" s="632"/>
      <c r="Q221" s="632"/>
      <c r="R221" s="632"/>
      <c r="S221" s="632"/>
      <c r="T221" s="632"/>
      <c r="U221" s="632"/>
      <c r="V221" s="632"/>
      <c r="W221" s="632"/>
      <c r="X221" s="632"/>
      <c r="Y221" s="632"/>
      <c r="Z221" s="632"/>
      <c r="AA221" s="632"/>
      <c r="AB221" s="632"/>
      <c r="AC221" s="632"/>
      <c r="AD221" s="632"/>
      <c r="AE221" s="632"/>
      <c r="AF221" s="632"/>
      <c r="AG221" s="632"/>
      <c r="AH221" s="632"/>
      <c r="AI221" s="632"/>
      <c r="AJ221" s="632"/>
      <c r="AK221" s="632"/>
      <c r="AL221" s="632"/>
      <c r="AM221" s="632"/>
      <c r="AN221" s="632"/>
      <c r="AO221" s="634"/>
      <c r="AP221" s="874"/>
      <c r="AQ221" s="875"/>
      <c r="AR221" s="875"/>
      <c r="AS221" s="875"/>
      <c r="AT221" s="875"/>
      <c r="AU221" s="875"/>
      <c r="AV221" s="876"/>
      <c r="AW221" s="123"/>
      <c r="AX221" s="123"/>
      <c r="AY221" s="123"/>
      <c r="AZ221" s="123"/>
      <c r="BA221" s="140"/>
      <c r="BB221" s="140"/>
      <c r="BC221" s="140"/>
      <c r="BD221" s="111"/>
      <c r="BE221" s="111"/>
      <c r="BF221" s="111"/>
      <c r="BG221" s="153"/>
      <c r="BH221" s="153"/>
      <c r="BI221" s="153"/>
      <c r="BJ221" s="153"/>
      <c r="BK221" s="153"/>
      <c r="BL221" s="153"/>
      <c r="BM221" s="153"/>
      <c r="BN221" s="153"/>
      <c r="BO221" s="153"/>
      <c r="BP221" s="153"/>
      <c r="BQ221" s="153"/>
      <c r="BR221" s="153"/>
      <c r="BS221" s="153"/>
      <c r="BT221" s="153"/>
      <c r="BU221" s="153"/>
      <c r="BV221" s="153"/>
      <c r="BW221" s="153"/>
      <c r="BX221" s="153"/>
      <c r="BY221" s="153"/>
      <c r="BZ221" s="153"/>
      <c r="CA221" s="153"/>
      <c r="CB221" s="153"/>
      <c r="CC221" s="153"/>
      <c r="CD221" s="153"/>
      <c r="CE221" s="153"/>
      <c r="CF221" s="153"/>
      <c r="CG221" s="153"/>
      <c r="CH221" s="153"/>
      <c r="CI221" s="153"/>
      <c r="CJ221" s="153"/>
      <c r="CK221" s="153"/>
      <c r="CL221" s="153"/>
      <c r="CM221" s="153"/>
      <c r="CN221" s="153"/>
      <c r="CO221" s="153"/>
      <c r="CP221" s="153"/>
      <c r="CQ221" s="153"/>
      <c r="CR221" s="153"/>
      <c r="CS221" s="153"/>
      <c r="CT221" s="153"/>
    </row>
    <row r="222" spans="1:98" s="113" customFormat="1" ht="35.1" customHeight="1">
      <c r="A222" s="114"/>
      <c r="B222" s="114"/>
      <c r="C222" s="638"/>
      <c r="D222" s="639"/>
      <c r="E222" s="639"/>
      <c r="F222" s="639"/>
      <c r="G222" s="633"/>
      <c r="H222" s="633"/>
      <c r="I222" s="633"/>
      <c r="J222" s="633"/>
      <c r="K222" s="633"/>
      <c r="L222" s="633"/>
      <c r="M222" s="633"/>
      <c r="N222" s="632"/>
      <c r="O222" s="632"/>
      <c r="P222" s="632"/>
      <c r="Q222" s="632"/>
      <c r="R222" s="632"/>
      <c r="S222" s="632"/>
      <c r="T222" s="632"/>
      <c r="U222" s="632"/>
      <c r="V222" s="632"/>
      <c r="W222" s="632"/>
      <c r="X222" s="632"/>
      <c r="Y222" s="632"/>
      <c r="Z222" s="632"/>
      <c r="AA222" s="632"/>
      <c r="AB222" s="632"/>
      <c r="AC222" s="632"/>
      <c r="AD222" s="632"/>
      <c r="AE222" s="632"/>
      <c r="AF222" s="632"/>
      <c r="AG222" s="632"/>
      <c r="AH222" s="632"/>
      <c r="AI222" s="632"/>
      <c r="AJ222" s="632"/>
      <c r="AK222" s="632"/>
      <c r="AL222" s="632"/>
      <c r="AM222" s="632"/>
      <c r="AN222" s="632"/>
      <c r="AO222" s="634"/>
      <c r="AP222" s="874"/>
      <c r="AQ222" s="875"/>
      <c r="AR222" s="875"/>
      <c r="AS222" s="875"/>
      <c r="AT222" s="875"/>
      <c r="AU222" s="875"/>
      <c r="AV222" s="876"/>
      <c r="AW222" s="123"/>
      <c r="AX222" s="123"/>
      <c r="AY222" s="123"/>
      <c r="AZ222" s="123"/>
      <c r="BA222" s="140"/>
      <c r="BB222" s="140"/>
      <c r="BC222" s="140"/>
      <c r="BD222" s="111"/>
      <c r="BE222" s="111"/>
      <c r="BF222" s="111"/>
      <c r="BG222" s="153"/>
      <c r="BH222" s="153"/>
      <c r="BI222" s="153"/>
      <c r="BJ222" s="153"/>
      <c r="BK222" s="153"/>
      <c r="BL222" s="153"/>
      <c r="BM222" s="153"/>
      <c r="BN222" s="153"/>
      <c r="BO222" s="153"/>
      <c r="BP222" s="153"/>
      <c r="BQ222" s="153"/>
      <c r="BR222" s="153"/>
      <c r="BS222" s="153"/>
      <c r="BT222" s="153"/>
      <c r="BU222" s="153"/>
      <c r="BV222" s="153"/>
      <c r="BW222" s="153"/>
      <c r="BX222" s="153"/>
      <c r="BY222" s="153"/>
      <c r="BZ222" s="153"/>
      <c r="CA222" s="153"/>
      <c r="CB222" s="153"/>
      <c r="CC222" s="153"/>
      <c r="CD222" s="153"/>
      <c r="CE222" s="153"/>
      <c r="CF222" s="153"/>
      <c r="CG222" s="153"/>
      <c r="CH222" s="153"/>
      <c r="CI222" s="153"/>
      <c r="CJ222" s="153"/>
      <c r="CK222" s="153"/>
      <c r="CL222" s="153"/>
      <c r="CM222" s="153"/>
      <c r="CN222" s="153"/>
      <c r="CO222" s="153"/>
      <c r="CP222" s="153"/>
      <c r="CQ222" s="153"/>
      <c r="CR222" s="153"/>
      <c r="CS222" s="153"/>
      <c r="CT222" s="153"/>
    </row>
    <row r="223" spans="1:98" s="113" customFormat="1" ht="35.1" customHeight="1">
      <c r="A223" s="114"/>
      <c r="B223" s="114"/>
      <c r="C223" s="638"/>
      <c r="D223" s="639"/>
      <c r="E223" s="639"/>
      <c r="F223" s="639"/>
      <c r="G223" s="633"/>
      <c r="H223" s="633"/>
      <c r="I223" s="633"/>
      <c r="J223" s="633"/>
      <c r="K223" s="633"/>
      <c r="L223" s="633"/>
      <c r="M223" s="633"/>
      <c r="N223" s="632"/>
      <c r="O223" s="632"/>
      <c r="P223" s="632"/>
      <c r="Q223" s="632"/>
      <c r="R223" s="632"/>
      <c r="S223" s="632"/>
      <c r="T223" s="632"/>
      <c r="U223" s="632"/>
      <c r="V223" s="632"/>
      <c r="W223" s="632"/>
      <c r="X223" s="632"/>
      <c r="Y223" s="632"/>
      <c r="Z223" s="632"/>
      <c r="AA223" s="632"/>
      <c r="AB223" s="632"/>
      <c r="AC223" s="632"/>
      <c r="AD223" s="632"/>
      <c r="AE223" s="632"/>
      <c r="AF223" s="632"/>
      <c r="AG223" s="632"/>
      <c r="AH223" s="632"/>
      <c r="AI223" s="632"/>
      <c r="AJ223" s="632"/>
      <c r="AK223" s="632"/>
      <c r="AL223" s="632"/>
      <c r="AM223" s="632"/>
      <c r="AN223" s="632"/>
      <c r="AO223" s="634"/>
      <c r="AP223" s="874"/>
      <c r="AQ223" s="875"/>
      <c r="AR223" s="875"/>
      <c r="AS223" s="875"/>
      <c r="AT223" s="875"/>
      <c r="AU223" s="875"/>
      <c r="AV223" s="876"/>
      <c r="AW223" s="123"/>
      <c r="AX223" s="123"/>
      <c r="AY223" s="123"/>
      <c r="AZ223" s="123"/>
      <c r="BA223" s="140"/>
      <c r="BB223" s="140"/>
      <c r="BC223" s="140"/>
      <c r="BD223" s="111"/>
      <c r="BE223" s="111"/>
      <c r="BF223" s="111"/>
      <c r="BG223" s="153"/>
      <c r="BH223" s="153"/>
      <c r="BI223" s="153"/>
      <c r="BJ223" s="153"/>
      <c r="BK223" s="153"/>
      <c r="BL223" s="153"/>
      <c r="BM223" s="153"/>
      <c r="BN223" s="153"/>
      <c r="BO223" s="153"/>
      <c r="BP223" s="153"/>
      <c r="BQ223" s="153"/>
      <c r="BR223" s="153"/>
      <c r="BS223" s="153"/>
      <c r="BT223" s="153"/>
      <c r="BU223" s="153"/>
      <c r="BV223" s="153"/>
      <c r="BW223" s="153"/>
      <c r="BX223" s="153"/>
      <c r="BY223" s="153"/>
      <c r="BZ223" s="153"/>
      <c r="CA223" s="153"/>
      <c r="CB223" s="153"/>
      <c r="CC223" s="153"/>
      <c r="CD223" s="153"/>
      <c r="CE223" s="153"/>
      <c r="CF223" s="153"/>
      <c r="CG223" s="153"/>
      <c r="CH223" s="153"/>
      <c r="CI223" s="153"/>
      <c r="CJ223" s="153"/>
      <c r="CK223" s="153"/>
      <c r="CL223" s="153"/>
      <c r="CM223" s="153"/>
      <c r="CN223" s="153"/>
      <c r="CO223" s="153"/>
      <c r="CP223" s="153"/>
      <c r="CQ223" s="153"/>
      <c r="CR223" s="153"/>
      <c r="CS223" s="153"/>
      <c r="CT223" s="153"/>
    </row>
    <row r="224" spans="1:98" s="113" customFormat="1" ht="35.1" customHeight="1" thickBot="1">
      <c r="A224" s="114"/>
      <c r="B224" s="114"/>
      <c r="C224" s="670"/>
      <c r="D224" s="671"/>
      <c r="E224" s="671"/>
      <c r="F224" s="671"/>
      <c r="G224" s="957"/>
      <c r="H224" s="957"/>
      <c r="I224" s="957"/>
      <c r="J224" s="957"/>
      <c r="K224" s="957"/>
      <c r="L224" s="957"/>
      <c r="M224" s="957"/>
      <c r="N224" s="1345"/>
      <c r="O224" s="1345"/>
      <c r="P224" s="1345"/>
      <c r="Q224" s="1345"/>
      <c r="R224" s="1345"/>
      <c r="S224" s="1345"/>
      <c r="T224" s="1345"/>
      <c r="U224" s="1345"/>
      <c r="V224" s="1345"/>
      <c r="W224" s="1345"/>
      <c r="X224" s="1345"/>
      <c r="Y224" s="1345"/>
      <c r="Z224" s="1345"/>
      <c r="AA224" s="1345"/>
      <c r="AB224" s="1345"/>
      <c r="AC224" s="1345"/>
      <c r="AD224" s="1345"/>
      <c r="AE224" s="1345"/>
      <c r="AF224" s="1345"/>
      <c r="AG224" s="1345"/>
      <c r="AH224" s="1359"/>
      <c r="AI224" s="1359"/>
      <c r="AJ224" s="1359"/>
      <c r="AK224" s="1345"/>
      <c r="AL224" s="1345"/>
      <c r="AM224" s="1345"/>
      <c r="AN224" s="1345"/>
      <c r="AO224" s="1360"/>
      <c r="AP224" s="667"/>
      <c r="AQ224" s="668"/>
      <c r="AR224" s="668"/>
      <c r="AS224" s="668"/>
      <c r="AT224" s="668"/>
      <c r="AU224" s="668"/>
      <c r="AV224" s="669"/>
      <c r="AW224" s="122"/>
      <c r="AX224" s="139"/>
      <c r="AY224" s="139"/>
      <c r="AZ224" s="139"/>
      <c r="BA224" s="141"/>
      <c r="BB224" s="141"/>
      <c r="BC224" s="141"/>
      <c r="BD224" s="111"/>
      <c r="BE224" s="153"/>
      <c r="BF224" s="111"/>
      <c r="BG224" s="153"/>
      <c r="BH224" s="153"/>
      <c r="BI224" s="153"/>
      <c r="BJ224" s="153"/>
      <c r="BK224" s="153"/>
      <c r="BL224" s="153"/>
      <c r="BM224" s="153"/>
      <c r="BN224" s="153"/>
      <c r="BO224" s="153"/>
      <c r="BP224" s="153"/>
      <c r="BQ224" s="153"/>
      <c r="BR224" s="153"/>
      <c r="BS224" s="153"/>
      <c r="BT224" s="153"/>
      <c r="BU224" s="153"/>
      <c r="BV224" s="153"/>
      <c r="BW224" s="153"/>
      <c r="BX224" s="153"/>
      <c r="BY224" s="153"/>
      <c r="BZ224" s="153"/>
      <c r="CA224" s="153"/>
      <c r="CB224" s="153"/>
      <c r="CC224" s="153"/>
      <c r="CD224" s="153"/>
      <c r="CE224" s="153"/>
      <c r="CF224" s="153"/>
      <c r="CG224" s="153"/>
      <c r="CH224" s="153"/>
      <c r="CI224" s="153"/>
      <c r="CJ224" s="153"/>
      <c r="CK224" s="153"/>
      <c r="CL224" s="153"/>
      <c r="CM224" s="153"/>
      <c r="CN224" s="153"/>
      <c r="CO224" s="153"/>
      <c r="CP224" s="153"/>
      <c r="CQ224" s="153"/>
      <c r="CR224" s="153"/>
      <c r="CS224" s="153"/>
      <c r="CT224" s="153"/>
    </row>
    <row r="225" spans="1:98" s="113" customFormat="1" ht="21" customHeight="1" thickBot="1">
      <c r="A225" s="114"/>
      <c r="B225" s="114"/>
      <c r="C225" s="624" t="s">
        <v>286</v>
      </c>
      <c r="D225" s="625"/>
      <c r="E225" s="625"/>
      <c r="F225" s="625"/>
      <c r="G225" s="625"/>
      <c r="H225" s="625"/>
      <c r="I225" s="625"/>
      <c r="J225" s="625"/>
      <c r="K225" s="625"/>
      <c r="L225" s="625"/>
      <c r="M225" s="625"/>
      <c r="N225" s="625"/>
      <c r="O225" s="625"/>
      <c r="P225" s="625"/>
      <c r="Q225" s="625"/>
      <c r="R225" s="625"/>
      <c r="S225" s="625"/>
      <c r="T225" s="625"/>
      <c r="U225" s="625"/>
      <c r="V225" s="625"/>
      <c r="W225" s="625"/>
      <c r="X225" s="626"/>
      <c r="Y225" s="627" t="s">
        <v>504</v>
      </c>
      <c r="Z225" s="628"/>
      <c r="AA225" s="628"/>
      <c r="AB225" s="628"/>
      <c r="AC225" s="628"/>
      <c r="AD225" s="629" t="s">
        <v>562</v>
      </c>
      <c r="AE225" s="629"/>
      <c r="AF225" s="629"/>
      <c r="AG225" s="630"/>
      <c r="AH225" s="889"/>
      <c r="AI225" s="890"/>
      <c r="AJ225" s="891"/>
      <c r="AK225" s="892" t="s">
        <v>27</v>
      </c>
      <c r="AL225" s="893"/>
      <c r="AM225" s="893"/>
      <c r="AN225" s="894"/>
      <c r="AO225" s="889"/>
      <c r="AP225" s="1347"/>
      <c r="AQ225" s="1348"/>
      <c r="AR225" s="895" t="s">
        <v>16</v>
      </c>
      <c r="AS225" s="896"/>
      <c r="AT225" s="896"/>
      <c r="AU225" s="896"/>
      <c r="AV225" s="896"/>
      <c r="AW225" s="131" t="str">
        <f>IF(AND(AH225="〇",AO225="〇"),"要確認","")</f>
        <v/>
      </c>
      <c r="AX225" s="139"/>
      <c r="AY225" s="139"/>
      <c r="AZ225" s="139"/>
      <c r="BA225" s="141"/>
      <c r="BB225" s="141"/>
      <c r="BC225" s="141"/>
      <c r="BD225" s="111"/>
      <c r="BE225" s="153"/>
      <c r="BF225" s="111"/>
      <c r="BG225" s="153"/>
      <c r="BH225" s="153"/>
      <c r="BI225" s="153"/>
      <c r="BJ225" s="153"/>
      <c r="BK225" s="153"/>
      <c r="BL225" s="153"/>
      <c r="BM225" s="153"/>
      <c r="BN225" s="153"/>
      <c r="BO225" s="153"/>
      <c r="BP225" s="153"/>
      <c r="BQ225" s="153"/>
      <c r="BR225" s="153"/>
      <c r="BS225" s="153"/>
      <c r="BT225" s="153"/>
      <c r="BU225" s="153"/>
      <c r="BV225" s="153"/>
      <c r="BW225" s="153"/>
      <c r="BX225" s="153"/>
      <c r="BY225" s="153"/>
      <c r="BZ225" s="153"/>
      <c r="CA225" s="153"/>
      <c r="CB225" s="153"/>
      <c r="CC225" s="153"/>
      <c r="CD225" s="153"/>
      <c r="CE225" s="153"/>
      <c r="CF225" s="153"/>
      <c r="CG225" s="153"/>
      <c r="CH225" s="153"/>
      <c r="CI225" s="153"/>
      <c r="CJ225" s="153"/>
      <c r="CK225" s="153"/>
      <c r="CL225" s="153"/>
      <c r="CM225" s="153"/>
      <c r="CN225" s="153"/>
      <c r="CO225" s="153"/>
      <c r="CP225" s="153"/>
      <c r="CQ225" s="153"/>
      <c r="CR225" s="153"/>
      <c r="CS225" s="153"/>
      <c r="CT225" s="153"/>
    </row>
    <row r="226" spans="1:98" s="113" customFormat="1" ht="21" customHeight="1">
      <c r="A226" s="114"/>
      <c r="B226" s="114"/>
      <c r="C226" s="397"/>
      <c r="D226" s="397"/>
      <c r="E226" s="397"/>
      <c r="F226" s="397"/>
      <c r="G226" s="397"/>
      <c r="H226" s="397"/>
      <c r="I226" s="397"/>
      <c r="J226" s="397"/>
      <c r="K226" s="397"/>
      <c r="L226" s="397"/>
      <c r="M226" s="397"/>
      <c r="N226" s="397"/>
      <c r="O226" s="397"/>
      <c r="P226" s="397"/>
      <c r="Q226" s="397"/>
      <c r="R226" s="397"/>
      <c r="S226" s="397"/>
      <c r="T226" s="397"/>
      <c r="U226" s="397"/>
      <c r="V226" s="397"/>
      <c r="W226" s="397"/>
      <c r="X226" s="397"/>
      <c r="Y226" s="397"/>
      <c r="Z226" s="397"/>
      <c r="AA226" s="397"/>
      <c r="AB226" s="397"/>
      <c r="AC226" s="397"/>
      <c r="AD226" s="397"/>
      <c r="AE226" s="397"/>
      <c r="AF226" s="397"/>
      <c r="AG226" s="397"/>
      <c r="AH226" s="398"/>
      <c r="AI226" s="398"/>
      <c r="AJ226" s="398"/>
      <c r="AK226" s="397"/>
      <c r="AL226" s="397"/>
      <c r="AM226" s="397"/>
      <c r="AN226" s="397"/>
      <c r="AO226" s="398"/>
      <c r="AP226" s="398"/>
      <c r="AQ226" s="398"/>
      <c r="AR226" s="399"/>
      <c r="AS226" s="399"/>
      <c r="AT226" s="399"/>
      <c r="AU226" s="399"/>
      <c r="AV226" s="399"/>
      <c r="AW226" s="122"/>
      <c r="AX226" s="139"/>
      <c r="AY226" s="139"/>
      <c r="AZ226" s="139"/>
      <c r="BA226" s="141"/>
      <c r="BB226" s="141"/>
      <c r="BC226" s="141"/>
      <c r="BD226" s="111"/>
      <c r="BE226" s="153"/>
      <c r="BF226" s="111"/>
      <c r="BG226" s="153"/>
      <c r="BH226" s="153"/>
      <c r="BI226" s="153"/>
      <c r="BJ226" s="153"/>
      <c r="BK226" s="153"/>
      <c r="BL226" s="153"/>
      <c r="BM226" s="153"/>
      <c r="BN226" s="153"/>
      <c r="BO226" s="153"/>
      <c r="BP226" s="153"/>
      <c r="BQ226" s="153"/>
      <c r="BR226" s="153"/>
      <c r="BS226" s="153"/>
      <c r="BT226" s="153"/>
      <c r="BU226" s="153"/>
      <c r="BV226" s="153"/>
      <c r="BW226" s="153"/>
      <c r="BX226" s="153"/>
      <c r="BY226" s="153"/>
      <c r="BZ226" s="153"/>
      <c r="CA226" s="153"/>
      <c r="CB226" s="153"/>
      <c r="CC226" s="153"/>
      <c r="CD226" s="153"/>
      <c r="CE226" s="153"/>
      <c r="CF226" s="153"/>
      <c r="CG226" s="153"/>
      <c r="CH226" s="153"/>
      <c r="CI226" s="153"/>
      <c r="CJ226" s="153"/>
      <c r="CK226" s="153"/>
      <c r="CL226" s="153"/>
      <c r="CM226" s="153"/>
      <c r="CN226" s="153"/>
      <c r="CO226" s="153"/>
      <c r="CP226" s="153"/>
      <c r="CQ226" s="153"/>
      <c r="CR226" s="153"/>
      <c r="CS226" s="153"/>
      <c r="CT226" s="153"/>
    </row>
    <row r="227" spans="1:98" s="113" customFormat="1" ht="32.1" customHeight="1">
      <c r="A227" s="114"/>
      <c r="B227" s="114"/>
      <c r="C227" s="1349" t="s">
        <v>391</v>
      </c>
      <c r="D227" s="1350"/>
      <c r="E227" s="1350"/>
      <c r="F227" s="1350"/>
      <c r="G227" s="1350"/>
      <c r="H227" s="1350"/>
      <c r="I227" s="1350"/>
      <c r="J227" s="1350"/>
      <c r="K227" s="1350"/>
      <c r="L227" s="1350"/>
      <c r="M227" s="1350"/>
      <c r="N227" s="1350"/>
      <c r="O227" s="1350"/>
      <c r="P227" s="1350"/>
      <c r="Q227" s="1350"/>
      <c r="R227" s="1350"/>
      <c r="S227" s="1350"/>
      <c r="T227" s="1350"/>
      <c r="U227" s="1350"/>
      <c r="V227" s="1350"/>
      <c r="W227" s="1350"/>
      <c r="X227" s="1350"/>
      <c r="Y227" s="1350"/>
      <c r="Z227" s="1350"/>
      <c r="AA227" s="1350"/>
      <c r="AB227" s="1350"/>
      <c r="AC227" s="1350"/>
      <c r="AD227" s="1350"/>
      <c r="AE227" s="1350"/>
      <c r="AF227" s="1350"/>
      <c r="AG227" s="1350"/>
      <c r="AH227" s="1350"/>
      <c r="AI227" s="1350"/>
      <c r="AJ227" s="1350"/>
      <c r="AK227" s="1350"/>
      <c r="AL227" s="1350"/>
      <c r="AM227" s="1350"/>
      <c r="AN227" s="1350"/>
      <c r="AO227" s="1350"/>
      <c r="AP227" s="1350"/>
      <c r="AQ227" s="1350"/>
      <c r="AR227" s="1350"/>
      <c r="AS227" s="1350"/>
      <c r="AT227" s="1350"/>
      <c r="AU227" s="1350"/>
      <c r="AV227" s="1351"/>
      <c r="AW227" s="123"/>
      <c r="AX227" s="123"/>
      <c r="AY227" s="123"/>
      <c r="AZ227" s="123"/>
      <c r="BA227" s="123"/>
      <c r="BB227" s="123"/>
      <c r="BC227" s="123"/>
      <c r="BD227" s="138"/>
      <c r="BE227" s="138"/>
      <c r="BF227" s="138"/>
      <c r="BG227" s="209"/>
      <c r="BH227" s="209"/>
      <c r="BI227" s="209"/>
      <c r="BJ227" s="209"/>
      <c r="BK227" s="209"/>
      <c r="BL227" s="209"/>
      <c r="BM227" s="209"/>
      <c r="BN227" s="209"/>
      <c r="BO227" s="209"/>
      <c r="BP227" s="209"/>
      <c r="BQ227" s="209"/>
      <c r="BR227" s="209"/>
      <c r="BS227" s="209"/>
      <c r="BT227" s="209"/>
      <c r="BU227" s="209"/>
      <c r="BV227" s="209"/>
      <c r="BW227" s="209"/>
      <c r="BX227" s="209"/>
      <c r="BY227" s="209"/>
      <c r="BZ227" s="209"/>
      <c r="CA227" s="135"/>
      <c r="CB227" s="135"/>
      <c r="CC227" s="135"/>
      <c r="CD227" s="135"/>
      <c r="CE227" s="135"/>
    </row>
    <row r="228" spans="1:98" s="113" customFormat="1" ht="89.1" customHeight="1">
      <c r="A228" s="114"/>
      <c r="B228" s="114"/>
      <c r="C228" s="1352"/>
      <c r="D228" s="1353"/>
      <c r="E228" s="1353"/>
      <c r="F228" s="1353"/>
      <c r="G228" s="1353"/>
      <c r="H228" s="1353"/>
      <c r="I228" s="1353"/>
      <c r="J228" s="1353"/>
      <c r="K228" s="1353"/>
      <c r="L228" s="1353"/>
      <c r="M228" s="1353"/>
      <c r="N228" s="1353"/>
      <c r="O228" s="1353"/>
      <c r="P228" s="1353"/>
      <c r="Q228" s="1353"/>
      <c r="R228" s="1353"/>
      <c r="S228" s="1353"/>
      <c r="T228" s="1353"/>
      <c r="U228" s="1353"/>
      <c r="V228" s="1353"/>
      <c r="W228" s="1353"/>
      <c r="X228" s="1353"/>
      <c r="Y228" s="1353"/>
      <c r="Z228" s="1353"/>
      <c r="AA228" s="1353"/>
      <c r="AB228" s="1353"/>
      <c r="AC228" s="1353"/>
      <c r="AD228" s="1353"/>
      <c r="AE228" s="1353"/>
      <c r="AF228" s="1353"/>
      <c r="AG228" s="1353"/>
      <c r="AH228" s="1353"/>
      <c r="AI228" s="1353"/>
      <c r="AJ228" s="1353"/>
      <c r="AK228" s="1353"/>
      <c r="AL228" s="1353"/>
      <c r="AM228" s="1353"/>
      <c r="AN228" s="1353"/>
      <c r="AO228" s="1353"/>
      <c r="AP228" s="1353"/>
      <c r="AQ228" s="1353"/>
      <c r="AR228" s="1353"/>
      <c r="AS228" s="1353"/>
      <c r="AT228" s="1353"/>
      <c r="AU228" s="1353"/>
      <c r="AV228" s="1354"/>
      <c r="AW228" s="123"/>
      <c r="AX228" s="123"/>
      <c r="AY228" s="123"/>
      <c r="AZ228" s="123"/>
      <c r="BA228" s="123"/>
      <c r="BB228" s="123"/>
      <c r="BC228" s="123"/>
      <c r="BD228" s="138"/>
      <c r="BE228" s="138"/>
      <c r="BF228" s="138"/>
      <c r="BG228" s="209"/>
      <c r="BH228" s="209"/>
      <c r="BI228" s="209"/>
      <c r="BJ228" s="209"/>
      <c r="BK228" s="209"/>
      <c r="BL228" s="209"/>
      <c r="BM228" s="209"/>
      <c r="BN228" s="209"/>
      <c r="BO228" s="209"/>
      <c r="BP228" s="209"/>
      <c r="BQ228" s="209"/>
      <c r="BR228" s="209"/>
      <c r="BS228" s="209"/>
      <c r="BT228" s="209"/>
      <c r="BU228" s="209"/>
      <c r="BV228" s="209"/>
      <c r="BW228" s="209"/>
      <c r="BX228" s="209"/>
      <c r="BY228" s="209"/>
      <c r="BZ228" s="209"/>
      <c r="CA228" s="135"/>
      <c r="CB228" s="135"/>
      <c r="CC228" s="135"/>
      <c r="CD228" s="135"/>
      <c r="CE228" s="135"/>
    </row>
    <row r="229" spans="1:98" s="113" customFormat="1" ht="8.1" customHeight="1">
      <c r="A229" s="114"/>
      <c r="B229" s="114"/>
      <c r="C229" s="1355"/>
      <c r="D229" s="1356"/>
      <c r="E229" s="1356"/>
      <c r="F229" s="1356"/>
      <c r="G229" s="1356"/>
      <c r="H229" s="1356"/>
      <c r="I229" s="1356"/>
      <c r="J229" s="1356"/>
      <c r="K229" s="1356"/>
      <c r="L229" s="1356"/>
      <c r="M229" s="1356"/>
      <c r="N229" s="1356"/>
      <c r="O229" s="1227" t="s">
        <v>384</v>
      </c>
      <c r="P229" s="1228"/>
      <c r="Q229" s="1228"/>
      <c r="R229" s="1228"/>
      <c r="S229" s="1228"/>
      <c r="T229" s="1228"/>
      <c r="U229" s="1228"/>
      <c r="V229" s="1228"/>
      <c r="W229" s="1228"/>
      <c r="X229" s="1228"/>
      <c r="Y229" s="1228"/>
      <c r="Z229" s="1228"/>
      <c r="AA229" s="1228"/>
      <c r="AB229" s="1228"/>
      <c r="AC229" s="1228"/>
      <c r="AD229" s="1228"/>
      <c r="AE229" s="1228"/>
      <c r="AF229" s="1228"/>
      <c r="AG229" s="1228"/>
      <c r="AH229" s="1228"/>
      <c r="AI229" s="1228"/>
      <c r="AJ229" s="1228"/>
      <c r="AK229" s="1228"/>
      <c r="AL229" s="1228"/>
      <c r="AM229" s="1228"/>
      <c r="AN229" s="1228"/>
      <c r="AO229" s="1228"/>
      <c r="AP229" s="1228"/>
      <c r="AQ229" s="1228"/>
      <c r="AR229" s="1228"/>
      <c r="AS229" s="1228"/>
      <c r="AT229" s="1228"/>
      <c r="AU229" s="1228"/>
      <c r="AV229" s="1327"/>
      <c r="AW229" s="139"/>
      <c r="AX229" s="139"/>
      <c r="AY229" s="139"/>
      <c r="AZ229" s="139"/>
      <c r="BA229" s="139"/>
      <c r="BB229" s="139"/>
      <c r="BC229" s="139"/>
      <c r="BD229" s="138"/>
      <c r="BE229" s="138"/>
      <c r="BF229" s="138"/>
      <c r="BG229" s="209"/>
      <c r="BH229" s="209"/>
      <c r="BI229" s="209"/>
      <c r="BJ229" s="209"/>
      <c r="BK229" s="209"/>
      <c r="BL229" s="209"/>
      <c r="BM229" s="209"/>
      <c r="BN229" s="209"/>
      <c r="BO229" s="209"/>
      <c r="BP229" s="209"/>
      <c r="BQ229" s="209"/>
      <c r="BR229" s="209"/>
      <c r="BS229" s="209"/>
      <c r="BT229" s="209"/>
      <c r="BU229" s="209"/>
      <c r="BV229" s="209"/>
      <c r="BW229" s="209"/>
      <c r="BX229" s="209"/>
      <c r="BY229" s="209"/>
      <c r="BZ229" s="209"/>
      <c r="CA229" s="135"/>
      <c r="CB229" s="135"/>
      <c r="CC229" s="135"/>
      <c r="CD229" s="135"/>
      <c r="CE229" s="135"/>
    </row>
    <row r="230" spans="1:98" s="113" customFormat="1" ht="17.100000000000001" customHeight="1">
      <c r="A230" s="114"/>
      <c r="B230" s="114"/>
      <c r="C230" s="1357"/>
      <c r="D230" s="1358"/>
      <c r="E230" s="1358"/>
      <c r="F230" s="1358"/>
      <c r="G230" s="1358"/>
      <c r="H230" s="1358"/>
      <c r="I230" s="1358"/>
      <c r="J230" s="1358"/>
      <c r="K230" s="1358"/>
      <c r="L230" s="1358"/>
      <c r="M230" s="1358"/>
      <c r="N230" s="1358"/>
      <c r="O230" s="1114"/>
      <c r="P230" s="1115"/>
      <c r="Q230" s="1115"/>
      <c r="R230" s="1115"/>
      <c r="S230" s="1115"/>
      <c r="T230" s="1115"/>
      <c r="U230" s="1115"/>
      <c r="V230" s="1115"/>
      <c r="W230" s="1115"/>
      <c r="X230" s="1115"/>
      <c r="Y230" s="1115"/>
      <c r="Z230" s="1115"/>
      <c r="AA230" s="1115"/>
      <c r="AB230" s="1115"/>
      <c r="AC230" s="1115"/>
      <c r="AD230" s="1115"/>
      <c r="AE230" s="1115"/>
      <c r="AF230" s="1115"/>
      <c r="AG230" s="1115"/>
      <c r="AH230" s="1115"/>
      <c r="AI230" s="1115"/>
      <c r="AJ230" s="1115"/>
      <c r="AK230" s="1115"/>
      <c r="AL230" s="1115"/>
      <c r="AM230" s="1115"/>
      <c r="AN230" s="1115"/>
      <c r="AO230" s="1115"/>
      <c r="AP230" s="1115"/>
      <c r="AQ230" s="1115"/>
      <c r="AR230" s="1115"/>
      <c r="AS230" s="1115"/>
      <c r="AT230" s="1115"/>
      <c r="AU230" s="1115"/>
      <c r="AV230" s="1116"/>
      <c r="AW230" s="122" t="s">
        <v>217</v>
      </c>
      <c r="AX230" s="139"/>
      <c r="AY230" s="139"/>
      <c r="AZ230" s="139"/>
      <c r="BA230" s="139"/>
      <c r="BB230" s="139"/>
      <c r="BC230" s="139"/>
      <c r="BD230" s="138"/>
      <c r="BE230" s="138"/>
      <c r="BF230" s="138"/>
      <c r="BG230" s="209"/>
      <c r="BH230" s="209"/>
      <c r="BI230" s="209"/>
      <c r="BJ230" s="209"/>
      <c r="BK230" s="209"/>
      <c r="BL230" s="209"/>
      <c r="BM230" s="209"/>
      <c r="BN230" s="209"/>
      <c r="BO230" s="209"/>
      <c r="BP230" s="209"/>
      <c r="BQ230" s="209"/>
      <c r="BR230" s="209"/>
      <c r="BS230" s="209"/>
      <c r="BT230" s="209"/>
      <c r="BU230" s="209"/>
      <c r="BV230" s="209"/>
      <c r="BW230" s="209"/>
      <c r="BX230" s="209"/>
      <c r="BY230" s="209"/>
      <c r="BZ230" s="209"/>
      <c r="CA230" s="135"/>
      <c r="CB230" s="135"/>
      <c r="CC230" s="135"/>
      <c r="CD230" s="135"/>
      <c r="CE230" s="135"/>
    </row>
    <row r="231" spans="1:98" s="113" customFormat="1" ht="17.45" customHeight="1">
      <c r="A231" s="114"/>
      <c r="B231" s="114"/>
      <c r="C231" s="967" t="s">
        <v>385</v>
      </c>
      <c r="D231" s="968"/>
      <c r="E231" s="651" t="s">
        <v>386</v>
      </c>
      <c r="F231" s="652"/>
      <c r="G231" s="652"/>
      <c r="H231" s="652"/>
      <c r="I231" s="652"/>
      <c r="J231" s="652"/>
      <c r="K231" s="652"/>
      <c r="L231" s="653"/>
      <c r="M231" s="654" t="s">
        <v>387</v>
      </c>
      <c r="N231" s="655"/>
      <c r="O231" s="658"/>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659"/>
      <c r="AT231" s="659"/>
      <c r="AU231" s="659"/>
      <c r="AV231" s="660"/>
      <c r="AW231" s="120">
        <f>+LEN(O231)</f>
        <v>0</v>
      </c>
      <c r="AX231" s="123"/>
      <c r="AY231" s="123"/>
      <c r="AZ231" s="123"/>
      <c r="BA231" s="123"/>
      <c r="BB231" s="123"/>
      <c r="BC231" s="123"/>
      <c r="BD231" s="138"/>
      <c r="BE231" s="138"/>
      <c r="BF231" s="138"/>
      <c r="BG231" s="209"/>
      <c r="BH231" s="209"/>
      <c r="BI231" s="209"/>
      <c r="BJ231" s="209"/>
      <c r="BK231" s="209"/>
      <c r="BL231" s="209"/>
      <c r="BM231" s="209"/>
      <c r="BN231" s="209"/>
      <c r="BO231" s="209"/>
      <c r="BP231" s="209"/>
      <c r="BQ231" s="209"/>
      <c r="BR231" s="209"/>
      <c r="BS231" s="209"/>
      <c r="BT231" s="209"/>
      <c r="BU231" s="209"/>
      <c r="BV231" s="209"/>
      <c r="BW231" s="209"/>
      <c r="BX231" s="209"/>
      <c r="BY231" s="209"/>
      <c r="BZ231" s="209"/>
      <c r="CA231" s="135"/>
      <c r="CB231" s="135"/>
      <c r="CC231" s="135"/>
      <c r="CD231" s="135"/>
      <c r="CE231" s="135"/>
    </row>
    <row r="232" spans="1:98" s="113" customFormat="1" ht="104.45" customHeight="1">
      <c r="A232" s="114"/>
      <c r="B232" s="114"/>
      <c r="C232" s="969"/>
      <c r="D232" s="970"/>
      <c r="E232" s="664"/>
      <c r="F232" s="665"/>
      <c r="G232" s="665"/>
      <c r="H232" s="665"/>
      <c r="I232" s="665"/>
      <c r="J232" s="665"/>
      <c r="K232" s="665"/>
      <c r="L232" s="666"/>
      <c r="M232" s="656"/>
      <c r="N232" s="657"/>
      <c r="O232" s="661"/>
      <c r="P232" s="662"/>
      <c r="Q232" s="662"/>
      <c r="R232" s="662"/>
      <c r="S232" s="662"/>
      <c r="T232" s="662"/>
      <c r="U232" s="662"/>
      <c r="V232" s="662"/>
      <c r="W232" s="662"/>
      <c r="X232" s="662"/>
      <c r="Y232" s="662"/>
      <c r="Z232" s="662"/>
      <c r="AA232" s="662"/>
      <c r="AB232" s="662"/>
      <c r="AC232" s="662"/>
      <c r="AD232" s="662"/>
      <c r="AE232" s="662"/>
      <c r="AF232" s="662"/>
      <c r="AG232" s="662"/>
      <c r="AH232" s="662"/>
      <c r="AI232" s="662"/>
      <c r="AJ232" s="662"/>
      <c r="AK232" s="662"/>
      <c r="AL232" s="662"/>
      <c r="AM232" s="662"/>
      <c r="AN232" s="662"/>
      <c r="AO232" s="662"/>
      <c r="AP232" s="662"/>
      <c r="AQ232" s="662"/>
      <c r="AR232" s="662"/>
      <c r="AS232" s="662"/>
      <c r="AT232" s="662"/>
      <c r="AU232" s="662"/>
      <c r="AV232" s="663"/>
      <c r="AW232" s="205" t="str">
        <f>+IF(AW231&gt;300,"設定文字数を超過しています","")</f>
        <v/>
      </c>
      <c r="AX232" s="123"/>
      <c r="AY232" s="123"/>
      <c r="AZ232" s="123"/>
      <c r="BA232" s="123"/>
      <c r="BB232" s="123"/>
      <c r="BC232" s="123"/>
      <c r="BD232" s="138"/>
      <c r="BE232" s="138"/>
      <c r="BF232" s="138"/>
      <c r="BG232" s="209"/>
      <c r="BH232" s="209"/>
      <c r="BI232" s="209"/>
      <c r="BJ232" s="209"/>
      <c r="BK232" s="209"/>
      <c r="BL232" s="209"/>
      <c r="BM232" s="209"/>
      <c r="BN232" s="209"/>
      <c r="BO232" s="209"/>
      <c r="BP232" s="209"/>
      <c r="BQ232" s="209"/>
      <c r="BR232" s="209"/>
      <c r="BS232" s="209"/>
      <c r="BT232" s="209"/>
      <c r="BU232" s="209"/>
      <c r="BV232" s="209"/>
      <c r="BW232" s="209"/>
      <c r="BX232" s="209"/>
      <c r="BY232" s="209"/>
      <c r="BZ232" s="209"/>
      <c r="CA232" s="135"/>
      <c r="CB232" s="135"/>
      <c r="CC232" s="135"/>
      <c r="CD232" s="135"/>
      <c r="CE232" s="135"/>
    </row>
    <row r="233" spans="1:98" s="113" customFormat="1" ht="17.45" customHeight="1">
      <c r="A233" s="114"/>
      <c r="B233" s="114"/>
      <c r="C233" s="969"/>
      <c r="D233" s="970"/>
      <c r="E233" s="703" t="s">
        <v>388</v>
      </c>
      <c r="F233" s="704"/>
      <c r="G233" s="704"/>
      <c r="H233" s="704"/>
      <c r="I233" s="704"/>
      <c r="J233" s="704"/>
      <c r="K233" s="704"/>
      <c r="L233" s="705"/>
      <c r="M233" s="706" t="s">
        <v>389</v>
      </c>
      <c r="N233" s="707"/>
      <c r="O233" s="661"/>
      <c r="P233" s="662"/>
      <c r="Q233" s="662"/>
      <c r="R233" s="662"/>
      <c r="S233" s="662"/>
      <c r="T233" s="662"/>
      <c r="U233" s="662"/>
      <c r="V233" s="662"/>
      <c r="W233" s="662"/>
      <c r="X233" s="662"/>
      <c r="Y233" s="662"/>
      <c r="Z233" s="662"/>
      <c r="AA233" s="662"/>
      <c r="AB233" s="662"/>
      <c r="AC233" s="662"/>
      <c r="AD233" s="662"/>
      <c r="AE233" s="662"/>
      <c r="AF233" s="662"/>
      <c r="AG233" s="662"/>
      <c r="AH233" s="662"/>
      <c r="AI233" s="662"/>
      <c r="AJ233" s="662"/>
      <c r="AK233" s="662"/>
      <c r="AL233" s="662"/>
      <c r="AM233" s="662"/>
      <c r="AN233" s="662"/>
      <c r="AO233" s="662"/>
      <c r="AP233" s="662"/>
      <c r="AQ233" s="662"/>
      <c r="AR233" s="662"/>
      <c r="AS233" s="662"/>
      <c r="AT233" s="662"/>
      <c r="AU233" s="662"/>
      <c r="AV233" s="663"/>
      <c r="AW233" s="120">
        <f>+LEN(O233)</f>
        <v>0</v>
      </c>
      <c r="AX233" s="123"/>
      <c r="AY233" s="123"/>
      <c r="AZ233" s="123"/>
      <c r="BA233" s="123"/>
      <c r="BB233" s="123"/>
      <c r="BC233" s="123"/>
      <c r="BD233" s="138"/>
      <c r="BE233" s="138"/>
      <c r="BF233" s="138"/>
      <c r="BG233" s="209"/>
      <c r="BH233" s="209"/>
      <c r="BI233" s="209"/>
      <c r="BJ233" s="209"/>
      <c r="BK233" s="209"/>
      <c r="BL233" s="209"/>
      <c r="BM233" s="209"/>
      <c r="BN233" s="209"/>
      <c r="BO233" s="209"/>
      <c r="BP233" s="209"/>
      <c r="BQ233" s="209"/>
      <c r="BR233" s="209"/>
      <c r="BS233" s="209"/>
      <c r="BT233" s="209"/>
      <c r="BU233" s="209"/>
      <c r="BV233" s="209"/>
      <c r="BW233" s="209"/>
      <c r="BX233" s="209"/>
      <c r="BY233" s="209"/>
      <c r="BZ233" s="209"/>
      <c r="CA233" s="135"/>
      <c r="CB233" s="135"/>
      <c r="CC233" s="135"/>
      <c r="CD233" s="135"/>
      <c r="CE233" s="135"/>
    </row>
    <row r="234" spans="1:98" s="113" customFormat="1" ht="104.45" customHeight="1">
      <c r="A234" s="114"/>
      <c r="B234" s="114"/>
      <c r="C234" s="971"/>
      <c r="D234" s="972"/>
      <c r="E234" s="713"/>
      <c r="F234" s="714"/>
      <c r="G234" s="714"/>
      <c r="H234" s="714"/>
      <c r="I234" s="714"/>
      <c r="J234" s="714"/>
      <c r="K234" s="714"/>
      <c r="L234" s="715"/>
      <c r="M234" s="708"/>
      <c r="N234" s="709"/>
      <c r="O234" s="710"/>
      <c r="P234" s="711"/>
      <c r="Q234" s="711"/>
      <c r="R234" s="711"/>
      <c r="S234" s="711"/>
      <c r="T234" s="711"/>
      <c r="U234" s="711"/>
      <c r="V234" s="711"/>
      <c r="W234" s="711"/>
      <c r="X234" s="711"/>
      <c r="Y234" s="711"/>
      <c r="Z234" s="711"/>
      <c r="AA234" s="711"/>
      <c r="AB234" s="711"/>
      <c r="AC234" s="711"/>
      <c r="AD234" s="711"/>
      <c r="AE234" s="711"/>
      <c r="AF234" s="711"/>
      <c r="AG234" s="711"/>
      <c r="AH234" s="711"/>
      <c r="AI234" s="711"/>
      <c r="AJ234" s="711"/>
      <c r="AK234" s="711"/>
      <c r="AL234" s="711"/>
      <c r="AM234" s="711"/>
      <c r="AN234" s="711"/>
      <c r="AO234" s="711"/>
      <c r="AP234" s="711"/>
      <c r="AQ234" s="711"/>
      <c r="AR234" s="711"/>
      <c r="AS234" s="711"/>
      <c r="AT234" s="711"/>
      <c r="AU234" s="711"/>
      <c r="AV234" s="712"/>
      <c r="AW234" s="205" t="str">
        <f>+IF(AW233&gt;300,"設定文字数を超過しています","")</f>
        <v/>
      </c>
      <c r="AX234" s="123"/>
      <c r="AY234" s="123"/>
      <c r="AZ234" s="123"/>
      <c r="BA234" s="123"/>
      <c r="BB234" s="123"/>
      <c r="BC234" s="123"/>
      <c r="BD234" s="138"/>
      <c r="BE234" s="138"/>
      <c r="BF234" s="138"/>
      <c r="BG234" s="209"/>
      <c r="BH234" s="209"/>
      <c r="BI234" s="209"/>
      <c r="BJ234" s="209"/>
      <c r="BK234" s="209"/>
      <c r="BL234" s="209"/>
      <c r="BM234" s="209"/>
      <c r="BN234" s="209"/>
      <c r="BO234" s="209"/>
      <c r="BP234" s="209"/>
      <c r="BQ234" s="209"/>
      <c r="BR234" s="209"/>
      <c r="BS234" s="209"/>
      <c r="BT234" s="209"/>
      <c r="BU234" s="209"/>
      <c r="BV234" s="209"/>
      <c r="BW234" s="209"/>
      <c r="BX234" s="209"/>
      <c r="BY234" s="209"/>
      <c r="BZ234" s="209"/>
      <c r="CA234" s="135"/>
      <c r="CB234" s="135"/>
      <c r="CC234" s="135"/>
      <c r="CD234" s="135"/>
      <c r="CE234" s="135"/>
    </row>
    <row r="235" spans="1:98" s="113" customFormat="1" ht="18.600000000000001" customHeight="1">
      <c r="A235" s="114"/>
      <c r="B235" s="114"/>
      <c r="C235" s="967" t="s">
        <v>390</v>
      </c>
      <c r="D235" s="968"/>
      <c r="E235" s="651" t="s">
        <v>386</v>
      </c>
      <c r="F235" s="652"/>
      <c r="G235" s="652"/>
      <c r="H235" s="652"/>
      <c r="I235" s="652"/>
      <c r="J235" s="652"/>
      <c r="K235" s="652"/>
      <c r="L235" s="653"/>
      <c r="M235" s="654" t="s">
        <v>387</v>
      </c>
      <c r="N235" s="655"/>
      <c r="O235" s="658"/>
      <c r="P235" s="659"/>
      <c r="Q235" s="659"/>
      <c r="R235" s="659"/>
      <c r="S235" s="659"/>
      <c r="T235" s="659"/>
      <c r="U235" s="659"/>
      <c r="V235" s="659"/>
      <c r="W235" s="659"/>
      <c r="X235" s="659"/>
      <c r="Y235" s="659"/>
      <c r="Z235" s="659"/>
      <c r="AA235" s="659"/>
      <c r="AB235" s="659"/>
      <c r="AC235" s="659"/>
      <c r="AD235" s="659"/>
      <c r="AE235" s="659"/>
      <c r="AF235" s="659"/>
      <c r="AG235" s="659"/>
      <c r="AH235" s="659"/>
      <c r="AI235" s="659"/>
      <c r="AJ235" s="659"/>
      <c r="AK235" s="659"/>
      <c r="AL235" s="659"/>
      <c r="AM235" s="659"/>
      <c r="AN235" s="659"/>
      <c r="AO235" s="659"/>
      <c r="AP235" s="659"/>
      <c r="AQ235" s="659"/>
      <c r="AR235" s="659"/>
      <c r="AS235" s="659"/>
      <c r="AT235" s="659"/>
      <c r="AU235" s="659"/>
      <c r="AV235" s="660"/>
      <c r="AW235" s="120">
        <f>+LEN(O235)</f>
        <v>0</v>
      </c>
      <c r="AX235" s="123"/>
      <c r="AY235" s="123"/>
      <c r="AZ235" s="123"/>
      <c r="BA235" s="123"/>
      <c r="BB235" s="123"/>
      <c r="BC235" s="123"/>
      <c r="BD235" s="138"/>
      <c r="BE235" s="138"/>
      <c r="BF235" s="138"/>
      <c r="BG235" s="209"/>
      <c r="BH235" s="209"/>
      <c r="BI235" s="209"/>
      <c r="BJ235" s="209"/>
      <c r="BK235" s="209"/>
      <c r="BL235" s="209"/>
      <c r="BM235" s="209"/>
      <c r="BN235" s="209"/>
      <c r="BO235" s="209"/>
      <c r="BP235" s="209"/>
      <c r="BQ235" s="209"/>
      <c r="BR235" s="209"/>
      <c r="BS235" s="209"/>
      <c r="BT235" s="209"/>
      <c r="BU235" s="209"/>
      <c r="BV235" s="209"/>
      <c r="BW235" s="209"/>
      <c r="BX235" s="209"/>
      <c r="BY235" s="209"/>
      <c r="BZ235" s="209"/>
      <c r="CA235" s="135"/>
      <c r="CB235" s="135"/>
      <c r="CC235" s="135"/>
      <c r="CD235" s="135"/>
      <c r="CE235" s="135"/>
    </row>
    <row r="236" spans="1:98" s="113" customFormat="1" ht="104.45" customHeight="1">
      <c r="A236" s="114"/>
      <c r="B236" s="114"/>
      <c r="C236" s="969"/>
      <c r="D236" s="970"/>
      <c r="E236" s="664"/>
      <c r="F236" s="665"/>
      <c r="G236" s="665"/>
      <c r="H236" s="665"/>
      <c r="I236" s="665"/>
      <c r="J236" s="665"/>
      <c r="K236" s="665"/>
      <c r="L236" s="666"/>
      <c r="M236" s="656"/>
      <c r="N236" s="657"/>
      <c r="O236" s="661"/>
      <c r="P236" s="662"/>
      <c r="Q236" s="662"/>
      <c r="R236" s="662"/>
      <c r="S236" s="662"/>
      <c r="T236" s="662"/>
      <c r="U236" s="662"/>
      <c r="V236" s="662"/>
      <c r="W236" s="662"/>
      <c r="X236" s="662"/>
      <c r="Y236" s="662"/>
      <c r="Z236" s="662"/>
      <c r="AA236" s="662"/>
      <c r="AB236" s="662"/>
      <c r="AC236" s="662"/>
      <c r="AD236" s="662"/>
      <c r="AE236" s="662"/>
      <c r="AF236" s="662"/>
      <c r="AG236" s="662"/>
      <c r="AH236" s="662"/>
      <c r="AI236" s="662"/>
      <c r="AJ236" s="662"/>
      <c r="AK236" s="662"/>
      <c r="AL236" s="662"/>
      <c r="AM236" s="662"/>
      <c r="AN236" s="662"/>
      <c r="AO236" s="662"/>
      <c r="AP236" s="662"/>
      <c r="AQ236" s="662"/>
      <c r="AR236" s="662"/>
      <c r="AS236" s="662"/>
      <c r="AT236" s="662"/>
      <c r="AU236" s="662"/>
      <c r="AV236" s="663"/>
      <c r="AW236" s="205" t="str">
        <f>+IF(AW235&gt;300,"設定文字数を超過しています","")</f>
        <v/>
      </c>
      <c r="AX236" s="123"/>
      <c r="AY236" s="123"/>
      <c r="AZ236" s="123"/>
      <c r="BA236" s="123"/>
      <c r="BB236" s="123"/>
      <c r="BC236" s="123"/>
      <c r="BD236" s="138"/>
      <c r="BE236" s="138"/>
      <c r="BF236" s="138"/>
      <c r="BG236" s="209"/>
      <c r="BH236" s="209"/>
      <c r="BI236" s="209"/>
      <c r="BJ236" s="209"/>
      <c r="BK236" s="209"/>
      <c r="BL236" s="209"/>
      <c r="BM236" s="209"/>
      <c r="BN236" s="209"/>
      <c r="BO236" s="209"/>
      <c r="BP236" s="209"/>
      <c r="BQ236" s="209"/>
      <c r="BR236" s="209"/>
      <c r="BS236" s="209"/>
      <c r="BT236" s="209"/>
      <c r="BU236" s="209"/>
      <c r="BV236" s="209"/>
      <c r="BW236" s="209"/>
      <c r="BX236" s="209"/>
      <c r="BY236" s="209"/>
      <c r="BZ236" s="209"/>
      <c r="CA236" s="135"/>
      <c r="CB236" s="135"/>
      <c r="CC236" s="135"/>
      <c r="CD236" s="135"/>
      <c r="CE236" s="135"/>
    </row>
    <row r="237" spans="1:98" s="113" customFormat="1" ht="18.600000000000001" customHeight="1">
      <c r="A237" s="114"/>
      <c r="B237" s="114"/>
      <c r="C237" s="969"/>
      <c r="D237" s="970"/>
      <c r="E237" s="703" t="s">
        <v>388</v>
      </c>
      <c r="F237" s="704"/>
      <c r="G237" s="704"/>
      <c r="H237" s="704"/>
      <c r="I237" s="704"/>
      <c r="J237" s="704"/>
      <c r="K237" s="704"/>
      <c r="L237" s="705"/>
      <c r="M237" s="706" t="s">
        <v>389</v>
      </c>
      <c r="N237" s="707"/>
      <c r="O237" s="661"/>
      <c r="P237" s="662"/>
      <c r="Q237" s="662"/>
      <c r="R237" s="662"/>
      <c r="S237" s="662"/>
      <c r="T237" s="662"/>
      <c r="U237" s="662"/>
      <c r="V237" s="662"/>
      <c r="W237" s="662"/>
      <c r="X237" s="662"/>
      <c r="Y237" s="662"/>
      <c r="Z237" s="662"/>
      <c r="AA237" s="662"/>
      <c r="AB237" s="662"/>
      <c r="AC237" s="662"/>
      <c r="AD237" s="662"/>
      <c r="AE237" s="662"/>
      <c r="AF237" s="662"/>
      <c r="AG237" s="662"/>
      <c r="AH237" s="662"/>
      <c r="AI237" s="662"/>
      <c r="AJ237" s="662"/>
      <c r="AK237" s="662"/>
      <c r="AL237" s="662"/>
      <c r="AM237" s="662"/>
      <c r="AN237" s="662"/>
      <c r="AO237" s="662"/>
      <c r="AP237" s="662"/>
      <c r="AQ237" s="662"/>
      <c r="AR237" s="662"/>
      <c r="AS237" s="662"/>
      <c r="AT237" s="662"/>
      <c r="AU237" s="662"/>
      <c r="AV237" s="663"/>
      <c r="AW237" s="120">
        <f>+LEN(O237)</f>
        <v>0</v>
      </c>
      <c r="AX237" s="123"/>
      <c r="AY237" s="123"/>
      <c r="AZ237" s="123"/>
      <c r="BA237" s="123"/>
      <c r="BB237" s="123"/>
      <c r="BC237" s="123"/>
      <c r="BD237" s="138"/>
      <c r="BE237" s="138"/>
      <c r="BF237" s="138"/>
      <c r="BG237" s="209"/>
      <c r="BH237" s="209"/>
      <c r="BI237" s="209"/>
      <c r="BJ237" s="209"/>
      <c r="BK237" s="209"/>
      <c r="BL237" s="209"/>
      <c r="BM237" s="209"/>
      <c r="BN237" s="209"/>
      <c r="BO237" s="209"/>
      <c r="BP237" s="209"/>
      <c r="BQ237" s="209"/>
      <c r="BR237" s="209"/>
      <c r="BS237" s="209"/>
      <c r="BT237" s="209"/>
      <c r="BU237" s="209"/>
      <c r="BV237" s="209"/>
      <c r="BW237" s="209"/>
      <c r="BX237" s="209"/>
      <c r="BY237" s="209"/>
      <c r="BZ237" s="209"/>
      <c r="CA237" s="135"/>
      <c r="CB237" s="135"/>
      <c r="CC237" s="135"/>
      <c r="CD237" s="135"/>
      <c r="CE237" s="135"/>
    </row>
    <row r="238" spans="1:98" s="113" customFormat="1" ht="104.45" customHeight="1">
      <c r="A238" s="114"/>
      <c r="B238" s="114"/>
      <c r="C238" s="971"/>
      <c r="D238" s="972"/>
      <c r="E238" s="713"/>
      <c r="F238" s="714"/>
      <c r="G238" s="714"/>
      <c r="H238" s="714"/>
      <c r="I238" s="714"/>
      <c r="J238" s="714"/>
      <c r="K238" s="714"/>
      <c r="L238" s="715"/>
      <c r="M238" s="708"/>
      <c r="N238" s="709"/>
      <c r="O238" s="710"/>
      <c r="P238" s="711"/>
      <c r="Q238" s="711"/>
      <c r="R238" s="711"/>
      <c r="S238" s="711"/>
      <c r="T238" s="711"/>
      <c r="U238" s="711"/>
      <c r="V238" s="711"/>
      <c r="W238" s="711"/>
      <c r="X238" s="711"/>
      <c r="Y238" s="711"/>
      <c r="Z238" s="711"/>
      <c r="AA238" s="711"/>
      <c r="AB238" s="711"/>
      <c r="AC238" s="711"/>
      <c r="AD238" s="711"/>
      <c r="AE238" s="711"/>
      <c r="AF238" s="711"/>
      <c r="AG238" s="711"/>
      <c r="AH238" s="711"/>
      <c r="AI238" s="711"/>
      <c r="AJ238" s="711"/>
      <c r="AK238" s="711"/>
      <c r="AL238" s="711"/>
      <c r="AM238" s="711"/>
      <c r="AN238" s="711"/>
      <c r="AO238" s="711"/>
      <c r="AP238" s="711"/>
      <c r="AQ238" s="711"/>
      <c r="AR238" s="711"/>
      <c r="AS238" s="711"/>
      <c r="AT238" s="711"/>
      <c r="AU238" s="711"/>
      <c r="AV238" s="712"/>
      <c r="AW238" s="205" t="str">
        <f>+IF(AW237&gt;300,"設定文字数を超過しています","")</f>
        <v/>
      </c>
      <c r="AX238" s="123"/>
      <c r="AY238" s="123"/>
      <c r="AZ238" s="123"/>
      <c r="BA238" s="123"/>
      <c r="BB238" s="123"/>
      <c r="BC238" s="123"/>
      <c r="BD238" s="138"/>
      <c r="BE238" s="138"/>
      <c r="BF238" s="138"/>
      <c r="BG238" s="209"/>
      <c r="BH238" s="209"/>
      <c r="BI238" s="209"/>
      <c r="BJ238" s="209"/>
      <c r="BK238" s="209"/>
      <c r="BL238" s="209"/>
      <c r="BM238" s="209"/>
      <c r="BN238" s="209"/>
      <c r="BO238" s="209"/>
      <c r="BP238" s="209"/>
      <c r="BQ238" s="209"/>
      <c r="BR238" s="209"/>
      <c r="BS238" s="209"/>
      <c r="BT238" s="209"/>
      <c r="BU238" s="209"/>
      <c r="BV238" s="209"/>
      <c r="BW238" s="209"/>
      <c r="BX238" s="209"/>
      <c r="BY238" s="209"/>
      <c r="BZ238" s="209"/>
      <c r="CA238" s="135"/>
      <c r="CB238" s="135"/>
      <c r="CC238" s="135"/>
      <c r="CD238" s="135"/>
      <c r="CE238" s="135"/>
    </row>
    <row r="239" spans="1:98" ht="21.95" customHeight="1">
      <c r="A239" s="5"/>
      <c r="B239" s="5"/>
      <c r="C239" s="959"/>
      <c r="D239" s="959"/>
      <c r="E239" s="959"/>
      <c r="F239" s="959"/>
      <c r="G239" s="959"/>
      <c r="H239" s="959"/>
      <c r="I239" s="959"/>
      <c r="J239" s="959"/>
      <c r="K239" s="959"/>
      <c r="L239" s="959"/>
      <c r="M239" s="959"/>
      <c r="N239" s="959"/>
      <c r="O239" s="959"/>
      <c r="P239" s="959"/>
      <c r="Q239" s="959"/>
      <c r="R239" s="959"/>
      <c r="S239" s="959"/>
      <c r="T239" s="959"/>
      <c r="AW239" s="2"/>
      <c r="AX239" s="130"/>
      <c r="AY239" s="130"/>
      <c r="AZ239" s="130"/>
    </row>
    <row r="240" spans="1:98" ht="21.95" customHeight="1">
      <c r="A240" s="5"/>
      <c r="B240" s="5"/>
      <c r="C240" s="959" t="s">
        <v>356</v>
      </c>
      <c r="D240" s="959"/>
      <c r="E240" s="959"/>
      <c r="F240" s="959"/>
      <c r="G240" s="959"/>
      <c r="H240" s="959"/>
      <c r="I240" s="959"/>
      <c r="J240" s="959"/>
      <c r="K240" s="959"/>
      <c r="L240" s="959"/>
      <c r="M240" s="959"/>
      <c r="N240" s="959"/>
      <c r="O240" s="959"/>
      <c r="P240" s="959"/>
      <c r="Q240" s="959"/>
      <c r="R240" s="959"/>
      <c r="S240" s="959"/>
      <c r="T240" s="959"/>
      <c r="AW240" s="2"/>
      <c r="AX240" s="130"/>
      <c r="AY240" s="130"/>
      <c r="AZ240" s="130"/>
    </row>
    <row r="241" spans="1:90" ht="21.95" customHeight="1">
      <c r="A241" s="5"/>
      <c r="B241" s="5"/>
      <c r="C241" s="7" t="s">
        <v>221</v>
      </c>
      <c r="D241" s="8"/>
      <c r="E241" s="8"/>
      <c r="F241" s="8"/>
      <c r="G241" s="8"/>
      <c r="H241" s="8"/>
      <c r="I241" s="8"/>
      <c r="J241" s="8"/>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130"/>
      <c r="AX241" s="130"/>
      <c r="AY241" s="130"/>
      <c r="AZ241" s="130"/>
    </row>
    <row r="242" spans="1:90" ht="16.350000000000001" customHeight="1" thickBot="1">
      <c r="A242" s="5"/>
      <c r="B242" s="5"/>
      <c r="C242" s="833" t="s">
        <v>9</v>
      </c>
      <c r="D242" s="833"/>
      <c r="E242" s="833"/>
      <c r="F242" s="833"/>
      <c r="G242" s="833"/>
      <c r="H242" s="833"/>
      <c r="I242" s="833"/>
      <c r="J242" s="1346"/>
      <c r="K242" s="1346"/>
      <c r="L242" s="1346"/>
      <c r="M242" s="1346"/>
      <c r="N242" s="1346"/>
      <c r="O242" s="1346"/>
      <c r="P242" s="1346"/>
      <c r="Q242" s="1346"/>
      <c r="R242" s="1346"/>
      <c r="S242" s="1346"/>
      <c r="T242" s="1346"/>
      <c r="U242" s="1346"/>
      <c r="V242" s="1346"/>
      <c r="W242" s="1346"/>
      <c r="X242" s="1346"/>
      <c r="Y242" s="1346"/>
      <c r="Z242" s="1346"/>
      <c r="AA242" s="833" t="s">
        <v>75</v>
      </c>
      <c r="AB242" s="833"/>
      <c r="AC242" s="833"/>
      <c r="AD242" s="833"/>
      <c r="AE242" s="833"/>
      <c r="AF242" s="833"/>
      <c r="AG242" s="833"/>
      <c r="AH242" s="833"/>
      <c r="AI242" s="833"/>
      <c r="AJ242" s="833"/>
      <c r="AK242" s="833"/>
      <c r="AL242" s="833"/>
      <c r="AM242" s="833"/>
      <c r="AN242" s="833"/>
      <c r="AO242" s="1324" t="s">
        <v>248</v>
      </c>
      <c r="AP242" s="1325"/>
      <c r="AQ242" s="1326"/>
      <c r="AR242" s="964" t="s">
        <v>18</v>
      </c>
      <c r="AS242" s="965"/>
      <c r="AT242" s="965"/>
      <c r="AU242" s="965"/>
      <c r="AV242" s="966"/>
      <c r="AW242" s="130"/>
      <c r="AX242" s="130"/>
      <c r="AY242" s="130"/>
      <c r="AZ242" s="130"/>
    </row>
    <row r="243" spans="1:90" ht="12" customHeight="1">
      <c r="A243" s="5"/>
      <c r="B243" s="5"/>
      <c r="C243" s="1139" t="s">
        <v>37</v>
      </c>
      <c r="D243" s="1139"/>
      <c r="E243" s="1139"/>
      <c r="F243" s="1139"/>
      <c r="G243" s="1139"/>
      <c r="H243" s="1139"/>
      <c r="I243" s="1139"/>
      <c r="J243" s="978" t="s">
        <v>342</v>
      </c>
      <c r="K243" s="979"/>
      <c r="L243" s="980"/>
      <c r="M243" s="981"/>
      <c r="N243" s="981"/>
      <c r="O243" s="981"/>
      <c r="P243" s="981"/>
      <c r="Q243" s="982"/>
      <c r="R243" s="983" t="s">
        <v>343</v>
      </c>
      <c r="S243" s="984"/>
      <c r="T243" s="980"/>
      <c r="U243" s="981"/>
      <c r="V243" s="981"/>
      <c r="W243" s="981"/>
      <c r="X243" s="981"/>
      <c r="Y243" s="981"/>
      <c r="Z243" s="982"/>
      <c r="AA243" s="951"/>
      <c r="AB243" s="952"/>
      <c r="AC243" s="952"/>
      <c r="AD243" s="952"/>
      <c r="AE243" s="1321" t="s">
        <v>79</v>
      </c>
      <c r="AF243" s="1321"/>
      <c r="AG243" s="1328"/>
      <c r="AH243" s="1328"/>
      <c r="AI243" s="1321" t="s">
        <v>80</v>
      </c>
      <c r="AJ243" s="1321"/>
      <c r="AK243" s="1328"/>
      <c r="AL243" s="1328"/>
      <c r="AM243" s="1332" t="s">
        <v>81</v>
      </c>
      <c r="AN243" s="1332"/>
      <c r="AO243" s="1128" t="e">
        <f ca="1">DATEDIF(BB243,BC243,"Y")</f>
        <v>#VALUE!</v>
      </c>
      <c r="AP243" s="1129"/>
      <c r="AQ243" s="1130"/>
      <c r="AR243" s="1119"/>
      <c r="AS243" s="1120"/>
      <c r="AT243" s="1120"/>
      <c r="AU243" s="1120"/>
      <c r="AV243" s="1121"/>
      <c r="AW243" s="130"/>
      <c r="AX243" s="130"/>
      <c r="AY243" s="130"/>
      <c r="AZ243" s="130"/>
      <c r="BB243" s="187" t="str">
        <f>AA243&amp;"/"&amp;AG243&amp;"/"&amp;AK243</f>
        <v>//</v>
      </c>
      <c r="BC243" s="188">
        <f ca="1">TODAY()</f>
        <v>44190</v>
      </c>
    </row>
    <row r="244" spans="1:90" ht="11.45" customHeight="1">
      <c r="A244" s="5"/>
      <c r="B244" s="5"/>
      <c r="C244" s="1312" t="s">
        <v>10</v>
      </c>
      <c r="D244" s="1312"/>
      <c r="E244" s="1312"/>
      <c r="F244" s="1312"/>
      <c r="G244" s="1312"/>
      <c r="H244" s="1312"/>
      <c r="I244" s="1312"/>
      <c r="J244" s="960" t="s">
        <v>340</v>
      </c>
      <c r="K244" s="961"/>
      <c r="L244" s="973"/>
      <c r="M244" s="974"/>
      <c r="N244" s="974"/>
      <c r="O244" s="974"/>
      <c r="P244" s="974"/>
      <c r="Q244" s="975"/>
      <c r="R244" s="960" t="s">
        <v>341</v>
      </c>
      <c r="S244" s="961"/>
      <c r="T244" s="973"/>
      <c r="U244" s="974"/>
      <c r="V244" s="974"/>
      <c r="W244" s="974"/>
      <c r="X244" s="974"/>
      <c r="Y244" s="974"/>
      <c r="Z244" s="975"/>
      <c r="AA244" s="953"/>
      <c r="AB244" s="954"/>
      <c r="AC244" s="954"/>
      <c r="AD244" s="954"/>
      <c r="AE244" s="1322"/>
      <c r="AF244" s="1322"/>
      <c r="AG244" s="1329"/>
      <c r="AH244" s="1329"/>
      <c r="AI244" s="1322"/>
      <c r="AJ244" s="1322"/>
      <c r="AK244" s="1329"/>
      <c r="AL244" s="1329"/>
      <c r="AM244" s="1333"/>
      <c r="AN244" s="1333"/>
      <c r="AO244" s="1131"/>
      <c r="AP244" s="1132"/>
      <c r="AQ244" s="1133"/>
      <c r="AR244" s="1122"/>
      <c r="AS244" s="1123"/>
      <c r="AT244" s="1123"/>
      <c r="AU244" s="1123"/>
      <c r="AV244" s="1124"/>
      <c r="AW244" s="130"/>
      <c r="AX244" s="130"/>
      <c r="AY244" s="130"/>
      <c r="AZ244" s="130"/>
      <c r="BB244" s="187"/>
    </row>
    <row r="245" spans="1:90" ht="11.45" customHeight="1" thickBot="1">
      <c r="A245" s="5"/>
      <c r="B245" s="5"/>
      <c r="C245" s="1178"/>
      <c r="D245" s="1178"/>
      <c r="E245" s="1178"/>
      <c r="F245" s="1178"/>
      <c r="G245" s="1178"/>
      <c r="H245" s="1178"/>
      <c r="I245" s="1178"/>
      <c r="J245" s="962"/>
      <c r="K245" s="963"/>
      <c r="L245" s="976"/>
      <c r="M245" s="872"/>
      <c r="N245" s="872"/>
      <c r="O245" s="872"/>
      <c r="P245" s="872"/>
      <c r="Q245" s="977"/>
      <c r="R245" s="962"/>
      <c r="S245" s="963"/>
      <c r="T245" s="976"/>
      <c r="U245" s="872"/>
      <c r="V245" s="872"/>
      <c r="W245" s="872"/>
      <c r="X245" s="872"/>
      <c r="Y245" s="872"/>
      <c r="Z245" s="977"/>
      <c r="AA245" s="955"/>
      <c r="AB245" s="956"/>
      <c r="AC245" s="956"/>
      <c r="AD245" s="956"/>
      <c r="AE245" s="1323"/>
      <c r="AF245" s="1323"/>
      <c r="AG245" s="1330"/>
      <c r="AH245" s="1330"/>
      <c r="AI245" s="1323"/>
      <c r="AJ245" s="1323"/>
      <c r="AK245" s="1330"/>
      <c r="AL245" s="1330"/>
      <c r="AM245" s="1334"/>
      <c r="AN245" s="1334"/>
      <c r="AO245" s="1134"/>
      <c r="AP245" s="1135"/>
      <c r="AQ245" s="1136"/>
      <c r="AR245" s="1125"/>
      <c r="AS245" s="1126"/>
      <c r="AT245" s="1126"/>
      <c r="AU245" s="1126"/>
      <c r="AV245" s="1127"/>
      <c r="AW245" s="130"/>
      <c r="AX245" s="130"/>
      <c r="AY245" s="130"/>
      <c r="AZ245" s="130"/>
    </row>
    <row r="246" spans="1:90" ht="15.6" customHeight="1">
      <c r="A246" s="5"/>
      <c r="B246" s="5"/>
      <c r="C246" s="833" t="s">
        <v>132</v>
      </c>
      <c r="D246" s="833"/>
      <c r="E246" s="833"/>
      <c r="F246" s="833"/>
      <c r="G246" s="833"/>
      <c r="H246" s="833"/>
      <c r="I246" s="833"/>
      <c r="J246" s="1313" t="s">
        <v>15</v>
      </c>
      <c r="K246" s="1314"/>
      <c r="L246" s="1117"/>
      <c r="M246" s="1117"/>
      <c r="N246" s="1117"/>
      <c r="O246" s="1117"/>
      <c r="P246" s="1117"/>
      <c r="Q246" s="1117"/>
      <c r="R246" s="1117"/>
      <c r="S246" s="1117"/>
      <c r="T246" s="1117"/>
      <c r="U246" s="1117"/>
      <c r="V246" s="1117"/>
      <c r="W246" s="1117"/>
      <c r="X246" s="1117"/>
      <c r="Y246" s="1117"/>
      <c r="Z246" s="1117"/>
      <c r="AA246" s="1117"/>
      <c r="AB246" s="1117"/>
      <c r="AC246" s="1117"/>
      <c r="AD246" s="1117"/>
      <c r="AE246" s="1117"/>
      <c r="AF246" s="1117"/>
      <c r="AG246" s="1117"/>
      <c r="AH246" s="1117"/>
      <c r="AI246" s="1117"/>
      <c r="AJ246" s="1117"/>
      <c r="AK246" s="1117"/>
      <c r="AL246" s="1117"/>
      <c r="AM246" s="1117"/>
      <c r="AN246" s="1117"/>
      <c r="AO246" s="1117"/>
      <c r="AP246" s="1117"/>
      <c r="AQ246" s="1117"/>
      <c r="AR246" s="1117"/>
      <c r="AS246" s="1117"/>
      <c r="AT246" s="1117"/>
      <c r="AU246" s="1117"/>
      <c r="AV246" s="1118"/>
      <c r="AW246" s="130"/>
      <c r="AX246" s="130"/>
      <c r="AY246" s="130"/>
      <c r="AZ246" s="130"/>
    </row>
    <row r="247" spans="1:90" ht="28.35" customHeight="1">
      <c r="A247" s="5"/>
      <c r="B247" s="5"/>
      <c r="C247" s="833"/>
      <c r="D247" s="833"/>
      <c r="E247" s="833"/>
      <c r="F247" s="833"/>
      <c r="G247" s="833"/>
      <c r="H247" s="833"/>
      <c r="I247" s="833"/>
      <c r="J247" s="641" t="s">
        <v>328</v>
      </c>
      <c r="K247" s="642"/>
      <c r="L247" s="643"/>
      <c r="M247" s="643"/>
      <c r="N247" s="643"/>
      <c r="O247" s="643"/>
      <c r="P247" s="643"/>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7"/>
      <c r="AW247" s="130"/>
      <c r="AX247" s="130"/>
      <c r="AY247" s="130"/>
      <c r="AZ247" s="130"/>
      <c r="BK247" s="644"/>
      <c r="BL247" s="644"/>
      <c r="BM247" s="644"/>
      <c r="BN247" s="644"/>
      <c r="BO247" s="644"/>
      <c r="BP247" s="644"/>
      <c r="BQ247" s="644"/>
      <c r="BR247" s="644"/>
      <c r="BS247" s="644"/>
      <c r="BT247" s="644"/>
      <c r="BU247" s="644"/>
      <c r="BV247" s="644"/>
      <c r="BW247" s="644"/>
      <c r="BX247" s="644"/>
      <c r="BY247" s="644"/>
      <c r="BZ247" s="644"/>
      <c r="CA247" s="644"/>
      <c r="CB247" s="644"/>
      <c r="CC247" s="644"/>
      <c r="CD247" s="644"/>
      <c r="CE247" s="644"/>
      <c r="CF247" s="644"/>
      <c r="CG247" s="644"/>
      <c r="CH247" s="644"/>
      <c r="CI247" s="644"/>
      <c r="CJ247" s="644"/>
      <c r="CK247" s="644"/>
      <c r="CL247" s="645"/>
    </row>
    <row r="248" spans="1:90" ht="16.350000000000001" customHeight="1">
      <c r="A248" s="5"/>
      <c r="B248" s="5"/>
      <c r="C248" s="833" t="s">
        <v>12</v>
      </c>
      <c r="D248" s="833"/>
      <c r="E248" s="833"/>
      <c r="F248" s="833"/>
      <c r="G248" s="833"/>
      <c r="H248" s="833"/>
      <c r="I248" s="833"/>
      <c r="J248" s="1032" t="s">
        <v>54</v>
      </c>
      <c r="K248" s="1033"/>
      <c r="L248" s="1033"/>
      <c r="M248" s="1034"/>
      <c r="N248" s="1331"/>
      <c r="O248" s="845"/>
      <c r="P248" s="845"/>
      <c r="Q248" s="845"/>
      <c r="R248" s="845"/>
      <c r="S248" s="845"/>
      <c r="T248" s="845"/>
      <c r="U248" s="845"/>
      <c r="V248" s="845"/>
      <c r="W248" s="845"/>
      <c r="X248" s="845"/>
      <c r="Y248" s="845"/>
      <c r="Z248" s="846"/>
      <c r="AA248" s="1336" t="s">
        <v>38</v>
      </c>
      <c r="AB248" s="1336"/>
      <c r="AC248" s="1336"/>
      <c r="AD248" s="1336"/>
      <c r="AE248" s="1336"/>
      <c r="AF248" s="1336"/>
      <c r="AG248" s="1336"/>
      <c r="AH248" s="1337"/>
      <c r="AI248" s="1337"/>
      <c r="AJ248" s="1337"/>
      <c r="AK248" s="1337"/>
      <c r="AL248" s="1337"/>
      <c r="AM248" s="1337"/>
      <c r="AN248" s="1337"/>
      <c r="AO248" s="1337"/>
      <c r="AP248" s="1337"/>
      <c r="AQ248" s="1337"/>
      <c r="AR248" s="1337"/>
      <c r="AS248" s="1337"/>
      <c r="AT248" s="1337"/>
      <c r="AU248" s="1337"/>
      <c r="AV248" s="1337"/>
      <c r="AW248" s="130"/>
      <c r="AX248" s="130"/>
      <c r="AY248" s="130"/>
      <c r="AZ248" s="130"/>
    </row>
    <row r="249" spans="1:90" ht="16.350000000000001" customHeight="1">
      <c r="A249" s="5"/>
      <c r="B249" s="5"/>
      <c r="C249" s="833"/>
      <c r="D249" s="833"/>
      <c r="E249" s="833"/>
      <c r="F249" s="833"/>
      <c r="G249" s="833"/>
      <c r="H249" s="833"/>
      <c r="I249" s="833"/>
      <c r="J249" s="1032" t="s">
        <v>55</v>
      </c>
      <c r="K249" s="1033"/>
      <c r="L249" s="1033"/>
      <c r="M249" s="1034"/>
      <c r="N249" s="1331"/>
      <c r="O249" s="845"/>
      <c r="P249" s="845"/>
      <c r="Q249" s="845"/>
      <c r="R249" s="845"/>
      <c r="S249" s="845"/>
      <c r="T249" s="845"/>
      <c r="U249" s="845"/>
      <c r="V249" s="845"/>
      <c r="W249" s="845"/>
      <c r="X249" s="845"/>
      <c r="Y249" s="845"/>
      <c r="Z249" s="846"/>
      <c r="AA249" s="1336"/>
      <c r="AB249" s="1336"/>
      <c r="AC249" s="1336"/>
      <c r="AD249" s="1336"/>
      <c r="AE249" s="1336"/>
      <c r="AF249" s="1336"/>
      <c r="AG249" s="1336"/>
      <c r="AH249" s="1337"/>
      <c r="AI249" s="1337"/>
      <c r="AJ249" s="1337"/>
      <c r="AK249" s="1337"/>
      <c r="AL249" s="1337"/>
      <c r="AM249" s="1337"/>
      <c r="AN249" s="1337"/>
      <c r="AO249" s="1337"/>
      <c r="AP249" s="1337"/>
      <c r="AQ249" s="1337"/>
      <c r="AR249" s="1337"/>
      <c r="AS249" s="1337"/>
      <c r="AT249" s="1337"/>
      <c r="AU249" s="1337"/>
      <c r="AV249" s="1337"/>
      <c r="AW249" s="130"/>
      <c r="AX249" s="130"/>
      <c r="AY249" s="130"/>
      <c r="AZ249" s="130"/>
    </row>
    <row r="250" spans="1:90" ht="21.95" customHeight="1">
      <c r="A250" s="5"/>
      <c r="B250" s="5"/>
      <c r="C250" s="833" t="s">
        <v>76</v>
      </c>
      <c r="D250" s="833"/>
      <c r="E250" s="833"/>
      <c r="F250" s="833"/>
      <c r="G250" s="833"/>
      <c r="H250" s="833" t="s">
        <v>13</v>
      </c>
      <c r="I250" s="833"/>
      <c r="J250" s="833"/>
      <c r="K250" s="833"/>
      <c r="L250" s="833" t="s">
        <v>14</v>
      </c>
      <c r="M250" s="833"/>
      <c r="N250" s="833"/>
      <c r="O250" s="833"/>
      <c r="P250" s="833"/>
      <c r="Q250" s="833"/>
      <c r="R250" s="833"/>
      <c r="S250" s="833"/>
      <c r="T250" s="833"/>
      <c r="U250" s="833"/>
      <c r="V250" s="833"/>
      <c r="W250" s="833"/>
      <c r="X250" s="833"/>
      <c r="Y250" s="833"/>
      <c r="Z250" s="833"/>
      <c r="AA250" s="833"/>
      <c r="AB250" s="833"/>
      <c r="AC250" s="833"/>
      <c r="AD250" s="833"/>
      <c r="AE250" s="833"/>
      <c r="AF250" s="833"/>
      <c r="AG250" s="833"/>
      <c r="AH250" s="833"/>
      <c r="AI250" s="833"/>
      <c r="AJ250" s="833"/>
      <c r="AK250" s="833"/>
      <c r="AL250" s="833"/>
      <c r="AM250" s="833"/>
      <c r="AN250" s="833"/>
      <c r="AO250" s="833"/>
      <c r="AP250" s="833"/>
      <c r="AQ250" s="833"/>
      <c r="AR250" s="833"/>
      <c r="AS250" s="833"/>
      <c r="AT250" s="833"/>
      <c r="AU250" s="833"/>
      <c r="AV250" s="833"/>
      <c r="AW250" s="130"/>
      <c r="AX250" s="130"/>
      <c r="AY250" s="130"/>
      <c r="AZ250" s="130"/>
    </row>
    <row r="251" spans="1:90" ht="21.6" customHeight="1">
      <c r="A251" s="5"/>
      <c r="B251" s="5"/>
      <c r="C251" s="1315"/>
      <c r="D251" s="1315"/>
      <c r="E251" s="1315"/>
      <c r="F251" s="1315"/>
      <c r="G251" s="1315"/>
      <c r="H251" s="1315"/>
      <c r="I251" s="1315"/>
      <c r="J251" s="1315"/>
      <c r="K251" s="1315"/>
      <c r="L251" s="1335"/>
      <c r="M251" s="1335"/>
      <c r="N251" s="1335"/>
      <c r="O251" s="1335"/>
      <c r="P251" s="1335"/>
      <c r="Q251" s="1335"/>
      <c r="R251" s="1335"/>
      <c r="S251" s="1335"/>
      <c r="T251" s="1335"/>
      <c r="U251" s="1335"/>
      <c r="V251" s="1335"/>
      <c r="W251" s="1335"/>
      <c r="X251" s="1335"/>
      <c r="Y251" s="1335"/>
      <c r="Z251" s="1335"/>
      <c r="AA251" s="1335"/>
      <c r="AB251" s="1335"/>
      <c r="AC251" s="1335"/>
      <c r="AD251" s="1335"/>
      <c r="AE251" s="1335"/>
      <c r="AF251" s="1335"/>
      <c r="AG251" s="1335"/>
      <c r="AH251" s="1335"/>
      <c r="AI251" s="1335"/>
      <c r="AJ251" s="1335"/>
      <c r="AK251" s="1335"/>
      <c r="AL251" s="1335"/>
      <c r="AM251" s="1335"/>
      <c r="AN251" s="1335"/>
      <c r="AO251" s="1335"/>
      <c r="AP251" s="1335"/>
      <c r="AQ251" s="1335"/>
      <c r="AR251" s="1335"/>
      <c r="AS251" s="1335"/>
      <c r="AT251" s="1335"/>
      <c r="AU251" s="1335"/>
      <c r="AV251" s="1335"/>
      <c r="AW251" s="130"/>
      <c r="AX251" s="130"/>
      <c r="AY251" s="130"/>
      <c r="AZ251" s="130"/>
    </row>
    <row r="252" spans="1:90" ht="21.95" customHeight="1">
      <c r="A252" s="5"/>
      <c r="B252" s="5"/>
      <c r="C252" s="1037"/>
      <c r="D252" s="1037"/>
      <c r="E252" s="1037"/>
      <c r="F252" s="1037"/>
      <c r="G252" s="1037"/>
      <c r="H252" s="1037"/>
      <c r="I252" s="1037"/>
      <c r="J252" s="1037"/>
      <c r="K252" s="1037"/>
      <c r="L252" s="958"/>
      <c r="M252" s="958"/>
      <c r="N252" s="958"/>
      <c r="O252" s="958"/>
      <c r="P252" s="958"/>
      <c r="Q252" s="958"/>
      <c r="R252" s="958"/>
      <c r="S252" s="958"/>
      <c r="T252" s="958"/>
      <c r="U252" s="958"/>
      <c r="V252" s="958"/>
      <c r="W252" s="958"/>
      <c r="X252" s="958"/>
      <c r="Y252" s="958"/>
      <c r="Z252" s="958"/>
      <c r="AA252" s="958"/>
      <c r="AB252" s="958"/>
      <c r="AC252" s="958"/>
      <c r="AD252" s="958"/>
      <c r="AE252" s="958"/>
      <c r="AF252" s="958"/>
      <c r="AG252" s="958"/>
      <c r="AH252" s="958"/>
      <c r="AI252" s="958"/>
      <c r="AJ252" s="958"/>
      <c r="AK252" s="958"/>
      <c r="AL252" s="958"/>
      <c r="AM252" s="958"/>
      <c r="AN252" s="958"/>
      <c r="AO252" s="958"/>
      <c r="AP252" s="958"/>
      <c r="AQ252" s="958"/>
      <c r="AR252" s="958"/>
      <c r="AS252" s="958"/>
      <c r="AT252" s="958"/>
      <c r="AU252" s="958"/>
      <c r="AV252" s="958"/>
      <c r="AW252" s="130"/>
      <c r="AX252" s="130"/>
      <c r="AY252" s="130"/>
      <c r="AZ252" s="130"/>
    </row>
    <row r="253" spans="1:90" ht="21.95" customHeight="1">
      <c r="A253" s="5"/>
      <c r="B253" s="5"/>
      <c r="C253" s="1037"/>
      <c r="D253" s="1037"/>
      <c r="E253" s="1037"/>
      <c r="F253" s="1037"/>
      <c r="G253" s="1037"/>
      <c r="H253" s="1037"/>
      <c r="I253" s="1037"/>
      <c r="J253" s="1037"/>
      <c r="K253" s="1037"/>
      <c r="L253" s="958"/>
      <c r="M253" s="958"/>
      <c r="N253" s="958"/>
      <c r="O253" s="958"/>
      <c r="P253" s="958"/>
      <c r="Q253" s="958"/>
      <c r="R253" s="958"/>
      <c r="S253" s="958"/>
      <c r="T253" s="958"/>
      <c r="U253" s="958"/>
      <c r="V253" s="958"/>
      <c r="W253" s="958"/>
      <c r="X253" s="958"/>
      <c r="Y253" s="958"/>
      <c r="Z253" s="958"/>
      <c r="AA253" s="958"/>
      <c r="AB253" s="958"/>
      <c r="AC253" s="958"/>
      <c r="AD253" s="958"/>
      <c r="AE253" s="958"/>
      <c r="AF253" s="958"/>
      <c r="AG253" s="958"/>
      <c r="AH253" s="958"/>
      <c r="AI253" s="958"/>
      <c r="AJ253" s="958"/>
      <c r="AK253" s="958"/>
      <c r="AL253" s="958"/>
      <c r="AM253" s="958"/>
      <c r="AN253" s="958"/>
      <c r="AO253" s="958"/>
      <c r="AP253" s="958"/>
      <c r="AQ253" s="958"/>
      <c r="AR253" s="958"/>
      <c r="AS253" s="958"/>
      <c r="AT253" s="958"/>
      <c r="AU253" s="958"/>
      <c r="AV253" s="958"/>
      <c r="AW253" s="130"/>
      <c r="AX253" s="130"/>
      <c r="AY253" s="130"/>
      <c r="AZ253" s="130"/>
    </row>
    <row r="254" spans="1:90" ht="21.95" customHeight="1">
      <c r="A254" s="5"/>
      <c r="B254" s="5"/>
      <c r="C254" s="1037"/>
      <c r="D254" s="1037"/>
      <c r="E254" s="1037"/>
      <c r="F254" s="1037"/>
      <c r="G254" s="1037"/>
      <c r="H254" s="1037"/>
      <c r="I254" s="1037"/>
      <c r="J254" s="1037"/>
      <c r="K254" s="1037"/>
      <c r="L254" s="958"/>
      <c r="M254" s="958"/>
      <c r="N254" s="958"/>
      <c r="O254" s="958"/>
      <c r="P254" s="958"/>
      <c r="Q254" s="958"/>
      <c r="R254" s="958"/>
      <c r="S254" s="958"/>
      <c r="T254" s="958"/>
      <c r="U254" s="958"/>
      <c r="V254" s="958"/>
      <c r="W254" s="958"/>
      <c r="X254" s="958"/>
      <c r="Y254" s="958"/>
      <c r="Z254" s="958"/>
      <c r="AA254" s="958"/>
      <c r="AB254" s="958"/>
      <c r="AC254" s="958"/>
      <c r="AD254" s="958"/>
      <c r="AE254" s="958"/>
      <c r="AF254" s="958"/>
      <c r="AG254" s="958"/>
      <c r="AH254" s="958"/>
      <c r="AI254" s="958"/>
      <c r="AJ254" s="958"/>
      <c r="AK254" s="958"/>
      <c r="AL254" s="958"/>
      <c r="AM254" s="958"/>
      <c r="AN254" s="958"/>
      <c r="AO254" s="958"/>
      <c r="AP254" s="958"/>
      <c r="AQ254" s="958"/>
      <c r="AR254" s="958"/>
      <c r="AS254" s="958"/>
      <c r="AT254" s="958"/>
      <c r="AU254" s="958"/>
      <c r="AV254" s="958"/>
      <c r="AW254" s="130"/>
      <c r="AX254" s="130"/>
      <c r="AY254" s="130"/>
      <c r="AZ254" s="130"/>
    </row>
    <row r="255" spans="1:90" ht="21.95" customHeight="1">
      <c r="A255" s="5"/>
      <c r="B255" s="5"/>
      <c r="C255" s="1037"/>
      <c r="D255" s="1037"/>
      <c r="E255" s="1037"/>
      <c r="F255" s="1037"/>
      <c r="G255" s="1037"/>
      <c r="H255" s="1037"/>
      <c r="I255" s="1037"/>
      <c r="J255" s="1037"/>
      <c r="K255" s="1037"/>
      <c r="L255" s="958"/>
      <c r="M255" s="958"/>
      <c r="N255" s="958"/>
      <c r="O255" s="958"/>
      <c r="P255" s="958"/>
      <c r="Q255" s="958"/>
      <c r="R255" s="958"/>
      <c r="S255" s="958"/>
      <c r="T255" s="958"/>
      <c r="U255" s="958"/>
      <c r="V255" s="958"/>
      <c r="W255" s="958"/>
      <c r="X255" s="958"/>
      <c r="Y255" s="958"/>
      <c r="Z255" s="958"/>
      <c r="AA255" s="958"/>
      <c r="AB255" s="958"/>
      <c r="AC255" s="958"/>
      <c r="AD255" s="958"/>
      <c r="AE255" s="958"/>
      <c r="AF255" s="958"/>
      <c r="AG255" s="958"/>
      <c r="AH255" s="958"/>
      <c r="AI255" s="958"/>
      <c r="AJ255" s="958"/>
      <c r="AK255" s="958"/>
      <c r="AL255" s="958"/>
      <c r="AM255" s="958"/>
      <c r="AN255" s="958"/>
      <c r="AO255" s="958"/>
      <c r="AP255" s="958"/>
      <c r="AQ255" s="958"/>
      <c r="AR255" s="958"/>
      <c r="AS255" s="958"/>
      <c r="AT255" s="958"/>
      <c r="AU255" s="958"/>
      <c r="AV255" s="958"/>
      <c r="AW255" s="130"/>
      <c r="AX255" s="130"/>
      <c r="AY255" s="130"/>
      <c r="AZ255" s="130"/>
    </row>
    <row r="256" spans="1:90" ht="21.6" customHeight="1" thickBot="1">
      <c r="A256" s="5"/>
      <c r="B256" s="5"/>
      <c r="C256" s="1038"/>
      <c r="D256" s="1038"/>
      <c r="E256" s="1038"/>
      <c r="F256" s="1038"/>
      <c r="G256" s="1038"/>
      <c r="H256" s="1038"/>
      <c r="I256" s="1038"/>
      <c r="J256" s="1038"/>
      <c r="K256" s="1038"/>
      <c r="L256" s="1036"/>
      <c r="M256" s="1036"/>
      <c r="N256" s="1036"/>
      <c r="O256" s="1036"/>
      <c r="P256" s="1036"/>
      <c r="Q256" s="1036"/>
      <c r="R256" s="1036"/>
      <c r="S256" s="1036"/>
      <c r="T256" s="1036"/>
      <c r="U256" s="1036"/>
      <c r="V256" s="1036"/>
      <c r="W256" s="1036"/>
      <c r="X256" s="1036"/>
      <c r="Y256" s="1036"/>
      <c r="Z256" s="1036"/>
      <c r="AA256" s="1036"/>
      <c r="AB256" s="1036"/>
      <c r="AC256" s="1036"/>
      <c r="AD256" s="1036"/>
      <c r="AE256" s="1036"/>
      <c r="AF256" s="1036"/>
      <c r="AG256" s="1036"/>
      <c r="AH256" s="1036"/>
      <c r="AI256" s="1036"/>
      <c r="AJ256" s="1036"/>
      <c r="AK256" s="1036"/>
      <c r="AL256" s="1036"/>
      <c r="AM256" s="1036"/>
      <c r="AN256" s="1036"/>
      <c r="AO256" s="1036"/>
      <c r="AP256" s="1036"/>
      <c r="AQ256" s="1036"/>
      <c r="AR256" s="1036"/>
      <c r="AS256" s="1036"/>
      <c r="AT256" s="1036"/>
      <c r="AU256" s="1036"/>
      <c r="AV256" s="1036"/>
      <c r="AW256" s="130"/>
      <c r="AX256" s="130"/>
      <c r="AY256" s="130"/>
      <c r="AZ256" s="130"/>
    </row>
    <row r="257" spans="1:98" s="113" customFormat="1" ht="16.350000000000001" customHeight="1" thickBot="1">
      <c r="A257" s="111"/>
      <c r="B257" s="111"/>
      <c r="C257" s="1064" t="s">
        <v>17</v>
      </c>
      <c r="D257" s="1065"/>
      <c r="E257" s="1065"/>
      <c r="F257" s="1066"/>
      <c r="G257" s="1051" t="s">
        <v>222</v>
      </c>
      <c r="H257" s="858"/>
      <c r="I257" s="858"/>
      <c r="J257" s="858"/>
      <c r="K257" s="858"/>
      <c r="L257" s="858"/>
      <c r="M257" s="858"/>
      <c r="N257" s="858"/>
      <c r="O257" s="858"/>
      <c r="P257" s="858"/>
      <c r="Q257" s="858"/>
      <c r="R257" s="858"/>
      <c r="S257" s="858"/>
      <c r="T257" s="858"/>
      <c r="U257" s="858"/>
      <c r="V257" s="858"/>
      <c r="W257" s="858"/>
      <c r="X257" s="858"/>
      <c r="Y257" s="858"/>
      <c r="Z257" s="858"/>
      <c r="AA257" s="858"/>
      <c r="AB257" s="858"/>
      <c r="AC257" s="858"/>
      <c r="AD257" s="858"/>
      <c r="AE257" s="858"/>
      <c r="AF257" s="858"/>
      <c r="AG257" s="858"/>
      <c r="AH257" s="858"/>
      <c r="AI257" s="858"/>
      <c r="AJ257" s="858"/>
      <c r="AK257" s="858"/>
      <c r="AL257" s="1052"/>
      <c r="AM257" s="635"/>
      <c r="AN257" s="636"/>
      <c r="AO257" s="809" t="s">
        <v>29</v>
      </c>
      <c r="AP257" s="809"/>
      <c r="AQ257" s="809"/>
      <c r="AR257" s="635"/>
      <c r="AS257" s="636"/>
      <c r="AT257" s="809" t="s">
        <v>30</v>
      </c>
      <c r="AU257" s="809"/>
      <c r="AV257" s="1053"/>
      <c r="AW257" s="185" t="str">
        <f>IF(AND(AM257="〇",AR257="〇"),"要確認","")</f>
        <v/>
      </c>
      <c r="AX257" s="136"/>
      <c r="AY257" s="136"/>
      <c r="AZ257" s="136"/>
      <c r="BA257" s="149"/>
      <c r="BB257" s="149"/>
      <c r="BC257" s="149"/>
      <c r="BD257" s="111"/>
      <c r="BE257" s="111"/>
      <c r="BF257" s="111"/>
      <c r="BG257" s="153"/>
      <c r="BH257" s="153"/>
      <c r="BI257" s="153"/>
      <c r="BJ257" s="153"/>
      <c r="BK257" s="153"/>
      <c r="BL257" s="153"/>
      <c r="BM257" s="153"/>
      <c r="BN257" s="153"/>
      <c r="BO257" s="153"/>
      <c r="BP257" s="153"/>
      <c r="BQ257" s="153"/>
      <c r="BR257" s="153"/>
      <c r="BS257" s="153"/>
      <c r="BT257" s="153"/>
      <c r="BU257" s="153"/>
      <c r="BV257" s="153"/>
      <c r="BW257" s="153"/>
      <c r="BX257" s="153"/>
      <c r="BY257" s="153"/>
      <c r="BZ257" s="153"/>
      <c r="CA257" s="153"/>
      <c r="CB257" s="153"/>
      <c r="CC257" s="153"/>
      <c r="CD257" s="153"/>
      <c r="CE257" s="153"/>
      <c r="CF257" s="153"/>
      <c r="CG257" s="153"/>
      <c r="CH257" s="153"/>
      <c r="CI257" s="153"/>
      <c r="CJ257" s="153"/>
      <c r="CK257" s="153"/>
      <c r="CL257" s="153"/>
      <c r="CM257" s="153"/>
      <c r="CN257" s="153"/>
      <c r="CO257" s="153"/>
      <c r="CP257" s="153"/>
      <c r="CQ257" s="153"/>
      <c r="CR257" s="153"/>
      <c r="CS257" s="153"/>
      <c r="CT257" s="153"/>
    </row>
    <row r="258" spans="1:98" s="113" customFormat="1" ht="29.1" customHeight="1">
      <c r="A258" s="111"/>
      <c r="B258" s="111"/>
      <c r="C258" s="1142"/>
      <c r="D258" s="1143"/>
      <c r="E258" s="1143"/>
      <c r="F258" s="1144"/>
      <c r="G258" s="1041" t="s">
        <v>223</v>
      </c>
      <c r="H258" s="1042"/>
      <c r="I258" s="1042"/>
      <c r="J258" s="1042"/>
      <c r="K258" s="1042"/>
      <c r="L258" s="1042"/>
      <c r="M258" s="1042"/>
      <c r="N258" s="1042"/>
      <c r="O258" s="1042"/>
      <c r="P258" s="1042"/>
      <c r="Q258" s="1042"/>
      <c r="R258" s="1042"/>
      <c r="S258" s="1042"/>
      <c r="T258" s="1042"/>
      <c r="U258" s="1042"/>
      <c r="V258" s="1042"/>
      <c r="W258" s="1042"/>
      <c r="X258" s="1042"/>
      <c r="Y258" s="1042"/>
      <c r="Z258" s="1042"/>
      <c r="AA258" s="1042"/>
      <c r="AB258" s="1042"/>
      <c r="AC258" s="1042"/>
      <c r="AD258" s="1042"/>
      <c r="AE258" s="1042"/>
      <c r="AF258" s="1042"/>
      <c r="AG258" s="1042"/>
      <c r="AH258" s="1042"/>
      <c r="AI258" s="1042"/>
      <c r="AJ258" s="1042"/>
      <c r="AK258" s="1042"/>
      <c r="AL258" s="1042"/>
      <c r="AM258" s="1042"/>
      <c r="AN258" s="1042"/>
      <c r="AO258" s="1042"/>
      <c r="AP258" s="1042"/>
      <c r="AQ258" s="1042"/>
      <c r="AR258" s="1042"/>
      <c r="AS258" s="1042"/>
      <c r="AT258" s="1042"/>
      <c r="AU258" s="1042"/>
      <c r="AV258" s="1043"/>
      <c r="AW258" s="137"/>
      <c r="AX258" s="137"/>
      <c r="AY258" s="137"/>
      <c r="AZ258" s="137"/>
      <c r="BA258" s="151"/>
      <c r="BB258" s="151"/>
      <c r="BC258" s="151"/>
      <c r="BD258" s="111"/>
      <c r="BE258" s="111"/>
      <c r="BF258" s="111"/>
      <c r="BG258" s="153"/>
      <c r="BH258" s="153"/>
      <c r="BI258" s="153"/>
      <c r="BJ258" s="153"/>
      <c r="BK258" s="153"/>
      <c r="BL258" s="153"/>
      <c r="BM258" s="153"/>
      <c r="BN258" s="153"/>
      <c r="BO258" s="153"/>
      <c r="BP258" s="153"/>
      <c r="BQ258" s="153"/>
      <c r="BR258" s="153"/>
      <c r="BS258" s="153"/>
      <c r="BT258" s="153"/>
      <c r="BU258" s="153"/>
      <c r="BV258" s="153"/>
      <c r="BW258" s="153"/>
      <c r="BX258" s="153"/>
      <c r="BY258" s="153"/>
      <c r="BZ258" s="153"/>
      <c r="CA258" s="153"/>
      <c r="CB258" s="153"/>
      <c r="CC258" s="153"/>
      <c r="CD258" s="153"/>
      <c r="CE258" s="153"/>
      <c r="CF258" s="153"/>
      <c r="CG258" s="153"/>
      <c r="CH258" s="153"/>
      <c r="CI258" s="153"/>
      <c r="CJ258" s="153"/>
      <c r="CK258" s="153"/>
      <c r="CL258" s="153"/>
      <c r="CM258" s="153"/>
      <c r="CN258" s="153"/>
      <c r="CO258" s="153"/>
      <c r="CP258" s="153"/>
      <c r="CQ258" s="153"/>
      <c r="CR258" s="153"/>
      <c r="CS258" s="153"/>
      <c r="CT258" s="153"/>
    </row>
    <row r="259" spans="1:98" s="113" customFormat="1" ht="6.6" customHeight="1">
      <c r="A259" s="111"/>
      <c r="B259" s="111"/>
      <c r="C259" s="1142"/>
      <c r="D259" s="1143"/>
      <c r="E259" s="1143"/>
      <c r="F259" s="1144"/>
      <c r="G259" s="1044"/>
      <c r="H259" s="1045"/>
      <c r="I259" s="1045"/>
      <c r="J259" s="1045"/>
      <c r="K259" s="1045"/>
      <c r="L259" s="1045"/>
      <c r="M259" s="1045"/>
      <c r="N259" s="1045"/>
      <c r="O259" s="1045"/>
      <c r="P259" s="1045"/>
      <c r="Q259" s="1045"/>
      <c r="R259" s="1045"/>
      <c r="S259" s="1045"/>
      <c r="T259" s="1045"/>
      <c r="U259" s="1045"/>
      <c r="V259" s="1045"/>
      <c r="W259" s="1045"/>
      <c r="X259" s="1045"/>
      <c r="Y259" s="1045"/>
      <c r="Z259" s="1045"/>
      <c r="AA259" s="1045"/>
      <c r="AB259" s="1045"/>
      <c r="AC259" s="1045"/>
      <c r="AD259" s="1045"/>
      <c r="AE259" s="1045"/>
      <c r="AF259" s="1045"/>
      <c r="AG259" s="1045"/>
      <c r="AH259" s="1045"/>
      <c r="AI259" s="1045"/>
      <c r="AJ259" s="1045"/>
      <c r="AK259" s="1045"/>
      <c r="AL259" s="1045"/>
      <c r="AM259" s="1045"/>
      <c r="AN259" s="1045"/>
      <c r="AO259" s="1045"/>
      <c r="AP259" s="1045"/>
      <c r="AQ259" s="1045"/>
      <c r="AR259" s="1045"/>
      <c r="AS259" s="1045"/>
      <c r="AT259" s="1045"/>
      <c r="AU259" s="1045"/>
      <c r="AV259" s="1046"/>
      <c r="AW259" s="137"/>
      <c r="AX259" s="137"/>
      <c r="AY259" s="137"/>
      <c r="AZ259" s="137"/>
      <c r="BA259" s="151"/>
      <c r="BB259" s="151"/>
      <c r="BC259" s="151"/>
      <c r="BD259" s="111"/>
      <c r="BE259" s="111"/>
      <c r="BF259" s="111"/>
      <c r="BG259" s="153"/>
      <c r="BH259" s="153"/>
      <c r="BI259" s="153"/>
      <c r="BJ259" s="153"/>
      <c r="BK259" s="153"/>
      <c r="BL259" s="153"/>
      <c r="BM259" s="153"/>
      <c r="BN259" s="153"/>
      <c r="BO259" s="153"/>
      <c r="BP259" s="153"/>
      <c r="BQ259" s="153"/>
      <c r="BR259" s="153"/>
      <c r="BS259" s="153"/>
      <c r="BT259" s="153"/>
      <c r="BU259" s="153"/>
      <c r="BV259" s="153"/>
      <c r="BW259" s="153"/>
      <c r="BX259" s="153"/>
      <c r="BY259" s="153"/>
      <c r="BZ259" s="153"/>
      <c r="CA259" s="153"/>
      <c r="CB259" s="153"/>
      <c r="CC259" s="153"/>
      <c r="CD259" s="153"/>
      <c r="CE259" s="153"/>
      <c r="CF259" s="153"/>
      <c r="CG259" s="153"/>
      <c r="CH259" s="153"/>
      <c r="CI259" s="153"/>
      <c r="CJ259" s="153"/>
      <c r="CK259" s="153"/>
      <c r="CL259" s="153"/>
      <c r="CM259" s="153"/>
      <c r="CN259" s="153"/>
      <c r="CO259" s="153"/>
      <c r="CP259" s="153"/>
      <c r="CQ259" s="153"/>
      <c r="CR259" s="153"/>
      <c r="CS259" s="153"/>
      <c r="CT259" s="153"/>
    </row>
    <row r="260" spans="1:98" s="113" customFormat="1" ht="12.6" customHeight="1">
      <c r="A260" s="111"/>
      <c r="B260" s="111"/>
      <c r="C260" s="987" t="s">
        <v>78</v>
      </c>
      <c r="D260" s="989"/>
      <c r="E260" s="1064" t="s">
        <v>357</v>
      </c>
      <c r="F260" s="1065"/>
      <c r="G260" s="1065"/>
      <c r="H260" s="1065"/>
      <c r="I260" s="1065"/>
      <c r="J260" s="1066"/>
      <c r="K260" s="1064" t="s">
        <v>0</v>
      </c>
      <c r="L260" s="1065"/>
      <c r="M260" s="1065"/>
      <c r="N260" s="1065"/>
      <c r="O260" s="1065"/>
      <c r="P260" s="1065"/>
      <c r="Q260" s="1065"/>
      <c r="R260" s="1065"/>
      <c r="S260" s="1066"/>
      <c r="T260" s="1064" t="s">
        <v>1</v>
      </c>
      <c r="U260" s="1066"/>
      <c r="V260" s="1057" t="s">
        <v>358</v>
      </c>
      <c r="W260" s="1057"/>
      <c r="X260" s="1057"/>
      <c r="Y260" s="1057"/>
      <c r="Z260" s="1057"/>
      <c r="AA260" s="1057"/>
      <c r="AB260" s="1047" t="s">
        <v>359</v>
      </c>
      <c r="AC260" s="1047"/>
      <c r="AD260" s="1047"/>
      <c r="AE260" s="1047"/>
      <c r="AF260" s="1047"/>
      <c r="AG260" s="1049" t="s">
        <v>363</v>
      </c>
      <c r="AH260" s="1050"/>
      <c r="AI260" s="1050"/>
      <c r="AJ260" s="1050"/>
      <c r="AK260" s="1050"/>
      <c r="AL260" s="1050"/>
      <c r="AM260" s="1050"/>
      <c r="AN260" s="1050"/>
      <c r="AO260" s="1050"/>
      <c r="AP260" s="1050"/>
      <c r="AQ260" s="1050"/>
      <c r="AR260" s="1050"/>
      <c r="AS260" s="1050"/>
      <c r="AT260" s="1050"/>
      <c r="AU260" s="1050"/>
      <c r="AV260" s="1050"/>
      <c r="AW260" s="136"/>
      <c r="AX260" s="136"/>
      <c r="AY260" s="136"/>
      <c r="AZ260" s="136"/>
      <c r="BA260" s="149"/>
      <c r="BB260" s="149"/>
      <c r="BC260" s="149"/>
      <c r="BD260" s="111"/>
      <c r="BE260" s="111"/>
      <c r="BF260" s="111"/>
      <c r="BG260" s="153"/>
      <c r="BH260" s="153"/>
      <c r="BI260" s="153"/>
      <c r="BJ260" s="153"/>
      <c r="BK260" s="153"/>
      <c r="BL260" s="153"/>
      <c r="BM260" s="153"/>
      <c r="BN260" s="153"/>
      <c r="BO260" s="153"/>
      <c r="BP260" s="153"/>
      <c r="BQ260" s="153"/>
      <c r="BR260" s="153"/>
      <c r="BS260" s="153"/>
      <c r="BT260" s="153"/>
      <c r="BU260" s="153"/>
      <c r="BV260" s="153"/>
      <c r="BW260" s="153"/>
      <c r="BX260" s="153"/>
      <c r="BY260" s="153"/>
      <c r="BZ260" s="153"/>
      <c r="CA260" s="153"/>
      <c r="CB260" s="153"/>
      <c r="CC260" s="153"/>
      <c r="CD260" s="153"/>
      <c r="CE260" s="153"/>
      <c r="CF260" s="153"/>
      <c r="CG260" s="153"/>
      <c r="CH260" s="153"/>
      <c r="CI260" s="153"/>
      <c r="CJ260" s="153"/>
      <c r="CK260" s="153"/>
      <c r="CL260" s="153"/>
      <c r="CM260" s="153"/>
      <c r="CN260" s="153"/>
      <c r="CO260" s="153"/>
      <c r="CP260" s="153"/>
      <c r="CQ260" s="153"/>
      <c r="CR260" s="153"/>
      <c r="CS260" s="153"/>
      <c r="CT260" s="153"/>
    </row>
    <row r="261" spans="1:98" s="113" customFormat="1" ht="25.35" customHeight="1" thickBot="1">
      <c r="A261" s="111"/>
      <c r="B261" s="111"/>
      <c r="C261" s="990"/>
      <c r="D261" s="992"/>
      <c r="E261" s="1067"/>
      <c r="F261" s="1068"/>
      <c r="G261" s="1068"/>
      <c r="H261" s="1068"/>
      <c r="I261" s="1068"/>
      <c r="J261" s="1069"/>
      <c r="K261" s="1067"/>
      <c r="L261" s="1068"/>
      <c r="M261" s="1068"/>
      <c r="N261" s="1068"/>
      <c r="O261" s="1068"/>
      <c r="P261" s="1068"/>
      <c r="Q261" s="1068"/>
      <c r="R261" s="1068"/>
      <c r="S261" s="1069"/>
      <c r="T261" s="1067"/>
      <c r="U261" s="1069"/>
      <c r="V261" s="1058"/>
      <c r="W261" s="1058"/>
      <c r="X261" s="1058"/>
      <c r="Y261" s="1058"/>
      <c r="Z261" s="1058"/>
      <c r="AA261" s="1058"/>
      <c r="AB261" s="1048"/>
      <c r="AC261" s="1048"/>
      <c r="AD261" s="1048"/>
      <c r="AE261" s="1048"/>
      <c r="AF261" s="1048"/>
      <c r="AG261" s="1050"/>
      <c r="AH261" s="1050"/>
      <c r="AI261" s="1050"/>
      <c r="AJ261" s="1050"/>
      <c r="AK261" s="1050"/>
      <c r="AL261" s="1050"/>
      <c r="AM261" s="1050"/>
      <c r="AN261" s="1050"/>
      <c r="AO261" s="1050"/>
      <c r="AP261" s="1050"/>
      <c r="AQ261" s="1050"/>
      <c r="AR261" s="1050"/>
      <c r="AS261" s="1050"/>
      <c r="AT261" s="1050"/>
      <c r="AU261" s="1050"/>
      <c r="AV261" s="1050"/>
      <c r="AW261" s="136"/>
      <c r="AX261" s="136"/>
      <c r="AY261" s="136"/>
      <c r="AZ261" s="136"/>
      <c r="BA261" s="149"/>
      <c r="BB261" s="149"/>
      <c r="BC261" s="149"/>
      <c r="BD261" s="111"/>
      <c r="BE261" s="111"/>
      <c r="BF261" s="111"/>
      <c r="BG261" s="153"/>
      <c r="BH261" s="153"/>
      <c r="BI261" s="153"/>
      <c r="BJ261" s="153"/>
      <c r="BK261" s="153"/>
      <c r="BL261" s="153"/>
      <c r="BM261" s="153"/>
      <c r="BN261" s="153"/>
      <c r="BO261" s="153"/>
      <c r="BP261" s="153"/>
      <c r="BQ261" s="153"/>
      <c r="BR261" s="153"/>
      <c r="BS261" s="153"/>
      <c r="BT261" s="153"/>
      <c r="BU261" s="153"/>
      <c r="BV261" s="153"/>
      <c r="BW261" s="153"/>
      <c r="BX261" s="153"/>
      <c r="BY261" s="153"/>
      <c r="BZ261" s="153"/>
      <c r="CA261" s="153"/>
      <c r="CB261" s="153"/>
      <c r="CC261" s="153"/>
      <c r="CD261" s="153"/>
      <c r="CE261" s="153"/>
      <c r="CF261" s="153"/>
      <c r="CG261" s="153"/>
      <c r="CH261" s="153"/>
      <c r="CI261" s="153"/>
      <c r="CJ261" s="153"/>
      <c r="CK261" s="153"/>
      <c r="CL261" s="153"/>
      <c r="CM261" s="153"/>
      <c r="CN261" s="153"/>
      <c r="CO261" s="153"/>
      <c r="CP261" s="153"/>
      <c r="CQ261" s="153"/>
      <c r="CR261" s="153"/>
      <c r="CS261" s="153"/>
      <c r="CT261" s="153"/>
    </row>
    <row r="262" spans="1:98" s="113" customFormat="1" ht="21.6" customHeight="1">
      <c r="A262" s="111"/>
      <c r="B262" s="111"/>
      <c r="C262" s="990"/>
      <c r="D262" s="992"/>
      <c r="E262" s="1003"/>
      <c r="F262" s="1004"/>
      <c r="G262" s="1004"/>
      <c r="H262" s="1004"/>
      <c r="I262" s="1004"/>
      <c r="J262" s="1005"/>
      <c r="K262" s="1070"/>
      <c r="L262" s="1071"/>
      <c r="M262" s="1071"/>
      <c r="N262" s="1071"/>
      <c r="O262" s="1071"/>
      <c r="P262" s="1071"/>
      <c r="Q262" s="1071"/>
      <c r="R262" s="1071"/>
      <c r="S262" s="1072"/>
      <c r="T262" s="1003"/>
      <c r="U262" s="1004"/>
      <c r="V262" s="1040"/>
      <c r="W262" s="1040"/>
      <c r="X262" s="1040"/>
      <c r="Y262" s="1040"/>
      <c r="Z262" s="1040"/>
      <c r="AA262" s="1040"/>
      <c r="AB262" s="1040"/>
      <c r="AC262" s="1040"/>
      <c r="AD262" s="1040"/>
      <c r="AE262" s="1040"/>
      <c r="AF262" s="1040"/>
      <c r="AG262" s="1059"/>
      <c r="AH262" s="1060"/>
      <c r="AI262" s="1060"/>
      <c r="AJ262" s="1060"/>
      <c r="AK262" s="1060"/>
      <c r="AL262" s="1060"/>
      <c r="AM262" s="1060"/>
      <c r="AN262" s="1060"/>
      <c r="AO262" s="199" t="s">
        <v>360</v>
      </c>
      <c r="AP262" s="1039"/>
      <c r="AQ262" s="1039"/>
      <c r="AR262" s="1039"/>
      <c r="AS262" s="1039"/>
      <c r="AT262" s="1039"/>
      <c r="AU262" s="1039"/>
      <c r="AV262" s="200" t="s">
        <v>361</v>
      </c>
      <c r="AW262" s="189" t="str">
        <f>IF(AND(NOT(K262=""),AB262=""),"要確認","")</f>
        <v/>
      </c>
      <c r="AX262" s="394"/>
      <c r="AY262" s="394"/>
      <c r="AZ262" s="394"/>
      <c r="BA262" s="152"/>
      <c r="BB262" s="152"/>
      <c r="BC262" s="152"/>
      <c r="BD262" s="111"/>
      <c r="BE262" s="111"/>
      <c r="BF262" s="111"/>
      <c r="BG262" s="153"/>
      <c r="BH262" s="153"/>
      <c r="BI262" s="153"/>
      <c r="BJ262" s="153"/>
      <c r="BK262" s="153"/>
      <c r="BL262" s="153"/>
      <c r="BM262" s="153"/>
      <c r="BN262" s="153"/>
      <c r="BO262" s="153"/>
      <c r="BP262" s="153"/>
      <c r="BQ262" s="153"/>
      <c r="BR262" s="153"/>
      <c r="BS262" s="153"/>
      <c r="BT262" s="153"/>
      <c r="BU262" s="153"/>
      <c r="BV262" s="162"/>
      <c r="BW262" s="153"/>
      <c r="BX262" s="153"/>
      <c r="BY262" s="153"/>
      <c r="BZ262" s="153"/>
      <c r="CA262" s="153"/>
      <c r="CB262" s="153"/>
      <c r="CC262" s="153"/>
      <c r="CD262" s="153"/>
      <c r="CE262" s="153"/>
      <c r="CF262" s="153"/>
      <c r="CG262" s="153"/>
      <c r="CH262" s="153"/>
      <c r="CI262" s="153"/>
      <c r="CJ262" s="153"/>
      <c r="CK262" s="153"/>
      <c r="CL262" s="153"/>
      <c r="CM262" s="153"/>
      <c r="CN262" s="153"/>
      <c r="CO262" s="153"/>
      <c r="CP262" s="153"/>
      <c r="CQ262" s="153"/>
      <c r="CR262" s="153"/>
      <c r="CS262" s="153"/>
      <c r="CT262" s="153"/>
    </row>
    <row r="263" spans="1:98" s="113" customFormat="1" ht="21.6" customHeight="1">
      <c r="A263" s="111"/>
      <c r="B263" s="111"/>
      <c r="C263" s="990"/>
      <c r="D263" s="992"/>
      <c r="E263" s="1010"/>
      <c r="F263" s="1011"/>
      <c r="G263" s="1011"/>
      <c r="H263" s="1011"/>
      <c r="I263" s="1011"/>
      <c r="J263" s="1012"/>
      <c r="K263" s="1013"/>
      <c r="L263" s="1014"/>
      <c r="M263" s="1014"/>
      <c r="N263" s="1014"/>
      <c r="O263" s="1014"/>
      <c r="P263" s="1014"/>
      <c r="Q263" s="1014"/>
      <c r="R263" s="1014"/>
      <c r="S263" s="1015"/>
      <c r="T263" s="1010"/>
      <c r="U263" s="1011"/>
      <c r="V263" s="1054"/>
      <c r="W263" s="1055"/>
      <c r="X263" s="1055"/>
      <c r="Y263" s="1055"/>
      <c r="Z263" s="1055"/>
      <c r="AA263" s="1056"/>
      <c r="AB263" s="1054"/>
      <c r="AC263" s="1055"/>
      <c r="AD263" s="1055"/>
      <c r="AE263" s="1055"/>
      <c r="AF263" s="1056"/>
      <c r="AG263" s="1061"/>
      <c r="AH263" s="1062"/>
      <c r="AI263" s="1062"/>
      <c r="AJ263" s="1062"/>
      <c r="AK263" s="1062"/>
      <c r="AL263" s="1062"/>
      <c r="AM263" s="1062"/>
      <c r="AN263" s="1062"/>
      <c r="AO263" s="117" t="s">
        <v>360</v>
      </c>
      <c r="AP263" s="1035"/>
      <c r="AQ263" s="1035"/>
      <c r="AR263" s="1035"/>
      <c r="AS263" s="1035"/>
      <c r="AT263" s="1035"/>
      <c r="AU263" s="1035"/>
      <c r="AV263" s="118" t="s">
        <v>361</v>
      </c>
      <c r="AW263" s="189" t="str">
        <f t="shared" ref="AW263:AW273" si="0">IF(AND(NOT(K263=""),AB263=""),"要確認","")</f>
        <v/>
      </c>
      <c r="AX263" s="394"/>
      <c r="AY263" s="394"/>
      <c r="AZ263" s="394"/>
      <c r="BA263" s="152"/>
      <c r="BB263" s="152"/>
      <c r="BC263" s="152"/>
      <c r="BD263" s="111"/>
      <c r="BE263" s="111"/>
      <c r="BF263" s="111"/>
      <c r="BG263" s="153"/>
      <c r="BH263" s="153"/>
      <c r="BI263" s="153"/>
      <c r="BJ263" s="153"/>
      <c r="BK263" s="153"/>
      <c r="BL263" s="153"/>
      <c r="BM263" s="153"/>
      <c r="BN263" s="153"/>
      <c r="BO263" s="153"/>
      <c r="BP263" s="153"/>
      <c r="BQ263" s="153"/>
      <c r="BR263" s="153"/>
      <c r="BS263" s="153"/>
      <c r="BT263" s="153"/>
      <c r="BU263" s="153"/>
      <c r="BV263" s="162"/>
      <c r="BW263" s="153"/>
      <c r="BX263" s="153"/>
      <c r="BY263" s="153"/>
      <c r="BZ263" s="153"/>
      <c r="CA263" s="153"/>
      <c r="CB263" s="153"/>
      <c r="CC263" s="153"/>
      <c r="CD263" s="153"/>
      <c r="CE263" s="153"/>
      <c r="CF263" s="153"/>
      <c r="CG263" s="153"/>
      <c r="CH263" s="153"/>
      <c r="CI263" s="153"/>
      <c r="CJ263" s="153"/>
      <c r="CK263" s="153"/>
      <c r="CL263" s="153"/>
      <c r="CM263" s="153"/>
      <c r="CN263" s="153"/>
      <c r="CO263" s="153"/>
      <c r="CP263" s="153"/>
      <c r="CQ263" s="153"/>
      <c r="CR263" s="153"/>
      <c r="CS263" s="153"/>
      <c r="CT263" s="153"/>
    </row>
    <row r="264" spans="1:98" s="113" customFormat="1" ht="21.6" customHeight="1">
      <c r="A264" s="111"/>
      <c r="B264" s="111"/>
      <c r="C264" s="990"/>
      <c r="D264" s="992"/>
      <c r="E264" s="1010"/>
      <c r="F264" s="1011"/>
      <c r="G264" s="1011"/>
      <c r="H264" s="1011"/>
      <c r="I264" s="1011"/>
      <c r="J264" s="1012"/>
      <c r="K264" s="1013"/>
      <c r="L264" s="1014"/>
      <c r="M264" s="1014"/>
      <c r="N264" s="1014"/>
      <c r="O264" s="1014"/>
      <c r="P264" s="1014"/>
      <c r="Q264" s="1014"/>
      <c r="R264" s="1014"/>
      <c r="S264" s="1015"/>
      <c r="T264" s="1010"/>
      <c r="U264" s="1011"/>
      <c r="V264" s="1054"/>
      <c r="W264" s="1055"/>
      <c r="X264" s="1055"/>
      <c r="Y264" s="1055"/>
      <c r="Z264" s="1055"/>
      <c r="AA264" s="1056"/>
      <c r="AB264" s="1054"/>
      <c r="AC264" s="1055"/>
      <c r="AD264" s="1055"/>
      <c r="AE264" s="1055"/>
      <c r="AF264" s="1056"/>
      <c r="AG264" s="1061"/>
      <c r="AH264" s="1062"/>
      <c r="AI264" s="1062"/>
      <c r="AJ264" s="1062"/>
      <c r="AK264" s="1062"/>
      <c r="AL264" s="1062"/>
      <c r="AM264" s="1062"/>
      <c r="AN264" s="1062"/>
      <c r="AO264" s="117" t="s">
        <v>360</v>
      </c>
      <c r="AP264" s="1035"/>
      <c r="AQ264" s="1035"/>
      <c r="AR264" s="1035"/>
      <c r="AS264" s="1035"/>
      <c r="AT264" s="1035"/>
      <c r="AU264" s="1035"/>
      <c r="AV264" s="118" t="s">
        <v>361</v>
      </c>
      <c r="AW264" s="189" t="str">
        <f t="shared" si="0"/>
        <v/>
      </c>
      <c r="AX264" s="394"/>
      <c r="AY264" s="394"/>
      <c r="AZ264" s="394"/>
      <c r="BA264" s="152"/>
      <c r="BB264" s="152"/>
      <c r="BC264" s="152"/>
      <c r="BD264" s="111"/>
      <c r="BE264" s="111"/>
      <c r="BF264" s="111"/>
      <c r="BG264" s="153"/>
      <c r="BH264" s="153"/>
      <c r="BI264" s="153"/>
      <c r="BJ264" s="153"/>
      <c r="BK264" s="153"/>
      <c r="BL264" s="153"/>
      <c r="BM264" s="153"/>
      <c r="BN264" s="153"/>
      <c r="BO264" s="153"/>
      <c r="BP264" s="153"/>
      <c r="BQ264" s="153"/>
      <c r="BR264" s="153"/>
      <c r="BS264" s="153"/>
      <c r="BT264" s="153"/>
      <c r="BU264" s="153"/>
      <c r="BV264" s="162"/>
      <c r="BW264" s="153"/>
      <c r="BX264" s="153"/>
      <c r="BY264" s="153"/>
      <c r="BZ264" s="153"/>
      <c r="CA264" s="153"/>
      <c r="CB264" s="153"/>
      <c r="CC264" s="153"/>
      <c r="CD264" s="153"/>
      <c r="CE264" s="153"/>
      <c r="CF264" s="153"/>
      <c r="CG264" s="153"/>
      <c r="CH264" s="153"/>
      <c r="CI264" s="153"/>
      <c r="CJ264" s="153"/>
      <c r="CK264" s="153"/>
      <c r="CL264" s="153"/>
      <c r="CM264" s="153"/>
      <c r="CN264" s="153"/>
      <c r="CO264" s="153"/>
      <c r="CP264" s="153"/>
      <c r="CQ264" s="153"/>
      <c r="CR264" s="153"/>
      <c r="CS264" s="153"/>
      <c r="CT264" s="153"/>
    </row>
    <row r="265" spans="1:98" s="113" customFormat="1" ht="21.6" customHeight="1">
      <c r="A265" s="111"/>
      <c r="B265" s="111"/>
      <c r="C265" s="990"/>
      <c r="D265" s="992"/>
      <c r="E265" s="1010"/>
      <c r="F265" s="1011"/>
      <c r="G265" s="1011"/>
      <c r="H265" s="1011"/>
      <c r="I265" s="1011"/>
      <c r="J265" s="1012"/>
      <c r="K265" s="1013"/>
      <c r="L265" s="1014"/>
      <c r="M265" s="1014"/>
      <c r="N265" s="1014"/>
      <c r="O265" s="1014"/>
      <c r="P265" s="1014"/>
      <c r="Q265" s="1014"/>
      <c r="R265" s="1014"/>
      <c r="S265" s="1015"/>
      <c r="T265" s="1010"/>
      <c r="U265" s="1011"/>
      <c r="V265" s="1054"/>
      <c r="W265" s="1055"/>
      <c r="X265" s="1055"/>
      <c r="Y265" s="1055"/>
      <c r="Z265" s="1055"/>
      <c r="AA265" s="1056"/>
      <c r="AB265" s="1054"/>
      <c r="AC265" s="1055"/>
      <c r="AD265" s="1055"/>
      <c r="AE265" s="1055"/>
      <c r="AF265" s="1056"/>
      <c r="AG265" s="1061"/>
      <c r="AH265" s="1062"/>
      <c r="AI265" s="1062"/>
      <c r="AJ265" s="1062"/>
      <c r="AK265" s="1062"/>
      <c r="AL265" s="1062"/>
      <c r="AM265" s="1062"/>
      <c r="AN265" s="1062"/>
      <c r="AO265" s="117" t="s">
        <v>360</v>
      </c>
      <c r="AP265" s="1035"/>
      <c r="AQ265" s="1035"/>
      <c r="AR265" s="1035"/>
      <c r="AS265" s="1035"/>
      <c r="AT265" s="1035"/>
      <c r="AU265" s="1035"/>
      <c r="AV265" s="118" t="s">
        <v>361</v>
      </c>
      <c r="AW265" s="189" t="str">
        <f t="shared" si="0"/>
        <v/>
      </c>
      <c r="AX265" s="394"/>
      <c r="AY265" s="394"/>
      <c r="AZ265" s="394"/>
      <c r="BA265" s="152"/>
      <c r="BB265" s="152"/>
      <c r="BC265" s="152"/>
      <c r="BD265" s="111"/>
      <c r="BE265" s="111"/>
      <c r="BF265" s="111"/>
      <c r="BG265" s="153"/>
      <c r="BH265" s="153"/>
      <c r="BI265" s="153"/>
      <c r="BJ265" s="153"/>
      <c r="BK265" s="153"/>
      <c r="BL265" s="153"/>
      <c r="BM265" s="153"/>
      <c r="BN265" s="153"/>
      <c r="BO265" s="153"/>
      <c r="BP265" s="153"/>
      <c r="BQ265" s="153"/>
      <c r="BR265" s="153"/>
      <c r="BS265" s="153"/>
      <c r="BT265" s="153"/>
      <c r="BU265" s="153"/>
      <c r="BV265" s="162"/>
      <c r="BW265" s="153"/>
      <c r="BX265" s="153"/>
      <c r="BY265" s="153"/>
      <c r="BZ265" s="153"/>
      <c r="CA265" s="153"/>
      <c r="CB265" s="153"/>
      <c r="CC265" s="153"/>
      <c r="CD265" s="153"/>
      <c r="CE265" s="153"/>
      <c r="CF265" s="153"/>
      <c r="CG265" s="153"/>
      <c r="CH265" s="153"/>
      <c r="CI265" s="153"/>
      <c r="CJ265" s="153"/>
      <c r="CK265" s="153"/>
      <c r="CL265" s="153"/>
      <c r="CM265" s="153"/>
      <c r="CN265" s="153"/>
      <c r="CO265" s="153"/>
      <c r="CP265" s="153"/>
      <c r="CQ265" s="153"/>
      <c r="CR265" s="153"/>
      <c r="CS265" s="153"/>
      <c r="CT265" s="153"/>
    </row>
    <row r="266" spans="1:98" s="113" customFormat="1" ht="21.6" customHeight="1">
      <c r="A266" s="111"/>
      <c r="B266" s="111"/>
      <c r="C266" s="990"/>
      <c r="D266" s="992"/>
      <c r="E266" s="1010"/>
      <c r="F266" s="1011"/>
      <c r="G266" s="1011"/>
      <c r="H266" s="1011"/>
      <c r="I266" s="1011"/>
      <c r="J266" s="1012"/>
      <c r="K266" s="1013"/>
      <c r="L266" s="1014"/>
      <c r="M266" s="1014"/>
      <c r="N266" s="1014"/>
      <c r="O266" s="1014"/>
      <c r="P266" s="1014"/>
      <c r="Q266" s="1014"/>
      <c r="R266" s="1014"/>
      <c r="S266" s="1015"/>
      <c r="T266" s="1010"/>
      <c r="U266" s="1011"/>
      <c r="V266" s="1054"/>
      <c r="W266" s="1055"/>
      <c r="X266" s="1055"/>
      <c r="Y266" s="1055"/>
      <c r="Z266" s="1055"/>
      <c r="AA266" s="1056"/>
      <c r="AB266" s="1054"/>
      <c r="AC266" s="1055"/>
      <c r="AD266" s="1055"/>
      <c r="AE266" s="1055"/>
      <c r="AF266" s="1056"/>
      <c r="AG266" s="1061"/>
      <c r="AH266" s="1062"/>
      <c r="AI266" s="1062"/>
      <c r="AJ266" s="1062"/>
      <c r="AK266" s="1062"/>
      <c r="AL266" s="1062"/>
      <c r="AM266" s="1062"/>
      <c r="AN266" s="1062"/>
      <c r="AO266" s="117" t="s">
        <v>360</v>
      </c>
      <c r="AP266" s="1035"/>
      <c r="AQ266" s="1035"/>
      <c r="AR266" s="1035"/>
      <c r="AS266" s="1035"/>
      <c r="AT266" s="1035"/>
      <c r="AU266" s="1035"/>
      <c r="AV266" s="118" t="s">
        <v>361</v>
      </c>
      <c r="AW266" s="189" t="str">
        <f t="shared" si="0"/>
        <v/>
      </c>
      <c r="AX266" s="394"/>
      <c r="AY266" s="394"/>
      <c r="AZ266" s="394"/>
      <c r="BA266" s="152"/>
      <c r="BB266" s="152"/>
      <c r="BC266" s="152"/>
      <c r="BD266" s="111"/>
      <c r="BE266" s="111"/>
      <c r="BF266" s="111"/>
      <c r="BG266" s="153"/>
      <c r="BH266" s="153"/>
      <c r="BI266" s="153"/>
      <c r="BJ266" s="153"/>
      <c r="BK266" s="153"/>
      <c r="BL266" s="153"/>
      <c r="BM266" s="153"/>
      <c r="BN266" s="153"/>
      <c r="BO266" s="153"/>
      <c r="BP266" s="153"/>
      <c r="BQ266" s="153"/>
      <c r="BR266" s="153"/>
      <c r="BS266" s="153"/>
      <c r="BT266" s="153"/>
      <c r="BU266" s="153"/>
      <c r="BV266" s="162"/>
      <c r="BW266" s="153"/>
      <c r="BX266" s="153"/>
      <c r="BY266" s="153"/>
      <c r="BZ266" s="153"/>
      <c r="CA266" s="153"/>
      <c r="CB266" s="153"/>
      <c r="CC266" s="153"/>
      <c r="CD266" s="153"/>
      <c r="CE266" s="153"/>
      <c r="CF266" s="153"/>
      <c r="CG266" s="153"/>
      <c r="CH266" s="153"/>
      <c r="CI266" s="153"/>
      <c r="CJ266" s="153"/>
      <c r="CK266" s="153"/>
      <c r="CL266" s="153"/>
      <c r="CM266" s="153"/>
      <c r="CN266" s="153"/>
      <c r="CO266" s="153"/>
      <c r="CP266" s="153"/>
      <c r="CQ266" s="153"/>
      <c r="CR266" s="153"/>
      <c r="CS266" s="153"/>
      <c r="CT266" s="153"/>
    </row>
    <row r="267" spans="1:98" s="113" customFormat="1" ht="21.6" customHeight="1">
      <c r="A267" s="111"/>
      <c r="B267" s="111"/>
      <c r="C267" s="990"/>
      <c r="D267" s="992"/>
      <c r="E267" s="1010"/>
      <c r="F267" s="1011"/>
      <c r="G267" s="1011"/>
      <c r="H267" s="1011"/>
      <c r="I267" s="1011"/>
      <c r="J267" s="1012"/>
      <c r="K267" s="1013"/>
      <c r="L267" s="1014"/>
      <c r="M267" s="1014"/>
      <c r="N267" s="1014"/>
      <c r="O267" s="1014"/>
      <c r="P267" s="1014"/>
      <c r="Q267" s="1014"/>
      <c r="R267" s="1014"/>
      <c r="S267" s="1015"/>
      <c r="T267" s="1010"/>
      <c r="U267" s="1011"/>
      <c r="V267" s="1063"/>
      <c r="W267" s="1063"/>
      <c r="X267" s="1063"/>
      <c r="Y267" s="1063"/>
      <c r="Z267" s="1063"/>
      <c r="AA267" s="1063"/>
      <c r="AB267" s="1063"/>
      <c r="AC267" s="1063"/>
      <c r="AD267" s="1063"/>
      <c r="AE267" s="1063"/>
      <c r="AF267" s="1063"/>
      <c r="AG267" s="1061"/>
      <c r="AH267" s="1062"/>
      <c r="AI267" s="1062"/>
      <c r="AJ267" s="1062"/>
      <c r="AK267" s="1062"/>
      <c r="AL267" s="1062"/>
      <c r="AM267" s="1062"/>
      <c r="AN267" s="1062"/>
      <c r="AO267" s="117" t="s">
        <v>360</v>
      </c>
      <c r="AP267" s="1035"/>
      <c r="AQ267" s="1035"/>
      <c r="AR267" s="1035"/>
      <c r="AS267" s="1035"/>
      <c r="AT267" s="1035"/>
      <c r="AU267" s="1035"/>
      <c r="AV267" s="118" t="s">
        <v>361</v>
      </c>
      <c r="AW267" s="189" t="str">
        <f t="shared" si="0"/>
        <v/>
      </c>
      <c r="AX267" s="394"/>
      <c r="AY267" s="394"/>
      <c r="AZ267" s="394"/>
      <c r="BA267" s="152"/>
      <c r="BB267" s="152"/>
      <c r="BC267" s="152"/>
      <c r="BD267" s="111"/>
      <c r="BE267" s="111"/>
      <c r="BF267" s="111"/>
      <c r="BG267" s="153"/>
      <c r="BH267" s="153"/>
      <c r="BI267" s="153"/>
      <c r="BJ267" s="153"/>
      <c r="BK267" s="153"/>
      <c r="BL267" s="153"/>
      <c r="BM267" s="153"/>
      <c r="BN267" s="153"/>
      <c r="BO267" s="153"/>
      <c r="BP267" s="153"/>
      <c r="BQ267" s="153"/>
      <c r="BR267" s="153"/>
      <c r="BS267" s="153"/>
      <c r="BT267" s="153"/>
      <c r="BU267" s="153"/>
      <c r="BV267" s="153"/>
      <c r="BW267" s="153"/>
      <c r="BX267" s="153"/>
      <c r="BY267" s="153"/>
      <c r="BZ267" s="153"/>
      <c r="CA267" s="153"/>
      <c r="CB267" s="153"/>
      <c r="CC267" s="153"/>
      <c r="CD267" s="153"/>
      <c r="CE267" s="153"/>
      <c r="CF267" s="153"/>
      <c r="CG267" s="153"/>
      <c r="CH267" s="153"/>
      <c r="CI267" s="153"/>
      <c r="CJ267" s="153"/>
      <c r="CK267" s="153"/>
      <c r="CL267" s="153"/>
      <c r="CM267" s="153"/>
      <c r="CN267" s="153"/>
      <c r="CO267" s="153"/>
      <c r="CP267" s="153"/>
      <c r="CQ267" s="153"/>
      <c r="CR267" s="153"/>
      <c r="CS267" s="153"/>
      <c r="CT267" s="153"/>
    </row>
    <row r="268" spans="1:98" s="113" customFormat="1" ht="21.6" customHeight="1">
      <c r="A268" s="111"/>
      <c r="B268" s="111"/>
      <c r="C268" s="990"/>
      <c r="D268" s="992"/>
      <c r="E268" s="1010"/>
      <c r="F268" s="1011"/>
      <c r="G268" s="1011"/>
      <c r="H268" s="1011"/>
      <c r="I268" s="1011"/>
      <c r="J268" s="1012"/>
      <c r="K268" s="1013"/>
      <c r="L268" s="1014"/>
      <c r="M268" s="1014"/>
      <c r="N268" s="1014"/>
      <c r="O268" s="1014"/>
      <c r="P268" s="1014"/>
      <c r="Q268" s="1014"/>
      <c r="R268" s="1014"/>
      <c r="S268" s="1015"/>
      <c r="T268" s="1010"/>
      <c r="U268" s="1011"/>
      <c r="V268" s="1063"/>
      <c r="W268" s="1063"/>
      <c r="X268" s="1063"/>
      <c r="Y268" s="1063"/>
      <c r="Z268" s="1063"/>
      <c r="AA268" s="1063"/>
      <c r="AB268" s="1063"/>
      <c r="AC268" s="1063"/>
      <c r="AD268" s="1063"/>
      <c r="AE268" s="1063"/>
      <c r="AF268" s="1063"/>
      <c r="AG268" s="1061"/>
      <c r="AH268" s="1062"/>
      <c r="AI268" s="1062"/>
      <c r="AJ268" s="1062"/>
      <c r="AK268" s="1062"/>
      <c r="AL268" s="1062"/>
      <c r="AM268" s="1062"/>
      <c r="AN268" s="1062"/>
      <c r="AO268" s="117" t="s">
        <v>360</v>
      </c>
      <c r="AP268" s="1035"/>
      <c r="AQ268" s="1035"/>
      <c r="AR268" s="1035"/>
      <c r="AS268" s="1035"/>
      <c r="AT268" s="1035"/>
      <c r="AU268" s="1035"/>
      <c r="AV268" s="118" t="s">
        <v>361</v>
      </c>
      <c r="AW268" s="189" t="str">
        <f t="shared" si="0"/>
        <v/>
      </c>
      <c r="AX268" s="394"/>
      <c r="AY268" s="394"/>
      <c r="AZ268" s="394"/>
      <c r="BA268" s="152"/>
      <c r="BB268" s="152"/>
      <c r="BC268" s="152"/>
      <c r="BD268" s="111"/>
      <c r="BE268" s="111"/>
      <c r="BF268" s="111"/>
      <c r="BG268" s="153"/>
      <c r="BH268" s="153"/>
      <c r="BI268" s="153"/>
      <c r="BJ268" s="153"/>
      <c r="BK268" s="153"/>
      <c r="BL268" s="153"/>
      <c r="BM268" s="153"/>
      <c r="BN268" s="153"/>
      <c r="BO268" s="153"/>
      <c r="BP268" s="153"/>
      <c r="BQ268" s="153"/>
      <c r="BR268" s="153"/>
      <c r="BS268" s="153"/>
      <c r="BT268" s="153"/>
      <c r="BU268" s="153"/>
      <c r="BV268" s="153"/>
      <c r="BW268" s="153"/>
      <c r="BX268" s="153"/>
      <c r="BY268" s="153"/>
      <c r="BZ268" s="153"/>
      <c r="CA268" s="153"/>
      <c r="CB268" s="153"/>
      <c r="CC268" s="153"/>
      <c r="CD268" s="153"/>
      <c r="CE268" s="153"/>
      <c r="CF268" s="153"/>
      <c r="CG268" s="153"/>
      <c r="CH268" s="153"/>
      <c r="CI268" s="153"/>
      <c r="CJ268" s="153"/>
      <c r="CK268" s="153"/>
      <c r="CL268" s="153"/>
      <c r="CM268" s="153"/>
      <c r="CN268" s="153"/>
      <c r="CO268" s="153"/>
      <c r="CP268" s="153"/>
      <c r="CQ268" s="153"/>
      <c r="CR268" s="153"/>
      <c r="CS268" s="153"/>
      <c r="CT268" s="153"/>
    </row>
    <row r="269" spans="1:98" s="113" customFormat="1" ht="21.6" customHeight="1">
      <c r="A269" s="111"/>
      <c r="B269" s="111"/>
      <c r="C269" s="990"/>
      <c r="D269" s="992"/>
      <c r="E269" s="1010"/>
      <c r="F269" s="1011"/>
      <c r="G269" s="1011"/>
      <c r="H269" s="1011"/>
      <c r="I269" s="1011"/>
      <c r="J269" s="1012"/>
      <c r="K269" s="1013"/>
      <c r="L269" s="1014"/>
      <c r="M269" s="1014"/>
      <c r="N269" s="1014"/>
      <c r="O269" s="1014"/>
      <c r="P269" s="1014"/>
      <c r="Q269" s="1014"/>
      <c r="R269" s="1014"/>
      <c r="S269" s="1015"/>
      <c r="T269" s="1010"/>
      <c r="U269" s="1011"/>
      <c r="V269" s="1063"/>
      <c r="W269" s="1063"/>
      <c r="X269" s="1063"/>
      <c r="Y269" s="1063"/>
      <c r="Z269" s="1063"/>
      <c r="AA269" s="1063"/>
      <c r="AB269" s="1063"/>
      <c r="AC269" s="1063"/>
      <c r="AD269" s="1063"/>
      <c r="AE269" s="1063"/>
      <c r="AF269" s="1063"/>
      <c r="AG269" s="1061"/>
      <c r="AH269" s="1062"/>
      <c r="AI269" s="1062"/>
      <c r="AJ269" s="1062"/>
      <c r="AK269" s="1062"/>
      <c r="AL269" s="1062"/>
      <c r="AM269" s="1062"/>
      <c r="AN269" s="1062"/>
      <c r="AO269" s="117" t="s">
        <v>360</v>
      </c>
      <c r="AP269" s="1035"/>
      <c r="AQ269" s="1035"/>
      <c r="AR269" s="1035"/>
      <c r="AS269" s="1035"/>
      <c r="AT269" s="1035"/>
      <c r="AU269" s="1035"/>
      <c r="AV269" s="118" t="s">
        <v>361</v>
      </c>
      <c r="AW269" s="189" t="str">
        <f t="shared" si="0"/>
        <v/>
      </c>
      <c r="AX269" s="394"/>
      <c r="AY269" s="394"/>
      <c r="AZ269" s="394"/>
      <c r="BA269" s="152"/>
      <c r="BB269" s="152"/>
      <c r="BC269" s="152"/>
      <c r="BD269" s="111"/>
      <c r="BE269" s="111"/>
      <c r="BF269" s="111"/>
      <c r="BG269" s="153"/>
      <c r="BH269" s="153"/>
      <c r="BI269" s="153"/>
      <c r="BJ269" s="153"/>
      <c r="BK269" s="153"/>
      <c r="BL269" s="153"/>
      <c r="BM269" s="153"/>
      <c r="BN269" s="153"/>
      <c r="BO269" s="153"/>
      <c r="BP269" s="153"/>
      <c r="BQ269" s="153"/>
      <c r="BR269" s="153"/>
      <c r="BS269" s="153"/>
      <c r="BT269" s="153"/>
      <c r="BU269" s="163"/>
      <c r="BV269" s="153"/>
      <c r="BW269" s="153"/>
      <c r="BX269" s="153"/>
      <c r="BY269" s="153"/>
      <c r="BZ269" s="153"/>
      <c r="CA269" s="153"/>
      <c r="CB269" s="153"/>
      <c r="CC269" s="153"/>
      <c r="CD269" s="153"/>
      <c r="CE269" s="153"/>
      <c r="CF269" s="153"/>
      <c r="CG269" s="153"/>
      <c r="CH269" s="153"/>
      <c r="CI269" s="153"/>
      <c r="CJ269" s="153"/>
      <c r="CK269" s="153"/>
      <c r="CL269" s="153"/>
      <c r="CM269" s="153"/>
      <c r="CN269" s="153"/>
      <c r="CO269" s="153"/>
      <c r="CP269" s="153"/>
      <c r="CQ269" s="153"/>
      <c r="CR269" s="153"/>
      <c r="CS269" s="153"/>
      <c r="CT269" s="153"/>
    </row>
    <row r="270" spans="1:98" s="113" customFormat="1" ht="21.6" customHeight="1">
      <c r="A270" s="111"/>
      <c r="B270" s="111"/>
      <c r="C270" s="990"/>
      <c r="D270" s="992"/>
      <c r="E270" s="1010"/>
      <c r="F270" s="1011"/>
      <c r="G270" s="1011"/>
      <c r="H270" s="1011"/>
      <c r="I270" s="1011"/>
      <c r="J270" s="1012"/>
      <c r="K270" s="1013"/>
      <c r="L270" s="1014"/>
      <c r="M270" s="1014"/>
      <c r="N270" s="1014"/>
      <c r="O270" s="1014"/>
      <c r="P270" s="1014"/>
      <c r="Q270" s="1014"/>
      <c r="R270" s="1014"/>
      <c r="S270" s="1015"/>
      <c r="T270" s="1010"/>
      <c r="U270" s="1011"/>
      <c r="V270" s="1063"/>
      <c r="W270" s="1063"/>
      <c r="X270" s="1063"/>
      <c r="Y270" s="1063"/>
      <c r="Z270" s="1063"/>
      <c r="AA270" s="1063"/>
      <c r="AB270" s="1063"/>
      <c r="AC270" s="1063"/>
      <c r="AD270" s="1063"/>
      <c r="AE270" s="1063"/>
      <c r="AF270" s="1063"/>
      <c r="AG270" s="1061"/>
      <c r="AH270" s="1062"/>
      <c r="AI270" s="1062"/>
      <c r="AJ270" s="1062"/>
      <c r="AK270" s="1062"/>
      <c r="AL270" s="1062"/>
      <c r="AM270" s="1062"/>
      <c r="AN270" s="1062"/>
      <c r="AO270" s="117" t="s">
        <v>360</v>
      </c>
      <c r="AP270" s="1035"/>
      <c r="AQ270" s="1035"/>
      <c r="AR270" s="1035"/>
      <c r="AS270" s="1035"/>
      <c r="AT270" s="1035"/>
      <c r="AU270" s="1035"/>
      <c r="AV270" s="118" t="s">
        <v>361</v>
      </c>
      <c r="AW270" s="189" t="str">
        <f t="shared" si="0"/>
        <v/>
      </c>
      <c r="AX270" s="394"/>
      <c r="AY270" s="394"/>
      <c r="AZ270" s="394"/>
      <c r="BA270" s="152"/>
      <c r="BB270" s="152"/>
      <c r="BC270" s="152"/>
      <c r="BD270" s="111"/>
      <c r="BE270" s="111"/>
      <c r="BF270" s="111"/>
      <c r="BG270" s="153"/>
      <c r="BH270" s="153"/>
      <c r="BI270" s="153"/>
      <c r="BJ270" s="153"/>
      <c r="BK270" s="153"/>
      <c r="BL270" s="153"/>
      <c r="BM270" s="153"/>
      <c r="BN270" s="153"/>
      <c r="BO270" s="153"/>
      <c r="BP270" s="153"/>
      <c r="BQ270" s="153"/>
      <c r="BR270" s="153"/>
      <c r="BS270" s="153"/>
      <c r="BT270" s="153"/>
      <c r="BU270" s="153"/>
      <c r="BV270" s="153"/>
      <c r="BW270" s="153"/>
      <c r="BX270" s="153"/>
      <c r="BY270" s="153"/>
      <c r="BZ270" s="153"/>
      <c r="CA270" s="153"/>
      <c r="CB270" s="153"/>
      <c r="CC270" s="153"/>
      <c r="CD270" s="153"/>
      <c r="CE270" s="153"/>
      <c r="CF270" s="153"/>
      <c r="CG270" s="153"/>
      <c r="CH270" s="153"/>
      <c r="CI270" s="153"/>
      <c r="CJ270" s="153"/>
      <c r="CK270" s="153"/>
      <c r="CL270" s="153"/>
      <c r="CM270" s="153"/>
      <c r="CN270" s="153"/>
      <c r="CO270" s="153"/>
      <c r="CP270" s="153"/>
      <c r="CQ270" s="153"/>
      <c r="CR270" s="153"/>
      <c r="CS270" s="153"/>
      <c r="CT270" s="153"/>
    </row>
    <row r="271" spans="1:98" s="113" customFormat="1" ht="21.6" customHeight="1">
      <c r="A271" s="111"/>
      <c r="B271" s="111"/>
      <c r="C271" s="990"/>
      <c r="D271" s="992"/>
      <c r="E271" s="1010"/>
      <c r="F271" s="1011"/>
      <c r="G271" s="1011"/>
      <c r="H271" s="1011"/>
      <c r="I271" s="1011"/>
      <c r="J271" s="1012"/>
      <c r="K271" s="1013"/>
      <c r="L271" s="1014"/>
      <c r="M271" s="1014"/>
      <c r="N271" s="1014"/>
      <c r="O271" s="1014"/>
      <c r="P271" s="1014"/>
      <c r="Q271" s="1014"/>
      <c r="R271" s="1014"/>
      <c r="S271" s="1015"/>
      <c r="T271" s="1010"/>
      <c r="U271" s="1011"/>
      <c r="V271" s="1063"/>
      <c r="W271" s="1063"/>
      <c r="X271" s="1063"/>
      <c r="Y271" s="1063"/>
      <c r="Z271" s="1063"/>
      <c r="AA271" s="1063"/>
      <c r="AB271" s="1063"/>
      <c r="AC271" s="1063"/>
      <c r="AD271" s="1063"/>
      <c r="AE271" s="1063"/>
      <c r="AF271" s="1063"/>
      <c r="AG271" s="1061"/>
      <c r="AH271" s="1062"/>
      <c r="AI271" s="1062"/>
      <c r="AJ271" s="1062"/>
      <c r="AK271" s="1062"/>
      <c r="AL271" s="1062"/>
      <c r="AM271" s="1062"/>
      <c r="AN271" s="1062"/>
      <c r="AO271" s="117" t="s">
        <v>360</v>
      </c>
      <c r="AP271" s="1035"/>
      <c r="AQ271" s="1035"/>
      <c r="AR271" s="1035"/>
      <c r="AS271" s="1035"/>
      <c r="AT271" s="1035"/>
      <c r="AU271" s="1035"/>
      <c r="AV271" s="118" t="s">
        <v>361</v>
      </c>
      <c r="AW271" s="189" t="str">
        <f t="shared" si="0"/>
        <v/>
      </c>
      <c r="AX271" s="394"/>
      <c r="AY271" s="394"/>
      <c r="AZ271" s="394"/>
      <c r="BA271" s="152"/>
      <c r="BB271" s="152"/>
      <c r="BC271" s="152"/>
      <c r="BD271" s="111"/>
      <c r="BE271" s="111"/>
      <c r="BF271" s="111"/>
      <c r="BG271" s="153"/>
      <c r="BH271" s="153"/>
      <c r="BI271" s="153"/>
      <c r="BJ271" s="153"/>
      <c r="BK271" s="153"/>
      <c r="BL271" s="153"/>
      <c r="BM271" s="153"/>
      <c r="BN271" s="153"/>
      <c r="BO271" s="153"/>
      <c r="BP271" s="153"/>
      <c r="BQ271" s="153"/>
      <c r="BR271" s="153"/>
      <c r="BS271" s="153"/>
      <c r="BT271" s="153"/>
      <c r="BU271" s="153"/>
      <c r="BV271" s="153"/>
      <c r="BW271" s="153"/>
      <c r="BX271" s="153"/>
      <c r="BY271" s="153"/>
      <c r="BZ271" s="153"/>
      <c r="CA271" s="153"/>
      <c r="CB271" s="153"/>
      <c r="CC271" s="153"/>
      <c r="CD271" s="153"/>
      <c r="CE271" s="153"/>
      <c r="CF271" s="153"/>
      <c r="CG271" s="153"/>
      <c r="CH271" s="153"/>
      <c r="CI271" s="153"/>
      <c r="CJ271" s="153"/>
      <c r="CK271" s="153"/>
      <c r="CL271" s="153"/>
      <c r="CM271" s="153"/>
      <c r="CN271" s="153"/>
      <c r="CO271" s="153"/>
      <c r="CP271" s="153"/>
      <c r="CQ271" s="153"/>
      <c r="CR271" s="153"/>
      <c r="CS271" s="153"/>
      <c r="CT271" s="153"/>
    </row>
    <row r="272" spans="1:98" s="113" customFormat="1" ht="21.6" customHeight="1">
      <c r="A272" s="111"/>
      <c r="B272" s="111"/>
      <c r="C272" s="990"/>
      <c r="D272" s="992"/>
      <c r="E272" s="1079" t="s">
        <v>362</v>
      </c>
      <c r="F272" s="1080"/>
      <c r="G272" s="1080"/>
      <c r="H272" s="1080"/>
      <c r="I272" s="1080"/>
      <c r="J272" s="1081"/>
      <c r="K272" s="1013"/>
      <c r="L272" s="1014"/>
      <c r="M272" s="1014"/>
      <c r="N272" s="1014"/>
      <c r="O272" s="1014"/>
      <c r="P272" s="1014"/>
      <c r="Q272" s="1014"/>
      <c r="R272" s="1014"/>
      <c r="S272" s="1015"/>
      <c r="T272" s="1010"/>
      <c r="U272" s="1011"/>
      <c r="V272" s="1063"/>
      <c r="W272" s="1063"/>
      <c r="X272" s="1063"/>
      <c r="Y272" s="1063"/>
      <c r="Z272" s="1063"/>
      <c r="AA272" s="1063"/>
      <c r="AB272" s="1063"/>
      <c r="AC272" s="1063"/>
      <c r="AD272" s="1063"/>
      <c r="AE272" s="1063"/>
      <c r="AF272" s="1063"/>
      <c r="AG272" s="1061"/>
      <c r="AH272" s="1062"/>
      <c r="AI272" s="1062"/>
      <c r="AJ272" s="1062"/>
      <c r="AK272" s="1062"/>
      <c r="AL272" s="1062"/>
      <c r="AM272" s="1062"/>
      <c r="AN272" s="1062"/>
      <c r="AO272" s="117" t="s">
        <v>360</v>
      </c>
      <c r="AP272" s="1035"/>
      <c r="AQ272" s="1035"/>
      <c r="AR272" s="1035"/>
      <c r="AS272" s="1035"/>
      <c r="AT272" s="1035"/>
      <c r="AU272" s="1035"/>
      <c r="AV272" s="118" t="s">
        <v>361</v>
      </c>
      <c r="AW272" s="189" t="str">
        <f t="shared" si="0"/>
        <v/>
      </c>
      <c r="AX272" s="394"/>
      <c r="AY272" s="394"/>
      <c r="AZ272" s="394"/>
      <c r="BA272" s="152"/>
      <c r="BB272" s="152"/>
      <c r="BC272" s="152"/>
      <c r="BD272" s="111"/>
      <c r="BE272" s="111"/>
      <c r="BF272" s="111"/>
      <c r="BG272" s="153"/>
      <c r="BH272" s="153"/>
      <c r="BI272" s="153"/>
      <c r="BJ272" s="153"/>
      <c r="BK272" s="153"/>
      <c r="BL272" s="153"/>
      <c r="BM272" s="153"/>
      <c r="BN272" s="153"/>
      <c r="BO272" s="153"/>
      <c r="BP272" s="153"/>
      <c r="BQ272" s="153"/>
      <c r="BR272" s="153"/>
      <c r="BS272" s="153"/>
      <c r="BT272" s="153"/>
      <c r="BU272" s="153"/>
      <c r="BV272" s="153"/>
      <c r="BW272" s="153"/>
      <c r="BX272" s="153"/>
      <c r="BY272" s="153"/>
      <c r="BZ272" s="153"/>
      <c r="CA272" s="153"/>
      <c r="CB272" s="153"/>
      <c r="CC272" s="153"/>
      <c r="CD272" s="153"/>
      <c r="CE272" s="153"/>
      <c r="CF272" s="153"/>
      <c r="CG272" s="153"/>
      <c r="CH272" s="153"/>
      <c r="CI272" s="153"/>
      <c r="CJ272" s="153"/>
      <c r="CK272" s="153"/>
      <c r="CL272" s="153"/>
      <c r="CM272" s="153"/>
      <c r="CN272" s="153"/>
      <c r="CO272" s="153"/>
      <c r="CP272" s="153"/>
      <c r="CQ272" s="153"/>
      <c r="CR272" s="153"/>
      <c r="CS272" s="153"/>
      <c r="CT272" s="153"/>
    </row>
    <row r="273" spans="1:98" s="113" customFormat="1" ht="21.6" customHeight="1" thickBot="1">
      <c r="A273" s="111"/>
      <c r="B273" s="111"/>
      <c r="C273" s="993"/>
      <c r="D273" s="995"/>
      <c r="E273" s="1114" t="s">
        <v>362</v>
      </c>
      <c r="F273" s="1115"/>
      <c r="G273" s="1115"/>
      <c r="H273" s="1115"/>
      <c r="I273" s="1115"/>
      <c r="J273" s="1116"/>
      <c r="K273" s="1101"/>
      <c r="L273" s="714"/>
      <c r="M273" s="714"/>
      <c r="N273" s="714"/>
      <c r="O273" s="714"/>
      <c r="P273" s="714"/>
      <c r="Q273" s="714"/>
      <c r="R273" s="714"/>
      <c r="S273" s="1102"/>
      <c r="T273" s="1076"/>
      <c r="U273" s="1077"/>
      <c r="V273" s="1078"/>
      <c r="W273" s="1078"/>
      <c r="X273" s="1078"/>
      <c r="Y273" s="1078"/>
      <c r="Z273" s="1078"/>
      <c r="AA273" s="1078"/>
      <c r="AB273" s="1078"/>
      <c r="AC273" s="1078"/>
      <c r="AD273" s="1078"/>
      <c r="AE273" s="1078"/>
      <c r="AF273" s="1078"/>
      <c r="AG273" s="1270"/>
      <c r="AH273" s="1271"/>
      <c r="AI273" s="1271"/>
      <c r="AJ273" s="1271"/>
      <c r="AK273" s="1271"/>
      <c r="AL273" s="1271"/>
      <c r="AM273" s="1271"/>
      <c r="AN273" s="1271"/>
      <c r="AO273" s="348" t="s">
        <v>360</v>
      </c>
      <c r="AP273" s="985"/>
      <c r="AQ273" s="985"/>
      <c r="AR273" s="986"/>
      <c r="AS273" s="986"/>
      <c r="AT273" s="986"/>
      <c r="AU273" s="986"/>
      <c r="AV273" s="201" t="s">
        <v>361</v>
      </c>
      <c r="AW273" s="189" t="str">
        <f t="shared" si="0"/>
        <v/>
      </c>
      <c r="AX273" s="394"/>
      <c r="AY273" s="394"/>
      <c r="AZ273" s="394"/>
      <c r="BA273" s="152"/>
      <c r="BB273" s="152"/>
      <c r="BC273" s="152"/>
      <c r="BD273" s="111"/>
      <c r="BE273" s="111"/>
      <c r="BF273" s="111"/>
      <c r="BG273" s="153"/>
      <c r="BH273" s="153"/>
      <c r="BI273" s="153"/>
      <c r="BJ273" s="153"/>
      <c r="BK273" s="153"/>
      <c r="BL273" s="153"/>
      <c r="BM273" s="153"/>
      <c r="BN273" s="153"/>
      <c r="BO273" s="153"/>
      <c r="BP273" s="153"/>
      <c r="BQ273" s="153"/>
      <c r="BR273" s="153"/>
      <c r="BS273" s="153"/>
      <c r="BT273" s="153"/>
      <c r="BU273" s="153"/>
      <c r="BV273" s="153"/>
      <c r="BW273" s="153"/>
      <c r="BX273" s="153"/>
      <c r="BY273" s="153"/>
      <c r="BZ273" s="153"/>
      <c r="CA273" s="153"/>
      <c r="CB273" s="153"/>
      <c r="CC273" s="153"/>
      <c r="CD273" s="153"/>
      <c r="CE273" s="153"/>
      <c r="CF273" s="153"/>
      <c r="CG273" s="153"/>
      <c r="CH273" s="153"/>
      <c r="CI273" s="153"/>
      <c r="CJ273" s="153"/>
      <c r="CK273" s="153"/>
      <c r="CL273" s="153"/>
      <c r="CM273" s="153"/>
      <c r="CN273" s="153"/>
      <c r="CO273" s="153"/>
      <c r="CP273" s="153"/>
      <c r="CQ273" s="153"/>
      <c r="CR273" s="153"/>
      <c r="CS273" s="153"/>
      <c r="CT273" s="153"/>
    </row>
    <row r="274" spans="1:98" s="113" customFormat="1" ht="21.6" customHeight="1" thickBot="1">
      <c r="A274" s="111"/>
      <c r="B274" s="111"/>
      <c r="C274" s="624" t="s">
        <v>286</v>
      </c>
      <c r="D274" s="625"/>
      <c r="E274" s="625"/>
      <c r="F274" s="625"/>
      <c r="G274" s="625"/>
      <c r="H274" s="625"/>
      <c r="I274" s="625"/>
      <c r="J274" s="625"/>
      <c r="K274" s="625"/>
      <c r="L274" s="625"/>
      <c r="M274" s="625"/>
      <c r="N274" s="625"/>
      <c r="O274" s="625"/>
      <c r="P274" s="625"/>
      <c r="Q274" s="625"/>
      <c r="R274" s="625"/>
      <c r="S274" s="625"/>
      <c r="T274" s="625"/>
      <c r="U274" s="625"/>
      <c r="V274" s="625"/>
      <c r="W274" s="625"/>
      <c r="X274" s="626"/>
      <c r="Y274" s="627" t="s">
        <v>504</v>
      </c>
      <c r="Z274" s="628"/>
      <c r="AA274" s="628"/>
      <c r="AB274" s="628"/>
      <c r="AC274" s="628"/>
      <c r="AD274" s="631" t="s">
        <v>505</v>
      </c>
      <c r="AE274" s="631"/>
      <c r="AF274" s="631"/>
      <c r="AG274" s="631"/>
      <c r="AH274" s="889"/>
      <c r="AI274" s="890"/>
      <c r="AJ274" s="891"/>
      <c r="AK274" s="892" t="s">
        <v>27</v>
      </c>
      <c r="AL274" s="893"/>
      <c r="AM274" s="893"/>
      <c r="AN274" s="894"/>
      <c r="AO274" s="889"/>
      <c r="AP274" s="890"/>
      <c r="AQ274" s="891"/>
      <c r="AR274" s="895" t="s">
        <v>16</v>
      </c>
      <c r="AS274" s="896"/>
      <c r="AT274" s="896"/>
      <c r="AU274" s="896"/>
      <c r="AV274" s="896"/>
      <c r="AW274" s="131" t="str">
        <f>IF(AND(AH274="〇",AO274="〇"),"要確認","")</f>
        <v/>
      </c>
      <c r="AX274" s="394"/>
      <c r="AY274" s="394"/>
      <c r="AZ274" s="394"/>
      <c r="BA274" s="167"/>
      <c r="BB274" s="167"/>
      <c r="BC274" s="167"/>
      <c r="BD274" s="111"/>
      <c r="BE274" s="111"/>
      <c r="BF274" s="111"/>
      <c r="BG274" s="153"/>
      <c r="BH274" s="153"/>
      <c r="BI274" s="153"/>
      <c r="BJ274" s="153"/>
      <c r="BK274" s="153"/>
      <c r="BL274" s="153"/>
      <c r="BM274" s="153"/>
      <c r="BN274" s="153"/>
      <c r="BO274" s="153"/>
      <c r="BP274" s="153"/>
      <c r="BQ274" s="153"/>
      <c r="BR274" s="153"/>
      <c r="BS274" s="153"/>
      <c r="BT274" s="153"/>
      <c r="BU274" s="153"/>
      <c r="BV274" s="153"/>
      <c r="BW274" s="153"/>
      <c r="BX274" s="153"/>
      <c r="BY274" s="153"/>
      <c r="BZ274" s="153"/>
      <c r="CA274" s="153"/>
      <c r="CB274" s="153"/>
      <c r="CC274" s="153"/>
      <c r="CD274" s="153"/>
      <c r="CE274" s="153"/>
      <c r="CF274" s="153"/>
      <c r="CG274" s="153"/>
      <c r="CH274" s="153"/>
      <c r="CI274" s="153"/>
      <c r="CJ274" s="153"/>
      <c r="CK274" s="153"/>
      <c r="CL274" s="153"/>
      <c r="CM274" s="153"/>
      <c r="CN274" s="153"/>
      <c r="CO274" s="153"/>
      <c r="CP274" s="153"/>
      <c r="CQ274" s="153"/>
      <c r="CR274" s="153"/>
      <c r="CS274" s="153"/>
      <c r="CT274" s="153"/>
    </row>
    <row r="275" spans="1:98" s="113" customFormat="1" ht="24.6" customHeight="1">
      <c r="A275" s="111"/>
      <c r="B275" s="111"/>
      <c r="C275" s="7" t="s">
        <v>224</v>
      </c>
      <c r="D275" s="119"/>
      <c r="E275" s="119"/>
      <c r="F275" s="119"/>
      <c r="G275" s="119"/>
      <c r="H275" s="119"/>
      <c r="I275" s="119"/>
      <c r="J275" s="119"/>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38"/>
      <c r="AX275" s="138"/>
      <c r="AY275" s="395"/>
      <c r="AZ275" s="138"/>
      <c r="BA275" s="111"/>
      <c r="BB275" s="111"/>
      <c r="BC275" s="111"/>
      <c r="BD275" s="111"/>
      <c r="BE275" s="111"/>
      <c r="BF275" s="111"/>
      <c r="BG275" s="153"/>
      <c r="BH275" s="153"/>
      <c r="BI275" s="153"/>
      <c r="BJ275" s="153"/>
      <c r="BK275" s="153"/>
      <c r="BL275" s="153"/>
      <c r="BM275" s="153"/>
      <c r="BN275" s="153"/>
      <c r="BO275" s="153"/>
      <c r="BP275" s="153"/>
      <c r="BQ275" s="153"/>
      <c r="BR275" s="153"/>
      <c r="BS275" s="153"/>
      <c r="BT275" s="153"/>
      <c r="BU275" s="153"/>
      <c r="BV275" s="153"/>
      <c r="BW275" s="153"/>
      <c r="BX275" s="153"/>
      <c r="BY275" s="153"/>
      <c r="BZ275" s="153"/>
      <c r="CA275" s="153"/>
      <c r="CB275" s="153"/>
      <c r="CC275" s="153"/>
      <c r="CD275" s="153"/>
      <c r="CE275" s="153"/>
      <c r="CF275" s="153"/>
      <c r="CG275" s="153"/>
      <c r="CH275" s="153"/>
      <c r="CI275" s="153"/>
      <c r="CJ275" s="153"/>
      <c r="CK275" s="153"/>
      <c r="CL275" s="153"/>
      <c r="CM275" s="153"/>
      <c r="CN275" s="153"/>
      <c r="CO275" s="153"/>
      <c r="CP275" s="153"/>
      <c r="CQ275" s="153"/>
      <c r="CR275" s="153"/>
      <c r="CS275" s="153"/>
      <c r="CT275" s="153"/>
    </row>
    <row r="276" spans="1:98" s="113" customFormat="1" ht="24" customHeight="1">
      <c r="A276" s="111"/>
      <c r="B276" s="111"/>
      <c r="C276" s="987" t="s">
        <v>299</v>
      </c>
      <c r="D276" s="988"/>
      <c r="E276" s="988"/>
      <c r="F276" s="988"/>
      <c r="G276" s="988"/>
      <c r="H276" s="988"/>
      <c r="I276" s="989"/>
      <c r="J276" s="996" t="s">
        <v>254</v>
      </c>
      <c r="K276" s="997"/>
      <c r="L276" s="997"/>
      <c r="M276" s="997"/>
      <c r="N276" s="998"/>
      <c r="O276" s="1002" t="s">
        <v>515</v>
      </c>
      <c r="P276" s="1002"/>
      <c r="Q276" s="1002"/>
      <c r="R276" s="1002"/>
      <c r="S276" s="1002"/>
      <c r="T276" s="1002"/>
      <c r="U276" s="1002"/>
      <c r="V276" s="1002"/>
      <c r="W276" s="1002"/>
      <c r="X276" s="1002"/>
      <c r="Y276" s="1002"/>
      <c r="Z276" s="1002"/>
      <c r="AA276" s="1002"/>
      <c r="AB276" s="1002"/>
      <c r="AC276" s="1002"/>
      <c r="AD276" s="1002"/>
      <c r="AE276" s="1002"/>
      <c r="AF276" s="1002"/>
      <c r="AG276" s="1002"/>
      <c r="AH276" s="1002"/>
      <c r="AI276" s="1002"/>
      <c r="AJ276" s="1002"/>
      <c r="AK276" s="1002"/>
      <c r="AL276" s="1002"/>
      <c r="AM276" s="1002"/>
      <c r="AN276" s="1002" t="s">
        <v>225</v>
      </c>
      <c r="AO276" s="1002"/>
      <c r="AP276" s="1002"/>
      <c r="AQ276" s="1002"/>
      <c r="AR276" s="1002"/>
      <c r="AS276" s="1002"/>
      <c r="AT276" s="1002"/>
      <c r="AU276" s="1002"/>
      <c r="AV276" s="1002"/>
      <c r="AW276" s="139"/>
      <c r="AX276" s="139"/>
      <c r="AY276" s="139"/>
      <c r="AZ276" s="139"/>
      <c r="BA276" s="141"/>
      <c r="BB276" s="141"/>
      <c r="BC276" s="141"/>
      <c r="BD276" s="111"/>
      <c r="BE276" s="111"/>
      <c r="BF276" s="111"/>
      <c r="BG276" s="153"/>
      <c r="BH276" s="153"/>
      <c r="BI276" s="153"/>
      <c r="BJ276" s="153"/>
      <c r="BK276" s="153"/>
      <c r="BL276" s="153"/>
      <c r="BM276" s="153"/>
      <c r="BN276" s="153"/>
      <c r="BO276" s="153"/>
      <c r="BP276" s="153"/>
      <c r="BQ276" s="153"/>
      <c r="BR276" s="153"/>
      <c r="BS276" s="153"/>
      <c r="BT276" s="153"/>
      <c r="BU276" s="153"/>
      <c r="BV276" s="153"/>
      <c r="BW276" s="153"/>
      <c r="BX276" s="153"/>
      <c r="BY276" s="153"/>
      <c r="BZ276" s="153"/>
      <c r="CA276" s="153"/>
      <c r="CB276" s="153"/>
      <c r="CC276" s="153"/>
      <c r="CD276" s="153"/>
      <c r="CE276" s="153"/>
      <c r="CF276" s="153"/>
      <c r="CG276" s="153"/>
      <c r="CH276" s="153"/>
      <c r="CI276" s="153"/>
      <c r="CJ276" s="153"/>
      <c r="CK276" s="153"/>
      <c r="CL276" s="153"/>
      <c r="CM276" s="153"/>
      <c r="CN276" s="153"/>
      <c r="CO276" s="153"/>
      <c r="CP276" s="153"/>
      <c r="CQ276" s="153"/>
      <c r="CR276" s="153"/>
      <c r="CS276" s="153"/>
      <c r="CT276" s="153"/>
    </row>
    <row r="277" spans="1:98" s="113" customFormat="1" ht="51" customHeight="1">
      <c r="A277" s="111"/>
      <c r="B277" s="111"/>
      <c r="C277" s="990"/>
      <c r="D277" s="991"/>
      <c r="E277" s="991"/>
      <c r="F277" s="991"/>
      <c r="G277" s="991"/>
      <c r="H277" s="991"/>
      <c r="I277" s="992"/>
      <c r="J277" s="1003"/>
      <c r="K277" s="1004"/>
      <c r="L277" s="1004"/>
      <c r="M277" s="1004"/>
      <c r="N277" s="1005"/>
      <c r="O277" s="1006"/>
      <c r="P277" s="1007"/>
      <c r="Q277" s="1007"/>
      <c r="R277" s="1007"/>
      <c r="S277" s="1007"/>
      <c r="T277" s="1007"/>
      <c r="U277" s="1007"/>
      <c r="V277" s="1007"/>
      <c r="W277" s="1007"/>
      <c r="X277" s="1007"/>
      <c r="Y277" s="1007"/>
      <c r="Z277" s="1007"/>
      <c r="AA277" s="1007"/>
      <c r="AB277" s="1007"/>
      <c r="AC277" s="1007"/>
      <c r="AD277" s="1007"/>
      <c r="AE277" s="1007"/>
      <c r="AF277" s="1007"/>
      <c r="AG277" s="1007"/>
      <c r="AH277" s="1007"/>
      <c r="AI277" s="1007"/>
      <c r="AJ277" s="1007"/>
      <c r="AK277" s="1007"/>
      <c r="AL277" s="1007"/>
      <c r="AM277" s="1008"/>
      <c r="AN277" s="1009"/>
      <c r="AO277" s="1009"/>
      <c r="AP277" s="1009"/>
      <c r="AQ277" s="1009"/>
      <c r="AR277" s="1009"/>
      <c r="AS277" s="1009"/>
      <c r="AT277" s="1009"/>
      <c r="AU277" s="1009"/>
      <c r="AV277" s="1009"/>
      <c r="AW277" s="139"/>
      <c r="AX277" s="139"/>
      <c r="AY277" s="139"/>
      <c r="AZ277" s="139"/>
      <c r="BA277" s="141"/>
      <c r="BB277" s="141"/>
      <c r="BC277" s="141"/>
      <c r="BD277" s="111"/>
      <c r="BE277" s="111"/>
      <c r="BF277" s="111"/>
      <c r="BG277" s="153"/>
      <c r="BH277" s="153"/>
      <c r="BI277" s="153"/>
      <c r="BJ277" s="153"/>
      <c r="BK277" s="153"/>
      <c r="BL277" s="153"/>
      <c r="BM277" s="153"/>
      <c r="BN277" s="153"/>
      <c r="BO277" s="153"/>
      <c r="BP277" s="153"/>
      <c r="BQ277" s="153"/>
      <c r="BR277" s="153"/>
      <c r="BS277" s="153"/>
      <c r="BT277" s="153"/>
      <c r="BU277" s="153"/>
      <c r="BV277" s="153"/>
      <c r="BW277" s="153"/>
      <c r="BX277" s="153"/>
      <c r="BY277" s="153"/>
      <c r="BZ277" s="153"/>
      <c r="CA277" s="153"/>
      <c r="CB277" s="153"/>
      <c r="CC277" s="153"/>
      <c r="CD277" s="153"/>
      <c r="CE277" s="153"/>
      <c r="CF277" s="153"/>
      <c r="CG277" s="153"/>
      <c r="CH277" s="153"/>
      <c r="CI277" s="153"/>
      <c r="CJ277" s="153"/>
      <c r="CK277" s="153"/>
      <c r="CL277" s="153"/>
      <c r="CM277" s="153"/>
      <c r="CN277" s="153"/>
      <c r="CO277" s="153"/>
      <c r="CP277" s="153"/>
      <c r="CQ277" s="153"/>
      <c r="CR277" s="153"/>
      <c r="CS277" s="153"/>
      <c r="CT277" s="153"/>
    </row>
    <row r="278" spans="1:98" s="113" customFormat="1" ht="51" customHeight="1">
      <c r="A278" s="111"/>
      <c r="B278" s="111"/>
      <c r="C278" s="990"/>
      <c r="D278" s="991"/>
      <c r="E278" s="991"/>
      <c r="F278" s="991"/>
      <c r="G278" s="991"/>
      <c r="H278" s="991"/>
      <c r="I278" s="992"/>
      <c r="J278" s="1010"/>
      <c r="K278" s="1011"/>
      <c r="L278" s="1011"/>
      <c r="M278" s="1011"/>
      <c r="N278" s="1012"/>
      <c r="O278" s="1106"/>
      <c r="P278" s="1107"/>
      <c r="Q278" s="1107"/>
      <c r="R278" s="1107"/>
      <c r="S278" s="1107"/>
      <c r="T278" s="1107"/>
      <c r="U278" s="1107"/>
      <c r="V278" s="1107"/>
      <c r="W278" s="1107"/>
      <c r="X278" s="1107"/>
      <c r="Y278" s="1107"/>
      <c r="Z278" s="1107"/>
      <c r="AA278" s="1107"/>
      <c r="AB278" s="1107"/>
      <c r="AC278" s="1107"/>
      <c r="AD278" s="1107"/>
      <c r="AE278" s="1107"/>
      <c r="AF278" s="1107"/>
      <c r="AG278" s="1107"/>
      <c r="AH278" s="1107"/>
      <c r="AI278" s="1107"/>
      <c r="AJ278" s="1107"/>
      <c r="AK278" s="1107"/>
      <c r="AL278" s="1107"/>
      <c r="AM278" s="1108"/>
      <c r="AN278" s="1016"/>
      <c r="AO278" s="1016"/>
      <c r="AP278" s="1016"/>
      <c r="AQ278" s="1016"/>
      <c r="AR278" s="1016"/>
      <c r="AS278" s="1016"/>
      <c r="AT278" s="1016"/>
      <c r="AU278" s="1016"/>
      <c r="AV278" s="1016"/>
      <c r="AW278" s="121"/>
      <c r="AX278" s="121"/>
      <c r="AY278" s="121"/>
      <c r="AZ278" s="121"/>
      <c r="BA278" s="158"/>
      <c r="BB278" s="158"/>
      <c r="BC278" s="158"/>
      <c r="BD278" s="111"/>
      <c r="BE278" s="111"/>
      <c r="BF278" s="111"/>
      <c r="BG278" s="153"/>
      <c r="BH278" s="153"/>
      <c r="BI278" s="153"/>
      <c r="BJ278" s="153"/>
      <c r="BK278" s="153"/>
      <c r="BL278" s="153"/>
      <c r="BM278" s="153"/>
      <c r="BN278" s="153"/>
      <c r="BO278" s="153"/>
      <c r="BP278" s="153"/>
      <c r="BQ278" s="153"/>
      <c r="BR278" s="153"/>
      <c r="BS278" s="153"/>
      <c r="BT278" s="153"/>
      <c r="BU278" s="153"/>
      <c r="BV278" s="153"/>
      <c r="BW278" s="153"/>
      <c r="BX278" s="153"/>
      <c r="BY278" s="153"/>
      <c r="BZ278" s="153"/>
      <c r="CA278" s="153"/>
      <c r="CB278" s="153"/>
      <c r="CC278" s="153"/>
      <c r="CD278" s="153"/>
      <c r="CE278" s="153"/>
      <c r="CF278" s="153"/>
      <c r="CG278" s="153"/>
      <c r="CH278" s="153"/>
      <c r="CI278" s="153"/>
      <c r="CJ278" s="153"/>
      <c r="CK278" s="153"/>
      <c r="CL278" s="153"/>
      <c r="CM278" s="153"/>
      <c r="CN278" s="153"/>
      <c r="CO278" s="153"/>
      <c r="CP278" s="153"/>
      <c r="CQ278" s="153"/>
      <c r="CR278" s="153"/>
      <c r="CS278" s="153"/>
      <c r="CT278" s="153"/>
    </row>
    <row r="279" spans="1:98" s="113" customFormat="1" ht="51" customHeight="1">
      <c r="A279" s="111"/>
      <c r="B279" s="111"/>
      <c r="C279" s="990"/>
      <c r="D279" s="991"/>
      <c r="E279" s="991"/>
      <c r="F279" s="991"/>
      <c r="G279" s="991"/>
      <c r="H279" s="991"/>
      <c r="I279" s="992"/>
      <c r="J279" s="1010"/>
      <c r="K279" s="1011"/>
      <c r="L279" s="1011"/>
      <c r="M279" s="1011"/>
      <c r="N279" s="1012"/>
      <c r="O279" s="1106"/>
      <c r="P279" s="1107"/>
      <c r="Q279" s="1107"/>
      <c r="R279" s="1107"/>
      <c r="S279" s="1107"/>
      <c r="T279" s="1107"/>
      <c r="U279" s="1107"/>
      <c r="V279" s="1107"/>
      <c r="W279" s="1107"/>
      <c r="X279" s="1107"/>
      <c r="Y279" s="1107"/>
      <c r="Z279" s="1107"/>
      <c r="AA279" s="1107"/>
      <c r="AB279" s="1107"/>
      <c r="AC279" s="1107"/>
      <c r="AD279" s="1107"/>
      <c r="AE279" s="1107"/>
      <c r="AF279" s="1107"/>
      <c r="AG279" s="1107"/>
      <c r="AH279" s="1107"/>
      <c r="AI279" s="1107"/>
      <c r="AJ279" s="1107"/>
      <c r="AK279" s="1107"/>
      <c r="AL279" s="1107"/>
      <c r="AM279" s="1108"/>
      <c r="AN279" s="1016"/>
      <c r="AO279" s="1016"/>
      <c r="AP279" s="1016"/>
      <c r="AQ279" s="1016"/>
      <c r="AR279" s="1016"/>
      <c r="AS279" s="1016"/>
      <c r="AT279" s="1016"/>
      <c r="AU279" s="1016"/>
      <c r="AV279" s="1016"/>
      <c r="AW279" s="121"/>
      <c r="AX279" s="121"/>
      <c r="AY279" s="121"/>
      <c r="AZ279" s="121"/>
      <c r="BA279" s="158"/>
      <c r="BB279" s="158"/>
      <c r="BC279" s="158"/>
      <c r="BD279" s="111"/>
      <c r="BE279" s="111"/>
      <c r="BF279" s="111"/>
      <c r="BG279" s="153"/>
      <c r="BH279" s="153"/>
      <c r="BI279" s="153"/>
      <c r="BJ279" s="153"/>
      <c r="BK279" s="153"/>
      <c r="BL279" s="153"/>
      <c r="BM279" s="153"/>
      <c r="BN279" s="153"/>
      <c r="BO279" s="153"/>
      <c r="BP279" s="153"/>
      <c r="BQ279" s="153"/>
      <c r="BR279" s="153"/>
      <c r="BS279" s="153"/>
      <c r="BT279" s="153"/>
      <c r="BU279" s="153"/>
      <c r="BV279" s="153"/>
      <c r="BW279" s="153"/>
      <c r="BX279" s="153"/>
      <c r="BY279" s="153"/>
      <c r="BZ279" s="153"/>
      <c r="CA279" s="153"/>
      <c r="CB279" s="153"/>
      <c r="CC279" s="153"/>
      <c r="CD279" s="153"/>
      <c r="CE279" s="153"/>
      <c r="CF279" s="153"/>
      <c r="CG279" s="153"/>
      <c r="CH279" s="153"/>
      <c r="CI279" s="153"/>
      <c r="CJ279" s="153"/>
      <c r="CK279" s="153"/>
      <c r="CL279" s="153"/>
      <c r="CM279" s="153"/>
      <c r="CN279" s="153"/>
      <c r="CO279" s="153"/>
      <c r="CP279" s="153"/>
      <c r="CQ279" s="153"/>
      <c r="CR279" s="153"/>
      <c r="CS279" s="153"/>
      <c r="CT279" s="153"/>
    </row>
    <row r="280" spans="1:98" s="113" customFormat="1" ht="51" customHeight="1">
      <c r="A280" s="111"/>
      <c r="B280" s="111"/>
      <c r="C280" s="990"/>
      <c r="D280" s="991"/>
      <c r="E280" s="991"/>
      <c r="F280" s="991"/>
      <c r="G280" s="991"/>
      <c r="H280" s="991"/>
      <c r="I280" s="992"/>
      <c r="J280" s="1010"/>
      <c r="K280" s="1011"/>
      <c r="L280" s="1011"/>
      <c r="M280" s="1011"/>
      <c r="N280" s="1012"/>
      <c r="O280" s="1013"/>
      <c r="P280" s="1014"/>
      <c r="Q280" s="1014"/>
      <c r="R280" s="1014"/>
      <c r="S280" s="1014"/>
      <c r="T280" s="1014"/>
      <c r="U280" s="1014"/>
      <c r="V280" s="1014"/>
      <c r="W280" s="1014"/>
      <c r="X280" s="1014"/>
      <c r="Y280" s="1014"/>
      <c r="Z280" s="1014"/>
      <c r="AA280" s="1014"/>
      <c r="AB280" s="1014"/>
      <c r="AC280" s="1014"/>
      <c r="AD280" s="1014"/>
      <c r="AE280" s="1014"/>
      <c r="AF280" s="1014"/>
      <c r="AG280" s="1014"/>
      <c r="AH280" s="1014"/>
      <c r="AI280" s="1014"/>
      <c r="AJ280" s="1014"/>
      <c r="AK280" s="1014"/>
      <c r="AL280" s="1014"/>
      <c r="AM280" s="1015"/>
      <c r="AN280" s="1016"/>
      <c r="AO280" s="1016"/>
      <c r="AP280" s="1016"/>
      <c r="AQ280" s="1016"/>
      <c r="AR280" s="1016"/>
      <c r="AS280" s="1016"/>
      <c r="AT280" s="1016"/>
      <c r="AU280" s="1016"/>
      <c r="AV280" s="1016"/>
      <c r="AW280" s="121"/>
      <c r="AX280" s="121"/>
      <c r="AY280" s="121"/>
      <c r="AZ280" s="121"/>
      <c r="BA280" s="158"/>
      <c r="BB280" s="158"/>
      <c r="BC280" s="158"/>
      <c r="BD280" s="111"/>
      <c r="BE280" s="111"/>
      <c r="BF280" s="111"/>
      <c r="BG280" s="153"/>
      <c r="BH280" s="153"/>
      <c r="BI280" s="153"/>
      <c r="BJ280" s="153"/>
      <c r="BK280" s="153"/>
      <c r="BL280" s="153"/>
      <c r="BM280" s="153"/>
      <c r="BN280" s="153"/>
      <c r="BO280" s="153"/>
      <c r="BP280" s="153"/>
      <c r="BQ280" s="153"/>
      <c r="BR280" s="153"/>
      <c r="BS280" s="153"/>
      <c r="BT280" s="153"/>
      <c r="BU280" s="153"/>
      <c r="BV280" s="153"/>
      <c r="BW280" s="153"/>
      <c r="BX280" s="153"/>
      <c r="BY280" s="153"/>
      <c r="BZ280" s="153"/>
      <c r="CA280" s="153"/>
      <c r="CB280" s="153"/>
      <c r="CC280" s="153"/>
      <c r="CD280" s="153"/>
      <c r="CE280" s="153"/>
      <c r="CF280" s="153"/>
      <c r="CG280" s="153"/>
      <c r="CH280" s="153"/>
      <c r="CI280" s="153"/>
      <c r="CJ280" s="153"/>
      <c r="CK280" s="153"/>
      <c r="CL280" s="153"/>
      <c r="CM280" s="153"/>
      <c r="CN280" s="153"/>
      <c r="CO280" s="153"/>
      <c r="CP280" s="153"/>
      <c r="CQ280" s="153"/>
      <c r="CR280" s="153"/>
      <c r="CS280" s="153"/>
      <c r="CT280" s="153"/>
    </row>
    <row r="281" spans="1:98" s="113" customFormat="1" ht="51" customHeight="1">
      <c r="A281" s="111"/>
      <c r="B281" s="111"/>
      <c r="C281" s="990"/>
      <c r="D281" s="991"/>
      <c r="E281" s="991"/>
      <c r="F281" s="991"/>
      <c r="G281" s="991"/>
      <c r="H281" s="991"/>
      <c r="I281" s="992"/>
      <c r="J281" s="1010"/>
      <c r="K281" s="1011"/>
      <c r="L281" s="1011"/>
      <c r="M281" s="1011"/>
      <c r="N281" s="1012"/>
      <c r="O281" s="1013"/>
      <c r="P281" s="1014"/>
      <c r="Q281" s="1014"/>
      <c r="R281" s="1014"/>
      <c r="S281" s="1014"/>
      <c r="T281" s="1014"/>
      <c r="U281" s="1014"/>
      <c r="V281" s="1014"/>
      <c r="W281" s="1014"/>
      <c r="X281" s="1014"/>
      <c r="Y281" s="1014"/>
      <c r="Z281" s="1014"/>
      <c r="AA281" s="1014"/>
      <c r="AB281" s="1014"/>
      <c r="AC281" s="1014"/>
      <c r="AD281" s="1014"/>
      <c r="AE281" s="1014"/>
      <c r="AF281" s="1014"/>
      <c r="AG281" s="1014"/>
      <c r="AH281" s="1014"/>
      <c r="AI281" s="1014"/>
      <c r="AJ281" s="1014"/>
      <c r="AK281" s="1014"/>
      <c r="AL281" s="1014"/>
      <c r="AM281" s="1015"/>
      <c r="AN281" s="1016"/>
      <c r="AO281" s="1016"/>
      <c r="AP281" s="1016"/>
      <c r="AQ281" s="1016"/>
      <c r="AR281" s="1016"/>
      <c r="AS281" s="1016"/>
      <c r="AT281" s="1016"/>
      <c r="AU281" s="1016"/>
      <c r="AV281" s="1016"/>
      <c r="AW281" s="121"/>
      <c r="AX281" s="121"/>
      <c r="AY281" s="121"/>
      <c r="AZ281" s="121"/>
      <c r="BA281" s="158"/>
      <c r="BB281" s="158"/>
      <c r="BC281" s="158"/>
      <c r="BD281" s="111"/>
      <c r="BE281" s="111"/>
      <c r="BF281" s="111"/>
      <c r="BG281" s="153"/>
      <c r="BH281" s="153"/>
      <c r="BI281" s="153"/>
      <c r="BJ281" s="153"/>
      <c r="BK281" s="153"/>
      <c r="BL281" s="153"/>
      <c r="BM281" s="153"/>
      <c r="BN281" s="153"/>
      <c r="BO281" s="153"/>
      <c r="BP281" s="153"/>
      <c r="BQ281" s="153"/>
      <c r="BR281" s="153"/>
      <c r="BS281" s="153"/>
      <c r="BT281" s="153"/>
      <c r="BU281" s="153"/>
      <c r="BV281" s="153"/>
      <c r="BW281" s="153"/>
      <c r="BX281" s="153"/>
      <c r="BY281" s="153"/>
      <c r="BZ281" s="153"/>
      <c r="CA281" s="153"/>
      <c r="CB281" s="153"/>
      <c r="CC281" s="153"/>
      <c r="CD281" s="153"/>
      <c r="CE281" s="153"/>
      <c r="CF281" s="153"/>
      <c r="CG281" s="153"/>
      <c r="CH281" s="153"/>
      <c r="CI281" s="153"/>
      <c r="CJ281" s="153"/>
      <c r="CK281" s="153"/>
      <c r="CL281" s="153"/>
      <c r="CM281" s="153"/>
      <c r="CN281" s="153"/>
      <c r="CO281" s="153"/>
      <c r="CP281" s="153"/>
      <c r="CQ281" s="153"/>
      <c r="CR281" s="153"/>
      <c r="CS281" s="153"/>
      <c r="CT281" s="153"/>
    </row>
    <row r="282" spans="1:98" s="113" customFormat="1" ht="51" customHeight="1">
      <c r="A282" s="111"/>
      <c r="B282" s="111"/>
      <c r="C282" s="990"/>
      <c r="D282" s="991"/>
      <c r="E282" s="991"/>
      <c r="F282" s="991"/>
      <c r="G282" s="991"/>
      <c r="H282" s="991"/>
      <c r="I282" s="992"/>
      <c r="J282" s="1010"/>
      <c r="K282" s="1011"/>
      <c r="L282" s="1011"/>
      <c r="M282" s="1011"/>
      <c r="N282" s="1012"/>
      <c r="O282" s="1013"/>
      <c r="P282" s="1014"/>
      <c r="Q282" s="1014"/>
      <c r="R282" s="1014"/>
      <c r="S282" s="1014"/>
      <c r="T282" s="1014"/>
      <c r="U282" s="1014"/>
      <c r="V282" s="1014"/>
      <c r="W282" s="1014"/>
      <c r="X282" s="1014"/>
      <c r="Y282" s="1014"/>
      <c r="Z282" s="1014"/>
      <c r="AA282" s="1014"/>
      <c r="AB282" s="1014"/>
      <c r="AC282" s="1014"/>
      <c r="AD282" s="1014"/>
      <c r="AE282" s="1014"/>
      <c r="AF282" s="1014"/>
      <c r="AG282" s="1014"/>
      <c r="AH282" s="1014"/>
      <c r="AI282" s="1014"/>
      <c r="AJ282" s="1014"/>
      <c r="AK282" s="1014"/>
      <c r="AL282" s="1014"/>
      <c r="AM282" s="1015"/>
      <c r="AN282" s="1016"/>
      <c r="AO282" s="1016"/>
      <c r="AP282" s="1016"/>
      <c r="AQ282" s="1016"/>
      <c r="AR282" s="1016"/>
      <c r="AS282" s="1016"/>
      <c r="AT282" s="1016"/>
      <c r="AU282" s="1016"/>
      <c r="AV282" s="1016"/>
      <c r="AW282" s="121"/>
      <c r="AX282" s="121"/>
      <c r="AY282" s="121"/>
      <c r="AZ282" s="121"/>
      <c r="BA282" s="158"/>
      <c r="BB282" s="158"/>
      <c r="BC282" s="158"/>
      <c r="BD282" s="111"/>
      <c r="BE282" s="111"/>
      <c r="BF282" s="111"/>
      <c r="BG282" s="153"/>
      <c r="BH282" s="153"/>
      <c r="BI282" s="153"/>
      <c r="BJ282" s="153"/>
      <c r="BK282" s="153"/>
      <c r="BL282" s="153"/>
      <c r="BM282" s="153"/>
      <c r="BN282" s="153"/>
      <c r="BO282" s="153"/>
      <c r="BP282" s="153"/>
      <c r="BQ282" s="153"/>
      <c r="BR282" s="153"/>
      <c r="BS282" s="153"/>
      <c r="BT282" s="153"/>
      <c r="BU282" s="153"/>
      <c r="BV282" s="153"/>
      <c r="BW282" s="153"/>
      <c r="BX282" s="153"/>
      <c r="BY282" s="153"/>
      <c r="BZ282" s="153"/>
      <c r="CA282" s="153"/>
      <c r="CB282" s="153"/>
      <c r="CC282" s="153"/>
      <c r="CD282" s="153"/>
      <c r="CE282" s="153"/>
      <c r="CF282" s="153"/>
      <c r="CG282" s="153"/>
      <c r="CH282" s="153"/>
      <c r="CI282" s="153"/>
      <c r="CJ282" s="153"/>
      <c r="CK282" s="153"/>
      <c r="CL282" s="153"/>
      <c r="CM282" s="153"/>
      <c r="CN282" s="153"/>
      <c r="CO282" s="153"/>
      <c r="CP282" s="153"/>
      <c r="CQ282" s="153"/>
      <c r="CR282" s="153"/>
      <c r="CS282" s="153"/>
      <c r="CT282" s="153"/>
    </row>
    <row r="283" spans="1:98" s="113" customFormat="1" ht="51" customHeight="1">
      <c r="A283" s="111"/>
      <c r="B283" s="111"/>
      <c r="C283" s="990"/>
      <c r="D283" s="991"/>
      <c r="E283" s="991"/>
      <c r="F283" s="991"/>
      <c r="G283" s="991"/>
      <c r="H283" s="991"/>
      <c r="I283" s="992"/>
      <c r="J283" s="1010"/>
      <c r="K283" s="1011"/>
      <c r="L283" s="1011"/>
      <c r="M283" s="1011"/>
      <c r="N283" s="1012"/>
      <c r="O283" s="1013"/>
      <c r="P283" s="1014"/>
      <c r="Q283" s="1014"/>
      <c r="R283" s="1014"/>
      <c r="S283" s="1014"/>
      <c r="T283" s="1014"/>
      <c r="U283" s="1014"/>
      <c r="V283" s="1014"/>
      <c r="W283" s="1014"/>
      <c r="X283" s="1014"/>
      <c r="Y283" s="1014"/>
      <c r="Z283" s="1014"/>
      <c r="AA283" s="1014"/>
      <c r="AB283" s="1014"/>
      <c r="AC283" s="1014"/>
      <c r="AD283" s="1014"/>
      <c r="AE283" s="1014"/>
      <c r="AF283" s="1014"/>
      <c r="AG283" s="1014"/>
      <c r="AH283" s="1014"/>
      <c r="AI283" s="1014"/>
      <c r="AJ283" s="1014"/>
      <c r="AK283" s="1014"/>
      <c r="AL283" s="1014"/>
      <c r="AM283" s="1015"/>
      <c r="AN283" s="1016"/>
      <c r="AO283" s="1016"/>
      <c r="AP283" s="1016"/>
      <c r="AQ283" s="1016"/>
      <c r="AR283" s="1016"/>
      <c r="AS283" s="1016"/>
      <c r="AT283" s="1016"/>
      <c r="AU283" s="1016"/>
      <c r="AV283" s="1016"/>
      <c r="AW283" s="121"/>
      <c r="AX283" s="121"/>
      <c r="AY283" s="121"/>
      <c r="AZ283" s="121"/>
      <c r="BA283" s="158"/>
      <c r="BB283" s="158"/>
      <c r="BC283" s="158"/>
      <c r="BD283" s="111"/>
      <c r="BE283" s="111"/>
      <c r="BF283" s="111"/>
      <c r="BG283" s="153"/>
      <c r="BH283" s="153"/>
      <c r="BI283" s="153"/>
      <c r="BJ283" s="153"/>
      <c r="BK283" s="153"/>
      <c r="BL283" s="153"/>
      <c r="BM283" s="153"/>
      <c r="BN283" s="153"/>
      <c r="BO283" s="153"/>
      <c r="BP283" s="153"/>
      <c r="BQ283" s="153"/>
      <c r="BR283" s="153"/>
      <c r="BS283" s="153"/>
      <c r="BT283" s="153"/>
      <c r="BU283" s="153"/>
      <c r="BV283" s="153"/>
      <c r="BW283" s="153"/>
      <c r="BX283" s="153"/>
      <c r="BY283" s="153"/>
      <c r="BZ283" s="153"/>
      <c r="CA283" s="153"/>
      <c r="CB283" s="153"/>
      <c r="CC283" s="153"/>
      <c r="CD283" s="153"/>
      <c r="CE283" s="153"/>
      <c r="CF283" s="153"/>
      <c r="CG283" s="153"/>
      <c r="CH283" s="153"/>
      <c r="CI283" s="153"/>
      <c r="CJ283" s="153"/>
      <c r="CK283" s="153"/>
      <c r="CL283" s="153"/>
      <c r="CM283" s="153"/>
      <c r="CN283" s="153"/>
      <c r="CO283" s="153"/>
      <c r="CP283" s="153"/>
      <c r="CQ283" s="153"/>
      <c r="CR283" s="153"/>
      <c r="CS283" s="153"/>
      <c r="CT283" s="153"/>
    </row>
    <row r="284" spans="1:98" s="113" customFormat="1" ht="51" customHeight="1">
      <c r="A284" s="111"/>
      <c r="B284" s="111"/>
      <c r="C284" s="990"/>
      <c r="D284" s="991"/>
      <c r="E284" s="991"/>
      <c r="F284" s="991"/>
      <c r="G284" s="991"/>
      <c r="H284" s="991"/>
      <c r="I284" s="992"/>
      <c r="J284" s="1010"/>
      <c r="K284" s="1011"/>
      <c r="L284" s="1011"/>
      <c r="M284" s="1011"/>
      <c r="N284" s="1012"/>
      <c r="O284" s="1013"/>
      <c r="P284" s="1014"/>
      <c r="Q284" s="1014"/>
      <c r="R284" s="1014"/>
      <c r="S284" s="1014"/>
      <c r="T284" s="1014"/>
      <c r="U284" s="1014"/>
      <c r="V284" s="1014"/>
      <c r="W284" s="1014"/>
      <c r="X284" s="1014"/>
      <c r="Y284" s="1014"/>
      <c r="Z284" s="1014"/>
      <c r="AA284" s="1014"/>
      <c r="AB284" s="1014"/>
      <c r="AC284" s="1014"/>
      <c r="AD284" s="1014"/>
      <c r="AE284" s="1014"/>
      <c r="AF284" s="1014"/>
      <c r="AG284" s="1014"/>
      <c r="AH284" s="1014"/>
      <c r="AI284" s="1014"/>
      <c r="AJ284" s="1014"/>
      <c r="AK284" s="1014"/>
      <c r="AL284" s="1014"/>
      <c r="AM284" s="1015"/>
      <c r="AN284" s="1016"/>
      <c r="AO284" s="1016"/>
      <c r="AP284" s="1016"/>
      <c r="AQ284" s="1016"/>
      <c r="AR284" s="1016"/>
      <c r="AS284" s="1016"/>
      <c r="AT284" s="1016"/>
      <c r="AU284" s="1016"/>
      <c r="AV284" s="1016"/>
      <c r="AW284" s="121"/>
      <c r="AX284" s="121"/>
      <c r="AY284" s="121"/>
      <c r="AZ284" s="121"/>
      <c r="BA284" s="158"/>
      <c r="BB284" s="158"/>
      <c r="BC284" s="158"/>
      <c r="BD284" s="111"/>
      <c r="BE284" s="111"/>
      <c r="BF284" s="111"/>
      <c r="BG284" s="153"/>
      <c r="BH284" s="153"/>
      <c r="BI284" s="153"/>
      <c r="BJ284" s="153"/>
      <c r="BK284" s="153"/>
      <c r="BL284" s="153"/>
      <c r="BM284" s="153"/>
      <c r="BN284" s="153"/>
      <c r="BO284" s="153"/>
      <c r="BP284" s="153"/>
      <c r="BQ284" s="153"/>
      <c r="BR284" s="153"/>
      <c r="BS284" s="153"/>
      <c r="BT284" s="153"/>
      <c r="BU284" s="153"/>
      <c r="BV284" s="153"/>
      <c r="BW284" s="153"/>
      <c r="BX284" s="153"/>
      <c r="BY284" s="153"/>
      <c r="BZ284" s="153"/>
      <c r="CA284" s="153"/>
      <c r="CB284" s="153"/>
      <c r="CC284" s="153"/>
      <c r="CD284" s="153"/>
      <c r="CE284" s="153"/>
      <c r="CF284" s="153"/>
      <c r="CG284" s="153"/>
      <c r="CH284" s="153"/>
      <c r="CI284" s="153"/>
      <c r="CJ284" s="153"/>
      <c r="CK284" s="153"/>
      <c r="CL284" s="153"/>
      <c r="CM284" s="153"/>
      <c r="CN284" s="153"/>
      <c r="CO284" s="153"/>
      <c r="CP284" s="153"/>
      <c r="CQ284" s="153"/>
      <c r="CR284" s="153"/>
      <c r="CS284" s="153"/>
      <c r="CT284" s="153"/>
    </row>
    <row r="285" spans="1:98" s="113" customFormat="1" ht="51" customHeight="1">
      <c r="A285" s="111"/>
      <c r="B285" s="111"/>
      <c r="C285" s="990"/>
      <c r="D285" s="991"/>
      <c r="E285" s="991"/>
      <c r="F285" s="991"/>
      <c r="G285" s="991"/>
      <c r="H285" s="991"/>
      <c r="I285" s="992"/>
      <c r="J285" s="1010"/>
      <c r="K285" s="1011"/>
      <c r="L285" s="1011"/>
      <c r="M285" s="1011"/>
      <c r="N285" s="1012"/>
      <c r="O285" s="1013"/>
      <c r="P285" s="1014"/>
      <c r="Q285" s="1014"/>
      <c r="R285" s="1014"/>
      <c r="S285" s="1014"/>
      <c r="T285" s="1014"/>
      <c r="U285" s="1014"/>
      <c r="V285" s="1014"/>
      <c r="W285" s="1014"/>
      <c r="X285" s="1014"/>
      <c r="Y285" s="1014"/>
      <c r="Z285" s="1014"/>
      <c r="AA285" s="1014"/>
      <c r="AB285" s="1014"/>
      <c r="AC285" s="1014"/>
      <c r="AD285" s="1014"/>
      <c r="AE285" s="1014"/>
      <c r="AF285" s="1014"/>
      <c r="AG285" s="1014"/>
      <c r="AH285" s="1014"/>
      <c r="AI285" s="1014"/>
      <c r="AJ285" s="1014"/>
      <c r="AK285" s="1014"/>
      <c r="AL285" s="1014"/>
      <c r="AM285" s="1015"/>
      <c r="AN285" s="1016"/>
      <c r="AO285" s="1016"/>
      <c r="AP285" s="1016"/>
      <c r="AQ285" s="1016"/>
      <c r="AR285" s="1016"/>
      <c r="AS285" s="1016"/>
      <c r="AT285" s="1016"/>
      <c r="AU285" s="1016"/>
      <c r="AV285" s="1016"/>
      <c r="AW285" s="121"/>
      <c r="AX285" s="121"/>
      <c r="AY285" s="121"/>
      <c r="AZ285" s="121"/>
      <c r="BA285" s="158"/>
      <c r="BB285" s="158"/>
      <c r="BC285" s="158"/>
      <c r="BD285" s="111"/>
      <c r="BE285" s="111"/>
      <c r="BF285" s="111"/>
      <c r="BG285" s="153"/>
      <c r="BH285" s="153"/>
      <c r="BI285" s="153"/>
      <c r="BJ285" s="153"/>
      <c r="BK285" s="153"/>
      <c r="BL285" s="153"/>
      <c r="BM285" s="153"/>
      <c r="BN285" s="153"/>
      <c r="BO285" s="153"/>
      <c r="BP285" s="153"/>
      <c r="BQ285" s="153"/>
      <c r="BR285" s="153"/>
      <c r="BS285" s="153"/>
      <c r="BT285" s="153"/>
      <c r="BU285" s="153"/>
      <c r="BV285" s="153"/>
      <c r="BW285" s="153"/>
      <c r="BX285" s="153"/>
      <c r="BY285" s="153"/>
      <c r="BZ285" s="153"/>
      <c r="CA285" s="153"/>
      <c r="CB285" s="153"/>
      <c r="CC285" s="153"/>
      <c r="CD285" s="153"/>
      <c r="CE285" s="153"/>
      <c r="CF285" s="153"/>
      <c r="CG285" s="153"/>
      <c r="CH285" s="153"/>
      <c r="CI285" s="153"/>
      <c r="CJ285" s="153"/>
      <c r="CK285" s="153"/>
      <c r="CL285" s="153"/>
      <c r="CM285" s="153"/>
      <c r="CN285" s="153"/>
      <c r="CO285" s="153"/>
      <c r="CP285" s="153"/>
      <c r="CQ285" s="153"/>
      <c r="CR285" s="153"/>
      <c r="CS285" s="153"/>
      <c r="CT285" s="153"/>
    </row>
    <row r="286" spans="1:98" s="113" customFormat="1" ht="51" customHeight="1">
      <c r="A286" s="111"/>
      <c r="B286" s="111"/>
      <c r="C286" s="990"/>
      <c r="D286" s="991"/>
      <c r="E286" s="991"/>
      <c r="F286" s="991"/>
      <c r="G286" s="991"/>
      <c r="H286" s="991"/>
      <c r="I286" s="992"/>
      <c r="J286" s="1010"/>
      <c r="K286" s="1011"/>
      <c r="L286" s="1011"/>
      <c r="M286" s="1011"/>
      <c r="N286" s="1012"/>
      <c r="O286" s="1013"/>
      <c r="P286" s="1014"/>
      <c r="Q286" s="1014"/>
      <c r="R286" s="1014"/>
      <c r="S286" s="1014"/>
      <c r="T286" s="1014"/>
      <c r="U286" s="1014"/>
      <c r="V286" s="1014"/>
      <c r="W286" s="1014"/>
      <c r="X286" s="1014"/>
      <c r="Y286" s="1014"/>
      <c r="Z286" s="1014"/>
      <c r="AA286" s="1014"/>
      <c r="AB286" s="1014"/>
      <c r="AC286" s="1014"/>
      <c r="AD286" s="1014"/>
      <c r="AE286" s="1014"/>
      <c r="AF286" s="1014"/>
      <c r="AG286" s="1014"/>
      <c r="AH286" s="1014"/>
      <c r="AI286" s="1014"/>
      <c r="AJ286" s="1014"/>
      <c r="AK286" s="1014"/>
      <c r="AL286" s="1014"/>
      <c r="AM286" s="1015"/>
      <c r="AN286" s="1016"/>
      <c r="AO286" s="1016"/>
      <c r="AP286" s="1016"/>
      <c r="AQ286" s="1016"/>
      <c r="AR286" s="1016"/>
      <c r="AS286" s="1016"/>
      <c r="AT286" s="1016"/>
      <c r="AU286" s="1016"/>
      <c r="AV286" s="1016"/>
      <c r="AW286" s="121"/>
      <c r="AX286" s="121"/>
      <c r="AY286" s="121"/>
      <c r="AZ286" s="121"/>
      <c r="BA286" s="158"/>
      <c r="BB286" s="158"/>
      <c r="BC286" s="158"/>
      <c r="BD286" s="111"/>
      <c r="BE286" s="111"/>
      <c r="BF286" s="111"/>
      <c r="BG286" s="153"/>
      <c r="BH286" s="153"/>
      <c r="BI286" s="153"/>
      <c r="BJ286" s="153"/>
      <c r="BK286" s="153"/>
      <c r="BL286" s="153"/>
      <c r="BM286" s="153"/>
      <c r="BN286" s="153"/>
      <c r="BO286" s="153"/>
      <c r="BP286" s="153"/>
      <c r="BQ286" s="153"/>
      <c r="BR286" s="153"/>
      <c r="BS286" s="153"/>
      <c r="BT286" s="153"/>
      <c r="BU286" s="153"/>
      <c r="BV286" s="153"/>
      <c r="BW286" s="153"/>
      <c r="BX286" s="153"/>
      <c r="BY286" s="153"/>
      <c r="BZ286" s="153"/>
      <c r="CA286" s="153"/>
      <c r="CB286" s="153"/>
      <c r="CC286" s="153"/>
      <c r="CD286" s="153"/>
      <c r="CE286" s="153"/>
      <c r="CF286" s="153"/>
      <c r="CG286" s="153"/>
      <c r="CH286" s="153"/>
      <c r="CI286" s="153"/>
      <c r="CJ286" s="153"/>
      <c r="CK286" s="153"/>
      <c r="CL286" s="153"/>
      <c r="CM286" s="153"/>
      <c r="CN286" s="153"/>
      <c r="CO286" s="153"/>
      <c r="CP286" s="153"/>
      <c r="CQ286" s="153"/>
      <c r="CR286" s="153"/>
      <c r="CS286" s="153"/>
      <c r="CT286" s="153"/>
    </row>
    <row r="287" spans="1:98" s="113" customFormat="1" ht="51" customHeight="1">
      <c r="A287" s="111"/>
      <c r="B287" s="111"/>
      <c r="C287" s="990"/>
      <c r="D287" s="991"/>
      <c r="E287" s="991"/>
      <c r="F287" s="991"/>
      <c r="G287" s="991"/>
      <c r="H287" s="991"/>
      <c r="I287" s="992"/>
      <c r="J287" s="1010"/>
      <c r="K287" s="1011"/>
      <c r="L287" s="1011"/>
      <c r="M287" s="1011"/>
      <c r="N287" s="1012"/>
      <c r="O287" s="1013"/>
      <c r="P287" s="1014"/>
      <c r="Q287" s="1014"/>
      <c r="R287" s="1014"/>
      <c r="S287" s="1014"/>
      <c r="T287" s="1014"/>
      <c r="U287" s="1014"/>
      <c r="V287" s="1014"/>
      <c r="W287" s="1014"/>
      <c r="X287" s="1014"/>
      <c r="Y287" s="1014"/>
      <c r="Z287" s="1014"/>
      <c r="AA287" s="1014"/>
      <c r="AB287" s="1014"/>
      <c r="AC287" s="1014"/>
      <c r="AD287" s="1014"/>
      <c r="AE287" s="1014"/>
      <c r="AF287" s="1014"/>
      <c r="AG287" s="1014"/>
      <c r="AH287" s="1014"/>
      <c r="AI287" s="1014"/>
      <c r="AJ287" s="1014"/>
      <c r="AK287" s="1014"/>
      <c r="AL287" s="1014"/>
      <c r="AM287" s="1015"/>
      <c r="AN287" s="1016"/>
      <c r="AO287" s="1016"/>
      <c r="AP287" s="1016"/>
      <c r="AQ287" s="1016"/>
      <c r="AR287" s="1016"/>
      <c r="AS287" s="1016"/>
      <c r="AT287" s="1016"/>
      <c r="AU287" s="1016"/>
      <c r="AV287" s="1016"/>
      <c r="AW287" s="121"/>
      <c r="AX287" s="121"/>
      <c r="AY287" s="121"/>
      <c r="AZ287" s="121"/>
      <c r="BA287" s="158"/>
      <c r="BB287" s="158"/>
      <c r="BC287" s="158"/>
      <c r="BD287" s="111"/>
      <c r="BE287" s="111"/>
      <c r="BF287" s="111"/>
      <c r="BG287" s="153"/>
      <c r="BH287" s="153"/>
      <c r="BI287" s="153"/>
      <c r="BJ287" s="153"/>
      <c r="BK287" s="153"/>
      <c r="BL287" s="153"/>
      <c r="BM287" s="153"/>
      <c r="BN287" s="153"/>
      <c r="BO287" s="153"/>
      <c r="BP287" s="153"/>
      <c r="BQ287" s="153"/>
      <c r="BR287" s="153"/>
      <c r="BS287" s="153"/>
      <c r="BT287" s="153"/>
      <c r="BU287" s="153"/>
      <c r="BV287" s="153"/>
      <c r="BW287" s="153"/>
      <c r="BX287" s="153"/>
      <c r="BY287" s="153"/>
      <c r="BZ287" s="153"/>
      <c r="CA287" s="153"/>
      <c r="CB287" s="153"/>
      <c r="CC287" s="153"/>
      <c r="CD287" s="153"/>
      <c r="CE287" s="153"/>
      <c r="CF287" s="153"/>
      <c r="CG287" s="153"/>
      <c r="CH287" s="153"/>
      <c r="CI287" s="153"/>
      <c r="CJ287" s="153"/>
      <c r="CK287" s="153"/>
      <c r="CL287" s="153"/>
      <c r="CM287" s="153"/>
      <c r="CN287" s="153"/>
      <c r="CO287" s="153"/>
      <c r="CP287" s="153"/>
      <c r="CQ287" s="153"/>
      <c r="CR287" s="153"/>
      <c r="CS287" s="153"/>
      <c r="CT287" s="153"/>
    </row>
    <row r="288" spans="1:98" s="113" customFormat="1" ht="51" customHeight="1">
      <c r="A288" s="111"/>
      <c r="B288" s="111"/>
      <c r="C288" s="990"/>
      <c r="D288" s="991"/>
      <c r="E288" s="991"/>
      <c r="F288" s="991"/>
      <c r="G288" s="991"/>
      <c r="H288" s="991"/>
      <c r="I288" s="992"/>
      <c r="J288" s="1010"/>
      <c r="K288" s="1011"/>
      <c r="L288" s="1011"/>
      <c r="M288" s="1011"/>
      <c r="N288" s="1012"/>
      <c r="O288" s="1013"/>
      <c r="P288" s="1014"/>
      <c r="Q288" s="1014"/>
      <c r="R288" s="1014"/>
      <c r="S288" s="1014"/>
      <c r="T288" s="1014"/>
      <c r="U288" s="1014"/>
      <c r="V288" s="1014"/>
      <c r="W288" s="1014"/>
      <c r="X288" s="1014"/>
      <c r="Y288" s="1014"/>
      <c r="Z288" s="1014"/>
      <c r="AA288" s="1014"/>
      <c r="AB288" s="1014"/>
      <c r="AC288" s="1014"/>
      <c r="AD288" s="1014"/>
      <c r="AE288" s="1014"/>
      <c r="AF288" s="1014"/>
      <c r="AG288" s="1014"/>
      <c r="AH288" s="1014"/>
      <c r="AI288" s="1014"/>
      <c r="AJ288" s="1014"/>
      <c r="AK288" s="1014"/>
      <c r="AL288" s="1014"/>
      <c r="AM288" s="1015"/>
      <c r="AN288" s="1016"/>
      <c r="AO288" s="1016"/>
      <c r="AP288" s="1016"/>
      <c r="AQ288" s="1016"/>
      <c r="AR288" s="1016"/>
      <c r="AS288" s="1016"/>
      <c r="AT288" s="1016"/>
      <c r="AU288" s="1016"/>
      <c r="AV288" s="1016"/>
      <c r="AW288" s="121"/>
      <c r="AX288" s="121"/>
      <c r="AY288" s="121"/>
      <c r="AZ288" s="121"/>
      <c r="BA288" s="158"/>
      <c r="BB288" s="158"/>
      <c r="BC288" s="158"/>
      <c r="BD288" s="111"/>
      <c r="BE288" s="111"/>
      <c r="BF288" s="111"/>
      <c r="BG288" s="153"/>
      <c r="BH288" s="153"/>
      <c r="BI288" s="153"/>
      <c r="BJ288" s="153"/>
      <c r="BK288" s="153"/>
      <c r="BL288" s="153"/>
      <c r="BM288" s="153"/>
      <c r="BN288" s="153"/>
      <c r="BO288" s="153"/>
      <c r="BP288" s="153"/>
      <c r="BQ288" s="153"/>
      <c r="BR288" s="153"/>
      <c r="BS288" s="153"/>
      <c r="BT288" s="153"/>
      <c r="BU288" s="153"/>
      <c r="BV288" s="153"/>
      <c r="BW288" s="153"/>
      <c r="BX288" s="153"/>
      <c r="BY288" s="153"/>
      <c r="BZ288" s="153"/>
      <c r="CA288" s="153"/>
      <c r="CB288" s="153"/>
      <c r="CC288" s="153"/>
      <c r="CD288" s="153"/>
      <c r="CE288" s="153"/>
      <c r="CF288" s="153"/>
      <c r="CG288" s="153"/>
      <c r="CH288" s="153"/>
      <c r="CI288" s="153"/>
      <c r="CJ288" s="153"/>
      <c r="CK288" s="153"/>
      <c r="CL288" s="153"/>
      <c r="CM288" s="153"/>
      <c r="CN288" s="153"/>
      <c r="CO288" s="153"/>
      <c r="CP288" s="153"/>
      <c r="CQ288" s="153"/>
      <c r="CR288" s="153"/>
      <c r="CS288" s="153"/>
      <c r="CT288" s="153"/>
    </row>
    <row r="289" spans="1:98" s="113" customFormat="1" ht="51" customHeight="1">
      <c r="A289" s="111"/>
      <c r="B289" s="111"/>
      <c r="C289" s="990"/>
      <c r="D289" s="991"/>
      <c r="E289" s="991"/>
      <c r="F289" s="991"/>
      <c r="G289" s="991"/>
      <c r="H289" s="991"/>
      <c r="I289" s="992"/>
      <c r="J289" s="1010"/>
      <c r="K289" s="1011"/>
      <c r="L289" s="1011"/>
      <c r="M289" s="1011"/>
      <c r="N289" s="1012"/>
      <c r="O289" s="1013"/>
      <c r="P289" s="1014"/>
      <c r="Q289" s="1014"/>
      <c r="R289" s="1014"/>
      <c r="S289" s="1014"/>
      <c r="T289" s="1014"/>
      <c r="U289" s="1014"/>
      <c r="V289" s="1014"/>
      <c r="W289" s="1014"/>
      <c r="X289" s="1014"/>
      <c r="Y289" s="1014"/>
      <c r="Z289" s="1014"/>
      <c r="AA289" s="1014"/>
      <c r="AB289" s="1014"/>
      <c r="AC289" s="1014"/>
      <c r="AD289" s="1014"/>
      <c r="AE289" s="1014"/>
      <c r="AF289" s="1014"/>
      <c r="AG289" s="1014"/>
      <c r="AH289" s="1014"/>
      <c r="AI289" s="1014"/>
      <c r="AJ289" s="1014"/>
      <c r="AK289" s="1014"/>
      <c r="AL289" s="1014"/>
      <c r="AM289" s="1015"/>
      <c r="AN289" s="1016"/>
      <c r="AO289" s="1016"/>
      <c r="AP289" s="1016"/>
      <c r="AQ289" s="1016"/>
      <c r="AR289" s="1016"/>
      <c r="AS289" s="1016"/>
      <c r="AT289" s="1016"/>
      <c r="AU289" s="1016"/>
      <c r="AV289" s="1016"/>
      <c r="AW289" s="121"/>
      <c r="AX289" s="121"/>
      <c r="AY289" s="121"/>
      <c r="AZ289" s="121"/>
      <c r="BA289" s="158"/>
      <c r="BB289" s="158"/>
      <c r="BC289" s="158"/>
      <c r="BD289" s="111"/>
      <c r="BE289" s="111"/>
      <c r="BF289" s="111"/>
      <c r="BG289" s="153"/>
      <c r="BH289" s="153"/>
      <c r="BI289" s="153"/>
      <c r="BJ289" s="153"/>
      <c r="BK289" s="153"/>
      <c r="BL289" s="153"/>
      <c r="BM289" s="153"/>
      <c r="BN289" s="153"/>
      <c r="BO289" s="153"/>
      <c r="BP289" s="153"/>
      <c r="BQ289" s="153"/>
      <c r="BR289" s="153"/>
      <c r="BS289" s="153"/>
      <c r="BT289" s="153"/>
      <c r="BU289" s="153"/>
      <c r="BV289" s="153"/>
      <c r="BW289" s="153"/>
      <c r="BX289" s="153"/>
      <c r="BY289" s="153"/>
      <c r="BZ289" s="153"/>
      <c r="CA289" s="153"/>
      <c r="CB289" s="153"/>
      <c r="CC289" s="153"/>
      <c r="CD289" s="153"/>
      <c r="CE289" s="153"/>
      <c r="CF289" s="153"/>
      <c r="CG289" s="153"/>
      <c r="CH289" s="153"/>
      <c r="CI289" s="153"/>
      <c r="CJ289" s="153"/>
      <c r="CK289" s="153"/>
      <c r="CL289" s="153"/>
      <c r="CM289" s="153"/>
      <c r="CN289" s="153"/>
      <c r="CO289" s="153"/>
      <c r="CP289" s="153"/>
      <c r="CQ289" s="153"/>
      <c r="CR289" s="153"/>
      <c r="CS289" s="153"/>
      <c r="CT289" s="153"/>
    </row>
    <row r="290" spans="1:98" s="113" customFormat="1" ht="51" customHeight="1">
      <c r="A290" s="111"/>
      <c r="B290" s="111"/>
      <c r="C290" s="993"/>
      <c r="D290" s="994"/>
      <c r="E290" s="994"/>
      <c r="F290" s="994"/>
      <c r="G290" s="994"/>
      <c r="H290" s="994"/>
      <c r="I290" s="995"/>
      <c r="J290" s="1076"/>
      <c r="K290" s="1077"/>
      <c r="L290" s="1077"/>
      <c r="M290" s="1077"/>
      <c r="N290" s="1112"/>
      <c r="O290" s="1101"/>
      <c r="P290" s="714"/>
      <c r="Q290" s="714"/>
      <c r="R290" s="714"/>
      <c r="S290" s="714"/>
      <c r="T290" s="714"/>
      <c r="U290" s="714"/>
      <c r="V290" s="714"/>
      <c r="W290" s="714"/>
      <c r="X290" s="714"/>
      <c r="Y290" s="714"/>
      <c r="Z290" s="714"/>
      <c r="AA290" s="714"/>
      <c r="AB290" s="714"/>
      <c r="AC290" s="714"/>
      <c r="AD290" s="714"/>
      <c r="AE290" s="714"/>
      <c r="AF290" s="714"/>
      <c r="AG290" s="714"/>
      <c r="AH290" s="714"/>
      <c r="AI290" s="714"/>
      <c r="AJ290" s="714"/>
      <c r="AK290" s="714"/>
      <c r="AL290" s="714"/>
      <c r="AM290" s="1102"/>
      <c r="AN290" s="1113"/>
      <c r="AO290" s="1113"/>
      <c r="AP290" s="1113"/>
      <c r="AQ290" s="1113"/>
      <c r="AR290" s="1113"/>
      <c r="AS290" s="1113"/>
      <c r="AT290" s="1113"/>
      <c r="AU290" s="1113"/>
      <c r="AV290" s="1113"/>
      <c r="AW290" s="121"/>
      <c r="AX290" s="121"/>
      <c r="AY290" s="121"/>
      <c r="AZ290" s="121"/>
      <c r="BA290" s="158"/>
      <c r="BB290" s="158"/>
      <c r="BC290" s="158"/>
      <c r="BD290" s="111"/>
      <c r="BE290" s="111"/>
      <c r="BF290" s="111"/>
      <c r="BG290" s="153"/>
      <c r="BH290" s="153"/>
      <c r="BI290" s="153"/>
      <c r="BJ290" s="153"/>
      <c r="BK290" s="153"/>
      <c r="BL290" s="153"/>
      <c r="BM290" s="153"/>
      <c r="BN290" s="153"/>
      <c r="BO290" s="153"/>
      <c r="BP290" s="153"/>
      <c r="BQ290" s="153"/>
      <c r="BR290" s="153"/>
      <c r="BS290" s="153"/>
      <c r="BT290" s="153"/>
      <c r="BU290" s="153"/>
      <c r="BV290" s="153"/>
      <c r="BW290" s="153"/>
      <c r="BX290" s="153"/>
      <c r="BY290" s="153"/>
      <c r="BZ290" s="153"/>
      <c r="CA290" s="153"/>
      <c r="CB290" s="153"/>
      <c r="CC290" s="153"/>
      <c r="CD290" s="153"/>
      <c r="CE290" s="153"/>
      <c r="CF290" s="153"/>
      <c r="CG290" s="153"/>
      <c r="CH290" s="153"/>
      <c r="CI290" s="153"/>
      <c r="CJ290" s="153"/>
      <c r="CK290" s="153"/>
      <c r="CL290" s="153"/>
      <c r="CM290" s="153"/>
      <c r="CN290" s="153"/>
      <c r="CO290" s="153"/>
      <c r="CP290" s="153"/>
      <c r="CQ290" s="153"/>
      <c r="CR290" s="153"/>
      <c r="CS290" s="153"/>
      <c r="CT290" s="153"/>
    </row>
    <row r="291" spans="1:98" ht="12.75" customHeight="1">
      <c r="AX291" s="130"/>
      <c r="AY291" s="130"/>
      <c r="AZ291" s="130"/>
    </row>
    <row r="292" spans="1:98" ht="12.75" customHeight="1">
      <c r="C292" s="1085" t="s">
        <v>214</v>
      </c>
      <c r="D292" s="1085"/>
      <c r="E292" s="1085"/>
      <c r="F292" s="1085"/>
      <c r="G292" s="1085"/>
      <c r="H292" s="1085"/>
      <c r="I292" s="1085"/>
      <c r="J292" s="1085"/>
      <c r="K292" s="1085"/>
      <c r="L292" s="1085"/>
      <c r="M292" s="1085"/>
      <c r="N292" s="1085"/>
      <c r="O292" s="1085"/>
      <c r="P292" s="1085"/>
      <c r="Q292" s="1085"/>
      <c r="R292" s="1085"/>
      <c r="S292" s="1085"/>
      <c r="T292" s="1085"/>
      <c r="U292" s="1085"/>
      <c r="V292" s="1085"/>
      <c r="W292" s="1085"/>
      <c r="X292" s="1085"/>
      <c r="Y292" s="1085"/>
      <c r="Z292" s="1085"/>
      <c r="AA292" s="1085"/>
      <c r="AB292" s="1085"/>
      <c r="AC292" s="1085"/>
      <c r="AD292" s="1085"/>
      <c r="AE292" s="1085"/>
      <c r="AF292" s="1085"/>
      <c r="AG292" s="1085"/>
      <c r="AH292" s="1085"/>
      <c r="AI292" s="1085"/>
      <c r="AJ292" s="1085"/>
      <c r="AK292" s="1085"/>
      <c r="AL292" s="1085"/>
      <c r="AM292" s="1085"/>
      <c r="AN292" s="1085"/>
      <c r="AO292" s="1085"/>
      <c r="AP292" s="1085"/>
      <c r="AQ292" s="1085"/>
      <c r="AR292" s="1085"/>
      <c r="AS292" s="1085"/>
      <c r="AT292" s="1085"/>
      <c r="AU292" s="1085"/>
      <c r="AV292" s="1085"/>
      <c r="AW292" s="130"/>
      <c r="AX292" s="130"/>
      <c r="AY292" s="130"/>
      <c r="AZ292" s="130"/>
    </row>
    <row r="293" spans="1:98" ht="12.75" customHeight="1">
      <c r="C293" s="1017" t="s">
        <v>33</v>
      </c>
      <c r="D293" s="1018"/>
      <c r="E293" s="1018"/>
      <c r="F293" s="1018"/>
      <c r="G293" s="1018"/>
      <c r="H293" s="1018"/>
      <c r="I293" s="1018"/>
      <c r="J293" s="1018"/>
      <c r="K293" s="1018"/>
      <c r="L293" s="1018"/>
      <c r="M293" s="1018"/>
      <c r="N293" s="1018"/>
      <c r="O293" s="1018"/>
      <c r="P293" s="1018"/>
      <c r="Q293" s="1018"/>
      <c r="R293" s="1018"/>
      <c r="S293" s="1018"/>
      <c r="T293" s="1018"/>
      <c r="U293" s="1018"/>
      <c r="V293" s="1018"/>
      <c r="W293" s="1018"/>
      <c r="X293" s="1018"/>
      <c r="Y293" s="1018"/>
      <c r="Z293" s="1018"/>
      <c r="AA293" s="1018"/>
      <c r="AB293" s="1018"/>
      <c r="AC293" s="1018"/>
      <c r="AD293" s="1018"/>
      <c r="AE293" s="1018"/>
      <c r="AF293" s="1018"/>
      <c r="AG293" s="1018"/>
      <c r="AH293" s="1018"/>
      <c r="AI293" s="1018"/>
      <c r="AJ293" s="1018"/>
      <c r="AK293" s="1018"/>
      <c r="AL293" s="1018"/>
      <c r="AM293" s="1018"/>
      <c r="AN293" s="1018"/>
      <c r="AO293" s="1018"/>
      <c r="AP293" s="1018"/>
      <c r="AQ293" s="1018"/>
      <c r="AR293" s="1018"/>
      <c r="AS293" s="1018"/>
      <c r="AT293" s="1018"/>
      <c r="AU293" s="1018"/>
      <c r="AV293" s="1019"/>
      <c r="AW293" s="130"/>
      <c r="AX293" s="130"/>
      <c r="AY293" s="130"/>
      <c r="AZ293" s="130"/>
    </row>
    <row r="294" spans="1:98" ht="26.45" customHeight="1" thickBot="1">
      <c r="C294" s="1020"/>
      <c r="D294" s="1021"/>
      <c r="E294" s="1021"/>
      <c r="F294" s="1021"/>
      <c r="G294" s="1021"/>
      <c r="H294" s="1021"/>
      <c r="I294" s="1021"/>
      <c r="J294" s="1021"/>
      <c r="K294" s="1021"/>
      <c r="L294" s="1021"/>
      <c r="M294" s="1021"/>
      <c r="N294" s="1021"/>
      <c r="O294" s="1021"/>
      <c r="P294" s="1021"/>
      <c r="Q294" s="1021"/>
      <c r="R294" s="1021"/>
      <c r="S294" s="1021"/>
      <c r="T294" s="1021"/>
      <c r="U294" s="1021"/>
      <c r="V294" s="1021"/>
      <c r="W294" s="1021"/>
      <c r="X294" s="1021"/>
      <c r="Y294" s="1021"/>
      <c r="Z294" s="1021"/>
      <c r="AA294" s="1021"/>
      <c r="AB294" s="1021"/>
      <c r="AC294" s="1021"/>
      <c r="AD294" s="1021"/>
      <c r="AE294" s="1021"/>
      <c r="AF294" s="1021"/>
      <c r="AG294" s="1021"/>
      <c r="AH294" s="1021"/>
      <c r="AI294" s="1021"/>
      <c r="AJ294" s="1021"/>
      <c r="AK294" s="1021"/>
      <c r="AL294" s="1021"/>
      <c r="AM294" s="1021"/>
      <c r="AN294" s="1021"/>
      <c r="AO294" s="1021"/>
      <c r="AP294" s="1021"/>
      <c r="AQ294" s="1021"/>
      <c r="AR294" s="1021"/>
      <c r="AS294" s="1021"/>
      <c r="AT294" s="1021"/>
      <c r="AU294" s="1021"/>
      <c r="AV294" s="1022"/>
      <c r="AW294" s="131" t="str">
        <f>IF(BF294&gt;1,"要確認","")</f>
        <v/>
      </c>
      <c r="AX294" s="130"/>
      <c r="AY294" s="130"/>
      <c r="AZ294" s="130"/>
      <c r="BF294" s="5">
        <f>COUNTIFS(C295:D307,"○")</f>
        <v>0</v>
      </c>
    </row>
    <row r="295" spans="1:98" ht="12.75" customHeight="1">
      <c r="C295" s="1137"/>
      <c r="D295" s="1138"/>
      <c r="E295" s="1023" t="s">
        <v>4</v>
      </c>
      <c r="F295" s="1024"/>
      <c r="G295" s="1024"/>
      <c r="H295" s="1024"/>
      <c r="I295" s="1024"/>
      <c r="J295" s="1024"/>
      <c r="K295" s="1024"/>
      <c r="L295" s="1024"/>
      <c r="M295" s="1024"/>
      <c r="N295" s="1024"/>
      <c r="O295" s="1024"/>
      <c r="P295" s="1024"/>
      <c r="Q295" s="1024"/>
      <c r="R295" s="1024"/>
      <c r="S295" s="1025"/>
      <c r="T295" s="1109" t="s">
        <v>6</v>
      </c>
      <c r="U295" s="1110"/>
      <c r="V295" s="1110"/>
      <c r="W295" s="1110"/>
      <c r="X295" s="1110"/>
      <c r="Y295" s="1110"/>
      <c r="Z295" s="1110"/>
      <c r="AA295" s="1110"/>
      <c r="AB295" s="1110"/>
      <c r="AC295" s="1110"/>
      <c r="AD295" s="1110"/>
      <c r="AE295" s="1110"/>
      <c r="AF295" s="1110"/>
      <c r="AG295" s="1110"/>
      <c r="AH295" s="1110"/>
      <c r="AI295" s="1110"/>
      <c r="AJ295" s="1110"/>
      <c r="AK295" s="1110"/>
      <c r="AL295" s="1110"/>
      <c r="AM295" s="1110"/>
      <c r="AN295" s="1110"/>
      <c r="AO295" s="1110"/>
      <c r="AP295" s="1110"/>
      <c r="AQ295" s="1110"/>
      <c r="AR295" s="1110"/>
      <c r="AS295" s="1110"/>
      <c r="AT295" s="1110"/>
      <c r="AU295" s="1110"/>
      <c r="AV295" s="1111"/>
      <c r="AW295" s="130"/>
      <c r="AX295" s="130"/>
      <c r="AY295" s="130"/>
      <c r="AZ295" s="130"/>
    </row>
    <row r="296" spans="1:98" ht="21.6" customHeight="1">
      <c r="C296" s="1103"/>
      <c r="D296" s="1104"/>
      <c r="E296" s="1026"/>
      <c r="F296" s="1027"/>
      <c r="G296" s="1027"/>
      <c r="H296" s="1027"/>
      <c r="I296" s="1027"/>
      <c r="J296" s="1027"/>
      <c r="K296" s="1027"/>
      <c r="L296" s="1027"/>
      <c r="M296" s="1027"/>
      <c r="N296" s="1027"/>
      <c r="O296" s="1027"/>
      <c r="P296" s="1027"/>
      <c r="Q296" s="1027"/>
      <c r="R296" s="1027"/>
      <c r="S296" s="1028"/>
      <c r="T296" s="999" t="s">
        <v>7</v>
      </c>
      <c r="U296" s="1000"/>
      <c r="V296" s="1000"/>
      <c r="W296" s="1000"/>
      <c r="X296" s="1000"/>
      <c r="Y296" s="1000"/>
      <c r="Z296" s="1000"/>
      <c r="AA296" s="1000"/>
      <c r="AB296" s="1000"/>
      <c r="AC296" s="1000"/>
      <c r="AD296" s="1000"/>
      <c r="AE296" s="1000"/>
      <c r="AF296" s="1000"/>
      <c r="AG296" s="1000"/>
      <c r="AH296" s="1000"/>
      <c r="AI296" s="1000"/>
      <c r="AJ296" s="1000"/>
      <c r="AK296" s="1000"/>
      <c r="AL296" s="1000"/>
      <c r="AM296" s="1000"/>
      <c r="AN296" s="1000"/>
      <c r="AO296" s="1000"/>
      <c r="AP296" s="1000"/>
      <c r="AQ296" s="1000"/>
      <c r="AR296" s="1000"/>
      <c r="AS296" s="1000"/>
      <c r="AT296" s="1000"/>
      <c r="AU296" s="1000"/>
      <c r="AV296" s="1001"/>
      <c r="AW296" s="130"/>
      <c r="AX296" s="130"/>
      <c r="AY296" s="130"/>
      <c r="AZ296" s="130"/>
    </row>
    <row r="297" spans="1:98" ht="32.450000000000003" customHeight="1">
      <c r="C297" s="1103"/>
      <c r="D297" s="1104"/>
      <c r="E297" s="1026"/>
      <c r="F297" s="1027"/>
      <c r="G297" s="1027"/>
      <c r="H297" s="1027"/>
      <c r="I297" s="1027"/>
      <c r="J297" s="1027"/>
      <c r="K297" s="1027"/>
      <c r="L297" s="1027"/>
      <c r="M297" s="1027"/>
      <c r="N297" s="1027"/>
      <c r="O297" s="1027"/>
      <c r="P297" s="1027"/>
      <c r="Q297" s="1027"/>
      <c r="R297" s="1027"/>
      <c r="S297" s="1028"/>
      <c r="T297" s="999" t="s">
        <v>8</v>
      </c>
      <c r="U297" s="1000"/>
      <c r="V297" s="1000"/>
      <c r="W297" s="1000"/>
      <c r="X297" s="1000"/>
      <c r="Y297" s="1000"/>
      <c r="Z297" s="1000"/>
      <c r="AA297" s="1000"/>
      <c r="AB297" s="1000"/>
      <c r="AC297" s="1000"/>
      <c r="AD297" s="1000"/>
      <c r="AE297" s="1000"/>
      <c r="AF297" s="1000"/>
      <c r="AG297" s="1000"/>
      <c r="AH297" s="1000"/>
      <c r="AI297" s="1000"/>
      <c r="AJ297" s="1000"/>
      <c r="AK297" s="1000"/>
      <c r="AL297" s="1000"/>
      <c r="AM297" s="1000"/>
      <c r="AN297" s="1000"/>
      <c r="AO297" s="1000"/>
      <c r="AP297" s="1000"/>
      <c r="AQ297" s="1000"/>
      <c r="AR297" s="1000"/>
      <c r="AS297" s="1000"/>
      <c r="AT297" s="1000"/>
      <c r="AU297" s="1000"/>
      <c r="AV297" s="1001"/>
      <c r="AW297" s="130"/>
      <c r="AX297" s="130"/>
      <c r="AY297" s="130"/>
      <c r="AZ297" s="130"/>
    </row>
    <row r="298" spans="1:98" ht="22.35" customHeight="1">
      <c r="C298" s="1103"/>
      <c r="D298" s="1104"/>
      <c r="E298" s="1029"/>
      <c r="F298" s="1030"/>
      <c r="G298" s="1030"/>
      <c r="H298" s="1030"/>
      <c r="I298" s="1030"/>
      <c r="J298" s="1030"/>
      <c r="K298" s="1030"/>
      <c r="L298" s="1030"/>
      <c r="M298" s="1030"/>
      <c r="N298" s="1030"/>
      <c r="O298" s="1030"/>
      <c r="P298" s="1030"/>
      <c r="Q298" s="1030"/>
      <c r="R298" s="1030"/>
      <c r="S298" s="1031"/>
      <c r="T298" s="999" t="s">
        <v>25</v>
      </c>
      <c r="U298" s="1000"/>
      <c r="V298" s="1000"/>
      <c r="W298" s="1000"/>
      <c r="X298" s="1000"/>
      <c r="Y298" s="1000"/>
      <c r="Z298" s="1000"/>
      <c r="AA298" s="1000"/>
      <c r="AB298" s="1000"/>
      <c r="AC298" s="1000"/>
      <c r="AD298" s="1000"/>
      <c r="AE298" s="1000"/>
      <c r="AF298" s="1000"/>
      <c r="AG298" s="1000"/>
      <c r="AH298" s="1000"/>
      <c r="AI298" s="1000"/>
      <c r="AJ298" s="1000"/>
      <c r="AK298" s="1000"/>
      <c r="AL298" s="1000"/>
      <c r="AM298" s="1000"/>
      <c r="AN298" s="1000"/>
      <c r="AO298" s="1000"/>
      <c r="AP298" s="1000"/>
      <c r="AQ298" s="1000"/>
      <c r="AR298" s="1000"/>
      <c r="AS298" s="1000"/>
      <c r="AT298" s="1000"/>
      <c r="AU298" s="1000"/>
      <c r="AV298" s="1001"/>
      <c r="AW298" s="130"/>
      <c r="AX298" s="130"/>
      <c r="AY298" s="130"/>
      <c r="AZ298" s="130"/>
    </row>
    <row r="299" spans="1:98" ht="12.75" customHeight="1">
      <c r="C299" s="1103"/>
      <c r="D299" s="1104"/>
      <c r="E299" s="1140" t="s">
        <v>39</v>
      </c>
      <c r="F299" s="1141"/>
      <c r="G299" s="1141"/>
      <c r="H299" s="1141"/>
      <c r="I299" s="1141"/>
      <c r="J299" s="1141"/>
      <c r="K299" s="1141"/>
      <c r="L299" s="1141"/>
      <c r="M299" s="1141"/>
      <c r="N299" s="1141"/>
      <c r="O299" s="1141"/>
      <c r="P299" s="1141"/>
      <c r="Q299" s="1141"/>
      <c r="R299" s="1141"/>
      <c r="S299" s="1141"/>
      <c r="T299" s="1075" t="s">
        <v>19</v>
      </c>
      <c r="U299" s="1075"/>
      <c r="V299" s="1075"/>
      <c r="W299" s="1075"/>
      <c r="X299" s="1075"/>
      <c r="Y299" s="1075"/>
      <c r="Z299" s="1075"/>
      <c r="AA299" s="1075"/>
      <c r="AB299" s="1075"/>
      <c r="AC299" s="1075"/>
      <c r="AD299" s="1075"/>
      <c r="AE299" s="1075"/>
      <c r="AF299" s="1075"/>
      <c r="AG299" s="1075"/>
      <c r="AH299" s="1075"/>
      <c r="AI299" s="1075"/>
      <c r="AJ299" s="1075"/>
      <c r="AK299" s="1075"/>
      <c r="AL299" s="1075"/>
      <c r="AM299" s="1075"/>
      <c r="AN299" s="1075"/>
      <c r="AO299" s="1075"/>
      <c r="AP299" s="1075"/>
      <c r="AQ299" s="1075"/>
      <c r="AR299" s="1075"/>
      <c r="AS299" s="1075"/>
      <c r="AT299" s="1075"/>
      <c r="AU299" s="1075"/>
      <c r="AV299" s="1075"/>
      <c r="AW299" s="130"/>
      <c r="AX299" s="130"/>
      <c r="AY299" s="130"/>
      <c r="AZ299" s="130"/>
    </row>
    <row r="300" spans="1:98" ht="12.75" customHeight="1">
      <c r="C300" s="1103"/>
      <c r="D300" s="1104"/>
      <c r="E300" s="1140"/>
      <c r="F300" s="1141"/>
      <c r="G300" s="1141"/>
      <c r="H300" s="1141"/>
      <c r="I300" s="1141"/>
      <c r="J300" s="1141"/>
      <c r="K300" s="1141"/>
      <c r="L300" s="1141"/>
      <c r="M300" s="1141"/>
      <c r="N300" s="1141"/>
      <c r="O300" s="1141"/>
      <c r="P300" s="1141"/>
      <c r="Q300" s="1141"/>
      <c r="R300" s="1141"/>
      <c r="S300" s="1141"/>
      <c r="T300" s="1075" t="s">
        <v>20</v>
      </c>
      <c r="U300" s="1075"/>
      <c r="V300" s="1075"/>
      <c r="W300" s="1075"/>
      <c r="X300" s="1075"/>
      <c r="Y300" s="1075"/>
      <c r="Z300" s="1075"/>
      <c r="AA300" s="1075"/>
      <c r="AB300" s="1075"/>
      <c r="AC300" s="1075"/>
      <c r="AD300" s="1075"/>
      <c r="AE300" s="1075"/>
      <c r="AF300" s="1075"/>
      <c r="AG300" s="1075"/>
      <c r="AH300" s="1075"/>
      <c r="AI300" s="1075"/>
      <c r="AJ300" s="1075"/>
      <c r="AK300" s="1075"/>
      <c r="AL300" s="1075"/>
      <c r="AM300" s="1075"/>
      <c r="AN300" s="1075"/>
      <c r="AO300" s="1075"/>
      <c r="AP300" s="1075"/>
      <c r="AQ300" s="1075"/>
      <c r="AR300" s="1075"/>
      <c r="AS300" s="1075"/>
      <c r="AT300" s="1075"/>
      <c r="AU300" s="1075"/>
      <c r="AV300" s="1075"/>
      <c r="AW300" s="130"/>
      <c r="AX300" s="130"/>
      <c r="AY300" s="130"/>
      <c r="AZ300" s="130"/>
    </row>
    <row r="301" spans="1:98" ht="12.75" customHeight="1">
      <c r="C301" s="1103"/>
      <c r="D301" s="1104"/>
      <c r="E301" s="1140"/>
      <c r="F301" s="1141"/>
      <c r="G301" s="1141"/>
      <c r="H301" s="1141"/>
      <c r="I301" s="1141"/>
      <c r="J301" s="1141"/>
      <c r="K301" s="1141"/>
      <c r="L301" s="1141"/>
      <c r="M301" s="1141"/>
      <c r="N301" s="1141"/>
      <c r="O301" s="1141"/>
      <c r="P301" s="1141"/>
      <c r="Q301" s="1141"/>
      <c r="R301" s="1141"/>
      <c r="S301" s="1141"/>
      <c r="T301" s="1105" t="s">
        <v>21</v>
      </c>
      <c r="U301" s="1105"/>
      <c r="V301" s="1105"/>
      <c r="W301" s="1105"/>
      <c r="X301" s="1105"/>
      <c r="Y301" s="1105"/>
      <c r="Z301" s="1105"/>
      <c r="AA301" s="1105"/>
      <c r="AB301" s="1105"/>
      <c r="AC301" s="1105"/>
      <c r="AD301" s="1105"/>
      <c r="AE301" s="1105"/>
      <c r="AF301" s="1105"/>
      <c r="AG301" s="1105"/>
      <c r="AH301" s="1105"/>
      <c r="AI301" s="1105"/>
      <c r="AJ301" s="1105"/>
      <c r="AK301" s="1105"/>
      <c r="AL301" s="1105"/>
      <c r="AM301" s="1105"/>
      <c r="AN301" s="1105"/>
      <c r="AO301" s="1105"/>
      <c r="AP301" s="1105"/>
      <c r="AQ301" s="1105"/>
      <c r="AR301" s="1105"/>
      <c r="AS301" s="1105"/>
      <c r="AT301" s="1105"/>
      <c r="AU301" s="1105"/>
      <c r="AV301" s="1105"/>
      <c r="AW301" s="130"/>
      <c r="AX301" s="130"/>
      <c r="AY301" s="130"/>
      <c r="AZ301" s="130"/>
    </row>
    <row r="302" spans="1:98" ht="12.75" customHeight="1">
      <c r="C302" s="1103"/>
      <c r="D302" s="1104"/>
      <c r="E302" s="1140"/>
      <c r="F302" s="1141"/>
      <c r="G302" s="1141"/>
      <c r="H302" s="1141"/>
      <c r="I302" s="1141"/>
      <c r="J302" s="1141"/>
      <c r="K302" s="1141"/>
      <c r="L302" s="1141"/>
      <c r="M302" s="1141"/>
      <c r="N302" s="1141"/>
      <c r="O302" s="1141"/>
      <c r="P302" s="1141"/>
      <c r="Q302" s="1141"/>
      <c r="R302" s="1141"/>
      <c r="S302" s="1141"/>
      <c r="T302" s="1075" t="s">
        <v>34</v>
      </c>
      <c r="U302" s="1075"/>
      <c r="V302" s="1075"/>
      <c r="W302" s="1075"/>
      <c r="X302" s="1075"/>
      <c r="Y302" s="1075"/>
      <c r="Z302" s="1075"/>
      <c r="AA302" s="1075"/>
      <c r="AB302" s="1075"/>
      <c r="AC302" s="1075"/>
      <c r="AD302" s="1075"/>
      <c r="AE302" s="1075"/>
      <c r="AF302" s="1075"/>
      <c r="AG302" s="1075"/>
      <c r="AH302" s="1075"/>
      <c r="AI302" s="1075"/>
      <c r="AJ302" s="1075"/>
      <c r="AK302" s="1075"/>
      <c r="AL302" s="1075"/>
      <c r="AM302" s="1075"/>
      <c r="AN302" s="1075"/>
      <c r="AO302" s="1075"/>
      <c r="AP302" s="1075"/>
      <c r="AQ302" s="1075"/>
      <c r="AR302" s="1075"/>
      <c r="AS302" s="1075"/>
      <c r="AT302" s="1075"/>
      <c r="AU302" s="1075"/>
      <c r="AV302" s="1075"/>
      <c r="AW302" s="130"/>
      <c r="AX302" s="130"/>
      <c r="AY302" s="130"/>
      <c r="AZ302" s="130"/>
    </row>
    <row r="303" spans="1:98" ht="22.35" customHeight="1">
      <c r="C303" s="1103"/>
      <c r="D303" s="1104"/>
      <c r="E303" s="1140"/>
      <c r="F303" s="1141"/>
      <c r="G303" s="1141"/>
      <c r="H303" s="1141"/>
      <c r="I303" s="1141"/>
      <c r="J303" s="1141"/>
      <c r="K303" s="1141"/>
      <c r="L303" s="1141"/>
      <c r="M303" s="1141"/>
      <c r="N303" s="1141"/>
      <c r="O303" s="1141"/>
      <c r="P303" s="1141"/>
      <c r="Q303" s="1141"/>
      <c r="R303" s="1141"/>
      <c r="S303" s="1141"/>
      <c r="T303" s="1105" t="s">
        <v>22</v>
      </c>
      <c r="U303" s="1105"/>
      <c r="V303" s="1105"/>
      <c r="W303" s="1105"/>
      <c r="X303" s="1105"/>
      <c r="Y303" s="1105"/>
      <c r="Z303" s="1105"/>
      <c r="AA303" s="1105"/>
      <c r="AB303" s="1105"/>
      <c r="AC303" s="1105"/>
      <c r="AD303" s="1105"/>
      <c r="AE303" s="1105"/>
      <c r="AF303" s="1105"/>
      <c r="AG303" s="1105"/>
      <c r="AH303" s="1105"/>
      <c r="AI303" s="1105"/>
      <c r="AJ303" s="1105"/>
      <c r="AK303" s="1105"/>
      <c r="AL303" s="1105"/>
      <c r="AM303" s="1105"/>
      <c r="AN303" s="1105"/>
      <c r="AO303" s="1105"/>
      <c r="AP303" s="1105"/>
      <c r="AQ303" s="1105"/>
      <c r="AR303" s="1105"/>
      <c r="AS303" s="1105"/>
      <c r="AT303" s="1105"/>
      <c r="AU303" s="1105"/>
      <c r="AV303" s="1105"/>
      <c r="AW303" s="130"/>
      <c r="AX303" s="130"/>
      <c r="AY303" s="130"/>
      <c r="AZ303" s="130"/>
    </row>
    <row r="304" spans="1:98" ht="21" customHeight="1">
      <c r="C304" s="1103"/>
      <c r="D304" s="1104"/>
      <c r="E304" s="1140"/>
      <c r="F304" s="1141"/>
      <c r="G304" s="1141"/>
      <c r="H304" s="1141"/>
      <c r="I304" s="1141"/>
      <c r="J304" s="1141"/>
      <c r="K304" s="1141"/>
      <c r="L304" s="1141"/>
      <c r="M304" s="1141"/>
      <c r="N304" s="1141"/>
      <c r="O304" s="1141"/>
      <c r="P304" s="1141"/>
      <c r="Q304" s="1141"/>
      <c r="R304" s="1141"/>
      <c r="S304" s="1141"/>
      <c r="T304" s="1105" t="s">
        <v>35</v>
      </c>
      <c r="U304" s="1105"/>
      <c r="V304" s="1105"/>
      <c r="W304" s="1105"/>
      <c r="X304" s="1105"/>
      <c r="Y304" s="1105"/>
      <c r="Z304" s="1105"/>
      <c r="AA304" s="1105"/>
      <c r="AB304" s="1105"/>
      <c r="AC304" s="1105"/>
      <c r="AD304" s="1105"/>
      <c r="AE304" s="1105"/>
      <c r="AF304" s="1105"/>
      <c r="AG304" s="1105"/>
      <c r="AH304" s="1105"/>
      <c r="AI304" s="1105"/>
      <c r="AJ304" s="1105"/>
      <c r="AK304" s="1105"/>
      <c r="AL304" s="1105"/>
      <c r="AM304" s="1105"/>
      <c r="AN304" s="1105"/>
      <c r="AO304" s="1105"/>
      <c r="AP304" s="1105"/>
      <c r="AQ304" s="1105"/>
      <c r="AR304" s="1105"/>
      <c r="AS304" s="1105"/>
      <c r="AT304" s="1105"/>
      <c r="AU304" s="1105"/>
      <c r="AV304" s="1105"/>
      <c r="AW304" s="130"/>
      <c r="AX304" s="130"/>
      <c r="AY304" s="130"/>
      <c r="AZ304" s="130"/>
    </row>
    <row r="305" spans="3:52" ht="21" customHeight="1">
      <c r="C305" s="1103"/>
      <c r="D305" s="1104"/>
      <c r="E305" s="1140"/>
      <c r="F305" s="1141"/>
      <c r="G305" s="1141"/>
      <c r="H305" s="1141"/>
      <c r="I305" s="1141"/>
      <c r="J305" s="1141"/>
      <c r="K305" s="1141"/>
      <c r="L305" s="1141"/>
      <c r="M305" s="1141"/>
      <c r="N305" s="1141"/>
      <c r="O305" s="1141"/>
      <c r="P305" s="1141"/>
      <c r="Q305" s="1141"/>
      <c r="R305" s="1141"/>
      <c r="S305" s="1141"/>
      <c r="T305" s="1075" t="s">
        <v>11</v>
      </c>
      <c r="U305" s="1075"/>
      <c r="V305" s="1075"/>
      <c r="W305" s="1075"/>
      <c r="X305" s="1075"/>
      <c r="Y305" s="1075"/>
      <c r="Z305" s="1075"/>
      <c r="AA305" s="1075"/>
      <c r="AB305" s="1075"/>
      <c r="AC305" s="1075"/>
      <c r="AD305" s="1075"/>
      <c r="AE305" s="1075"/>
      <c r="AF305" s="1075"/>
      <c r="AG305" s="1075"/>
      <c r="AH305" s="1075"/>
      <c r="AI305" s="1075"/>
      <c r="AJ305" s="1075"/>
      <c r="AK305" s="1075"/>
      <c r="AL305" s="1075"/>
      <c r="AM305" s="1075"/>
      <c r="AN305" s="1075"/>
      <c r="AO305" s="1075"/>
      <c r="AP305" s="1075"/>
      <c r="AQ305" s="1075"/>
      <c r="AR305" s="1075"/>
      <c r="AS305" s="1075"/>
      <c r="AT305" s="1075"/>
      <c r="AU305" s="1075"/>
      <c r="AV305" s="1075"/>
      <c r="AW305" s="130"/>
      <c r="AX305" s="130"/>
      <c r="AY305" s="130"/>
      <c r="AZ305" s="130"/>
    </row>
    <row r="306" spans="3:52" ht="12.75" customHeight="1">
      <c r="C306" s="1083"/>
      <c r="D306" s="1084"/>
      <c r="E306" s="758" t="s">
        <v>92</v>
      </c>
      <c r="F306" s="1082"/>
      <c r="G306" s="1082"/>
      <c r="H306" s="1082"/>
      <c r="I306" s="1082"/>
      <c r="J306" s="1082"/>
      <c r="K306" s="1082"/>
      <c r="L306" s="1082"/>
      <c r="M306" s="1082"/>
      <c r="N306" s="1082"/>
      <c r="O306" s="1082"/>
      <c r="P306" s="1082"/>
      <c r="Q306" s="1082"/>
      <c r="R306" s="1082"/>
      <c r="S306" s="1082"/>
      <c r="T306" s="1082"/>
      <c r="U306" s="1082"/>
      <c r="V306" s="1082"/>
      <c r="W306" s="1082"/>
      <c r="X306" s="1082"/>
      <c r="Y306" s="1082"/>
      <c r="Z306" s="1082"/>
      <c r="AA306" s="1082"/>
      <c r="AB306" s="1082"/>
      <c r="AC306" s="1082"/>
      <c r="AD306" s="1082"/>
      <c r="AE306" s="1082"/>
      <c r="AF306" s="1082"/>
      <c r="AG306" s="1082"/>
      <c r="AH306" s="1082"/>
      <c r="AI306" s="1082"/>
      <c r="AJ306" s="1082"/>
      <c r="AK306" s="1082"/>
      <c r="AL306" s="1082"/>
      <c r="AM306" s="1082"/>
      <c r="AN306" s="1082"/>
      <c r="AO306" s="1082"/>
      <c r="AP306" s="1082"/>
      <c r="AQ306" s="1082"/>
      <c r="AR306" s="1082"/>
      <c r="AS306" s="1082"/>
      <c r="AT306" s="1082"/>
      <c r="AU306" s="1082"/>
      <c r="AV306" s="1082"/>
      <c r="AW306" s="130"/>
      <c r="AX306" s="130"/>
      <c r="AY306" s="130"/>
      <c r="AZ306" s="130"/>
    </row>
    <row r="307" spans="3:52" ht="12.75" customHeight="1" thickBot="1">
      <c r="C307" s="1073"/>
      <c r="D307" s="1074"/>
      <c r="E307" s="1086" t="s">
        <v>5</v>
      </c>
      <c r="F307" s="1082"/>
      <c r="G307" s="1082"/>
      <c r="H307" s="1082"/>
      <c r="I307" s="1082"/>
      <c r="J307" s="1082"/>
      <c r="K307" s="1082"/>
      <c r="L307" s="1082"/>
      <c r="M307" s="1082"/>
      <c r="N307" s="1082"/>
      <c r="O307" s="1082"/>
      <c r="P307" s="1082"/>
      <c r="Q307" s="1082"/>
      <c r="R307" s="1082"/>
      <c r="S307" s="1082"/>
      <c r="T307" s="1082"/>
      <c r="U307" s="1082"/>
      <c r="V307" s="1082"/>
      <c r="W307" s="1082"/>
      <c r="X307" s="1082"/>
      <c r="Y307" s="1082"/>
      <c r="Z307" s="1082"/>
      <c r="AA307" s="1082"/>
      <c r="AB307" s="1082"/>
      <c r="AC307" s="1082"/>
      <c r="AD307" s="1082"/>
      <c r="AE307" s="1082"/>
      <c r="AF307" s="1082"/>
      <c r="AG307" s="1082"/>
      <c r="AH307" s="1082"/>
      <c r="AI307" s="1082"/>
      <c r="AJ307" s="1082"/>
      <c r="AK307" s="1082"/>
      <c r="AL307" s="1082"/>
      <c r="AM307" s="1082"/>
      <c r="AN307" s="1082"/>
      <c r="AO307" s="1082"/>
      <c r="AP307" s="1082"/>
      <c r="AQ307" s="1082"/>
      <c r="AR307" s="1082"/>
      <c r="AS307" s="1082"/>
      <c r="AT307" s="1082"/>
      <c r="AU307" s="1082"/>
      <c r="AV307" s="1082"/>
      <c r="AW307" s="130"/>
      <c r="AX307" s="130"/>
      <c r="AY307" s="130"/>
      <c r="AZ307" s="130"/>
    </row>
  </sheetData>
  <sheetProtection algorithmName="SHA-512" hashValue="YDoYanzsTxrUNSNZqWSphatnYZqLZb5sxTaB7SwngW+O9DU+iWkHM345bFsccv3fUEpH056oBt4Jfcinije9HQ==" saltValue="LolDfVP5s2+pbnMCJ3sIcA==" spinCount="100000" sheet="1" formatCells="0" selectLockedCells="1" autoFilter="0" pivotTables="0"/>
  <protectedRanges>
    <protectedRange sqref="AO225 AO190 AO274" name="範囲116"/>
    <protectedRange sqref="AH225 AH190 AH274" name="範囲115"/>
  </protectedRanges>
  <mergeCells count="724">
    <mergeCell ref="C182:J182"/>
    <mergeCell ref="AE222:AO222"/>
    <mergeCell ref="AE223:AO223"/>
    <mergeCell ref="AH225:AJ225"/>
    <mergeCell ref="U224:AD224"/>
    <mergeCell ref="J242:Z242"/>
    <mergeCell ref="G219:M219"/>
    <mergeCell ref="AO225:AQ225"/>
    <mergeCell ref="N224:T224"/>
    <mergeCell ref="AP223:AV223"/>
    <mergeCell ref="G223:M223"/>
    <mergeCell ref="AP219:AV219"/>
    <mergeCell ref="N211:T211"/>
    <mergeCell ref="N212:T212"/>
    <mergeCell ref="N213:T213"/>
    <mergeCell ref="Z185:AA185"/>
    <mergeCell ref="AB185:AH185"/>
    <mergeCell ref="AI185:AJ185"/>
    <mergeCell ref="C219:F219"/>
    <mergeCell ref="N221:T221"/>
    <mergeCell ref="N215:T215"/>
    <mergeCell ref="C227:AV228"/>
    <mergeCell ref="C229:N230"/>
    <mergeCell ref="AE224:AO224"/>
    <mergeCell ref="AT189:AV189"/>
    <mergeCell ref="K189:Q189"/>
    <mergeCell ref="R189:T189"/>
    <mergeCell ref="U189:X189"/>
    <mergeCell ref="Y189:AA189"/>
    <mergeCell ref="AB189:AE189"/>
    <mergeCell ref="AF189:AL189"/>
    <mergeCell ref="AM189:AO189"/>
    <mergeCell ref="G212:M212"/>
    <mergeCell ref="N210:T210"/>
    <mergeCell ref="AP210:AV210"/>
    <mergeCell ref="AE210:AO210"/>
    <mergeCell ref="U210:AD210"/>
    <mergeCell ref="AK225:AN225"/>
    <mergeCell ref="AM257:AN257"/>
    <mergeCell ref="AI243:AJ245"/>
    <mergeCell ref="AO257:AQ257"/>
    <mergeCell ref="AO242:AQ242"/>
    <mergeCell ref="O229:AV230"/>
    <mergeCell ref="AG243:AH245"/>
    <mergeCell ref="AE243:AF245"/>
    <mergeCell ref="AR225:AV225"/>
    <mergeCell ref="N249:Z249"/>
    <mergeCell ref="AK243:AL245"/>
    <mergeCell ref="AM243:AN245"/>
    <mergeCell ref="C240:T240"/>
    <mergeCell ref="E236:L236"/>
    <mergeCell ref="E237:L237"/>
    <mergeCell ref="M237:N238"/>
    <mergeCell ref="O237:AV238"/>
    <mergeCell ref="E238:L238"/>
    <mergeCell ref="L251:AV251"/>
    <mergeCell ref="C248:I249"/>
    <mergeCell ref="J248:M248"/>
    <mergeCell ref="N248:Z248"/>
    <mergeCell ref="AA248:AG249"/>
    <mergeCell ref="AH248:AV249"/>
    <mergeCell ref="K76:L76"/>
    <mergeCell ref="AK173:AR173"/>
    <mergeCell ref="K86:L86"/>
    <mergeCell ref="C244:I245"/>
    <mergeCell ref="C246:I247"/>
    <mergeCell ref="J246:K246"/>
    <mergeCell ref="C251:G251"/>
    <mergeCell ref="H251:K251"/>
    <mergeCell ref="AR257:AS257"/>
    <mergeCell ref="C82:J83"/>
    <mergeCell ref="K82:AV82"/>
    <mergeCell ref="K83:AV83"/>
    <mergeCell ref="U212:AD212"/>
    <mergeCell ref="AE215:AO215"/>
    <mergeCell ref="AE216:AO216"/>
    <mergeCell ref="AE217:AO217"/>
    <mergeCell ref="AE218:AO218"/>
    <mergeCell ref="U213:AD213"/>
    <mergeCell ref="N218:T218"/>
    <mergeCell ref="G214:M214"/>
    <mergeCell ref="K146:AV150"/>
    <mergeCell ref="AB183:AE183"/>
    <mergeCell ref="AF183:AL183"/>
    <mergeCell ref="AP189:AS189"/>
    <mergeCell ref="K181:AV181"/>
    <mergeCell ref="K183:Q183"/>
    <mergeCell ref="R183:T183"/>
    <mergeCell ref="U183:X183"/>
    <mergeCell ref="Y183:AA183"/>
    <mergeCell ref="AM183:AO183"/>
    <mergeCell ref="AP183:AS183"/>
    <mergeCell ref="AT183:AV183"/>
    <mergeCell ref="K151:AV151"/>
    <mergeCell ref="P179:Q179"/>
    <mergeCell ref="R179:S179"/>
    <mergeCell ref="AA28:AJ28"/>
    <mergeCell ref="J27:N28"/>
    <mergeCell ref="AN280:AV280"/>
    <mergeCell ref="J281:N281"/>
    <mergeCell ref="O281:AM281"/>
    <mergeCell ref="AL29:AS29"/>
    <mergeCell ref="AT29:AV29"/>
    <mergeCell ref="AN158:AU158"/>
    <mergeCell ref="K158:L158"/>
    <mergeCell ref="AD86:AE86"/>
    <mergeCell ref="AF86:AV86"/>
    <mergeCell ref="M86:AC86"/>
    <mergeCell ref="AK27:AS27"/>
    <mergeCell ref="AT27:AV27"/>
    <mergeCell ref="AK28:AS28"/>
    <mergeCell ref="AT28:AV28"/>
    <mergeCell ref="J33:K33"/>
    <mergeCell ref="Y33:Z33"/>
    <mergeCell ref="S34:U34"/>
    <mergeCell ref="K47:AV47"/>
    <mergeCell ref="AQ84:AS84"/>
    <mergeCell ref="K179:L179"/>
    <mergeCell ref="K180:L180"/>
    <mergeCell ref="M179:O179"/>
    <mergeCell ref="AB273:AF273"/>
    <mergeCell ref="AG273:AN273"/>
    <mergeCell ref="M180:O180"/>
    <mergeCell ref="P180:AV180"/>
    <mergeCell ref="AI179:AJ179"/>
    <mergeCell ref="AK179:AU179"/>
    <mergeCell ref="AT84:AV84"/>
    <mergeCell ref="K85:AV85"/>
    <mergeCell ref="K157:AV157"/>
    <mergeCell ref="M158:R158"/>
    <mergeCell ref="S158:T158"/>
    <mergeCell ref="U158:Z158"/>
    <mergeCell ref="AA158:AB158"/>
    <mergeCell ref="AC158:AH158"/>
    <mergeCell ref="AI158:AJ158"/>
    <mergeCell ref="G215:M215"/>
    <mergeCell ref="AG266:AN266"/>
    <mergeCell ref="AB267:AF267"/>
    <mergeCell ref="K268:S268"/>
    <mergeCell ref="AK158:AM158"/>
    <mergeCell ref="T175:W175"/>
    <mergeCell ref="X175:AF175"/>
    <mergeCell ref="AG175:AJ175"/>
    <mergeCell ref="AK175:AR175"/>
    <mergeCell ref="AX92:BA92"/>
    <mergeCell ref="C93:AK93"/>
    <mergeCell ref="AL93:AV93"/>
    <mergeCell ref="C94:D102"/>
    <mergeCell ref="E94:AK102"/>
    <mergeCell ref="AL94:AV102"/>
    <mergeCell ref="C151:J163"/>
    <mergeCell ref="C103:D111"/>
    <mergeCell ref="E103:AK111"/>
    <mergeCell ref="AL103:AV111"/>
    <mergeCell ref="K153:L156"/>
    <mergeCell ref="M153:AV153"/>
    <mergeCell ref="M154:AV156"/>
    <mergeCell ref="K152:AV152"/>
    <mergeCell ref="K159:AV163"/>
    <mergeCell ref="C132:AV132"/>
    <mergeCell ref="C112:AK112"/>
    <mergeCell ref="AL112:AV112"/>
    <mergeCell ref="C113:D121"/>
    <mergeCell ref="AL123:AV131"/>
    <mergeCell ref="C122:AK122"/>
    <mergeCell ref="AL122:AV122"/>
    <mergeCell ref="E113:AK121"/>
    <mergeCell ref="AL113:AV121"/>
    <mergeCell ref="AW59:AW60"/>
    <mergeCell ref="AW63:AW65"/>
    <mergeCell ref="C136:J144"/>
    <mergeCell ref="K136:AV136"/>
    <mergeCell ref="K60:AV61"/>
    <mergeCell ref="AD71:AF71"/>
    <mergeCell ref="AG71:AV71"/>
    <mergeCell ref="C92:AV92"/>
    <mergeCell ref="T76:U76"/>
    <mergeCell ref="V76:AB76"/>
    <mergeCell ref="AC76:AD76"/>
    <mergeCell ref="AE76:AK76"/>
    <mergeCell ref="AL76:AM76"/>
    <mergeCell ref="AN76:AV76"/>
    <mergeCell ref="K77:L77"/>
    <mergeCell ref="M77:S77"/>
    <mergeCell ref="Z79:AI79"/>
    <mergeCell ref="C133:I134"/>
    <mergeCell ref="K137:AV144"/>
    <mergeCell ref="U133:AB134"/>
    <mergeCell ref="AC133:AV133"/>
    <mergeCell ref="AC134:AV134"/>
    <mergeCell ref="K80:L80"/>
    <mergeCell ref="K87:AV89"/>
    <mergeCell ref="C5:AV5"/>
    <mergeCell ref="C6:L6"/>
    <mergeCell ref="M6:O6"/>
    <mergeCell ref="P6:AA6"/>
    <mergeCell ref="AB6:AE6"/>
    <mergeCell ref="AF6:AH6"/>
    <mergeCell ref="AI6:AV6"/>
    <mergeCell ref="C3:AV3"/>
    <mergeCell ref="AA4:AD4"/>
    <mergeCell ref="AE4:AH4"/>
    <mergeCell ref="AI4:AL4"/>
    <mergeCell ref="AM4:AN4"/>
    <mergeCell ref="AO4:AP4"/>
    <mergeCell ref="AQ4:AR4"/>
    <mergeCell ref="AS4:AT4"/>
    <mergeCell ref="AU4:AV4"/>
    <mergeCell ref="C9:L9"/>
    <mergeCell ref="C10:I10"/>
    <mergeCell ref="J10:AV10"/>
    <mergeCell ref="C11:I11"/>
    <mergeCell ref="J11:AV11"/>
    <mergeCell ref="C12:I12"/>
    <mergeCell ref="J12:AV12"/>
    <mergeCell ref="C7:AV7"/>
    <mergeCell ref="C8:L8"/>
    <mergeCell ref="M8:O8"/>
    <mergeCell ref="P8:AA8"/>
    <mergeCell ref="AB8:AE8"/>
    <mergeCell ref="AF8:AH8"/>
    <mergeCell ref="AI8:AV8"/>
    <mergeCell ref="C13:I13"/>
    <mergeCell ref="J13:AV13"/>
    <mergeCell ref="C14:I14"/>
    <mergeCell ref="J14:AV14"/>
    <mergeCell ref="J15:M16"/>
    <mergeCell ref="J17:M17"/>
    <mergeCell ref="N17:Z17"/>
    <mergeCell ref="N15:O15"/>
    <mergeCell ref="P15:AV15"/>
    <mergeCell ref="U16:AV16"/>
    <mergeCell ref="C15:I19"/>
    <mergeCell ref="J19:O19"/>
    <mergeCell ref="P19:AV19"/>
    <mergeCell ref="P16:T16"/>
    <mergeCell ref="N16:O16"/>
    <mergeCell ref="AA17:AD17"/>
    <mergeCell ref="AE17:AV17"/>
    <mergeCell ref="J18:M18"/>
    <mergeCell ref="N18:Z18"/>
    <mergeCell ref="AA18:AD18"/>
    <mergeCell ref="AE18:AV18"/>
    <mergeCell ref="AA26:AD26"/>
    <mergeCell ref="AE26:AV26"/>
    <mergeCell ref="C123:D131"/>
    <mergeCell ref="E123:AK131"/>
    <mergeCell ref="T264:U264"/>
    <mergeCell ref="E260:J261"/>
    <mergeCell ref="E266:J266"/>
    <mergeCell ref="AP264:AU264"/>
    <mergeCell ref="AB264:AF264"/>
    <mergeCell ref="AG264:AN264"/>
    <mergeCell ref="C27:I29"/>
    <mergeCell ref="W27:Z28"/>
    <mergeCell ref="AA27:AJ27"/>
    <mergeCell ref="K84:AJ84"/>
    <mergeCell ref="AK84:AM84"/>
    <mergeCell ref="V34:AA34"/>
    <mergeCell ref="AB34:AE34"/>
    <mergeCell ref="AF34:AH34"/>
    <mergeCell ref="AM33:AN33"/>
    <mergeCell ref="AO33:AV33"/>
    <mergeCell ref="AB265:AF265"/>
    <mergeCell ref="O235:AV236"/>
    <mergeCell ref="C164:J171"/>
    <mergeCell ref="T77:U77"/>
    <mergeCell ref="E299:S305"/>
    <mergeCell ref="C260:D273"/>
    <mergeCell ref="N219:T219"/>
    <mergeCell ref="T269:U269"/>
    <mergeCell ref="V269:AA269"/>
    <mergeCell ref="AB268:AF268"/>
    <mergeCell ref="AG268:AN268"/>
    <mergeCell ref="AP269:AU269"/>
    <mergeCell ref="AB269:AF269"/>
    <mergeCell ref="AG269:AN269"/>
    <mergeCell ref="V267:AA267"/>
    <mergeCell ref="E267:J267"/>
    <mergeCell ref="K267:S267"/>
    <mergeCell ref="T267:U267"/>
    <mergeCell ref="AG265:AN265"/>
    <mergeCell ref="AP220:AV220"/>
    <mergeCell ref="AP221:AV221"/>
    <mergeCell ref="AP222:AV222"/>
    <mergeCell ref="AA242:AN242"/>
    <mergeCell ref="C257:F259"/>
    <mergeCell ref="T301:AV301"/>
    <mergeCell ref="AR274:AV274"/>
    <mergeCell ref="AB272:AF272"/>
    <mergeCell ref="AG272:AN272"/>
    <mergeCell ref="E273:J273"/>
    <mergeCell ref="AB270:AF270"/>
    <mergeCell ref="AG270:AN270"/>
    <mergeCell ref="L246:AV246"/>
    <mergeCell ref="AR243:AV245"/>
    <mergeCell ref="AO243:AQ245"/>
    <mergeCell ref="K265:S265"/>
    <mergeCell ref="C295:D298"/>
    <mergeCell ref="J285:N285"/>
    <mergeCell ref="J284:N284"/>
    <mergeCell ref="AN284:AV284"/>
    <mergeCell ref="C243:I243"/>
    <mergeCell ref="T260:U261"/>
    <mergeCell ref="K264:S264"/>
    <mergeCell ref="AP271:AU271"/>
    <mergeCell ref="AP270:AU270"/>
    <mergeCell ref="K266:S266"/>
    <mergeCell ref="V266:AA266"/>
    <mergeCell ref="AP266:AU266"/>
    <mergeCell ref="T265:U265"/>
    <mergeCell ref="T266:U266"/>
    <mergeCell ref="AP272:AU272"/>
    <mergeCell ref="AP268:AU268"/>
    <mergeCell ref="K271:S271"/>
    <mergeCell ref="T302:AV302"/>
    <mergeCell ref="T303:AV303"/>
    <mergeCell ref="T304:AV304"/>
    <mergeCell ref="J288:N288"/>
    <mergeCell ref="O288:AM288"/>
    <mergeCell ref="AN288:AV288"/>
    <mergeCell ref="AN278:AV278"/>
    <mergeCell ref="J279:N279"/>
    <mergeCell ref="O279:AM279"/>
    <mergeCell ref="AN279:AV279"/>
    <mergeCell ref="J280:N280"/>
    <mergeCell ref="O280:AM280"/>
    <mergeCell ref="T295:AV295"/>
    <mergeCell ref="T296:AV296"/>
    <mergeCell ref="J282:N282"/>
    <mergeCell ref="O282:AM282"/>
    <mergeCell ref="T298:AV298"/>
    <mergeCell ref="O278:AM278"/>
    <mergeCell ref="AN282:AV282"/>
    <mergeCell ref="AN281:AV281"/>
    <mergeCell ref="AN283:AV283"/>
    <mergeCell ref="J290:N290"/>
    <mergeCell ref="O290:AM290"/>
    <mergeCell ref="AN290:AV290"/>
    <mergeCell ref="E307:AV307"/>
    <mergeCell ref="C55:R55"/>
    <mergeCell ref="K56:AV56"/>
    <mergeCell ref="K57:AV57"/>
    <mergeCell ref="K58:AV58"/>
    <mergeCell ref="K59:AQ59"/>
    <mergeCell ref="AR59:AV59"/>
    <mergeCell ref="K70:AV70"/>
    <mergeCell ref="K71:M71"/>
    <mergeCell ref="N71:AC71"/>
    <mergeCell ref="O284:AM284"/>
    <mergeCell ref="K273:S273"/>
    <mergeCell ref="AL79:AV79"/>
    <mergeCell ref="K81:L81"/>
    <mergeCell ref="C252:G252"/>
    <mergeCell ref="H252:K252"/>
    <mergeCell ref="L252:AV252"/>
    <mergeCell ref="C299:D305"/>
    <mergeCell ref="C242:I242"/>
    <mergeCell ref="AH274:AJ274"/>
    <mergeCell ref="K270:S270"/>
    <mergeCell ref="T270:U270"/>
    <mergeCell ref="V270:AA270"/>
    <mergeCell ref="K269:S269"/>
    <mergeCell ref="C307:D307"/>
    <mergeCell ref="T299:AV299"/>
    <mergeCell ref="T300:AV300"/>
    <mergeCell ref="E269:J269"/>
    <mergeCell ref="T273:U273"/>
    <mergeCell ref="V273:AA273"/>
    <mergeCell ref="E272:J272"/>
    <mergeCell ref="K272:S272"/>
    <mergeCell ref="T272:U272"/>
    <mergeCell ref="V272:AA272"/>
    <mergeCell ref="AB271:AF271"/>
    <mergeCell ref="AG271:AN271"/>
    <mergeCell ref="V271:AA271"/>
    <mergeCell ref="E306:AV306"/>
    <mergeCell ref="T305:AV305"/>
    <mergeCell ref="C306:D306"/>
    <mergeCell ref="C292:AV292"/>
    <mergeCell ref="E271:J271"/>
    <mergeCell ref="AO274:AQ274"/>
    <mergeCell ref="AK274:AN274"/>
    <mergeCell ref="AN289:AV289"/>
    <mergeCell ref="O285:AM285"/>
    <mergeCell ref="AN285:AV285"/>
    <mergeCell ref="J278:N278"/>
    <mergeCell ref="T271:U271"/>
    <mergeCell ref="C254:G254"/>
    <mergeCell ref="H254:K254"/>
    <mergeCell ref="L254:AV254"/>
    <mergeCell ref="C255:G255"/>
    <mergeCell ref="H255:K255"/>
    <mergeCell ref="L255:AV255"/>
    <mergeCell ref="E270:J270"/>
    <mergeCell ref="T268:U268"/>
    <mergeCell ref="V268:AA268"/>
    <mergeCell ref="T263:U263"/>
    <mergeCell ref="V265:AA265"/>
    <mergeCell ref="AP265:AU265"/>
    <mergeCell ref="E264:J264"/>
    <mergeCell ref="V264:AA264"/>
    <mergeCell ref="H256:K256"/>
    <mergeCell ref="K260:S261"/>
    <mergeCell ref="AB266:AF266"/>
    <mergeCell ref="E262:J262"/>
    <mergeCell ref="K262:S262"/>
    <mergeCell ref="E265:J265"/>
    <mergeCell ref="AP267:AU267"/>
    <mergeCell ref="E268:J268"/>
    <mergeCell ref="AG267:AN267"/>
    <mergeCell ref="J249:M249"/>
    <mergeCell ref="E263:J263"/>
    <mergeCell ref="K263:S263"/>
    <mergeCell ref="AP263:AU263"/>
    <mergeCell ref="L256:AV256"/>
    <mergeCell ref="C253:G253"/>
    <mergeCell ref="H253:K253"/>
    <mergeCell ref="C256:G256"/>
    <mergeCell ref="AP262:AU262"/>
    <mergeCell ref="V262:AA262"/>
    <mergeCell ref="G258:AV259"/>
    <mergeCell ref="AB260:AF261"/>
    <mergeCell ref="AG260:AV261"/>
    <mergeCell ref="G257:AL257"/>
    <mergeCell ref="AT257:AV257"/>
    <mergeCell ref="T262:U262"/>
    <mergeCell ref="V263:AA263"/>
    <mergeCell ref="V260:AA261"/>
    <mergeCell ref="AB262:AF262"/>
    <mergeCell ref="AG262:AN262"/>
    <mergeCell ref="AB263:AF263"/>
    <mergeCell ref="AG263:AN263"/>
    <mergeCell ref="AP273:AU273"/>
    <mergeCell ref="C276:I290"/>
    <mergeCell ref="J276:N276"/>
    <mergeCell ref="T297:AV297"/>
    <mergeCell ref="O276:AM276"/>
    <mergeCell ref="AN276:AV276"/>
    <mergeCell ref="J277:N277"/>
    <mergeCell ref="O277:AM277"/>
    <mergeCell ref="AN277:AV277"/>
    <mergeCell ref="J286:N286"/>
    <mergeCell ref="O286:AM286"/>
    <mergeCell ref="AN286:AV286"/>
    <mergeCell ref="J287:N287"/>
    <mergeCell ref="O287:AM287"/>
    <mergeCell ref="AN287:AV287"/>
    <mergeCell ref="J283:N283"/>
    <mergeCell ref="O283:AM283"/>
    <mergeCell ref="C274:X274"/>
    <mergeCell ref="Y274:AC274"/>
    <mergeCell ref="AD274:AG274"/>
    <mergeCell ref="C293:AV294"/>
    <mergeCell ref="E295:S298"/>
    <mergeCell ref="J289:N289"/>
    <mergeCell ref="O289:AM289"/>
    <mergeCell ref="P186:AV186"/>
    <mergeCell ref="K187:AV187"/>
    <mergeCell ref="K185:L185"/>
    <mergeCell ref="AA243:AD245"/>
    <mergeCell ref="G224:M224"/>
    <mergeCell ref="L253:AV253"/>
    <mergeCell ref="C250:G250"/>
    <mergeCell ref="H250:K250"/>
    <mergeCell ref="L250:AV250"/>
    <mergeCell ref="C239:T239"/>
    <mergeCell ref="J244:K245"/>
    <mergeCell ref="R244:S245"/>
    <mergeCell ref="AR242:AV242"/>
    <mergeCell ref="C231:D234"/>
    <mergeCell ref="L244:Q245"/>
    <mergeCell ref="T244:Z245"/>
    <mergeCell ref="J243:K243"/>
    <mergeCell ref="L243:Q243"/>
    <mergeCell ref="R243:S243"/>
    <mergeCell ref="T243:Z243"/>
    <mergeCell ref="C235:D238"/>
    <mergeCell ref="E235:L235"/>
    <mergeCell ref="M235:N236"/>
    <mergeCell ref="U221:AD221"/>
    <mergeCell ref="U222:AD222"/>
    <mergeCell ref="U223:AD223"/>
    <mergeCell ref="N216:T216"/>
    <mergeCell ref="AS175:AV175"/>
    <mergeCell ref="C145:J150"/>
    <mergeCell ref="K145:AV145"/>
    <mergeCell ref="AX194:AZ194"/>
    <mergeCell ref="K169:AV171"/>
    <mergeCell ref="K166:AV167"/>
    <mergeCell ref="C194:AV196"/>
    <mergeCell ref="K168:AV168"/>
    <mergeCell ref="C193:V193"/>
    <mergeCell ref="AB179:AH179"/>
    <mergeCell ref="C172:D177"/>
    <mergeCell ref="E172:J172"/>
    <mergeCell ref="K172:W172"/>
    <mergeCell ref="X172:AJ172"/>
    <mergeCell ref="AK172:AV172"/>
    <mergeCell ref="E173:J173"/>
    <mergeCell ref="K173:S173"/>
    <mergeCell ref="T173:W173"/>
    <mergeCell ref="X173:AF173"/>
    <mergeCell ref="AG173:AJ173"/>
    <mergeCell ref="AE221:AO221"/>
    <mergeCell ref="G221:M221"/>
    <mergeCell ref="N220:T220"/>
    <mergeCell ref="AW197:AW198"/>
    <mergeCell ref="AW199:AW201"/>
    <mergeCell ref="AS174:AV174"/>
    <mergeCell ref="F175:J175"/>
    <mergeCell ref="K175:S175"/>
    <mergeCell ref="K176:AJ176"/>
    <mergeCell ref="AK176:AV176"/>
    <mergeCell ref="E177:AV177"/>
    <mergeCell ref="AH190:AJ190"/>
    <mergeCell ref="AK190:AN190"/>
    <mergeCell ref="AO190:AQ190"/>
    <mergeCell ref="AR190:AV190"/>
    <mergeCell ref="AK185:AU185"/>
    <mergeCell ref="AW205:AW206"/>
    <mergeCell ref="AW207:AW210"/>
    <mergeCell ref="C208:I208"/>
    <mergeCell ref="J208:O208"/>
    <mergeCell ref="P208:AV208"/>
    <mergeCell ref="C209:F209"/>
    <mergeCell ref="G209:M209"/>
    <mergeCell ref="U216:AD216"/>
    <mergeCell ref="N209:T209"/>
    <mergeCell ref="AE220:AO220"/>
    <mergeCell ref="U217:AD217"/>
    <mergeCell ref="U218:AD218"/>
    <mergeCell ref="U219:AD219"/>
    <mergeCell ref="U220:AD220"/>
    <mergeCell ref="AP211:AV211"/>
    <mergeCell ref="AP212:AV212"/>
    <mergeCell ref="AP213:AV213"/>
    <mergeCell ref="AP214:AV214"/>
    <mergeCell ref="AP215:AV215"/>
    <mergeCell ref="AP216:AV216"/>
    <mergeCell ref="AP217:AV217"/>
    <mergeCell ref="AP218:AV218"/>
    <mergeCell ref="AE213:AO213"/>
    <mergeCell ref="AE214:AO214"/>
    <mergeCell ref="U211:AD211"/>
    <mergeCell ref="AW14:AW15"/>
    <mergeCell ref="O35:R35"/>
    <mergeCell ref="S35:U35"/>
    <mergeCell ref="AF36:AV36"/>
    <mergeCell ref="C34:I34"/>
    <mergeCell ref="J34:N34"/>
    <mergeCell ref="O34:R34"/>
    <mergeCell ref="L33:Q33"/>
    <mergeCell ref="R33:S33"/>
    <mergeCell ref="T33:X33"/>
    <mergeCell ref="O27:P28"/>
    <mergeCell ref="Q27:R28"/>
    <mergeCell ref="S27:T28"/>
    <mergeCell ref="U27:V28"/>
    <mergeCell ref="J29:Z29"/>
    <mergeCell ref="AA29:AK29"/>
    <mergeCell ref="C20:I22"/>
    <mergeCell ref="J22:M22"/>
    <mergeCell ref="P20:AV20"/>
    <mergeCell ref="C23:I23"/>
    <mergeCell ref="AI25:AV25"/>
    <mergeCell ref="AJ24:AK24"/>
    <mergeCell ref="AL24:AN24"/>
    <mergeCell ref="AO24:AU24"/>
    <mergeCell ref="J23:M23"/>
    <mergeCell ref="J20:M21"/>
    <mergeCell ref="N22:Z22"/>
    <mergeCell ref="AA22:AD22"/>
    <mergeCell ref="C24:I26"/>
    <mergeCell ref="J24:M24"/>
    <mergeCell ref="J25:M25"/>
    <mergeCell ref="N25:Z25"/>
    <mergeCell ref="AA25:AH25"/>
    <mergeCell ref="N20:O20"/>
    <mergeCell ref="N24:Z24"/>
    <mergeCell ref="AA24:AB24"/>
    <mergeCell ref="AC24:AE24"/>
    <mergeCell ref="AF24:AG24"/>
    <mergeCell ref="AH24:AI24"/>
    <mergeCell ref="AE22:AV22"/>
    <mergeCell ref="N23:Z23"/>
    <mergeCell ref="AA23:AD23"/>
    <mergeCell ref="AE23:AV23"/>
    <mergeCell ref="N21:O21"/>
    <mergeCell ref="P21:T21"/>
    <mergeCell ref="U21:AV21"/>
    <mergeCell ref="J26:M26"/>
    <mergeCell ref="N26:Z26"/>
    <mergeCell ref="C38:V38"/>
    <mergeCell ref="AC77:AT77"/>
    <mergeCell ref="K39:AV39"/>
    <mergeCell ref="K40:AV46"/>
    <mergeCell ref="C47:J53"/>
    <mergeCell ref="C35:I35"/>
    <mergeCell ref="C36:I36"/>
    <mergeCell ref="J36:N36"/>
    <mergeCell ref="O36:R36"/>
    <mergeCell ref="S36:U36"/>
    <mergeCell ref="V36:AA36"/>
    <mergeCell ref="AB36:AE36"/>
    <mergeCell ref="K62:AV69"/>
    <mergeCell ref="C37:I37"/>
    <mergeCell ref="J37:P37"/>
    <mergeCell ref="AA37:AJ37"/>
    <mergeCell ref="K72:AV72"/>
    <mergeCell ref="K73:AV74"/>
    <mergeCell ref="K75:AV75"/>
    <mergeCell ref="C39:J46"/>
    <mergeCell ref="V77:Z77"/>
    <mergeCell ref="AA77:AB77"/>
    <mergeCell ref="K48:AV53"/>
    <mergeCell ref="M76:S76"/>
    <mergeCell ref="C32:AV32"/>
    <mergeCell ref="C30:I31"/>
    <mergeCell ref="J30:AV31"/>
    <mergeCell ref="C33:D33"/>
    <mergeCell ref="E33:I33"/>
    <mergeCell ref="AA33:AE33"/>
    <mergeCell ref="AF33:AG33"/>
    <mergeCell ref="AH33:AL33"/>
    <mergeCell ref="AI34:AO34"/>
    <mergeCell ref="AP34:AS34"/>
    <mergeCell ref="AT34:AV34"/>
    <mergeCell ref="E233:L233"/>
    <mergeCell ref="M233:N234"/>
    <mergeCell ref="O233:AV234"/>
    <mergeCell ref="E234:L234"/>
    <mergeCell ref="C56:J81"/>
    <mergeCell ref="C84:J89"/>
    <mergeCell ref="AK174:AR174"/>
    <mergeCell ref="C188:J188"/>
    <mergeCell ref="K188:AV188"/>
    <mergeCell ref="C197:AV204"/>
    <mergeCell ref="K164:AV165"/>
    <mergeCell ref="J133:T133"/>
    <mergeCell ref="J134:T134"/>
    <mergeCell ref="C91:V91"/>
    <mergeCell ref="AS173:AV173"/>
    <mergeCell ref="F174:J174"/>
    <mergeCell ref="E176:J176"/>
    <mergeCell ref="M80:AV80"/>
    <mergeCell ref="M81:AV81"/>
    <mergeCell ref="C178:AV178"/>
    <mergeCell ref="C179:J180"/>
    <mergeCell ref="C181:J181"/>
    <mergeCell ref="AN84:AP84"/>
    <mergeCell ref="K79:L79"/>
    <mergeCell ref="C216:F216"/>
    <mergeCell ref="G217:M217"/>
    <mergeCell ref="G218:M218"/>
    <mergeCell ref="C220:F220"/>
    <mergeCell ref="C183:J183"/>
    <mergeCell ref="K182:AV182"/>
    <mergeCell ref="T185:Y185"/>
    <mergeCell ref="AJ79:AK79"/>
    <mergeCell ref="AU77:AV77"/>
    <mergeCell ref="K78:AV78"/>
    <mergeCell ref="C205:AV207"/>
    <mergeCell ref="G210:M210"/>
    <mergeCell ref="M79:W79"/>
    <mergeCell ref="X79:Y79"/>
    <mergeCell ref="T179:Y179"/>
    <mergeCell ref="Z179:AA179"/>
    <mergeCell ref="K174:S174"/>
    <mergeCell ref="T174:W174"/>
    <mergeCell ref="X174:AF174"/>
    <mergeCell ref="AG174:AJ174"/>
    <mergeCell ref="C210:F210"/>
    <mergeCell ref="U209:AD209"/>
    <mergeCell ref="AE209:AO209"/>
    <mergeCell ref="AP209:AV209"/>
    <mergeCell ref="J247:K247"/>
    <mergeCell ref="L247:P247"/>
    <mergeCell ref="BK247:CL247"/>
    <mergeCell ref="Q247:AV247"/>
    <mergeCell ref="C187:J187"/>
    <mergeCell ref="G211:M211"/>
    <mergeCell ref="C223:F223"/>
    <mergeCell ref="C222:F222"/>
    <mergeCell ref="G222:M222"/>
    <mergeCell ref="C211:F211"/>
    <mergeCell ref="E231:L231"/>
    <mergeCell ref="M231:N232"/>
    <mergeCell ref="O231:AV232"/>
    <mergeCell ref="E232:L232"/>
    <mergeCell ref="AP224:AV224"/>
    <mergeCell ref="N214:T214"/>
    <mergeCell ref="C213:F213"/>
    <mergeCell ref="G213:M213"/>
    <mergeCell ref="AE211:AO211"/>
    <mergeCell ref="AE212:AO212"/>
    <mergeCell ref="C214:F214"/>
    <mergeCell ref="C224:F224"/>
    <mergeCell ref="C217:F217"/>
    <mergeCell ref="C218:F218"/>
    <mergeCell ref="C185:J186"/>
    <mergeCell ref="M185:O185"/>
    <mergeCell ref="P185:Q185"/>
    <mergeCell ref="R185:S185"/>
    <mergeCell ref="C225:X225"/>
    <mergeCell ref="Y225:AC225"/>
    <mergeCell ref="AD225:AG225"/>
    <mergeCell ref="C190:X190"/>
    <mergeCell ref="Y190:AC190"/>
    <mergeCell ref="AD190:AG190"/>
    <mergeCell ref="N222:T222"/>
    <mergeCell ref="N223:T223"/>
    <mergeCell ref="G216:M216"/>
    <mergeCell ref="N217:T217"/>
    <mergeCell ref="AE219:AO219"/>
    <mergeCell ref="K186:L186"/>
    <mergeCell ref="M186:O186"/>
    <mergeCell ref="C212:F212"/>
    <mergeCell ref="C189:J189"/>
    <mergeCell ref="G220:M220"/>
    <mergeCell ref="C221:F221"/>
    <mergeCell ref="U215:AD215"/>
    <mergeCell ref="U214:AD214"/>
    <mergeCell ref="C215:F215"/>
  </mergeCells>
  <phoneticPr fontId="1"/>
  <dataValidations count="25">
    <dataValidation type="list" allowBlank="1" showInputMessage="1" showErrorMessage="1" sqref="AF24:AG24 AJ24:AK24 K71:M71 X79:Y79 AJ79:AK79 AA24:AB24 AD71:AF71 C295:D307 AM33 C33 AF33 J33 R33 Y33 K79:L81" xr:uid="{00000000-0002-0000-0100-000000000000}">
      <formula1>"○"</formula1>
    </dataValidation>
    <dataValidation type="list" allowBlank="1" showInputMessage="1" showErrorMessage="1" sqref="AR257:AS257 AM257:AN257 K86 R185:S185 AN84:AP84 AT84:AV84 AI158:AJ158 AH190:AJ190 AO225:AQ226 AO274:AQ274 AO190:AQ190 K158:L158 S158:T158 AA158:AB158 K179:L180 AI179:AJ179 Z179:AA179 R179:S179 K185:L186 AI185:AJ185 Z185:AA185 AD86:AE86 AH225:AJ226 AH274:AJ274" xr:uid="{00000000-0002-0000-0100-000001000000}">
      <formula1>"〇"</formula1>
    </dataValidation>
    <dataValidation type="list" allowBlank="1" showInputMessage="1" showErrorMessage="1" sqref="M6:O6 AF6:AH6 M8:O8 AF8:AH8" xr:uid="{00000000-0002-0000-0100-000002000000}">
      <formula1>"□,☑"</formula1>
    </dataValidation>
    <dataValidation type="list" allowBlank="1" showInputMessage="1" showErrorMessage="1" sqref="AR243 AB263:AB273 AC267:AF273 V263:V273 W267:AA273 V262:AF262" xr:uid="{00000000-0002-0000-0100-000003000000}">
      <formula1>"有,無"</formula1>
    </dataValidation>
    <dataValidation type="list" allowBlank="1" showInputMessage="1" sqref="J10:AV10" xr:uid="{00000000-0002-0000-0100-000004000000}">
      <formula1>$BB$10:$BB$20</formula1>
    </dataValidation>
    <dataValidation type="list" allowBlank="1" showInputMessage="1" showErrorMessage="1" sqref="K76:L77 T76:U77 AC76:AD76 AL76:AM76" xr:uid="{00000000-0002-0000-0100-000005000000}">
      <formula1>"○,◎"</formula1>
    </dataValidation>
    <dataValidation type="list" allowBlank="1" showInputMessage="1" showErrorMessage="1" sqref="AP210:AV224" xr:uid="{00000000-0002-0000-0100-000006000000}">
      <formula1>"実績有,新規（内諾済）,新規（今後調整）"</formula1>
    </dataValidation>
    <dataValidation type="list" allowBlank="1" showInputMessage="1" showErrorMessage="1" sqref="K57:AV57" xr:uid="{00000000-0002-0000-0100-000007000000}">
      <formula1>$BJ$56:$BJ$69</formula1>
    </dataValidation>
    <dataValidation type="textLength" operator="lessThanOrEqual" allowBlank="1" showInputMessage="1" showErrorMessage="1" sqref="J13:AV13" xr:uid="{00000000-0002-0000-0100-000008000000}">
      <formula1>13</formula1>
    </dataValidation>
    <dataValidation type="textLength" operator="lessThanOrEqual" allowBlank="1" showInputMessage="1" showErrorMessage="1" sqref="J30:AV31" xr:uid="{00000000-0002-0000-0100-000009000000}">
      <formula1>400</formula1>
    </dataValidation>
    <dataValidation type="textLength" operator="lessThanOrEqual" allowBlank="1" showInputMessage="1" showErrorMessage="1" sqref="K40:AV46 K48:AV53 C197:AV204" xr:uid="{00000000-0002-0000-0100-00000A000000}">
      <formula1>670</formula1>
    </dataValidation>
    <dataValidation type="textLength" operator="lessThanOrEqual" allowBlank="1" showInputMessage="1" showErrorMessage="1" sqref="K59:AQ59" xr:uid="{00000000-0002-0000-0100-00000B000000}">
      <formula1>30</formula1>
    </dataValidation>
    <dataValidation type="textLength" operator="lessThanOrEqual" allowBlank="1" showInputMessage="1" showErrorMessage="1" sqref="K62:AV69" xr:uid="{00000000-0002-0000-0100-00000C000000}">
      <formula1>320</formula1>
    </dataValidation>
    <dataValidation type="textLength" operator="lessThanOrEqual" allowBlank="1" showInputMessage="1" showErrorMessage="1" sqref="K73:AV74" xr:uid="{00000000-0002-0000-0100-00000D000000}">
      <formula1>200</formula1>
    </dataValidation>
    <dataValidation type="textLength" operator="lessThanOrEqual" allowBlank="1" showInputMessage="1" showErrorMessage="1" sqref="K87:AV89" xr:uid="{00000000-0002-0000-0100-00000E000000}">
      <formula1>270</formula1>
    </dataValidation>
    <dataValidation type="textLength" operator="lessThanOrEqual" allowBlank="1" showInputMessage="1" showErrorMessage="1" sqref="E94:AK111 E113:AK121 E123:AK131" xr:uid="{00000000-0002-0000-0100-00000F000000}">
      <formula1>1400</formula1>
    </dataValidation>
    <dataValidation type="textLength" operator="lessThanOrEqual" allowBlank="1" showInputMessage="1" showErrorMessage="1" sqref="AL113:AV121 AL94:AV111 AL123:AV131" xr:uid="{00000000-0002-0000-0100-000010000000}">
      <formula1>450</formula1>
    </dataValidation>
    <dataValidation type="textLength" operator="lessThanOrEqual" allowBlank="1" showInputMessage="1" showErrorMessage="1" sqref="J134:T134" xr:uid="{00000000-0002-0000-0100-000011000000}">
      <formula1>120</formula1>
    </dataValidation>
    <dataValidation type="textLength" operator="lessThanOrEqual" allowBlank="1" showInputMessage="1" showErrorMessage="1" sqref="AC134:AV134" xr:uid="{00000000-0002-0000-0100-000012000000}">
      <formula1>220</formula1>
    </dataValidation>
    <dataValidation type="textLength" operator="lessThanOrEqual" allowBlank="1" showInputMessage="1" showErrorMessage="1" sqref="K169:AV171 K166:AV167 K137:AV144" xr:uid="{00000000-0002-0000-0100-000013000000}">
      <formula1>620</formula1>
    </dataValidation>
    <dataValidation type="textLength" operator="lessThanOrEqual" allowBlank="1" showInputMessage="1" showErrorMessage="1" sqref="M154:AV156" xr:uid="{00000000-0002-0000-0100-000014000000}">
      <formula1>300</formula1>
    </dataValidation>
    <dataValidation type="textLength" operator="lessThanOrEqual" allowBlank="1" showInputMessage="1" showErrorMessage="1" sqref="K159:AV163" xr:uid="{00000000-0002-0000-0100-000015000000}">
      <formula1>420</formula1>
    </dataValidation>
    <dataValidation type="list" allowBlank="1" showInputMessage="1" sqref="P16:T16 L247:P247 P21:T21" xr:uid="{00000000-0002-0000-0100-000016000000}">
      <formula1>$BA$16:$BA$62</formula1>
    </dataValidation>
    <dataValidation type="textLength" allowBlank="1" showInputMessage="1" showErrorMessage="1" sqref="K83:AV83" xr:uid="{00000000-0002-0000-0100-000017000000}">
      <formula1>0</formula1>
      <formula2>220</formula2>
    </dataValidation>
    <dataValidation type="textLength" operator="lessThanOrEqual" allowBlank="1" showInputMessage="1" showErrorMessage="1" sqref="K146:AV150" xr:uid="{00000000-0002-0000-0100-000018000000}">
      <formula1>520</formula1>
    </dataValidation>
  </dataValidations>
  <hyperlinks>
    <hyperlink ref="AD190:AG190" location="別紙1!Print_Area" display="こちら" xr:uid="{00000000-0004-0000-0100-000000000000}"/>
    <hyperlink ref="AD274:AG274" location="別紙３!A1" display="こちら" xr:uid="{00000000-0004-0000-0100-000001000000}"/>
    <hyperlink ref="AD225:AG225" location="別紙２!A1" display="こちら" xr:uid="{00000000-0004-0000-0100-000002000000}"/>
  </hyperlinks>
  <pageMargins left="0.70866141732283472" right="0.70866141732283472" top="0.74803149606299213" bottom="0.74803149606299213" header="0.31496062992125984" footer="0.31496062992125984"/>
  <pageSetup paperSize="9" scale="93" fitToHeight="0" orientation="portrait" r:id="rId1"/>
  <headerFooter>
    <oddHeader>&amp;R&amp;F</oddHeader>
    <oddFooter>&amp;C&amp;P/&amp;N</oddFooter>
  </headerFooter>
  <rowBreaks count="13" manualBreakCount="13">
    <brk id="31" min="2" max="47" man="1"/>
    <brk id="54" min="2" max="47" man="1"/>
    <brk id="89" min="2" max="47" man="1"/>
    <brk id="111" min="2" max="47" man="1"/>
    <brk id="131" min="2" max="47" man="1"/>
    <brk id="150" min="2" max="47" man="1"/>
    <brk id="163" min="2" max="47" man="1"/>
    <brk id="177" min="2" max="47" man="1"/>
    <brk id="204" min="2" max="47" man="1"/>
    <brk id="226" min="2" max="47" man="1"/>
    <brk id="238" min="2" max="47" man="1"/>
    <brk id="274" min="2" max="47" man="1"/>
    <brk id="291" min="2" max="4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1"/>
  <sheetViews>
    <sheetView showGridLines="0" view="pageBreakPreview" zoomScale="70" zoomScaleNormal="100" zoomScaleSheetLayoutView="70" workbookViewId="0"/>
  </sheetViews>
  <sheetFormatPr defaultRowHeight="13.5"/>
  <sheetData/>
  <sheetProtection algorithmName="SHA-512" hashValue="cgj7fHdTMRA6nPOOqE4A9H3eJe7gGFLK/NRKlRmjmiHR5LjC4KeBPIoGISrAdGvBu0CFNJQhPk9jCdBYdzr7iQ==" saltValue="t76VPWZVKzA831HmqSQ+3g==" spinCount="100000" sheet="1" objects="1" scenarios="1" selectLockedCells="1" selectUnlockedCells="1"/>
  <phoneticPr fontId="1"/>
  <pageMargins left="0.7" right="0.7" top="0.75" bottom="0.75" header="0.3" footer="0.3"/>
  <pageSetup paperSize="9" scale="49"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AC691"/>
  <sheetViews>
    <sheetView zoomScaleNormal="100" workbookViewId="0">
      <selection activeCell="E4" sqref="E4"/>
    </sheetView>
  </sheetViews>
  <sheetFormatPr defaultRowHeight="13.5"/>
  <cols>
    <col min="1" max="1" width="5" customWidth="1"/>
    <col min="2" max="2" width="14" hidden="1" customWidth="1"/>
    <col min="3" max="3" width="8.875" hidden="1" customWidth="1"/>
    <col min="4" max="4" width="11.875" hidden="1" customWidth="1"/>
    <col min="5" max="5" width="5.5" customWidth="1"/>
    <col min="6" max="6" width="19.5" style="169" customWidth="1"/>
    <col min="7" max="7" width="3" style="169" customWidth="1"/>
    <col min="8" max="8" width="6.375" style="169" customWidth="1"/>
    <col min="9" max="9" width="31.125" style="169" customWidth="1"/>
    <col min="10" max="10" width="11.625" style="169" bestFit="1" customWidth="1"/>
    <col min="11" max="11" width="3.5" style="169" customWidth="1"/>
    <col min="12" max="12" width="2.875" style="169" customWidth="1"/>
    <col min="13" max="13" width="7.375" style="169" customWidth="1"/>
    <col min="14" max="14" width="4.5" style="169" customWidth="1"/>
    <col min="15" max="15" width="2.625" style="169" customWidth="1"/>
    <col min="16" max="16" width="7.375" style="169" customWidth="1"/>
    <col min="17" max="17" width="5.875" style="169" customWidth="1"/>
    <col min="18" max="18" width="2.875" style="169" customWidth="1"/>
    <col min="19" max="19" width="7.375" style="169" customWidth="1"/>
    <col min="20" max="20" width="5.875" style="169" customWidth="1"/>
    <col min="21" max="21" width="3" style="169" customWidth="1"/>
    <col min="22" max="22" width="11.5" style="169" bestFit="1" customWidth="1"/>
    <col min="23" max="23" width="4.5" style="169" customWidth="1"/>
    <col min="24" max="24" width="8.875" customWidth="1"/>
    <col min="25" max="25" width="13.625" hidden="1" customWidth="1"/>
    <col min="26" max="29" width="8.875" hidden="1" customWidth="1"/>
  </cols>
  <sheetData>
    <row r="1" spans="2:28">
      <c r="B1">
        <v>1</v>
      </c>
      <c r="C1">
        <v>2</v>
      </c>
      <c r="D1">
        <v>3</v>
      </c>
      <c r="F1"/>
      <c r="G1"/>
      <c r="H1"/>
      <c r="I1"/>
      <c r="J1"/>
      <c r="K1"/>
      <c r="L1"/>
      <c r="M1"/>
      <c r="N1"/>
      <c r="O1"/>
      <c r="P1"/>
      <c r="Q1"/>
      <c r="R1"/>
      <c r="S1"/>
      <c r="T1"/>
      <c r="U1"/>
      <c r="V1"/>
      <c r="W1"/>
      <c r="Y1">
        <v>24</v>
      </c>
      <c r="Z1">
        <v>25</v>
      </c>
      <c r="AA1">
        <v>26</v>
      </c>
      <c r="AB1" s="169">
        <v>25</v>
      </c>
    </row>
    <row r="2" spans="2:28" ht="14.25" thickBot="1"/>
    <row r="3" spans="2:28">
      <c r="E3" s="332" t="s">
        <v>489</v>
      </c>
      <c r="F3" s="333" t="s">
        <v>262</v>
      </c>
      <c r="G3" s="170"/>
      <c r="H3" s="171" t="s">
        <v>256</v>
      </c>
      <c r="I3" s="171" t="s">
        <v>258</v>
      </c>
      <c r="J3" s="171" t="s">
        <v>257</v>
      </c>
      <c r="K3" s="171"/>
      <c r="L3" s="171"/>
      <c r="M3" s="171" t="s">
        <v>320</v>
      </c>
      <c r="N3" s="171" t="s">
        <v>278</v>
      </c>
      <c r="O3" s="171"/>
      <c r="P3" s="171" t="s">
        <v>320</v>
      </c>
      <c r="Q3" s="171" t="s">
        <v>264</v>
      </c>
      <c r="R3" s="171"/>
      <c r="S3" s="171" t="s">
        <v>320</v>
      </c>
      <c r="T3" s="171" t="s">
        <v>264</v>
      </c>
      <c r="U3" s="338"/>
      <c r="V3" s="177" t="s">
        <v>259</v>
      </c>
      <c r="W3" s="339"/>
      <c r="AB3" t="s">
        <v>270</v>
      </c>
    </row>
    <row r="4" spans="2:28">
      <c r="B4" t="str">
        <f>E4&amp;D4</f>
        <v>1</v>
      </c>
      <c r="C4">
        <f>+COUNTIF($Y$4:Y4,Y4)</f>
        <v>1</v>
      </c>
      <c r="D4" t="str">
        <f>+F4&amp;C4</f>
        <v>1</v>
      </c>
      <c r="E4" s="367"/>
      <c r="F4" s="368"/>
      <c r="G4" s="172" t="str">
        <f>IF(OR(F4="謝金",F4="旅費",F4="賃金（職員）",F4="賃金（アルバイト）",F4="家賃",F4="光熱水費",F4="備品購入費",F4="消耗品費",F4="借料損料",F4="印刷製本費",F4="通信運搬費",F4="委託費",F4="雑役務費",F4="保険料"),"柱","")</f>
        <v/>
      </c>
      <c r="H4" s="369"/>
      <c r="I4" s="369"/>
      <c r="J4" s="370"/>
      <c r="K4" s="173" t="s">
        <v>261</v>
      </c>
      <c r="L4" s="174" t="str">
        <f>IF(M4&gt;=1,"×","")</f>
        <v/>
      </c>
      <c r="M4" s="382"/>
      <c r="N4" s="369"/>
      <c r="O4" s="174" t="str">
        <f>IF(P4&gt;=1,"×","")</f>
        <v/>
      </c>
      <c r="P4" s="370"/>
      <c r="Q4" s="369"/>
      <c r="R4" s="174" t="str">
        <f>IF(S4&gt;=1,"×","")</f>
        <v/>
      </c>
      <c r="S4" s="382"/>
      <c r="T4" s="369"/>
      <c r="U4" s="173" t="s">
        <v>260</v>
      </c>
      <c r="V4" s="183">
        <f>IF(AND(M4&gt;0,P4&gt;0,S4&gt;0),J4*M4*P4*S4,IF(AND(M4&gt;0,P4&gt;0),J4*M4*P4,IF(M4&gt;0,J4*M4,J4)))</f>
        <v>0</v>
      </c>
      <c r="W4" s="176" t="s">
        <v>263</v>
      </c>
      <c r="Y4" t="str">
        <f>E4&amp;F4</f>
        <v/>
      </c>
      <c r="Z4" t="str">
        <f>IF(M4&gt;0,CONCATENATE(G4,H4,"　",I4,"　",TEXT(J4,"#,###"),K4,L4,M4,N4,O4,P4,Q4,R4,S4,T4,U4,V4,W4),CONCATENATE(G4,H4,"　",I4,"　",TEXT(J4,"#,###"),,K4))</f>
        <v>　　円</v>
      </c>
    </row>
    <row r="5" spans="2:28">
      <c r="B5" t="str">
        <f t="shared" ref="B5:B68" si="0">E5&amp;D5</f>
        <v>2</v>
      </c>
      <c r="C5">
        <f>+COUNTIF($Y$4:Y5,Y5)</f>
        <v>2</v>
      </c>
      <c r="D5" t="str">
        <f t="shared" ref="D5:D68" si="1">+F5&amp;C5</f>
        <v>2</v>
      </c>
      <c r="E5" s="367"/>
      <c r="F5" s="368"/>
      <c r="G5" s="172" t="str">
        <f t="shared" ref="G5:G68" si="2">IF(OR(F5="謝金",F5="旅費",F5="賃金（職員）",F5="賃金（アルバイト）",F5="家賃",F5="光熱水費",F5="備品購入費",F5="消耗品費",F5="借料損料",F5="印刷製本費",F5="通信運搬費",F5="委託費",F5="雑役務費",F5="保険料"),"柱","")</f>
        <v/>
      </c>
      <c r="H5" s="369"/>
      <c r="I5" s="369"/>
      <c r="J5" s="370"/>
      <c r="K5" s="173" t="s">
        <v>261</v>
      </c>
      <c r="L5" s="174" t="str">
        <f t="shared" ref="L5:L68" si="3">IF(M5&gt;=1,"×","")</f>
        <v/>
      </c>
      <c r="M5" s="382"/>
      <c r="N5" s="369"/>
      <c r="O5" s="174" t="str">
        <f t="shared" ref="O5:O68" si="4">IF(P5&gt;=1,"×","")</f>
        <v/>
      </c>
      <c r="P5" s="370"/>
      <c r="Q5" s="369"/>
      <c r="R5" s="174" t="str">
        <f t="shared" ref="R5:R68" si="5">IF(S5&gt;=1,"×","")</f>
        <v/>
      </c>
      <c r="S5" s="382"/>
      <c r="T5" s="369"/>
      <c r="U5" s="173" t="s">
        <v>260</v>
      </c>
      <c r="V5" s="183">
        <f t="shared" ref="V5:V68" si="6">IF(AND(M5&gt;0,P5&gt;0,S5&gt;0),J5*M5*P5*S5,IF(AND(M5&gt;0,P5&gt;0),J5*M5*P5,IF(M5&gt;0,J5*M5,J5)))</f>
        <v>0</v>
      </c>
      <c r="W5" s="176" t="s">
        <v>263</v>
      </c>
      <c r="Y5" t="str">
        <f t="shared" ref="Y5:Y68" si="7">E5&amp;F5</f>
        <v/>
      </c>
      <c r="Z5" t="str">
        <f t="shared" ref="Z5:Z68" si="8">IF(M5&gt;0,CONCATENATE(G5,H5,"　",I5,"　",TEXT(J5,"#,###"),K5,L5,M5,N5,O5,P5,Q5,R5,S5,T5,U5,V5,W5),CONCATENATE(G5,H5,"　",I5,"　",TEXT(J5,"#,###"),,K5))</f>
        <v>　　円</v>
      </c>
    </row>
    <row r="6" spans="2:28">
      <c r="B6" t="str">
        <f t="shared" si="0"/>
        <v>3</v>
      </c>
      <c r="C6">
        <f>+COUNTIF($Y$4:Y6,Y6)</f>
        <v>3</v>
      </c>
      <c r="D6" t="str">
        <f t="shared" si="1"/>
        <v>3</v>
      </c>
      <c r="E6" s="367"/>
      <c r="F6" s="368"/>
      <c r="G6" s="172" t="str">
        <f t="shared" si="2"/>
        <v/>
      </c>
      <c r="H6" s="369"/>
      <c r="I6" s="369"/>
      <c r="J6" s="370"/>
      <c r="K6" s="173" t="s">
        <v>261</v>
      </c>
      <c r="L6" s="174" t="str">
        <f t="shared" si="3"/>
        <v/>
      </c>
      <c r="M6" s="382"/>
      <c r="N6" s="369"/>
      <c r="O6" s="174" t="str">
        <f t="shared" si="4"/>
        <v/>
      </c>
      <c r="P6" s="370"/>
      <c r="Q6" s="369"/>
      <c r="R6" s="174" t="str">
        <f t="shared" si="5"/>
        <v/>
      </c>
      <c r="S6" s="382"/>
      <c r="T6" s="369"/>
      <c r="U6" s="173" t="s">
        <v>260</v>
      </c>
      <c r="V6" s="183">
        <f t="shared" si="6"/>
        <v>0</v>
      </c>
      <c r="W6" s="176" t="s">
        <v>263</v>
      </c>
      <c r="Y6" t="str">
        <f t="shared" si="7"/>
        <v/>
      </c>
      <c r="Z6" t="str">
        <f t="shared" si="8"/>
        <v>　　円</v>
      </c>
    </row>
    <row r="7" spans="2:28">
      <c r="B7" t="str">
        <f t="shared" si="0"/>
        <v>4</v>
      </c>
      <c r="C7">
        <f>+COUNTIF($Y$4:Y7,Y7)</f>
        <v>4</v>
      </c>
      <c r="D7" t="str">
        <f t="shared" si="1"/>
        <v>4</v>
      </c>
      <c r="E7" s="367"/>
      <c r="F7" s="368"/>
      <c r="G7" s="172" t="str">
        <f t="shared" si="2"/>
        <v/>
      </c>
      <c r="H7" s="369"/>
      <c r="I7" s="369"/>
      <c r="J7" s="370"/>
      <c r="K7" s="173" t="s">
        <v>261</v>
      </c>
      <c r="L7" s="174" t="str">
        <f t="shared" si="3"/>
        <v/>
      </c>
      <c r="M7" s="382"/>
      <c r="N7" s="369"/>
      <c r="O7" s="174" t="str">
        <f t="shared" si="4"/>
        <v/>
      </c>
      <c r="P7" s="370"/>
      <c r="Q7" s="369"/>
      <c r="R7" s="174" t="str">
        <f t="shared" si="5"/>
        <v/>
      </c>
      <c r="S7" s="382"/>
      <c r="T7" s="369"/>
      <c r="U7" s="173" t="s">
        <v>260</v>
      </c>
      <c r="V7" s="183">
        <f t="shared" si="6"/>
        <v>0</v>
      </c>
      <c r="W7" s="176" t="s">
        <v>263</v>
      </c>
      <c r="Y7" t="str">
        <f t="shared" si="7"/>
        <v/>
      </c>
      <c r="Z7" t="str">
        <f t="shared" si="8"/>
        <v>　　円</v>
      </c>
    </row>
    <row r="8" spans="2:28">
      <c r="B8" t="str">
        <f t="shared" si="0"/>
        <v>5</v>
      </c>
      <c r="C8">
        <f>+COUNTIF($Y$4:Y8,Y8)</f>
        <v>5</v>
      </c>
      <c r="D8" t="str">
        <f t="shared" si="1"/>
        <v>5</v>
      </c>
      <c r="E8" s="367"/>
      <c r="F8" s="368"/>
      <c r="G8" s="172" t="str">
        <f t="shared" si="2"/>
        <v/>
      </c>
      <c r="H8" s="369"/>
      <c r="I8" s="369"/>
      <c r="J8" s="370"/>
      <c r="K8" s="173" t="s">
        <v>261</v>
      </c>
      <c r="L8" s="174" t="str">
        <f t="shared" si="3"/>
        <v/>
      </c>
      <c r="M8" s="382"/>
      <c r="N8" s="369"/>
      <c r="O8" s="174" t="str">
        <f t="shared" si="4"/>
        <v/>
      </c>
      <c r="P8" s="370"/>
      <c r="Q8" s="369"/>
      <c r="R8" s="174" t="str">
        <f t="shared" si="5"/>
        <v/>
      </c>
      <c r="S8" s="382"/>
      <c r="T8" s="369"/>
      <c r="U8" s="173" t="s">
        <v>260</v>
      </c>
      <c r="V8" s="183">
        <f t="shared" si="6"/>
        <v>0</v>
      </c>
      <c r="W8" s="176" t="s">
        <v>263</v>
      </c>
      <c r="Y8" t="str">
        <f t="shared" si="7"/>
        <v/>
      </c>
      <c r="Z8" t="str">
        <f t="shared" si="8"/>
        <v>　　円</v>
      </c>
    </row>
    <row r="9" spans="2:28">
      <c r="B9" t="str">
        <f t="shared" si="0"/>
        <v>6</v>
      </c>
      <c r="C9">
        <f>+COUNTIF($Y$4:Y9,Y9)</f>
        <v>6</v>
      </c>
      <c r="D9" t="str">
        <f t="shared" si="1"/>
        <v>6</v>
      </c>
      <c r="E9" s="367"/>
      <c r="F9" s="368"/>
      <c r="G9" s="172" t="str">
        <f t="shared" si="2"/>
        <v/>
      </c>
      <c r="H9" s="369"/>
      <c r="I9" s="369"/>
      <c r="J9" s="370"/>
      <c r="K9" s="173" t="s">
        <v>261</v>
      </c>
      <c r="L9" s="174" t="str">
        <f t="shared" si="3"/>
        <v/>
      </c>
      <c r="M9" s="382"/>
      <c r="N9" s="369"/>
      <c r="O9" s="174" t="str">
        <f t="shared" si="4"/>
        <v/>
      </c>
      <c r="P9" s="370"/>
      <c r="Q9" s="369"/>
      <c r="R9" s="174" t="str">
        <f t="shared" si="5"/>
        <v/>
      </c>
      <c r="S9" s="382"/>
      <c r="T9" s="369"/>
      <c r="U9" s="173" t="s">
        <v>260</v>
      </c>
      <c r="V9" s="183">
        <f t="shared" si="6"/>
        <v>0</v>
      </c>
      <c r="W9" s="176" t="s">
        <v>263</v>
      </c>
      <c r="Y9" t="str">
        <f t="shared" si="7"/>
        <v/>
      </c>
      <c r="Z9" t="str">
        <f t="shared" si="8"/>
        <v>　　円</v>
      </c>
    </row>
    <row r="10" spans="2:28">
      <c r="B10" t="str">
        <f t="shared" si="0"/>
        <v>7</v>
      </c>
      <c r="C10">
        <f>+COUNTIF($Y$4:Y10,Y10)</f>
        <v>7</v>
      </c>
      <c r="D10" t="str">
        <f t="shared" si="1"/>
        <v>7</v>
      </c>
      <c r="E10" s="367"/>
      <c r="F10" s="368"/>
      <c r="G10" s="172" t="str">
        <f t="shared" si="2"/>
        <v/>
      </c>
      <c r="H10" s="369"/>
      <c r="I10" s="369"/>
      <c r="J10" s="370"/>
      <c r="K10" s="173" t="s">
        <v>261</v>
      </c>
      <c r="L10" s="174" t="str">
        <f t="shared" si="3"/>
        <v/>
      </c>
      <c r="M10" s="382"/>
      <c r="N10" s="369"/>
      <c r="O10" s="174" t="str">
        <f t="shared" si="4"/>
        <v/>
      </c>
      <c r="P10" s="370"/>
      <c r="Q10" s="369"/>
      <c r="R10" s="174" t="str">
        <f t="shared" si="5"/>
        <v/>
      </c>
      <c r="S10" s="382"/>
      <c r="T10" s="369"/>
      <c r="U10" s="173" t="s">
        <v>260</v>
      </c>
      <c r="V10" s="183">
        <f t="shared" si="6"/>
        <v>0</v>
      </c>
      <c r="W10" s="176" t="s">
        <v>263</v>
      </c>
      <c r="Y10" t="str">
        <f t="shared" si="7"/>
        <v/>
      </c>
      <c r="Z10" t="str">
        <f t="shared" si="8"/>
        <v>　　円</v>
      </c>
    </row>
    <row r="11" spans="2:28">
      <c r="B11" t="str">
        <f t="shared" si="0"/>
        <v>8</v>
      </c>
      <c r="C11">
        <f>+COUNTIF($Y$4:Y11,Y11)</f>
        <v>8</v>
      </c>
      <c r="D11" t="str">
        <f t="shared" si="1"/>
        <v>8</v>
      </c>
      <c r="E11" s="367"/>
      <c r="F11" s="368"/>
      <c r="G11" s="172" t="str">
        <f t="shared" si="2"/>
        <v/>
      </c>
      <c r="H11" s="369"/>
      <c r="I11" s="369"/>
      <c r="J11" s="370"/>
      <c r="K11" s="173" t="s">
        <v>261</v>
      </c>
      <c r="L11" s="174" t="str">
        <f t="shared" si="3"/>
        <v/>
      </c>
      <c r="M11" s="382"/>
      <c r="N11" s="369"/>
      <c r="O11" s="174" t="str">
        <f t="shared" si="4"/>
        <v/>
      </c>
      <c r="P11" s="370"/>
      <c r="Q11" s="369"/>
      <c r="R11" s="174" t="str">
        <f t="shared" si="5"/>
        <v/>
      </c>
      <c r="S11" s="382"/>
      <c r="T11" s="369"/>
      <c r="U11" s="173" t="s">
        <v>260</v>
      </c>
      <c r="V11" s="183">
        <f t="shared" si="6"/>
        <v>0</v>
      </c>
      <c r="W11" s="176" t="s">
        <v>263</v>
      </c>
      <c r="Y11" t="str">
        <f t="shared" si="7"/>
        <v/>
      </c>
      <c r="Z11" t="str">
        <f t="shared" si="8"/>
        <v>　　円</v>
      </c>
    </row>
    <row r="12" spans="2:28">
      <c r="B12" t="str">
        <f t="shared" si="0"/>
        <v>9</v>
      </c>
      <c r="C12">
        <f>+COUNTIF($Y$4:Y12,Y12)</f>
        <v>9</v>
      </c>
      <c r="D12" t="str">
        <f t="shared" si="1"/>
        <v>9</v>
      </c>
      <c r="E12" s="367"/>
      <c r="F12" s="368"/>
      <c r="G12" s="172" t="str">
        <f t="shared" si="2"/>
        <v/>
      </c>
      <c r="H12" s="369"/>
      <c r="I12" s="369"/>
      <c r="J12" s="370"/>
      <c r="K12" s="173" t="s">
        <v>261</v>
      </c>
      <c r="L12" s="174" t="str">
        <f t="shared" si="3"/>
        <v/>
      </c>
      <c r="M12" s="382"/>
      <c r="N12" s="369"/>
      <c r="O12" s="174" t="str">
        <f t="shared" si="4"/>
        <v/>
      </c>
      <c r="P12" s="370"/>
      <c r="Q12" s="369"/>
      <c r="R12" s="174" t="str">
        <f t="shared" si="5"/>
        <v/>
      </c>
      <c r="S12" s="382"/>
      <c r="T12" s="369"/>
      <c r="U12" s="173" t="s">
        <v>260</v>
      </c>
      <c r="V12" s="183">
        <f t="shared" si="6"/>
        <v>0</v>
      </c>
      <c r="W12" s="176" t="s">
        <v>263</v>
      </c>
      <c r="Y12" t="str">
        <f t="shared" si="7"/>
        <v/>
      </c>
      <c r="Z12" t="str">
        <f t="shared" si="8"/>
        <v>　　円</v>
      </c>
    </row>
    <row r="13" spans="2:28">
      <c r="B13" t="str">
        <f t="shared" si="0"/>
        <v>10</v>
      </c>
      <c r="C13">
        <f>+COUNTIF($Y$4:Y13,Y13)</f>
        <v>10</v>
      </c>
      <c r="D13" t="str">
        <f t="shared" si="1"/>
        <v>10</v>
      </c>
      <c r="E13" s="367"/>
      <c r="F13" s="368"/>
      <c r="G13" s="172" t="str">
        <f t="shared" si="2"/>
        <v/>
      </c>
      <c r="H13" s="369"/>
      <c r="I13" s="369"/>
      <c r="J13" s="370"/>
      <c r="K13" s="173" t="s">
        <v>261</v>
      </c>
      <c r="L13" s="174" t="str">
        <f t="shared" si="3"/>
        <v/>
      </c>
      <c r="M13" s="382"/>
      <c r="N13" s="369"/>
      <c r="O13" s="174" t="str">
        <f t="shared" si="4"/>
        <v/>
      </c>
      <c r="P13" s="370"/>
      <c r="Q13" s="369"/>
      <c r="R13" s="174" t="str">
        <f t="shared" si="5"/>
        <v/>
      </c>
      <c r="S13" s="382"/>
      <c r="T13" s="369"/>
      <c r="U13" s="173" t="s">
        <v>260</v>
      </c>
      <c r="V13" s="183">
        <f t="shared" si="6"/>
        <v>0</v>
      </c>
      <c r="W13" s="176" t="s">
        <v>263</v>
      </c>
      <c r="Y13" t="str">
        <f t="shared" si="7"/>
        <v/>
      </c>
      <c r="Z13" t="str">
        <f t="shared" si="8"/>
        <v>　　円</v>
      </c>
    </row>
    <row r="14" spans="2:28">
      <c r="B14" t="str">
        <f t="shared" si="0"/>
        <v>11</v>
      </c>
      <c r="C14">
        <f>+COUNTIF($Y$4:Y14,Y14)</f>
        <v>11</v>
      </c>
      <c r="D14" t="str">
        <f t="shared" si="1"/>
        <v>11</v>
      </c>
      <c r="E14" s="367"/>
      <c r="F14" s="368"/>
      <c r="G14" s="172" t="str">
        <f t="shared" si="2"/>
        <v/>
      </c>
      <c r="H14" s="369"/>
      <c r="I14" s="369"/>
      <c r="J14" s="370"/>
      <c r="K14" s="173" t="s">
        <v>261</v>
      </c>
      <c r="L14" s="174" t="str">
        <f t="shared" si="3"/>
        <v/>
      </c>
      <c r="M14" s="382"/>
      <c r="N14" s="369"/>
      <c r="O14" s="174" t="str">
        <f t="shared" si="4"/>
        <v/>
      </c>
      <c r="P14" s="370"/>
      <c r="Q14" s="369"/>
      <c r="R14" s="174" t="str">
        <f t="shared" si="5"/>
        <v/>
      </c>
      <c r="S14" s="382"/>
      <c r="T14" s="369"/>
      <c r="U14" s="173" t="s">
        <v>260</v>
      </c>
      <c r="V14" s="183">
        <f t="shared" si="6"/>
        <v>0</v>
      </c>
      <c r="W14" s="176" t="s">
        <v>263</v>
      </c>
      <c r="Y14" t="str">
        <f t="shared" si="7"/>
        <v/>
      </c>
      <c r="Z14" t="str">
        <f t="shared" si="8"/>
        <v>　　円</v>
      </c>
    </row>
    <row r="15" spans="2:28">
      <c r="B15" t="str">
        <f t="shared" si="0"/>
        <v>12</v>
      </c>
      <c r="C15">
        <f>+COUNTIF($Y$4:Y15,Y15)</f>
        <v>12</v>
      </c>
      <c r="D15" t="str">
        <f t="shared" si="1"/>
        <v>12</v>
      </c>
      <c r="E15" s="367"/>
      <c r="F15" s="368"/>
      <c r="G15" s="172" t="str">
        <f t="shared" si="2"/>
        <v/>
      </c>
      <c r="H15" s="369"/>
      <c r="I15" s="369"/>
      <c r="J15" s="370"/>
      <c r="K15" s="173" t="s">
        <v>261</v>
      </c>
      <c r="L15" s="174" t="str">
        <f t="shared" si="3"/>
        <v/>
      </c>
      <c r="M15" s="382"/>
      <c r="N15" s="369"/>
      <c r="O15" s="174" t="str">
        <f t="shared" si="4"/>
        <v/>
      </c>
      <c r="P15" s="370"/>
      <c r="Q15" s="369"/>
      <c r="R15" s="174" t="str">
        <f t="shared" si="5"/>
        <v/>
      </c>
      <c r="S15" s="382"/>
      <c r="T15" s="369"/>
      <c r="U15" s="173" t="s">
        <v>260</v>
      </c>
      <c r="V15" s="183">
        <f t="shared" si="6"/>
        <v>0</v>
      </c>
      <c r="W15" s="176" t="s">
        <v>263</v>
      </c>
      <c r="Y15" t="str">
        <f t="shared" si="7"/>
        <v/>
      </c>
      <c r="Z15" t="str">
        <f t="shared" si="8"/>
        <v>　　円</v>
      </c>
    </row>
    <row r="16" spans="2:28">
      <c r="B16" t="str">
        <f t="shared" si="0"/>
        <v>13</v>
      </c>
      <c r="C16">
        <f>+COUNTIF($Y$4:Y16,Y16)</f>
        <v>13</v>
      </c>
      <c r="D16" t="str">
        <f t="shared" si="1"/>
        <v>13</v>
      </c>
      <c r="E16" s="367"/>
      <c r="F16" s="368"/>
      <c r="G16" s="172" t="str">
        <f t="shared" si="2"/>
        <v/>
      </c>
      <c r="H16" s="369"/>
      <c r="I16" s="369"/>
      <c r="J16" s="370"/>
      <c r="K16" s="173" t="s">
        <v>261</v>
      </c>
      <c r="L16" s="174" t="str">
        <f t="shared" si="3"/>
        <v/>
      </c>
      <c r="M16" s="382"/>
      <c r="N16" s="369"/>
      <c r="O16" s="174" t="str">
        <f t="shared" si="4"/>
        <v/>
      </c>
      <c r="P16" s="370"/>
      <c r="Q16" s="369"/>
      <c r="R16" s="174" t="str">
        <f t="shared" si="5"/>
        <v/>
      </c>
      <c r="S16" s="382"/>
      <c r="T16" s="369"/>
      <c r="U16" s="173" t="s">
        <v>260</v>
      </c>
      <c r="V16" s="183">
        <f t="shared" si="6"/>
        <v>0</v>
      </c>
      <c r="W16" s="176" t="s">
        <v>263</v>
      </c>
      <c r="Y16" t="str">
        <f t="shared" si="7"/>
        <v/>
      </c>
      <c r="Z16" t="str">
        <f t="shared" si="8"/>
        <v>　　円</v>
      </c>
    </row>
    <row r="17" spans="2:26">
      <c r="B17" t="str">
        <f t="shared" si="0"/>
        <v>14</v>
      </c>
      <c r="C17">
        <f>+COUNTIF($Y$4:Y17,Y17)</f>
        <v>14</v>
      </c>
      <c r="D17" t="str">
        <f t="shared" si="1"/>
        <v>14</v>
      </c>
      <c r="E17" s="367"/>
      <c r="F17" s="368"/>
      <c r="G17" s="172" t="str">
        <f t="shared" si="2"/>
        <v/>
      </c>
      <c r="H17" s="369"/>
      <c r="I17" s="369"/>
      <c r="J17" s="370"/>
      <c r="K17" s="173" t="s">
        <v>261</v>
      </c>
      <c r="L17" s="174" t="str">
        <f t="shared" si="3"/>
        <v/>
      </c>
      <c r="M17" s="382"/>
      <c r="N17" s="369"/>
      <c r="O17" s="174" t="str">
        <f t="shared" si="4"/>
        <v/>
      </c>
      <c r="P17" s="370"/>
      <c r="Q17" s="369"/>
      <c r="R17" s="174" t="str">
        <f t="shared" si="5"/>
        <v/>
      </c>
      <c r="S17" s="382"/>
      <c r="T17" s="369"/>
      <c r="U17" s="173" t="s">
        <v>260</v>
      </c>
      <c r="V17" s="183">
        <f t="shared" si="6"/>
        <v>0</v>
      </c>
      <c r="W17" s="176" t="s">
        <v>263</v>
      </c>
      <c r="Y17" t="str">
        <f t="shared" si="7"/>
        <v/>
      </c>
      <c r="Z17" t="str">
        <f t="shared" si="8"/>
        <v>　　円</v>
      </c>
    </row>
    <row r="18" spans="2:26">
      <c r="B18" t="str">
        <f t="shared" si="0"/>
        <v>15</v>
      </c>
      <c r="C18">
        <f>+COUNTIF($Y$4:Y18,Y18)</f>
        <v>15</v>
      </c>
      <c r="D18" t="str">
        <f t="shared" si="1"/>
        <v>15</v>
      </c>
      <c r="E18" s="367"/>
      <c r="F18" s="368"/>
      <c r="G18" s="172" t="str">
        <f t="shared" si="2"/>
        <v/>
      </c>
      <c r="H18" s="369"/>
      <c r="I18" s="369"/>
      <c r="J18" s="370"/>
      <c r="K18" s="173" t="s">
        <v>261</v>
      </c>
      <c r="L18" s="174" t="str">
        <f t="shared" si="3"/>
        <v/>
      </c>
      <c r="M18" s="382"/>
      <c r="N18" s="369"/>
      <c r="O18" s="174" t="str">
        <f t="shared" si="4"/>
        <v/>
      </c>
      <c r="P18" s="370"/>
      <c r="Q18" s="369"/>
      <c r="R18" s="174" t="str">
        <f t="shared" si="5"/>
        <v/>
      </c>
      <c r="S18" s="382"/>
      <c r="T18" s="369"/>
      <c r="U18" s="173" t="s">
        <v>260</v>
      </c>
      <c r="V18" s="183">
        <f t="shared" si="6"/>
        <v>0</v>
      </c>
      <c r="W18" s="176" t="s">
        <v>263</v>
      </c>
      <c r="Y18" t="str">
        <f t="shared" si="7"/>
        <v/>
      </c>
      <c r="Z18" t="str">
        <f t="shared" si="8"/>
        <v>　　円</v>
      </c>
    </row>
    <row r="19" spans="2:26">
      <c r="B19" t="str">
        <f t="shared" si="0"/>
        <v>16</v>
      </c>
      <c r="C19">
        <f>+COUNTIF($Y$4:Y19,Y19)</f>
        <v>16</v>
      </c>
      <c r="D19" t="str">
        <f t="shared" si="1"/>
        <v>16</v>
      </c>
      <c r="E19" s="367"/>
      <c r="F19" s="368"/>
      <c r="G19" s="172" t="str">
        <f t="shared" si="2"/>
        <v/>
      </c>
      <c r="H19" s="369"/>
      <c r="I19" s="369"/>
      <c r="J19" s="370"/>
      <c r="K19" s="173" t="s">
        <v>261</v>
      </c>
      <c r="L19" s="174" t="str">
        <f t="shared" si="3"/>
        <v/>
      </c>
      <c r="M19" s="382"/>
      <c r="N19" s="369"/>
      <c r="O19" s="174" t="str">
        <f t="shared" si="4"/>
        <v/>
      </c>
      <c r="P19" s="370"/>
      <c r="Q19" s="369"/>
      <c r="R19" s="174" t="str">
        <f t="shared" si="5"/>
        <v/>
      </c>
      <c r="S19" s="382"/>
      <c r="T19" s="369"/>
      <c r="U19" s="173" t="s">
        <v>260</v>
      </c>
      <c r="V19" s="183">
        <f t="shared" si="6"/>
        <v>0</v>
      </c>
      <c r="W19" s="176" t="s">
        <v>263</v>
      </c>
      <c r="Y19" t="str">
        <f t="shared" si="7"/>
        <v/>
      </c>
      <c r="Z19" t="str">
        <f t="shared" si="8"/>
        <v>　　円</v>
      </c>
    </row>
    <row r="20" spans="2:26">
      <c r="B20" t="str">
        <f t="shared" si="0"/>
        <v>17</v>
      </c>
      <c r="C20">
        <f>+COUNTIF($Y$4:Y20,Y20)</f>
        <v>17</v>
      </c>
      <c r="D20" t="str">
        <f t="shared" si="1"/>
        <v>17</v>
      </c>
      <c r="E20" s="367"/>
      <c r="F20" s="368"/>
      <c r="G20" s="172" t="str">
        <f t="shared" si="2"/>
        <v/>
      </c>
      <c r="H20" s="369"/>
      <c r="I20" s="369"/>
      <c r="J20" s="370"/>
      <c r="K20" s="173" t="s">
        <v>261</v>
      </c>
      <c r="L20" s="174" t="str">
        <f t="shared" si="3"/>
        <v/>
      </c>
      <c r="M20" s="382"/>
      <c r="N20" s="369"/>
      <c r="O20" s="174" t="str">
        <f t="shared" si="4"/>
        <v/>
      </c>
      <c r="P20" s="370"/>
      <c r="Q20" s="369"/>
      <c r="R20" s="174" t="str">
        <f t="shared" si="5"/>
        <v/>
      </c>
      <c r="S20" s="382"/>
      <c r="T20" s="369"/>
      <c r="U20" s="173" t="s">
        <v>260</v>
      </c>
      <c r="V20" s="183">
        <f t="shared" si="6"/>
        <v>0</v>
      </c>
      <c r="W20" s="176" t="s">
        <v>263</v>
      </c>
      <c r="Y20" t="str">
        <f t="shared" si="7"/>
        <v/>
      </c>
      <c r="Z20" t="str">
        <f t="shared" si="8"/>
        <v>　　円</v>
      </c>
    </row>
    <row r="21" spans="2:26">
      <c r="B21" t="str">
        <f t="shared" si="0"/>
        <v>18</v>
      </c>
      <c r="C21">
        <f>+COUNTIF($Y$4:Y21,Y21)</f>
        <v>18</v>
      </c>
      <c r="D21" t="str">
        <f t="shared" si="1"/>
        <v>18</v>
      </c>
      <c r="E21" s="367"/>
      <c r="F21" s="368"/>
      <c r="G21" s="172" t="str">
        <f t="shared" si="2"/>
        <v/>
      </c>
      <c r="H21" s="369"/>
      <c r="I21" s="369"/>
      <c r="J21" s="370"/>
      <c r="K21" s="173" t="s">
        <v>261</v>
      </c>
      <c r="L21" s="174" t="str">
        <f t="shared" si="3"/>
        <v/>
      </c>
      <c r="M21" s="382"/>
      <c r="N21" s="369"/>
      <c r="O21" s="174" t="str">
        <f t="shared" si="4"/>
        <v/>
      </c>
      <c r="P21" s="370"/>
      <c r="Q21" s="369"/>
      <c r="R21" s="174" t="str">
        <f t="shared" si="5"/>
        <v/>
      </c>
      <c r="S21" s="382"/>
      <c r="T21" s="369"/>
      <c r="U21" s="173" t="s">
        <v>260</v>
      </c>
      <c r="V21" s="183">
        <f t="shared" si="6"/>
        <v>0</v>
      </c>
      <c r="W21" s="176" t="s">
        <v>263</v>
      </c>
      <c r="Y21" t="str">
        <f t="shared" si="7"/>
        <v/>
      </c>
      <c r="Z21" t="str">
        <f t="shared" si="8"/>
        <v>　　円</v>
      </c>
    </row>
    <row r="22" spans="2:26">
      <c r="B22" t="str">
        <f t="shared" si="0"/>
        <v>19</v>
      </c>
      <c r="C22">
        <f>+COUNTIF($Y$4:Y22,Y22)</f>
        <v>19</v>
      </c>
      <c r="D22" t="str">
        <f t="shared" si="1"/>
        <v>19</v>
      </c>
      <c r="E22" s="367"/>
      <c r="F22" s="368"/>
      <c r="G22" s="172" t="str">
        <f t="shared" si="2"/>
        <v/>
      </c>
      <c r="H22" s="369"/>
      <c r="I22" s="369"/>
      <c r="J22" s="370"/>
      <c r="K22" s="173" t="s">
        <v>261</v>
      </c>
      <c r="L22" s="174" t="str">
        <f t="shared" si="3"/>
        <v/>
      </c>
      <c r="M22" s="382"/>
      <c r="N22" s="369"/>
      <c r="O22" s="174" t="str">
        <f t="shared" si="4"/>
        <v/>
      </c>
      <c r="P22" s="370"/>
      <c r="Q22" s="369"/>
      <c r="R22" s="174" t="str">
        <f t="shared" si="5"/>
        <v/>
      </c>
      <c r="S22" s="382"/>
      <c r="T22" s="369"/>
      <c r="U22" s="173" t="s">
        <v>260</v>
      </c>
      <c r="V22" s="183">
        <f t="shared" si="6"/>
        <v>0</v>
      </c>
      <c r="W22" s="176" t="s">
        <v>263</v>
      </c>
      <c r="Y22" t="str">
        <f t="shared" si="7"/>
        <v/>
      </c>
      <c r="Z22" t="str">
        <f t="shared" si="8"/>
        <v>　　円</v>
      </c>
    </row>
    <row r="23" spans="2:26">
      <c r="B23" t="str">
        <f t="shared" si="0"/>
        <v>20</v>
      </c>
      <c r="C23">
        <f>+COUNTIF($Y$4:Y23,Y23)</f>
        <v>20</v>
      </c>
      <c r="D23" t="str">
        <f t="shared" si="1"/>
        <v>20</v>
      </c>
      <c r="E23" s="367"/>
      <c r="F23" s="368"/>
      <c r="G23" s="172" t="str">
        <f t="shared" si="2"/>
        <v/>
      </c>
      <c r="H23" s="369"/>
      <c r="I23" s="369"/>
      <c r="J23" s="370"/>
      <c r="K23" s="173" t="s">
        <v>261</v>
      </c>
      <c r="L23" s="174" t="str">
        <f t="shared" si="3"/>
        <v/>
      </c>
      <c r="M23" s="382"/>
      <c r="N23" s="369"/>
      <c r="O23" s="174" t="str">
        <f t="shared" si="4"/>
        <v/>
      </c>
      <c r="P23" s="370"/>
      <c r="Q23" s="369"/>
      <c r="R23" s="174" t="str">
        <f t="shared" si="5"/>
        <v/>
      </c>
      <c r="S23" s="382"/>
      <c r="T23" s="369"/>
      <c r="U23" s="173" t="s">
        <v>260</v>
      </c>
      <c r="V23" s="183">
        <f t="shared" si="6"/>
        <v>0</v>
      </c>
      <c r="W23" s="176" t="s">
        <v>263</v>
      </c>
      <c r="Y23" t="str">
        <f t="shared" si="7"/>
        <v/>
      </c>
      <c r="Z23" t="str">
        <f t="shared" si="8"/>
        <v>　　円</v>
      </c>
    </row>
    <row r="24" spans="2:26">
      <c r="B24" t="str">
        <f t="shared" si="0"/>
        <v>21</v>
      </c>
      <c r="C24">
        <f>+COUNTIF($Y$4:Y24,Y24)</f>
        <v>21</v>
      </c>
      <c r="D24" t="str">
        <f t="shared" si="1"/>
        <v>21</v>
      </c>
      <c r="E24" s="367"/>
      <c r="F24" s="368"/>
      <c r="G24" s="172" t="str">
        <f t="shared" si="2"/>
        <v/>
      </c>
      <c r="H24" s="369"/>
      <c r="I24" s="369"/>
      <c r="J24" s="370"/>
      <c r="K24" s="173" t="s">
        <v>261</v>
      </c>
      <c r="L24" s="174" t="str">
        <f t="shared" si="3"/>
        <v/>
      </c>
      <c r="M24" s="382"/>
      <c r="N24" s="369"/>
      <c r="O24" s="174" t="str">
        <f t="shared" si="4"/>
        <v/>
      </c>
      <c r="P24" s="370"/>
      <c r="Q24" s="369"/>
      <c r="R24" s="174" t="str">
        <f t="shared" si="5"/>
        <v/>
      </c>
      <c r="S24" s="382"/>
      <c r="T24" s="369"/>
      <c r="U24" s="173" t="s">
        <v>260</v>
      </c>
      <c r="V24" s="183">
        <f t="shared" si="6"/>
        <v>0</v>
      </c>
      <c r="W24" s="176" t="s">
        <v>263</v>
      </c>
      <c r="Y24" t="str">
        <f t="shared" si="7"/>
        <v/>
      </c>
      <c r="Z24" t="str">
        <f t="shared" si="8"/>
        <v>　　円</v>
      </c>
    </row>
    <row r="25" spans="2:26">
      <c r="B25" t="str">
        <f t="shared" si="0"/>
        <v>22</v>
      </c>
      <c r="C25">
        <f>+COUNTIF($Y$4:Y25,Y25)</f>
        <v>22</v>
      </c>
      <c r="D25" t="str">
        <f t="shared" si="1"/>
        <v>22</v>
      </c>
      <c r="E25" s="367"/>
      <c r="F25" s="368"/>
      <c r="G25" s="172" t="str">
        <f t="shared" si="2"/>
        <v/>
      </c>
      <c r="H25" s="369"/>
      <c r="I25" s="369"/>
      <c r="J25" s="370"/>
      <c r="K25" s="173" t="s">
        <v>261</v>
      </c>
      <c r="L25" s="174" t="str">
        <f t="shared" si="3"/>
        <v/>
      </c>
      <c r="M25" s="382"/>
      <c r="N25" s="369"/>
      <c r="O25" s="174" t="str">
        <f t="shared" si="4"/>
        <v/>
      </c>
      <c r="P25" s="370"/>
      <c r="Q25" s="369"/>
      <c r="R25" s="174" t="str">
        <f t="shared" si="5"/>
        <v/>
      </c>
      <c r="S25" s="382"/>
      <c r="T25" s="369"/>
      <c r="U25" s="173" t="s">
        <v>260</v>
      </c>
      <c r="V25" s="183">
        <f t="shared" si="6"/>
        <v>0</v>
      </c>
      <c r="W25" s="176" t="s">
        <v>263</v>
      </c>
      <c r="Y25" t="str">
        <f t="shared" si="7"/>
        <v/>
      </c>
      <c r="Z25" t="str">
        <f t="shared" si="8"/>
        <v>　　円</v>
      </c>
    </row>
    <row r="26" spans="2:26">
      <c r="B26" t="str">
        <f t="shared" si="0"/>
        <v>23</v>
      </c>
      <c r="C26">
        <f>+COUNTIF($Y$4:Y26,Y26)</f>
        <v>23</v>
      </c>
      <c r="D26" t="str">
        <f t="shared" si="1"/>
        <v>23</v>
      </c>
      <c r="E26" s="367"/>
      <c r="F26" s="368"/>
      <c r="G26" s="172" t="str">
        <f t="shared" si="2"/>
        <v/>
      </c>
      <c r="H26" s="369"/>
      <c r="I26" s="369"/>
      <c r="J26" s="370"/>
      <c r="K26" s="173" t="s">
        <v>261</v>
      </c>
      <c r="L26" s="174" t="str">
        <f t="shared" si="3"/>
        <v/>
      </c>
      <c r="M26" s="382"/>
      <c r="N26" s="369"/>
      <c r="O26" s="174" t="str">
        <f t="shared" si="4"/>
        <v/>
      </c>
      <c r="P26" s="370"/>
      <c r="Q26" s="369"/>
      <c r="R26" s="174" t="str">
        <f t="shared" si="5"/>
        <v/>
      </c>
      <c r="S26" s="382"/>
      <c r="T26" s="369"/>
      <c r="U26" s="173" t="s">
        <v>260</v>
      </c>
      <c r="V26" s="183">
        <f t="shared" si="6"/>
        <v>0</v>
      </c>
      <c r="W26" s="176" t="s">
        <v>263</v>
      </c>
      <c r="Y26" t="str">
        <f t="shared" si="7"/>
        <v/>
      </c>
      <c r="Z26" t="str">
        <f t="shared" si="8"/>
        <v>　　円</v>
      </c>
    </row>
    <row r="27" spans="2:26">
      <c r="B27" t="str">
        <f t="shared" si="0"/>
        <v>24</v>
      </c>
      <c r="C27">
        <f>+COUNTIF($Y$4:Y27,Y27)</f>
        <v>24</v>
      </c>
      <c r="D27" t="str">
        <f t="shared" si="1"/>
        <v>24</v>
      </c>
      <c r="E27" s="367"/>
      <c r="F27" s="368"/>
      <c r="G27" s="172" t="str">
        <f t="shared" si="2"/>
        <v/>
      </c>
      <c r="H27" s="369"/>
      <c r="I27" s="369"/>
      <c r="J27" s="370"/>
      <c r="K27" s="173" t="s">
        <v>261</v>
      </c>
      <c r="L27" s="174" t="str">
        <f t="shared" si="3"/>
        <v/>
      </c>
      <c r="M27" s="382"/>
      <c r="N27" s="369"/>
      <c r="O27" s="174" t="str">
        <f t="shared" si="4"/>
        <v/>
      </c>
      <c r="P27" s="370"/>
      <c r="Q27" s="369"/>
      <c r="R27" s="174" t="str">
        <f t="shared" si="5"/>
        <v/>
      </c>
      <c r="S27" s="382"/>
      <c r="T27" s="369"/>
      <c r="U27" s="173" t="s">
        <v>260</v>
      </c>
      <c r="V27" s="183">
        <f t="shared" si="6"/>
        <v>0</v>
      </c>
      <c r="W27" s="176" t="s">
        <v>263</v>
      </c>
      <c r="Y27" t="str">
        <f t="shared" si="7"/>
        <v/>
      </c>
      <c r="Z27" t="str">
        <f t="shared" si="8"/>
        <v>　　円</v>
      </c>
    </row>
    <row r="28" spans="2:26">
      <c r="B28" t="str">
        <f t="shared" si="0"/>
        <v>25</v>
      </c>
      <c r="C28">
        <f>+COUNTIF($Y$4:Y28,Y28)</f>
        <v>25</v>
      </c>
      <c r="D28" t="str">
        <f t="shared" si="1"/>
        <v>25</v>
      </c>
      <c r="E28" s="367"/>
      <c r="F28" s="368"/>
      <c r="G28" s="172" t="str">
        <f t="shared" si="2"/>
        <v/>
      </c>
      <c r="H28" s="369"/>
      <c r="I28" s="369"/>
      <c r="J28" s="370"/>
      <c r="K28" s="173" t="s">
        <v>261</v>
      </c>
      <c r="L28" s="174" t="str">
        <f t="shared" si="3"/>
        <v/>
      </c>
      <c r="M28" s="382"/>
      <c r="N28" s="369"/>
      <c r="O28" s="174" t="str">
        <f t="shared" si="4"/>
        <v/>
      </c>
      <c r="P28" s="370"/>
      <c r="Q28" s="369"/>
      <c r="R28" s="174" t="str">
        <f t="shared" si="5"/>
        <v/>
      </c>
      <c r="S28" s="382"/>
      <c r="T28" s="369"/>
      <c r="U28" s="173" t="s">
        <v>260</v>
      </c>
      <c r="V28" s="183">
        <f t="shared" si="6"/>
        <v>0</v>
      </c>
      <c r="W28" s="176" t="s">
        <v>263</v>
      </c>
      <c r="Y28" t="str">
        <f t="shared" si="7"/>
        <v/>
      </c>
      <c r="Z28" t="str">
        <f t="shared" si="8"/>
        <v>　　円</v>
      </c>
    </row>
    <row r="29" spans="2:26">
      <c r="B29" t="str">
        <f t="shared" si="0"/>
        <v>26</v>
      </c>
      <c r="C29">
        <f>+COUNTIF($Y$4:Y29,Y29)</f>
        <v>26</v>
      </c>
      <c r="D29" t="str">
        <f t="shared" si="1"/>
        <v>26</v>
      </c>
      <c r="E29" s="367"/>
      <c r="F29" s="368"/>
      <c r="G29" s="172" t="str">
        <f t="shared" si="2"/>
        <v/>
      </c>
      <c r="H29" s="369"/>
      <c r="I29" s="369"/>
      <c r="J29" s="370"/>
      <c r="K29" s="173" t="s">
        <v>261</v>
      </c>
      <c r="L29" s="174" t="str">
        <f t="shared" si="3"/>
        <v/>
      </c>
      <c r="M29" s="382"/>
      <c r="N29" s="369"/>
      <c r="O29" s="174" t="str">
        <f t="shared" si="4"/>
        <v/>
      </c>
      <c r="P29" s="370"/>
      <c r="Q29" s="369"/>
      <c r="R29" s="174" t="str">
        <f t="shared" si="5"/>
        <v/>
      </c>
      <c r="S29" s="382"/>
      <c r="T29" s="369"/>
      <c r="U29" s="173" t="s">
        <v>260</v>
      </c>
      <c r="V29" s="183">
        <f t="shared" si="6"/>
        <v>0</v>
      </c>
      <c r="W29" s="176" t="s">
        <v>263</v>
      </c>
      <c r="Y29" t="str">
        <f t="shared" si="7"/>
        <v/>
      </c>
      <c r="Z29" t="str">
        <f t="shared" si="8"/>
        <v>　　円</v>
      </c>
    </row>
    <row r="30" spans="2:26">
      <c r="B30" t="str">
        <f t="shared" si="0"/>
        <v>27</v>
      </c>
      <c r="C30">
        <f>+COUNTIF($Y$4:Y30,Y30)</f>
        <v>27</v>
      </c>
      <c r="D30" t="str">
        <f t="shared" si="1"/>
        <v>27</v>
      </c>
      <c r="E30" s="367"/>
      <c r="F30" s="368"/>
      <c r="G30" s="172" t="str">
        <f t="shared" si="2"/>
        <v/>
      </c>
      <c r="H30" s="369"/>
      <c r="I30" s="369"/>
      <c r="J30" s="370"/>
      <c r="K30" s="173" t="s">
        <v>261</v>
      </c>
      <c r="L30" s="174" t="str">
        <f t="shared" si="3"/>
        <v/>
      </c>
      <c r="M30" s="382"/>
      <c r="N30" s="369"/>
      <c r="O30" s="174" t="str">
        <f t="shared" si="4"/>
        <v/>
      </c>
      <c r="P30" s="370"/>
      <c r="Q30" s="369"/>
      <c r="R30" s="174" t="str">
        <f t="shared" si="5"/>
        <v/>
      </c>
      <c r="S30" s="382"/>
      <c r="T30" s="369"/>
      <c r="U30" s="173" t="s">
        <v>260</v>
      </c>
      <c r="V30" s="183">
        <f t="shared" si="6"/>
        <v>0</v>
      </c>
      <c r="W30" s="176" t="s">
        <v>263</v>
      </c>
      <c r="Y30" t="str">
        <f t="shared" si="7"/>
        <v/>
      </c>
      <c r="Z30" t="str">
        <f t="shared" si="8"/>
        <v>　　円</v>
      </c>
    </row>
    <row r="31" spans="2:26">
      <c r="B31" t="str">
        <f t="shared" si="0"/>
        <v>28</v>
      </c>
      <c r="C31">
        <f>+COUNTIF($Y$4:Y31,Y31)</f>
        <v>28</v>
      </c>
      <c r="D31" t="str">
        <f t="shared" si="1"/>
        <v>28</v>
      </c>
      <c r="E31" s="367"/>
      <c r="F31" s="368"/>
      <c r="G31" s="172" t="str">
        <f t="shared" si="2"/>
        <v/>
      </c>
      <c r="H31" s="369"/>
      <c r="I31" s="369"/>
      <c r="J31" s="370"/>
      <c r="K31" s="173" t="s">
        <v>261</v>
      </c>
      <c r="L31" s="174" t="str">
        <f t="shared" si="3"/>
        <v/>
      </c>
      <c r="M31" s="382"/>
      <c r="N31" s="369"/>
      <c r="O31" s="174" t="str">
        <f t="shared" si="4"/>
        <v/>
      </c>
      <c r="P31" s="370"/>
      <c r="Q31" s="369"/>
      <c r="R31" s="174" t="str">
        <f t="shared" si="5"/>
        <v/>
      </c>
      <c r="S31" s="382"/>
      <c r="T31" s="369"/>
      <c r="U31" s="173" t="s">
        <v>260</v>
      </c>
      <c r="V31" s="183">
        <f t="shared" si="6"/>
        <v>0</v>
      </c>
      <c r="W31" s="176" t="s">
        <v>263</v>
      </c>
      <c r="Y31" t="str">
        <f t="shared" si="7"/>
        <v/>
      </c>
      <c r="Z31" t="str">
        <f t="shared" si="8"/>
        <v>　　円</v>
      </c>
    </row>
    <row r="32" spans="2:26">
      <c r="B32" t="str">
        <f t="shared" si="0"/>
        <v>29</v>
      </c>
      <c r="C32">
        <f>+COUNTIF($Y$4:Y32,Y32)</f>
        <v>29</v>
      </c>
      <c r="D32" t="str">
        <f t="shared" si="1"/>
        <v>29</v>
      </c>
      <c r="E32" s="367"/>
      <c r="F32" s="368"/>
      <c r="G32" s="172" t="str">
        <f t="shared" si="2"/>
        <v/>
      </c>
      <c r="H32" s="369"/>
      <c r="I32" s="369"/>
      <c r="J32" s="370"/>
      <c r="K32" s="173" t="s">
        <v>261</v>
      </c>
      <c r="L32" s="174" t="str">
        <f t="shared" si="3"/>
        <v/>
      </c>
      <c r="M32" s="382"/>
      <c r="N32" s="369"/>
      <c r="O32" s="174" t="str">
        <f t="shared" si="4"/>
        <v/>
      </c>
      <c r="P32" s="370"/>
      <c r="Q32" s="369"/>
      <c r="R32" s="174" t="str">
        <f t="shared" si="5"/>
        <v/>
      </c>
      <c r="S32" s="382"/>
      <c r="T32" s="369"/>
      <c r="U32" s="173" t="s">
        <v>260</v>
      </c>
      <c r="V32" s="183">
        <f t="shared" si="6"/>
        <v>0</v>
      </c>
      <c r="W32" s="176" t="s">
        <v>263</v>
      </c>
      <c r="Y32" t="str">
        <f t="shared" si="7"/>
        <v/>
      </c>
      <c r="Z32" t="str">
        <f t="shared" si="8"/>
        <v>　　円</v>
      </c>
    </row>
    <row r="33" spans="2:26">
      <c r="B33" t="str">
        <f t="shared" si="0"/>
        <v>30</v>
      </c>
      <c r="C33">
        <f>+COUNTIF($Y$4:Y33,Y33)</f>
        <v>30</v>
      </c>
      <c r="D33" t="str">
        <f t="shared" si="1"/>
        <v>30</v>
      </c>
      <c r="E33" s="367"/>
      <c r="F33" s="368"/>
      <c r="G33" s="172" t="str">
        <f t="shared" si="2"/>
        <v/>
      </c>
      <c r="H33" s="369"/>
      <c r="I33" s="369"/>
      <c r="J33" s="370"/>
      <c r="K33" s="173" t="s">
        <v>261</v>
      </c>
      <c r="L33" s="174" t="str">
        <f t="shared" si="3"/>
        <v/>
      </c>
      <c r="M33" s="382"/>
      <c r="N33" s="369"/>
      <c r="O33" s="174" t="str">
        <f t="shared" si="4"/>
        <v/>
      </c>
      <c r="P33" s="370"/>
      <c r="Q33" s="369"/>
      <c r="R33" s="174" t="str">
        <f t="shared" si="5"/>
        <v/>
      </c>
      <c r="S33" s="382"/>
      <c r="T33" s="369"/>
      <c r="U33" s="173" t="s">
        <v>260</v>
      </c>
      <c r="V33" s="183">
        <f t="shared" si="6"/>
        <v>0</v>
      </c>
      <c r="W33" s="176" t="s">
        <v>263</v>
      </c>
      <c r="Y33" t="str">
        <f t="shared" si="7"/>
        <v/>
      </c>
      <c r="Z33" t="str">
        <f t="shared" si="8"/>
        <v>　　円</v>
      </c>
    </row>
    <row r="34" spans="2:26">
      <c r="B34" t="str">
        <f t="shared" si="0"/>
        <v>31</v>
      </c>
      <c r="C34">
        <f>+COUNTIF($Y$4:Y34,Y34)</f>
        <v>31</v>
      </c>
      <c r="D34" t="str">
        <f t="shared" si="1"/>
        <v>31</v>
      </c>
      <c r="E34" s="367"/>
      <c r="F34" s="368"/>
      <c r="G34" s="172" t="str">
        <f t="shared" si="2"/>
        <v/>
      </c>
      <c r="H34" s="369"/>
      <c r="I34" s="369"/>
      <c r="J34" s="370"/>
      <c r="K34" s="173" t="s">
        <v>261</v>
      </c>
      <c r="L34" s="174" t="str">
        <f t="shared" si="3"/>
        <v/>
      </c>
      <c r="M34" s="382"/>
      <c r="N34" s="369"/>
      <c r="O34" s="174" t="str">
        <f t="shared" si="4"/>
        <v/>
      </c>
      <c r="P34" s="370"/>
      <c r="Q34" s="369"/>
      <c r="R34" s="174" t="str">
        <f t="shared" si="5"/>
        <v/>
      </c>
      <c r="S34" s="382"/>
      <c r="T34" s="369"/>
      <c r="U34" s="173" t="s">
        <v>260</v>
      </c>
      <c r="V34" s="183">
        <f t="shared" si="6"/>
        <v>0</v>
      </c>
      <c r="W34" s="176" t="s">
        <v>263</v>
      </c>
      <c r="Y34" t="str">
        <f t="shared" si="7"/>
        <v/>
      </c>
      <c r="Z34" t="str">
        <f t="shared" si="8"/>
        <v>　　円</v>
      </c>
    </row>
    <row r="35" spans="2:26">
      <c r="B35" t="str">
        <f t="shared" si="0"/>
        <v>32</v>
      </c>
      <c r="C35">
        <f>+COUNTIF($Y$4:Y35,Y35)</f>
        <v>32</v>
      </c>
      <c r="D35" t="str">
        <f t="shared" si="1"/>
        <v>32</v>
      </c>
      <c r="E35" s="367"/>
      <c r="F35" s="368"/>
      <c r="G35" s="172" t="str">
        <f t="shared" si="2"/>
        <v/>
      </c>
      <c r="H35" s="369"/>
      <c r="I35" s="369"/>
      <c r="J35" s="370"/>
      <c r="K35" s="173" t="s">
        <v>261</v>
      </c>
      <c r="L35" s="174" t="str">
        <f t="shared" si="3"/>
        <v/>
      </c>
      <c r="M35" s="382"/>
      <c r="N35" s="369"/>
      <c r="O35" s="174" t="str">
        <f t="shared" si="4"/>
        <v/>
      </c>
      <c r="P35" s="370"/>
      <c r="Q35" s="369"/>
      <c r="R35" s="174" t="str">
        <f t="shared" si="5"/>
        <v/>
      </c>
      <c r="S35" s="382"/>
      <c r="T35" s="369"/>
      <c r="U35" s="173" t="s">
        <v>260</v>
      </c>
      <c r="V35" s="183">
        <f t="shared" si="6"/>
        <v>0</v>
      </c>
      <c r="W35" s="176" t="s">
        <v>263</v>
      </c>
      <c r="Y35" t="str">
        <f t="shared" si="7"/>
        <v/>
      </c>
      <c r="Z35" t="str">
        <f t="shared" si="8"/>
        <v>　　円</v>
      </c>
    </row>
    <row r="36" spans="2:26">
      <c r="B36" t="str">
        <f t="shared" si="0"/>
        <v>33</v>
      </c>
      <c r="C36">
        <f>+COUNTIF($Y$4:Y36,Y36)</f>
        <v>33</v>
      </c>
      <c r="D36" t="str">
        <f t="shared" si="1"/>
        <v>33</v>
      </c>
      <c r="E36" s="367"/>
      <c r="F36" s="368"/>
      <c r="G36" s="172" t="str">
        <f t="shared" si="2"/>
        <v/>
      </c>
      <c r="H36" s="369"/>
      <c r="I36" s="369"/>
      <c r="J36" s="370"/>
      <c r="K36" s="173" t="s">
        <v>261</v>
      </c>
      <c r="L36" s="174" t="str">
        <f t="shared" si="3"/>
        <v/>
      </c>
      <c r="M36" s="382"/>
      <c r="N36" s="369"/>
      <c r="O36" s="174" t="str">
        <f t="shared" si="4"/>
        <v/>
      </c>
      <c r="P36" s="370"/>
      <c r="Q36" s="369"/>
      <c r="R36" s="174" t="str">
        <f t="shared" si="5"/>
        <v/>
      </c>
      <c r="S36" s="382"/>
      <c r="T36" s="369"/>
      <c r="U36" s="173" t="s">
        <v>260</v>
      </c>
      <c r="V36" s="183">
        <f t="shared" si="6"/>
        <v>0</v>
      </c>
      <c r="W36" s="176" t="s">
        <v>263</v>
      </c>
      <c r="Y36" t="str">
        <f t="shared" si="7"/>
        <v/>
      </c>
      <c r="Z36" t="str">
        <f t="shared" si="8"/>
        <v>　　円</v>
      </c>
    </row>
    <row r="37" spans="2:26">
      <c r="B37" t="str">
        <f t="shared" si="0"/>
        <v>34</v>
      </c>
      <c r="C37">
        <f>+COUNTIF($Y$4:Y37,Y37)</f>
        <v>34</v>
      </c>
      <c r="D37" t="str">
        <f t="shared" si="1"/>
        <v>34</v>
      </c>
      <c r="E37" s="367"/>
      <c r="F37" s="368"/>
      <c r="G37" s="172" t="str">
        <f t="shared" si="2"/>
        <v/>
      </c>
      <c r="H37" s="369"/>
      <c r="I37" s="369"/>
      <c r="J37" s="370"/>
      <c r="K37" s="173" t="s">
        <v>261</v>
      </c>
      <c r="L37" s="174" t="str">
        <f t="shared" si="3"/>
        <v/>
      </c>
      <c r="M37" s="382"/>
      <c r="N37" s="369"/>
      <c r="O37" s="174" t="str">
        <f t="shared" si="4"/>
        <v/>
      </c>
      <c r="P37" s="370"/>
      <c r="Q37" s="369"/>
      <c r="R37" s="174" t="str">
        <f t="shared" si="5"/>
        <v/>
      </c>
      <c r="S37" s="382"/>
      <c r="T37" s="369"/>
      <c r="U37" s="173" t="s">
        <v>260</v>
      </c>
      <c r="V37" s="183">
        <f t="shared" si="6"/>
        <v>0</v>
      </c>
      <c r="W37" s="176" t="s">
        <v>263</v>
      </c>
      <c r="Y37" t="str">
        <f t="shared" si="7"/>
        <v/>
      </c>
      <c r="Z37" t="str">
        <f t="shared" si="8"/>
        <v>　　円</v>
      </c>
    </row>
    <row r="38" spans="2:26">
      <c r="B38" t="str">
        <f t="shared" si="0"/>
        <v>35</v>
      </c>
      <c r="C38">
        <f>+COUNTIF($Y$4:Y38,Y38)</f>
        <v>35</v>
      </c>
      <c r="D38" t="str">
        <f t="shared" si="1"/>
        <v>35</v>
      </c>
      <c r="E38" s="367"/>
      <c r="F38" s="368"/>
      <c r="G38" s="172" t="str">
        <f t="shared" si="2"/>
        <v/>
      </c>
      <c r="H38" s="369"/>
      <c r="I38" s="369"/>
      <c r="J38" s="370"/>
      <c r="K38" s="173" t="s">
        <v>261</v>
      </c>
      <c r="L38" s="174" t="str">
        <f t="shared" si="3"/>
        <v/>
      </c>
      <c r="M38" s="382"/>
      <c r="N38" s="369"/>
      <c r="O38" s="174" t="str">
        <f t="shared" si="4"/>
        <v/>
      </c>
      <c r="P38" s="370"/>
      <c r="Q38" s="369"/>
      <c r="R38" s="174" t="str">
        <f t="shared" si="5"/>
        <v/>
      </c>
      <c r="S38" s="382"/>
      <c r="T38" s="369"/>
      <c r="U38" s="173" t="s">
        <v>260</v>
      </c>
      <c r="V38" s="183">
        <f t="shared" si="6"/>
        <v>0</v>
      </c>
      <c r="W38" s="176" t="s">
        <v>263</v>
      </c>
      <c r="Y38" t="str">
        <f t="shared" si="7"/>
        <v/>
      </c>
      <c r="Z38" t="str">
        <f t="shared" si="8"/>
        <v>　　円</v>
      </c>
    </row>
    <row r="39" spans="2:26">
      <c r="B39" t="str">
        <f t="shared" si="0"/>
        <v>36</v>
      </c>
      <c r="C39">
        <f>+COUNTIF($Y$4:Y39,Y39)</f>
        <v>36</v>
      </c>
      <c r="D39" t="str">
        <f t="shared" si="1"/>
        <v>36</v>
      </c>
      <c r="E39" s="367"/>
      <c r="F39" s="368"/>
      <c r="G39" s="172" t="str">
        <f t="shared" si="2"/>
        <v/>
      </c>
      <c r="H39" s="369"/>
      <c r="I39" s="369"/>
      <c r="J39" s="370"/>
      <c r="K39" s="173" t="s">
        <v>261</v>
      </c>
      <c r="L39" s="174" t="str">
        <f t="shared" si="3"/>
        <v/>
      </c>
      <c r="M39" s="382"/>
      <c r="N39" s="369"/>
      <c r="O39" s="174" t="str">
        <f t="shared" si="4"/>
        <v/>
      </c>
      <c r="P39" s="370"/>
      <c r="Q39" s="369"/>
      <c r="R39" s="174" t="str">
        <f t="shared" si="5"/>
        <v/>
      </c>
      <c r="S39" s="382"/>
      <c r="T39" s="369"/>
      <c r="U39" s="173" t="s">
        <v>260</v>
      </c>
      <c r="V39" s="183">
        <f t="shared" si="6"/>
        <v>0</v>
      </c>
      <c r="W39" s="176" t="s">
        <v>263</v>
      </c>
      <c r="Y39" t="str">
        <f t="shared" si="7"/>
        <v/>
      </c>
      <c r="Z39" t="str">
        <f t="shared" si="8"/>
        <v>　　円</v>
      </c>
    </row>
    <row r="40" spans="2:26">
      <c r="B40" t="str">
        <f t="shared" si="0"/>
        <v>37</v>
      </c>
      <c r="C40">
        <f>+COUNTIF($Y$4:Y40,Y40)</f>
        <v>37</v>
      </c>
      <c r="D40" t="str">
        <f t="shared" si="1"/>
        <v>37</v>
      </c>
      <c r="E40" s="367"/>
      <c r="F40" s="368"/>
      <c r="G40" s="172" t="str">
        <f t="shared" si="2"/>
        <v/>
      </c>
      <c r="H40" s="369"/>
      <c r="I40" s="369"/>
      <c r="J40" s="370"/>
      <c r="K40" s="173" t="s">
        <v>261</v>
      </c>
      <c r="L40" s="174" t="str">
        <f t="shared" si="3"/>
        <v/>
      </c>
      <c r="M40" s="382"/>
      <c r="N40" s="369"/>
      <c r="O40" s="174" t="str">
        <f t="shared" si="4"/>
        <v/>
      </c>
      <c r="P40" s="370"/>
      <c r="Q40" s="369"/>
      <c r="R40" s="174" t="str">
        <f t="shared" si="5"/>
        <v/>
      </c>
      <c r="S40" s="382"/>
      <c r="T40" s="369"/>
      <c r="U40" s="173" t="s">
        <v>260</v>
      </c>
      <c r="V40" s="183">
        <f t="shared" si="6"/>
        <v>0</v>
      </c>
      <c r="W40" s="176" t="s">
        <v>263</v>
      </c>
      <c r="Y40" t="str">
        <f t="shared" si="7"/>
        <v/>
      </c>
      <c r="Z40" t="str">
        <f t="shared" si="8"/>
        <v>　　円</v>
      </c>
    </row>
    <row r="41" spans="2:26">
      <c r="B41" t="str">
        <f t="shared" si="0"/>
        <v>38</v>
      </c>
      <c r="C41">
        <f>+COUNTIF($Y$4:Y41,Y41)</f>
        <v>38</v>
      </c>
      <c r="D41" t="str">
        <f t="shared" si="1"/>
        <v>38</v>
      </c>
      <c r="E41" s="367"/>
      <c r="F41" s="368"/>
      <c r="G41" s="172" t="str">
        <f t="shared" si="2"/>
        <v/>
      </c>
      <c r="H41" s="369"/>
      <c r="I41" s="369"/>
      <c r="J41" s="370"/>
      <c r="K41" s="173" t="s">
        <v>261</v>
      </c>
      <c r="L41" s="174" t="str">
        <f t="shared" si="3"/>
        <v/>
      </c>
      <c r="M41" s="382"/>
      <c r="N41" s="369"/>
      <c r="O41" s="174" t="str">
        <f t="shared" si="4"/>
        <v/>
      </c>
      <c r="P41" s="370"/>
      <c r="Q41" s="369"/>
      <c r="R41" s="174" t="str">
        <f t="shared" si="5"/>
        <v/>
      </c>
      <c r="S41" s="382"/>
      <c r="T41" s="369"/>
      <c r="U41" s="173" t="s">
        <v>260</v>
      </c>
      <c r="V41" s="183">
        <f t="shared" si="6"/>
        <v>0</v>
      </c>
      <c r="W41" s="176" t="s">
        <v>263</v>
      </c>
      <c r="Y41" t="str">
        <f t="shared" si="7"/>
        <v/>
      </c>
      <c r="Z41" t="str">
        <f t="shared" si="8"/>
        <v>　　円</v>
      </c>
    </row>
    <row r="42" spans="2:26">
      <c r="B42" t="str">
        <f t="shared" si="0"/>
        <v>39</v>
      </c>
      <c r="C42">
        <f>+COUNTIF($Y$4:Y42,Y42)</f>
        <v>39</v>
      </c>
      <c r="D42" t="str">
        <f t="shared" si="1"/>
        <v>39</v>
      </c>
      <c r="E42" s="367"/>
      <c r="F42" s="368"/>
      <c r="G42" s="172" t="str">
        <f t="shared" si="2"/>
        <v/>
      </c>
      <c r="H42" s="369"/>
      <c r="I42" s="369"/>
      <c r="J42" s="370"/>
      <c r="K42" s="173" t="s">
        <v>261</v>
      </c>
      <c r="L42" s="174" t="str">
        <f t="shared" si="3"/>
        <v/>
      </c>
      <c r="M42" s="382"/>
      <c r="N42" s="369"/>
      <c r="O42" s="174" t="str">
        <f t="shared" si="4"/>
        <v/>
      </c>
      <c r="P42" s="370"/>
      <c r="Q42" s="369"/>
      <c r="R42" s="174" t="str">
        <f t="shared" si="5"/>
        <v/>
      </c>
      <c r="S42" s="382"/>
      <c r="T42" s="369"/>
      <c r="U42" s="173" t="s">
        <v>260</v>
      </c>
      <c r="V42" s="183">
        <f t="shared" si="6"/>
        <v>0</v>
      </c>
      <c r="W42" s="176" t="s">
        <v>263</v>
      </c>
      <c r="Y42" t="str">
        <f t="shared" si="7"/>
        <v/>
      </c>
      <c r="Z42" t="str">
        <f t="shared" si="8"/>
        <v>　　円</v>
      </c>
    </row>
    <row r="43" spans="2:26">
      <c r="B43" t="str">
        <f t="shared" si="0"/>
        <v>40</v>
      </c>
      <c r="C43">
        <f>+COUNTIF($Y$4:Y43,Y43)</f>
        <v>40</v>
      </c>
      <c r="D43" t="str">
        <f t="shared" si="1"/>
        <v>40</v>
      </c>
      <c r="E43" s="367"/>
      <c r="F43" s="368"/>
      <c r="G43" s="172" t="str">
        <f t="shared" si="2"/>
        <v/>
      </c>
      <c r="H43" s="369"/>
      <c r="I43" s="369"/>
      <c r="J43" s="370"/>
      <c r="K43" s="173" t="s">
        <v>261</v>
      </c>
      <c r="L43" s="174" t="str">
        <f t="shared" si="3"/>
        <v/>
      </c>
      <c r="M43" s="382"/>
      <c r="N43" s="369"/>
      <c r="O43" s="174" t="str">
        <f t="shared" si="4"/>
        <v/>
      </c>
      <c r="P43" s="370"/>
      <c r="Q43" s="369"/>
      <c r="R43" s="174" t="str">
        <f t="shared" si="5"/>
        <v/>
      </c>
      <c r="S43" s="382"/>
      <c r="T43" s="369"/>
      <c r="U43" s="173" t="s">
        <v>260</v>
      </c>
      <c r="V43" s="183">
        <f t="shared" si="6"/>
        <v>0</v>
      </c>
      <c r="W43" s="176" t="s">
        <v>263</v>
      </c>
      <c r="Y43" t="str">
        <f t="shared" si="7"/>
        <v/>
      </c>
      <c r="Z43" t="str">
        <f t="shared" si="8"/>
        <v>　　円</v>
      </c>
    </row>
    <row r="44" spans="2:26">
      <c r="B44" t="str">
        <f t="shared" si="0"/>
        <v>41</v>
      </c>
      <c r="C44">
        <f>+COUNTIF($Y$4:Y44,Y44)</f>
        <v>41</v>
      </c>
      <c r="D44" t="str">
        <f t="shared" si="1"/>
        <v>41</v>
      </c>
      <c r="E44" s="367"/>
      <c r="F44" s="368"/>
      <c r="G44" s="172" t="str">
        <f t="shared" si="2"/>
        <v/>
      </c>
      <c r="H44" s="369"/>
      <c r="I44" s="369"/>
      <c r="J44" s="370"/>
      <c r="K44" s="173" t="s">
        <v>261</v>
      </c>
      <c r="L44" s="174" t="str">
        <f t="shared" si="3"/>
        <v/>
      </c>
      <c r="M44" s="382"/>
      <c r="N44" s="369"/>
      <c r="O44" s="174" t="str">
        <f t="shared" si="4"/>
        <v/>
      </c>
      <c r="P44" s="370"/>
      <c r="Q44" s="369"/>
      <c r="R44" s="174" t="str">
        <f t="shared" si="5"/>
        <v/>
      </c>
      <c r="S44" s="382"/>
      <c r="T44" s="369"/>
      <c r="U44" s="173" t="s">
        <v>260</v>
      </c>
      <c r="V44" s="183">
        <f t="shared" si="6"/>
        <v>0</v>
      </c>
      <c r="W44" s="176" t="s">
        <v>263</v>
      </c>
      <c r="Y44" t="str">
        <f t="shared" si="7"/>
        <v/>
      </c>
      <c r="Z44" t="str">
        <f t="shared" si="8"/>
        <v>　　円</v>
      </c>
    </row>
    <row r="45" spans="2:26">
      <c r="B45" t="str">
        <f t="shared" si="0"/>
        <v>42</v>
      </c>
      <c r="C45">
        <f>+COUNTIF($Y$4:Y45,Y45)</f>
        <v>42</v>
      </c>
      <c r="D45" t="str">
        <f t="shared" si="1"/>
        <v>42</v>
      </c>
      <c r="E45" s="367"/>
      <c r="F45" s="368"/>
      <c r="G45" s="172" t="str">
        <f t="shared" si="2"/>
        <v/>
      </c>
      <c r="H45" s="369"/>
      <c r="I45" s="369"/>
      <c r="J45" s="370"/>
      <c r="K45" s="173" t="s">
        <v>261</v>
      </c>
      <c r="L45" s="174" t="str">
        <f t="shared" si="3"/>
        <v/>
      </c>
      <c r="M45" s="382"/>
      <c r="N45" s="369"/>
      <c r="O45" s="174" t="str">
        <f t="shared" si="4"/>
        <v/>
      </c>
      <c r="P45" s="370"/>
      <c r="Q45" s="369"/>
      <c r="R45" s="174" t="str">
        <f t="shared" si="5"/>
        <v/>
      </c>
      <c r="S45" s="382"/>
      <c r="T45" s="369"/>
      <c r="U45" s="173" t="s">
        <v>260</v>
      </c>
      <c r="V45" s="183">
        <f t="shared" si="6"/>
        <v>0</v>
      </c>
      <c r="W45" s="176" t="s">
        <v>263</v>
      </c>
      <c r="Y45" t="str">
        <f t="shared" si="7"/>
        <v/>
      </c>
      <c r="Z45" t="str">
        <f t="shared" si="8"/>
        <v>　　円</v>
      </c>
    </row>
    <row r="46" spans="2:26">
      <c r="B46" t="str">
        <f t="shared" si="0"/>
        <v>43</v>
      </c>
      <c r="C46">
        <f>+COUNTIF($Y$4:Y46,Y46)</f>
        <v>43</v>
      </c>
      <c r="D46" t="str">
        <f t="shared" si="1"/>
        <v>43</v>
      </c>
      <c r="E46" s="367"/>
      <c r="F46" s="368"/>
      <c r="G46" s="172" t="str">
        <f t="shared" si="2"/>
        <v/>
      </c>
      <c r="H46" s="369"/>
      <c r="I46" s="369"/>
      <c r="J46" s="370"/>
      <c r="K46" s="173" t="s">
        <v>261</v>
      </c>
      <c r="L46" s="174" t="str">
        <f t="shared" si="3"/>
        <v/>
      </c>
      <c r="M46" s="382"/>
      <c r="N46" s="369"/>
      <c r="O46" s="174" t="str">
        <f t="shared" si="4"/>
        <v/>
      </c>
      <c r="P46" s="370"/>
      <c r="Q46" s="369"/>
      <c r="R46" s="174" t="str">
        <f t="shared" si="5"/>
        <v/>
      </c>
      <c r="S46" s="382"/>
      <c r="T46" s="369"/>
      <c r="U46" s="173" t="s">
        <v>260</v>
      </c>
      <c r="V46" s="183">
        <f t="shared" si="6"/>
        <v>0</v>
      </c>
      <c r="W46" s="176" t="s">
        <v>263</v>
      </c>
      <c r="Y46" t="str">
        <f t="shared" si="7"/>
        <v/>
      </c>
      <c r="Z46" t="str">
        <f t="shared" si="8"/>
        <v>　　円</v>
      </c>
    </row>
    <row r="47" spans="2:26">
      <c r="B47" t="str">
        <f t="shared" si="0"/>
        <v>44</v>
      </c>
      <c r="C47">
        <f>+COUNTIF($Y$4:Y47,Y47)</f>
        <v>44</v>
      </c>
      <c r="D47" t="str">
        <f t="shared" si="1"/>
        <v>44</v>
      </c>
      <c r="E47" s="367"/>
      <c r="F47" s="368"/>
      <c r="G47" s="172" t="str">
        <f t="shared" si="2"/>
        <v/>
      </c>
      <c r="H47" s="369"/>
      <c r="I47" s="369"/>
      <c r="J47" s="370"/>
      <c r="K47" s="173" t="s">
        <v>261</v>
      </c>
      <c r="L47" s="174" t="str">
        <f t="shared" si="3"/>
        <v/>
      </c>
      <c r="M47" s="382"/>
      <c r="N47" s="369"/>
      <c r="O47" s="174" t="str">
        <f t="shared" si="4"/>
        <v/>
      </c>
      <c r="P47" s="370"/>
      <c r="Q47" s="369"/>
      <c r="R47" s="174" t="str">
        <f t="shared" si="5"/>
        <v/>
      </c>
      <c r="S47" s="382"/>
      <c r="T47" s="369"/>
      <c r="U47" s="173" t="s">
        <v>260</v>
      </c>
      <c r="V47" s="183">
        <f t="shared" si="6"/>
        <v>0</v>
      </c>
      <c r="W47" s="176" t="s">
        <v>263</v>
      </c>
      <c r="Y47" t="str">
        <f t="shared" si="7"/>
        <v/>
      </c>
      <c r="Z47" t="str">
        <f t="shared" si="8"/>
        <v>　　円</v>
      </c>
    </row>
    <row r="48" spans="2:26">
      <c r="B48" t="str">
        <f t="shared" si="0"/>
        <v>45</v>
      </c>
      <c r="C48">
        <f>+COUNTIF($Y$4:Y48,Y48)</f>
        <v>45</v>
      </c>
      <c r="D48" t="str">
        <f t="shared" si="1"/>
        <v>45</v>
      </c>
      <c r="E48" s="367"/>
      <c r="F48" s="368"/>
      <c r="G48" s="172" t="str">
        <f t="shared" si="2"/>
        <v/>
      </c>
      <c r="H48" s="369"/>
      <c r="I48" s="369"/>
      <c r="J48" s="370"/>
      <c r="K48" s="173" t="s">
        <v>261</v>
      </c>
      <c r="L48" s="174" t="str">
        <f t="shared" si="3"/>
        <v/>
      </c>
      <c r="M48" s="382"/>
      <c r="N48" s="369"/>
      <c r="O48" s="174" t="str">
        <f t="shared" si="4"/>
        <v/>
      </c>
      <c r="P48" s="370"/>
      <c r="Q48" s="369"/>
      <c r="R48" s="174" t="str">
        <f t="shared" si="5"/>
        <v/>
      </c>
      <c r="S48" s="382"/>
      <c r="T48" s="369"/>
      <c r="U48" s="173" t="s">
        <v>260</v>
      </c>
      <c r="V48" s="183">
        <f t="shared" si="6"/>
        <v>0</v>
      </c>
      <c r="W48" s="176" t="s">
        <v>263</v>
      </c>
      <c r="Y48" t="str">
        <f t="shared" si="7"/>
        <v/>
      </c>
      <c r="Z48" t="str">
        <f t="shared" si="8"/>
        <v>　　円</v>
      </c>
    </row>
    <row r="49" spans="2:26">
      <c r="B49" t="str">
        <f t="shared" si="0"/>
        <v>46</v>
      </c>
      <c r="C49">
        <f>+COUNTIF($Y$4:Y49,Y49)</f>
        <v>46</v>
      </c>
      <c r="D49" t="str">
        <f t="shared" si="1"/>
        <v>46</v>
      </c>
      <c r="E49" s="367"/>
      <c r="F49" s="368"/>
      <c r="G49" s="172" t="str">
        <f t="shared" si="2"/>
        <v/>
      </c>
      <c r="H49" s="369"/>
      <c r="I49" s="369"/>
      <c r="J49" s="370"/>
      <c r="K49" s="173" t="s">
        <v>261</v>
      </c>
      <c r="L49" s="174" t="str">
        <f t="shared" si="3"/>
        <v/>
      </c>
      <c r="M49" s="382"/>
      <c r="N49" s="369"/>
      <c r="O49" s="174" t="str">
        <f t="shared" si="4"/>
        <v/>
      </c>
      <c r="P49" s="370"/>
      <c r="Q49" s="369"/>
      <c r="R49" s="174" t="str">
        <f t="shared" si="5"/>
        <v/>
      </c>
      <c r="S49" s="382"/>
      <c r="T49" s="369"/>
      <c r="U49" s="173" t="s">
        <v>260</v>
      </c>
      <c r="V49" s="183">
        <f t="shared" si="6"/>
        <v>0</v>
      </c>
      <c r="W49" s="176" t="s">
        <v>263</v>
      </c>
      <c r="Y49" t="str">
        <f t="shared" si="7"/>
        <v/>
      </c>
      <c r="Z49" t="str">
        <f t="shared" si="8"/>
        <v>　　円</v>
      </c>
    </row>
    <row r="50" spans="2:26">
      <c r="B50" t="str">
        <f t="shared" si="0"/>
        <v>47</v>
      </c>
      <c r="C50">
        <f>+COUNTIF($Y$4:Y50,Y50)</f>
        <v>47</v>
      </c>
      <c r="D50" t="str">
        <f t="shared" si="1"/>
        <v>47</v>
      </c>
      <c r="E50" s="367"/>
      <c r="F50" s="368"/>
      <c r="G50" s="172" t="str">
        <f t="shared" si="2"/>
        <v/>
      </c>
      <c r="H50" s="369"/>
      <c r="I50" s="369"/>
      <c r="J50" s="370"/>
      <c r="K50" s="173" t="s">
        <v>261</v>
      </c>
      <c r="L50" s="174" t="str">
        <f t="shared" si="3"/>
        <v/>
      </c>
      <c r="M50" s="382"/>
      <c r="N50" s="369"/>
      <c r="O50" s="174" t="str">
        <f t="shared" si="4"/>
        <v/>
      </c>
      <c r="P50" s="370"/>
      <c r="Q50" s="369"/>
      <c r="R50" s="174" t="str">
        <f t="shared" si="5"/>
        <v/>
      </c>
      <c r="S50" s="382"/>
      <c r="T50" s="369"/>
      <c r="U50" s="173" t="s">
        <v>260</v>
      </c>
      <c r="V50" s="183">
        <f t="shared" si="6"/>
        <v>0</v>
      </c>
      <c r="W50" s="176" t="s">
        <v>263</v>
      </c>
      <c r="Y50" t="str">
        <f t="shared" si="7"/>
        <v/>
      </c>
      <c r="Z50" t="str">
        <f t="shared" si="8"/>
        <v>　　円</v>
      </c>
    </row>
    <row r="51" spans="2:26">
      <c r="B51" t="str">
        <f t="shared" si="0"/>
        <v>48</v>
      </c>
      <c r="C51">
        <f>+COUNTIF($Y$4:Y51,Y51)</f>
        <v>48</v>
      </c>
      <c r="D51" t="str">
        <f t="shared" si="1"/>
        <v>48</v>
      </c>
      <c r="E51" s="367"/>
      <c r="F51" s="368"/>
      <c r="G51" s="172" t="str">
        <f t="shared" si="2"/>
        <v/>
      </c>
      <c r="H51" s="369"/>
      <c r="I51" s="369"/>
      <c r="J51" s="370"/>
      <c r="K51" s="173" t="s">
        <v>261</v>
      </c>
      <c r="L51" s="174" t="str">
        <f t="shared" si="3"/>
        <v/>
      </c>
      <c r="M51" s="382"/>
      <c r="N51" s="369"/>
      <c r="O51" s="174" t="str">
        <f t="shared" si="4"/>
        <v/>
      </c>
      <c r="P51" s="370"/>
      <c r="Q51" s="369"/>
      <c r="R51" s="174" t="str">
        <f t="shared" si="5"/>
        <v/>
      </c>
      <c r="S51" s="382"/>
      <c r="T51" s="369"/>
      <c r="U51" s="173" t="s">
        <v>260</v>
      </c>
      <c r="V51" s="183">
        <f t="shared" si="6"/>
        <v>0</v>
      </c>
      <c r="W51" s="176" t="s">
        <v>263</v>
      </c>
      <c r="Y51" t="str">
        <f t="shared" si="7"/>
        <v/>
      </c>
      <c r="Z51" t="str">
        <f t="shared" si="8"/>
        <v>　　円</v>
      </c>
    </row>
    <row r="52" spans="2:26">
      <c r="B52" t="str">
        <f t="shared" si="0"/>
        <v>49</v>
      </c>
      <c r="C52">
        <f>+COUNTIF($Y$4:Y52,Y52)</f>
        <v>49</v>
      </c>
      <c r="D52" t="str">
        <f t="shared" si="1"/>
        <v>49</v>
      </c>
      <c r="E52" s="367"/>
      <c r="F52" s="368"/>
      <c r="G52" s="172" t="str">
        <f t="shared" si="2"/>
        <v/>
      </c>
      <c r="H52" s="369"/>
      <c r="I52" s="369"/>
      <c r="J52" s="370"/>
      <c r="K52" s="173" t="s">
        <v>261</v>
      </c>
      <c r="L52" s="174" t="str">
        <f t="shared" si="3"/>
        <v/>
      </c>
      <c r="M52" s="382"/>
      <c r="N52" s="369"/>
      <c r="O52" s="174" t="str">
        <f t="shared" si="4"/>
        <v/>
      </c>
      <c r="P52" s="370"/>
      <c r="Q52" s="369"/>
      <c r="R52" s="174" t="str">
        <f t="shared" si="5"/>
        <v/>
      </c>
      <c r="S52" s="382"/>
      <c r="T52" s="369"/>
      <c r="U52" s="173" t="s">
        <v>260</v>
      </c>
      <c r="V52" s="183">
        <f t="shared" si="6"/>
        <v>0</v>
      </c>
      <c r="W52" s="176" t="s">
        <v>263</v>
      </c>
      <c r="Y52" t="str">
        <f t="shared" si="7"/>
        <v/>
      </c>
      <c r="Z52" t="str">
        <f t="shared" si="8"/>
        <v>　　円</v>
      </c>
    </row>
    <row r="53" spans="2:26">
      <c r="B53" t="str">
        <f t="shared" si="0"/>
        <v>50</v>
      </c>
      <c r="C53">
        <f>+COUNTIF($Y$4:Y53,Y53)</f>
        <v>50</v>
      </c>
      <c r="D53" t="str">
        <f t="shared" si="1"/>
        <v>50</v>
      </c>
      <c r="E53" s="367"/>
      <c r="F53" s="368"/>
      <c r="G53" s="172" t="str">
        <f t="shared" si="2"/>
        <v/>
      </c>
      <c r="H53" s="369"/>
      <c r="I53" s="369"/>
      <c r="J53" s="370"/>
      <c r="K53" s="173" t="s">
        <v>261</v>
      </c>
      <c r="L53" s="174" t="str">
        <f t="shared" si="3"/>
        <v/>
      </c>
      <c r="M53" s="382"/>
      <c r="N53" s="369"/>
      <c r="O53" s="174" t="str">
        <f t="shared" si="4"/>
        <v/>
      </c>
      <c r="P53" s="370"/>
      <c r="Q53" s="369"/>
      <c r="R53" s="174" t="str">
        <f t="shared" si="5"/>
        <v/>
      </c>
      <c r="S53" s="382"/>
      <c r="T53" s="369"/>
      <c r="U53" s="173" t="s">
        <v>260</v>
      </c>
      <c r="V53" s="183">
        <f t="shared" si="6"/>
        <v>0</v>
      </c>
      <c r="W53" s="176" t="s">
        <v>263</v>
      </c>
      <c r="Y53" t="str">
        <f t="shared" si="7"/>
        <v/>
      </c>
      <c r="Z53" t="str">
        <f t="shared" si="8"/>
        <v>　　円</v>
      </c>
    </row>
    <row r="54" spans="2:26">
      <c r="B54" t="str">
        <f t="shared" si="0"/>
        <v>51</v>
      </c>
      <c r="C54">
        <f>+COUNTIF($Y$4:Y54,Y54)</f>
        <v>51</v>
      </c>
      <c r="D54" t="str">
        <f t="shared" si="1"/>
        <v>51</v>
      </c>
      <c r="E54" s="367"/>
      <c r="F54" s="368"/>
      <c r="G54" s="172" t="str">
        <f t="shared" si="2"/>
        <v/>
      </c>
      <c r="H54" s="369"/>
      <c r="I54" s="369"/>
      <c r="J54" s="370"/>
      <c r="K54" s="173" t="s">
        <v>261</v>
      </c>
      <c r="L54" s="174" t="str">
        <f t="shared" si="3"/>
        <v/>
      </c>
      <c r="M54" s="382"/>
      <c r="N54" s="369"/>
      <c r="O54" s="174" t="str">
        <f t="shared" si="4"/>
        <v/>
      </c>
      <c r="P54" s="370"/>
      <c r="Q54" s="369"/>
      <c r="R54" s="174" t="str">
        <f t="shared" si="5"/>
        <v/>
      </c>
      <c r="S54" s="382"/>
      <c r="T54" s="369"/>
      <c r="U54" s="173" t="s">
        <v>260</v>
      </c>
      <c r="V54" s="183">
        <f t="shared" si="6"/>
        <v>0</v>
      </c>
      <c r="W54" s="176" t="s">
        <v>263</v>
      </c>
      <c r="Y54" t="str">
        <f t="shared" si="7"/>
        <v/>
      </c>
      <c r="Z54" t="str">
        <f t="shared" si="8"/>
        <v>　　円</v>
      </c>
    </row>
    <row r="55" spans="2:26">
      <c r="B55" t="str">
        <f t="shared" si="0"/>
        <v>52</v>
      </c>
      <c r="C55">
        <f>+COUNTIF($Y$4:Y55,Y55)</f>
        <v>52</v>
      </c>
      <c r="D55" t="str">
        <f t="shared" si="1"/>
        <v>52</v>
      </c>
      <c r="E55" s="367"/>
      <c r="F55" s="368"/>
      <c r="G55" s="172" t="str">
        <f t="shared" si="2"/>
        <v/>
      </c>
      <c r="H55" s="369"/>
      <c r="I55" s="369"/>
      <c r="J55" s="370"/>
      <c r="K55" s="173" t="s">
        <v>261</v>
      </c>
      <c r="L55" s="174" t="str">
        <f t="shared" si="3"/>
        <v/>
      </c>
      <c r="M55" s="382"/>
      <c r="N55" s="369"/>
      <c r="O55" s="174" t="str">
        <f t="shared" si="4"/>
        <v/>
      </c>
      <c r="P55" s="370"/>
      <c r="Q55" s="369"/>
      <c r="R55" s="174" t="str">
        <f t="shared" si="5"/>
        <v/>
      </c>
      <c r="S55" s="382"/>
      <c r="T55" s="369"/>
      <c r="U55" s="173" t="s">
        <v>260</v>
      </c>
      <c r="V55" s="183">
        <f t="shared" si="6"/>
        <v>0</v>
      </c>
      <c r="W55" s="176" t="s">
        <v>263</v>
      </c>
      <c r="Y55" t="str">
        <f t="shared" si="7"/>
        <v/>
      </c>
      <c r="Z55" t="str">
        <f t="shared" si="8"/>
        <v>　　円</v>
      </c>
    </row>
    <row r="56" spans="2:26">
      <c r="B56" t="str">
        <f t="shared" si="0"/>
        <v>53</v>
      </c>
      <c r="C56">
        <f>+COUNTIF($Y$4:Y56,Y56)</f>
        <v>53</v>
      </c>
      <c r="D56" t="str">
        <f t="shared" si="1"/>
        <v>53</v>
      </c>
      <c r="E56" s="367"/>
      <c r="F56" s="368"/>
      <c r="G56" s="172" t="str">
        <f t="shared" si="2"/>
        <v/>
      </c>
      <c r="H56" s="369"/>
      <c r="I56" s="369"/>
      <c r="J56" s="370"/>
      <c r="K56" s="173" t="s">
        <v>261</v>
      </c>
      <c r="L56" s="174" t="str">
        <f t="shared" si="3"/>
        <v/>
      </c>
      <c r="M56" s="382"/>
      <c r="N56" s="369"/>
      <c r="O56" s="174" t="str">
        <f t="shared" si="4"/>
        <v/>
      </c>
      <c r="P56" s="370"/>
      <c r="Q56" s="369"/>
      <c r="R56" s="174" t="str">
        <f t="shared" si="5"/>
        <v/>
      </c>
      <c r="S56" s="382"/>
      <c r="T56" s="369"/>
      <c r="U56" s="173" t="s">
        <v>260</v>
      </c>
      <c r="V56" s="183">
        <f t="shared" si="6"/>
        <v>0</v>
      </c>
      <c r="W56" s="176" t="s">
        <v>263</v>
      </c>
      <c r="Y56" t="str">
        <f t="shared" si="7"/>
        <v/>
      </c>
      <c r="Z56" t="str">
        <f t="shared" si="8"/>
        <v>　　円</v>
      </c>
    </row>
    <row r="57" spans="2:26">
      <c r="B57" t="str">
        <f t="shared" si="0"/>
        <v>54</v>
      </c>
      <c r="C57">
        <f>+COUNTIF($Y$4:Y57,Y57)</f>
        <v>54</v>
      </c>
      <c r="D57" t="str">
        <f t="shared" si="1"/>
        <v>54</v>
      </c>
      <c r="E57" s="367"/>
      <c r="F57" s="368"/>
      <c r="G57" s="172" t="str">
        <f t="shared" si="2"/>
        <v/>
      </c>
      <c r="H57" s="369"/>
      <c r="I57" s="369"/>
      <c r="J57" s="370"/>
      <c r="K57" s="173" t="s">
        <v>261</v>
      </c>
      <c r="L57" s="174" t="str">
        <f t="shared" si="3"/>
        <v/>
      </c>
      <c r="M57" s="382"/>
      <c r="N57" s="369"/>
      <c r="O57" s="174" t="str">
        <f t="shared" si="4"/>
        <v/>
      </c>
      <c r="P57" s="370"/>
      <c r="Q57" s="369"/>
      <c r="R57" s="174" t="str">
        <f t="shared" si="5"/>
        <v/>
      </c>
      <c r="S57" s="382"/>
      <c r="T57" s="369"/>
      <c r="U57" s="173" t="s">
        <v>260</v>
      </c>
      <c r="V57" s="183">
        <f t="shared" si="6"/>
        <v>0</v>
      </c>
      <c r="W57" s="176" t="s">
        <v>263</v>
      </c>
      <c r="Y57" t="str">
        <f t="shared" si="7"/>
        <v/>
      </c>
      <c r="Z57" t="str">
        <f t="shared" si="8"/>
        <v>　　円</v>
      </c>
    </row>
    <row r="58" spans="2:26">
      <c r="B58" t="str">
        <f t="shared" si="0"/>
        <v>55</v>
      </c>
      <c r="C58">
        <f>+COUNTIF($Y$4:Y58,Y58)</f>
        <v>55</v>
      </c>
      <c r="D58" t="str">
        <f t="shared" si="1"/>
        <v>55</v>
      </c>
      <c r="E58" s="367"/>
      <c r="F58" s="368"/>
      <c r="G58" s="172" t="str">
        <f t="shared" si="2"/>
        <v/>
      </c>
      <c r="H58" s="369"/>
      <c r="I58" s="369"/>
      <c r="J58" s="370"/>
      <c r="K58" s="173" t="s">
        <v>261</v>
      </c>
      <c r="L58" s="174" t="str">
        <f t="shared" si="3"/>
        <v/>
      </c>
      <c r="M58" s="382"/>
      <c r="N58" s="369"/>
      <c r="O58" s="174" t="str">
        <f t="shared" si="4"/>
        <v/>
      </c>
      <c r="P58" s="370"/>
      <c r="Q58" s="369"/>
      <c r="R58" s="174" t="str">
        <f t="shared" si="5"/>
        <v/>
      </c>
      <c r="S58" s="382"/>
      <c r="T58" s="369"/>
      <c r="U58" s="173" t="s">
        <v>260</v>
      </c>
      <c r="V58" s="183">
        <f t="shared" si="6"/>
        <v>0</v>
      </c>
      <c r="W58" s="176" t="s">
        <v>263</v>
      </c>
      <c r="Y58" t="str">
        <f t="shared" si="7"/>
        <v/>
      </c>
      <c r="Z58" t="str">
        <f t="shared" si="8"/>
        <v>　　円</v>
      </c>
    </row>
    <row r="59" spans="2:26">
      <c r="B59" t="str">
        <f t="shared" si="0"/>
        <v>56</v>
      </c>
      <c r="C59">
        <f>+COUNTIF($Y$4:Y59,Y59)</f>
        <v>56</v>
      </c>
      <c r="D59" t="str">
        <f t="shared" si="1"/>
        <v>56</v>
      </c>
      <c r="E59" s="367"/>
      <c r="F59" s="368"/>
      <c r="G59" s="172" t="str">
        <f t="shared" si="2"/>
        <v/>
      </c>
      <c r="H59" s="369"/>
      <c r="I59" s="369"/>
      <c r="J59" s="370"/>
      <c r="K59" s="173" t="s">
        <v>261</v>
      </c>
      <c r="L59" s="174" t="str">
        <f t="shared" si="3"/>
        <v/>
      </c>
      <c r="M59" s="382"/>
      <c r="N59" s="369"/>
      <c r="O59" s="174" t="str">
        <f t="shared" si="4"/>
        <v/>
      </c>
      <c r="P59" s="370"/>
      <c r="Q59" s="369"/>
      <c r="R59" s="174" t="str">
        <f t="shared" si="5"/>
        <v/>
      </c>
      <c r="S59" s="382"/>
      <c r="T59" s="369"/>
      <c r="U59" s="173" t="s">
        <v>260</v>
      </c>
      <c r="V59" s="183">
        <f t="shared" si="6"/>
        <v>0</v>
      </c>
      <c r="W59" s="176" t="s">
        <v>263</v>
      </c>
      <c r="Y59" t="str">
        <f t="shared" si="7"/>
        <v/>
      </c>
      <c r="Z59" t="str">
        <f t="shared" si="8"/>
        <v>　　円</v>
      </c>
    </row>
    <row r="60" spans="2:26">
      <c r="B60" t="str">
        <f t="shared" si="0"/>
        <v>57</v>
      </c>
      <c r="C60">
        <f>+COUNTIF($Y$4:Y60,Y60)</f>
        <v>57</v>
      </c>
      <c r="D60" t="str">
        <f t="shared" si="1"/>
        <v>57</v>
      </c>
      <c r="E60" s="367"/>
      <c r="F60" s="368"/>
      <c r="G60" s="172" t="str">
        <f t="shared" si="2"/>
        <v/>
      </c>
      <c r="H60" s="369"/>
      <c r="I60" s="369"/>
      <c r="J60" s="370"/>
      <c r="K60" s="173" t="s">
        <v>261</v>
      </c>
      <c r="L60" s="174" t="str">
        <f t="shared" si="3"/>
        <v/>
      </c>
      <c r="M60" s="382"/>
      <c r="N60" s="369"/>
      <c r="O60" s="174" t="str">
        <f t="shared" si="4"/>
        <v/>
      </c>
      <c r="P60" s="370"/>
      <c r="Q60" s="369"/>
      <c r="R60" s="174" t="str">
        <f t="shared" si="5"/>
        <v/>
      </c>
      <c r="S60" s="382"/>
      <c r="T60" s="369"/>
      <c r="U60" s="173" t="s">
        <v>260</v>
      </c>
      <c r="V60" s="183">
        <f t="shared" si="6"/>
        <v>0</v>
      </c>
      <c r="W60" s="176" t="s">
        <v>263</v>
      </c>
      <c r="Y60" t="str">
        <f t="shared" si="7"/>
        <v/>
      </c>
      <c r="Z60" t="str">
        <f t="shared" si="8"/>
        <v>　　円</v>
      </c>
    </row>
    <row r="61" spans="2:26">
      <c r="B61" t="str">
        <f t="shared" si="0"/>
        <v>58</v>
      </c>
      <c r="C61">
        <f>+COUNTIF($Y$4:Y61,Y61)</f>
        <v>58</v>
      </c>
      <c r="D61" t="str">
        <f t="shared" si="1"/>
        <v>58</v>
      </c>
      <c r="E61" s="367"/>
      <c r="F61" s="368"/>
      <c r="G61" s="172" t="str">
        <f t="shared" si="2"/>
        <v/>
      </c>
      <c r="H61" s="369"/>
      <c r="I61" s="369"/>
      <c r="J61" s="370"/>
      <c r="K61" s="173" t="s">
        <v>261</v>
      </c>
      <c r="L61" s="174" t="str">
        <f t="shared" si="3"/>
        <v/>
      </c>
      <c r="M61" s="382"/>
      <c r="N61" s="369"/>
      <c r="O61" s="174" t="str">
        <f t="shared" si="4"/>
        <v/>
      </c>
      <c r="P61" s="370"/>
      <c r="Q61" s="369"/>
      <c r="R61" s="174" t="str">
        <f t="shared" si="5"/>
        <v/>
      </c>
      <c r="S61" s="382"/>
      <c r="T61" s="369"/>
      <c r="U61" s="173" t="s">
        <v>260</v>
      </c>
      <c r="V61" s="183">
        <f t="shared" si="6"/>
        <v>0</v>
      </c>
      <c r="W61" s="176" t="s">
        <v>263</v>
      </c>
      <c r="Y61" t="str">
        <f t="shared" si="7"/>
        <v/>
      </c>
      <c r="Z61" t="str">
        <f t="shared" si="8"/>
        <v>　　円</v>
      </c>
    </row>
    <row r="62" spans="2:26">
      <c r="B62" t="str">
        <f t="shared" si="0"/>
        <v>59</v>
      </c>
      <c r="C62">
        <f>+COUNTIF($Y$4:Y62,Y62)</f>
        <v>59</v>
      </c>
      <c r="D62" t="str">
        <f t="shared" si="1"/>
        <v>59</v>
      </c>
      <c r="E62" s="367"/>
      <c r="F62" s="368"/>
      <c r="G62" s="172" t="str">
        <f t="shared" si="2"/>
        <v/>
      </c>
      <c r="H62" s="369"/>
      <c r="I62" s="369"/>
      <c r="J62" s="370"/>
      <c r="K62" s="173" t="s">
        <v>261</v>
      </c>
      <c r="L62" s="174" t="str">
        <f t="shared" si="3"/>
        <v/>
      </c>
      <c r="M62" s="382"/>
      <c r="N62" s="369"/>
      <c r="O62" s="174" t="str">
        <f t="shared" si="4"/>
        <v/>
      </c>
      <c r="P62" s="370"/>
      <c r="Q62" s="369"/>
      <c r="R62" s="174" t="str">
        <f t="shared" si="5"/>
        <v/>
      </c>
      <c r="S62" s="382"/>
      <c r="T62" s="369"/>
      <c r="U62" s="173" t="s">
        <v>260</v>
      </c>
      <c r="V62" s="183">
        <f t="shared" si="6"/>
        <v>0</v>
      </c>
      <c r="W62" s="176" t="s">
        <v>263</v>
      </c>
      <c r="Y62" t="str">
        <f t="shared" si="7"/>
        <v/>
      </c>
      <c r="Z62" t="str">
        <f t="shared" si="8"/>
        <v>　　円</v>
      </c>
    </row>
    <row r="63" spans="2:26">
      <c r="B63" t="str">
        <f t="shared" si="0"/>
        <v>60</v>
      </c>
      <c r="C63">
        <f>+COUNTIF($Y$4:Y63,Y63)</f>
        <v>60</v>
      </c>
      <c r="D63" t="str">
        <f t="shared" si="1"/>
        <v>60</v>
      </c>
      <c r="E63" s="367"/>
      <c r="F63" s="368"/>
      <c r="G63" s="172" t="str">
        <f t="shared" si="2"/>
        <v/>
      </c>
      <c r="H63" s="369"/>
      <c r="I63" s="369"/>
      <c r="J63" s="370"/>
      <c r="K63" s="173" t="s">
        <v>261</v>
      </c>
      <c r="L63" s="174" t="str">
        <f t="shared" si="3"/>
        <v/>
      </c>
      <c r="M63" s="382"/>
      <c r="N63" s="369"/>
      <c r="O63" s="174" t="str">
        <f t="shared" si="4"/>
        <v/>
      </c>
      <c r="P63" s="370"/>
      <c r="Q63" s="369"/>
      <c r="R63" s="174" t="str">
        <f t="shared" si="5"/>
        <v/>
      </c>
      <c r="S63" s="382"/>
      <c r="T63" s="369"/>
      <c r="U63" s="173" t="s">
        <v>260</v>
      </c>
      <c r="V63" s="183">
        <f t="shared" si="6"/>
        <v>0</v>
      </c>
      <c r="W63" s="176" t="s">
        <v>263</v>
      </c>
      <c r="Y63" t="str">
        <f t="shared" si="7"/>
        <v/>
      </c>
      <c r="Z63" t="str">
        <f t="shared" si="8"/>
        <v>　　円</v>
      </c>
    </row>
    <row r="64" spans="2:26">
      <c r="B64" t="str">
        <f t="shared" si="0"/>
        <v>61</v>
      </c>
      <c r="C64">
        <f>+COUNTIF($Y$4:Y64,Y64)</f>
        <v>61</v>
      </c>
      <c r="D64" t="str">
        <f t="shared" si="1"/>
        <v>61</v>
      </c>
      <c r="E64" s="367"/>
      <c r="F64" s="368"/>
      <c r="G64" s="172" t="str">
        <f t="shared" si="2"/>
        <v/>
      </c>
      <c r="H64" s="369"/>
      <c r="I64" s="369"/>
      <c r="J64" s="370"/>
      <c r="K64" s="173" t="s">
        <v>261</v>
      </c>
      <c r="L64" s="174" t="str">
        <f t="shared" si="3"/>
        <v/>
      </c>
      <c r="M64" s="382"/>
      <c r="N64" s="369"/>
      <c r="O64" s="174" t="str">
        <f t="shared" si="4"/>
        <v/>
      </c>
      <c r="P64" s="370"/>
      <c r="Q64" s="369"/>
      <c r="R64" s="174" t="str">
        <f t="shared" si="5"/>
        <v/>
      </c>
      <c r="S64" s="382"/>
      <c r="T64" s="369"/>
      <c r="U64" s="173" t="s">
        <v>260</v>
      </c>
      <c r="V64" s="183">
        <f t="shared" si="6"/>
        <v>0</v>
      </c>
      <c r="W64" s="176" t="s">
        <v>263</v>
      </c>
      <c r="Y64" t="str">
        <f t="shared" si="7"/>
        <v/>
      </c>
      <c r="Z64" t="str">
        <f t="shared" si="8"/>
        <v>　　円</v>
      </c>
    </row>
    <row r="65" spans="2:26">
      <c r="B65" t="str">
        <f t="shared" si="0"/>
        <v>62</v>
      </c>
      <c r="C65">
        <f>+COUNTIF($Y$4:Y65,Y65)</f>
        <v>62</v>
      </c>
      <c r="D65" t="str">
        <f t="shared" si="1"/>
        <v>62</v>
      </c>
      <c r="E65" s="367"/>
      <c r="F65" s="368"/>
      <c r="G65" s="172" t="str">
        <f t="shared" si="2"/>
        <v/>
      </c>
      <c r="H65" s="369"/>
      <c r="I65" s="369"/>
      <c r="J65" s="370"/>
      <c r="K65" s="173" t="s">
        <v>261</v>
      </c>
      <c r="L65" s="174" t="str">
        <f t="shared" si="3"/>
        <v/>
      </c>
      <c r="M65" s="382"/>
      <c r="N65" s="369"/>
      <c r="O65" s="174" t="str">
        <f t="shared" si="4"/>
        <v/>
      </c>
      <c r="P65" s="370"/>
      <c r="Q65" s="369"/>
      <c r="R65" s="174" t="str">
        <f t="shared" si="5"/>
        <v/>
      </c>
      <c r="S65" s="382"/>
      <c r="T65" s="369"/>
      <c r="U65" s="173" t="s">
        <v>260</v>
      </c>
      <c r="V65" s="183">
        <f t="shared" si="6"/>
        <v>0</v>
      </c>
      <c r="W65" s="176" t="s">
        <v>263</v>
      </c>
      <c r="Y65" t="str">
        <f t="shared" si="7"/>
        <v/>
      </c>
      <c r="Z65" t="str">
        <f t="shared" si="8"/>
        <v>　　円</v>
      </c>
    </row>
    <row r="66" spans="2:26">
      <c r="B66" t="str">
        <f t="shared" si="0"/>
        <v>63</v>
      </c>
      <c r="C66">
        <f>+COUNTIF($Y$4:Y66,Y66)</f>
        <v>63</v>
      </c>
      <c r="D66" t="str">
        <f t="shared" si="1"/>
        <v>63</v>
      </c>
      <c r="E66" s="367"/>
      <c r="F66" s="368"/>
      <c r="G66" s="172" t="str">
        <f t="shared" si="2"/>
        <v/>
      </c>
      <c r="H66" s="369"/>
      <c r="I66" s="369"/>
      <c r="J66" s="370"/>
      <c r="K66" s="173" t="s">
        <v>261</v>
      </c>
      <c r="L66" s="174" t="str">
        <f t="shared" si="3"/>
        <v/>
      </c>
      <c r="M66" s="382"/>
      <c r="N66" s="369"/>
      <c r="O66" s="174" t="str">
        <f t="shared" si="4"/>
        <v/>
      </c>
      <c r="P66" s="370"/>
      <c r="Q66" s="369"/>
      <c r="R66" s="174" t="str">
        <f t="shared" si="5"/>
        <v/>
      </c>
      <c r="S66" s="382"/>
      <c r="T66" s="369"/>
      <c r="U66" s="173" t="s">
        <v>260</v>
      </c>
      <c r="V66" s="183">
        <f t="shared" si="6"/>
        <v>0</v>
      </c>
      <c r="W66" s="176" t="s">
        <v>263</v>
      </c>
      <c r="Y66" t="str">
        <f t="shared" si="7"/>
        <v/>
      </c>
      <c r="Z66" t="str">
        <f t="shared" si="8"/>
        <v>　　円</v>
      </c>
    </row>
    <row r="67" spans="2:26">
      <c r="B67" t="str">
        <f t="shared" si="0"/>
        <v>64</v>
      </c>
      <c r="C67">
        <f>+COUNTIF($Y$4:Y67,Y67)</f>
        <v>64</v>
      </c>
      <c r="D67" t="str">
        <f t="shared" si="1"/>
        <v>64</v>
      </c>
      <c r="E67" s="367"/>
      <c r="F67" s="368"/>
      <c r="G67" s="172" t="str">
        <f t="shared" si="2"/>
        <v/>
      </c>
      <c r="H67" s="369"/>
      <c r="I67" s="369"/>
      <c r="J67" s="370"/>
      <c r="K67" s="173" t="s">
        <v>261</v>
      </c>
      <c r="L67" s="174" t="str">
        <f t="shared" si="3"/>
        <v/>
      </c>
      <c r="M67" s="382"/>
      <c r="N67" s="369"/>
      <c r="O67" s="174" t="str">
        <f t="shared" si="4"/>
        <v/>
      </c>
      <c r="P67" s="370"/>
      <c r="Q67" s="369"/>
      <c r="R67" s="174" t="str">
        <f t="shared" si="5"/>
        <v/>
      </c>
      <c r="S67" s="382"/>
      <c r="T67" s="369"/>
      <c r="U67" s="173" t="s">
        <v>260</v>
      </c>
      <c r="V67" s="183">
        <f t="shared" si="6"/>
        <v>0</v>
      </c>
      <c r="W67" s="176" t="s">
        <v>263</v>
      </c>
      <c r="Y67" t="str">
        <f t="shared" si="7"/>
        <v/>
      </c>
      <c r="Z67" t="str">
        <f t="shared" si="8"/>
        <v>　　円</v>
      </c>
    </row>
    <row r="68" spans="2:26">
      <c r="B68" t="str">
        <f t="shared" si="0"/>
        <v>65</v>
      </c>
      <c r="C68">
        <f>+COUNTIF($Y$4:Y68,Y68)</f>
        <v>65</v>
      </c>
      <c r="D68" t="str">
        <f t="shared" si="1"/>
        <v>65</v>
      </c>
      <c r="E68" s="367"/>
      <c r="F68" s="368"/>
      <c r="G68" s="172" t="str">
        <f t="shared" si="2"/>
        <v/>
      </c>
      <c r="H68" s="369"/>
      <c r="I68" s="369"/>
      <c r="J68" s="370"/>
      <c r="K68" s="173" t="s">
        <v>261</v>
      </c>
      <c r="L68" s="174" t="str">
        <f t="shared" si="3"/>
        <v/>
      </c>
      <c r="M68" s="382"/>
      <c r="N68" s="369"/>
      <c r="O68" s="174" t="str">
        <f t="shared" si="4"/>
        <v/>
      </c>
      <c r="P68" s="370"/>
      <c r="Q68" s="369"/>
      <c r="R68" s="174" t="str">
        <f t="shared" si="5"/>
        <v/>
      </c>
      <c r="S68" s="382"/>
      <c r="T68" s="369"/>
      <c r="U68" s="173" t="s">
        <v>260</v>
      </c>
      <c r="V68" s="183">
        <f t="shared" si="6"/>
        <v>0</v>
      </c>
      <c r="W68" s="176" t="s">
        <v>263</v>
      </c>
      <c r="Y68" t="str">
        <f t="shared" si="7"/>
        <v/>
      </c>
      <c r="Z68" t="str">
        <f t="shared" si="8"/>
        <v>　　円</v>
      </c>
    </row>
    <row r="69" spans="2:26">
      <c r="B69" t="str">
        <f t="shared" ref="B69:B132" si="9">E69&amp;D69</f>
        <v>66</v>
      </c>
      <c r="C69">
        <f>+COUNTIF($Y$4:Y69,Y69)</f>
        <v>66</v>
      </c>
      <c r="D69" t="str">
        <f t="shared" ref="D69:D132" si="10">+F69&amp;C69</f>
        <v>66</v>
      </c>
      <c r="E69" s="367"/>
      <c r="F69" s="368"/>
      <c r="G69" s="172" t="str">
        <f t="shared" ref="G69:G132" si="11">IF(OR(F69="謝金",F69="旅費",F69="賃金（職員）",F69="賃金（アルバイト）",F69="家賃",F69="光熱水費",F69="備品購入費",F69="消耗品費",F69="借料損料",F69="印刷製本費",F69="通信運搬費",F69="委託費",F69="雑役務費",F69="保険料"),"柱","")</f>
        <v/>
      </c>
      <c r="H69" s="369"/>
      <c r="I69" s="369"/>
      <c r="J69" s="370"/>
      <c r="K69" s="173" t="s">
        <v>261</v>
      </c>
      <c r="L69" s="174" t="str">
        <f t="shared" ref="L69:L132" si="12">IF(M69&gt;=1,"×","")</f>
        <v/>
      </c>
      <c r="M69" s="382"/>
      <c r="N69" s="369"/>
      <c r="O69" s="174" t="str">
        <f t="shared" ref="O69:O132" si="13">IF(P69&gt;=1,"×","")</f>
        <v/>
      </c>
      <c r="P69" s="370"/>
      <c r="Q69" s="369"/>
      <c r="R69" s="174" t="str">
        <f t="shared" ref="R69:R132" si="14">IF(S69&gt;=1,"×","")</f>
        <v/>
      </c>
      <c r="S69" s="382"/>
      <c r="T69" s="369"/>
      <c r="U69" s="173" t="s">
        <v>260</v>
      </c>
      <c r="V69" s="183">
        <f t="shared" ref="V69:V132" si="15">IF(AND(M69&gt;0,P69&gt;0,S69&gt;0),J69*M69*P69*S69,IF(AND(M69&gt;0,P69&gt;0),J69*M69*P69,IF(M69&gt;0,J69*M69,J69)))</f>
        <v>0</v>
      </c>
      <c r="W69" s="176" t="s">
        <v>263</v>
      </c>
      <c r="Y69" t="str">
        <f t="shared" ref="Y69:Y132" si="16">E69&amp;F69</f>
        <v/>
      </c>
      <c r="Z69" t="str">
        <f t="shared" ref="Z69:Z132" si="17">IF(M69&gt;0,CONCATENATE(G69,H69,"　",I69,"　",TEXT(J69,"#,###"),K69,L69,M69,N69,O69,P69,Q69,R69,S69,T69,U69,V69,W69),CONCATENATE(G69,H69,"　",I69,"　",TEXT(J69,"#,###"),,K69))</f>
        <v>　　円</v>
      </c>
    </row>
    <row r="70" spans="2:26">
      <c r="B70" t="str">
        <f t="shared" si="9"/>
        <v>67</v>
      </c>
      <c r="C70">
        <f>+COUNTIF($Y$4:Y70,Y70)</f>
        <v>67</v>
      </c>
      <c r="D70" t="str">
        <f t="shared" si="10"/>
        <v>67</v>
      </c>
      <c r="E70" s="367"/>
      <c r="F70" s="368"/>
      <c r="G70" s="172" t="str">
        <f t="shared" si="11"/>
        <v/>
      </c>
      <c r="H70" s="369"/>
      <c r="I70" s="369"/>
      <c r="J70" s="370"/>
      <c r="K70" s="173" t="s">
        <v>261</v>
      </c>
      <c r="L70" s="174" t="str">
        <f t="shared" si="12"/>
        <v/>
      </c>
      <c r="M70" s="382"/>
      <c r="N70" s="369"/>
      <c r="O70" s="174" t="str">
        <f t="shared" si="13"/>
        <v/>
      </c>
      <c r="P70" s="370"/>
      <c r="Q70" s="369"/>
      <c r="R70" s="174" t="str">
        <f t="shared" si="14"/>
        <v/>
      </c>
      <c r="S70" s="382"/>
      <c r="T70" s="369"/>
      <c r="U70" s="173" t="s">
        <v>260</v>
      </c>
      <c r="V70" s="183">
        <f t="shared" si="15"/>
        <v>0</v>
      </c>
      <c r="W70" s="176" t="s">
        <v>263</v>
      </c>
      <c r="Y70" t="str">
        <f t="shared" si="16"/>
        <v/>
      </c>
      <c r="Z70" t="str">
        <f t="shared" si="17"/>
        <v>　　円</v>
      </c>
    </row>
    <row r="71" spans="2:26">
      <c r="B71" t="str">
        <f t="shared" si="9"/>
        <v>68</v>
      </c>
      <c r="C71">
        <f>+COUNTIF($Y$4:Y71,Y71)</f>
        <v>68</v>
      </c>
      <c r="D71" t="str">
        <f t="shared" si="10"/>
        <v>68</v>
      </c>
      <c r="E71" s="367"/>
      <c r="F71" s="368"/>
      <c r="G71" s="172" t="str">
        <f t="shared" si="11"/>
        <v/>
      </c>
      <c r="H71" s="369"/>
      <c r="I71" s="369"/>
      <c r="J71" s="370"/>
      <c r="K71" s="173" t="s">
        <v>261</v>
      </c>
      <c r="L71" s="174" t="str">
        <f t="shared" si="12"/>
        <v/>
      </c>
      <c r="M71" s="382"/>
      <c r="N71" s="369"/>
      <c r="O71" s="174" t="str">
        <f t="shared" si="13"/>
        <v/>
      </c>
      <c r="P71" s="370"/>
      <c r="Q71" s="369"/>
      <c r="R71" s="174" t="str">
        <f t="shared" si="14"/>
        <v/>
      </c>
      <c r="S71" s="382"/>
      <c r="T71" s="369"/>
      <c r="U71" s="173" t="s">
        <v>260</v>
      </c>
      <c r="V71" s="183">
        <f t="shared" si="15"/>
        <v>0</v>
      </c>
      <c r="W71" s="176" t="s">
        <v>263</v>
      </c>
      <c r="Y71" t="str">
        <f t="shared" si="16"/>
        <v/>
      </c>
      <c r="Z71" t="str">
        <f t="shared" si="17"/>
        <v>　　円</v>
      </c>
    </row>
    <row r="72" spans="2:26">
      <c r="B72" t="str">
        <f t="shared" si="9"/>
        <v>69</v>
      </c>
      <c r="C72">
        <f>+COUNTIF($Y$4:Y72,Y72)</f>
        <v>69</v>
      </c>
      <c r="D72" t="str">
        <f t="shared" si="10"/>
        <v>69</v>
      </c>
      <c r="E72" s="367"/>
      <c r="F72" s="368"/>
      <c r="G72" s="172" t="str">
        <f t="shared" si="11"/>
        <v/>
      </c>
      <c r="H72" s="369"/>
      <c r="I72" s="369"/>
      <c r="J72" s="370"/>
      <c r="K72" s="173" t="s">
        <v>261</v>
      </c>
      <c r="L72" s="174" t="str">
        <f t="shared" si="12"/>
        <v/>
      </c>
      <c r="M72" s="382"/>
      <c r="N72" s="369"/>
      <c r="O72" s="174" t="str">
        <f t="shared" si="13"/>
        <v/>
      </c>
      <c r="P72" s="370"/>
      <c r="Q72" s="369"/>
      <c r="R72" s="174" t="str">
        <f t="shared" si="14"/>
        <v/>
      </c>
      <c r="S72" s="382"/>
      <c r="T72" s="369"/>
      <c r="U72" s="173" t="s">
        <v>260</v>
      </c>
      <c r="V72" s="183">
        <f t="shared" si="15"/>
        <v>0</v>
      </c>
      <c r="W72" s="176" t="s">
        <v>263</v>
      </c>
      <c r="Y72" t="str">
        <f t="shared" si="16"/>
        <v/>
      </c>
      <c r="Z72" t="str">
        <f t="shared" si="17"/>
        <v>　　円</v>
      </c>
    </row>
    <row r="73" spans="2:26">
      <c r="B73" t="str">
        <f t="shared" si="9"/>
        <v>70</v>
      </c>
      <c r="C73">
        <f>+COUNTIF($Y$4:Y73,Y73)</f>
        <v>70</v>
      </c>
      <c r="D73" t="str">
        <f t="shared" si="10"/>
        <v>70</v>
      </c>
      <c r="E73" s="367"/>
      <c r="F73" s="368"/>
      <c r="G73" s="172" t="str">
        <f t="shared" si="11"/>
        <v/>
      </c>
      <c r="H73" s="369"/>
      <c r="I73" s="369"/>
      <c r="J73" s="370"/>
      <c r="K73" s="173" t="s">
        <v>261</v>
      </c>
      <c r="L73" s="174" t="str">
        <f t="shared" si="12"/>
        <v/>
      </c>
      <c r="M73" s="382"/>
      <c r="N73" s="369"/>
      <c r="O73" s="174" t="str">
        <f t="shared" si="13"/>
        <v/>
      </c>
      <c r="P73" s="370"/>
      <c r="Q73" s="369"/>
      <c r="R73" s="174" t="str">
        <f t="shared" si="14"/>
        <v/>
      </c>
      <c r="S73" s="382"/>
      <c r="T73" s="369"/>
      <c r="U73" s="173" t="s">
        <v>260</v>
      </c>
      <c r="V73" s="183">
        <f t="shared" si="15"/>
        <v>0</v>
      </c>
      <c r="W73" s="176" t="s">
        <v>263</v>
      </c>
      <c r="Y73" t="str">
        <f t="shared" si="16"/>
        <v/>
      </c>
      <c r="Z73" t="str">
        <f t="shared" si="17"/>
        <v>　　円</v>
      </c>
    </row>
    <row r="74" spans="2:26">
      <c r="B74" t="str">
        <f t="shared" si="9"/>
        <v>71</v>
      </c>
      <c r="C74">
        <f>+COUNTIF($Y$4:Y74,Y74)</f>
        <v>71</v>
      </c>
      <c r="D74" t="str">
        <f t="shared" si="10"/>
        <v>71</v>
      </c>
      <c r="E74" s="367"/>
      <c r="F74" s="368"/>
      <c r="G74" s="172" t="str">
        <f t="shared" si="11"/>
        <v/>
      </c>
      <c r="H74" s="369"/>
      <c r="I74" s="369"/>
      <c r="J74" s="370"/>
      <c r="K74" s="173" t="s">
        <v>261</v>
      </c>
      <c r="L74" s="174" t="str">
        <f t="shared" si="12"/>
        <v/>
      </c>
      <c r="M74" s="382"/>
      <c r="N74" s="369"/>
      <c r="O74" s="174" t="str">
        <f t="shared" si="13"/>
        <v/>
      </c>
      <c r="P74" s="370"/>
      <c r="Q74" s="369"/>
      <c r="R74" s="174" t="str">
        <f t="shared" si="14"/>
        <v/>
      </c>
      <c r="S74" s="382"/>
      <c r="T74" s="369"/>
      <c r="U74" s="173" t="s">
        <v>260</v>
      </c>
      <c r="V74" s="183">
        <f t="shared" si="15"/>
        <v>0</v>
      </c>
      <c r="W74" s="176" t="s">
        <v>263</v>
      </c>
      <c r="Y74" t="str">
        <f t="shared" si="16"/>
        <v/>
      </c>
      <c r="Z74" t="str">
        <f t="shared" si="17"/>
        <v>　　円</v>
      </c>
    </row>
    <row r="75" spans="2:26">
      <c r="B75" t="str">
        <f t="shared" si="9"/>
        <v>72</v>
      </c>
      <c r="C75">
        <f>+COUNTIF($Y$4:Y75,Y75)</f>
        <v>72</v>
      </c>
      <c r="D75" t="str">
        <f t="shared" si="10"/>
        <v>72</v>
      </c>
      <c r="E75" s="367"/>
      <c r="F75" s="368"/>
      <c r="G75" s="172" t="str">
        <f t="shared" si="11"/>
        <v/>
      </c>
      <c r="H75" s="369"/>
      <c r="I75" s="369"/>
      <c r="J75" s="370"/>
      <c r="K75" s="173" t="s">
        <v>261</v>
      </c>
      <c r="L75" s="174" t="str">
        <f t="shared" si="12"/>
        <v/>
      </c>
      <c r="M75" s="382"/>
      <c r="N75" s="369"/>
      <c r="O75" s="174" t="str">
        <f t="shared" si="13"/>
        <v/>
      </c>
      <c r="P75" s="370"/>
      <c r="Q75" s="369"/>
      <c r="R75" s="174" t="str">
        <f t="shared" si="14"/>
        <v/>
      </c>
      <c r="S75" s="382"/>
      <c r="T75" s="369"/>
      <c r="U75" s="173" t="s">
        <v>260</v>
      </c>
      <c r="V75" s="183">
        <f t="shared" si="15"/>
        <v>0</v>
      </c>
      <c r="W75" s="176" t="s">
        <v>263</v>
      </c>
      <c r="Y75" t="str">
        <f t="shared" si="16"/>
        <v/>
      </c>
      <c r="Z75" t="str">
        <f t="shared" si="17"/>
        <v>　　円</v>
      </c>
    </row>
    <row r="76" spans="2:26">
      <c r="B76" t="str">
        <f t="shared" si="9"/>
        <v>73</v>
      </c>
      <c r="C76">
        <f>+COUNTIF($Y$4:Y76,Y76)</f>
        <v>73</v>
      </c>
      <c r="D76" t="str">
        <f t="shared" si="10"/>
        <v>73</v>
      </c>
      <c r="E76" s="367"/>
      <c r="F76" s="368"/>
      <c r="G76" s="172" t="str">
        <f t="shared" si="11"/>
        <v/>
      </c>
      <c r="H76" s="369"/>
      <c r="I76" s="369"/>
      <c r="J76" s="370"/>
      <c r="K76" s="173" t="s">
        <v>261</v>
      </c>
      <c r="L76" s="174" t="str">
        <f t="shared" si="12"/>
        <v/>
      </c>
      <c r="M76" s="382"/>
      <c r="N76" s="369"/>
      <c r="O76" s="174" t="str">
        <f t="shared" si="13"/>
        <v/>
      </c>
      <c r="P76" s="370"/>
      <c r="Q76" s="369"/>
      <c r="R76" s="174" t="str">
        <f t="shared" si="14"/>
        <v/>
      </c>
      <c r="S76" s="382"/>
      <c r="T76" s="369"/>
      <c r="U76" s="173" t="s">
        <v>260</v>
      </c>
      <c r="V76" s="183">
        <f t="shared" si="15"/>
        <v>0</v>
      </c>
      <c r="W76" s="176" t="s">
        <v>263</v>
      </c>
      <c r="Y76" t="str">
        <f t="shared" si="16"/>
        <v/>
      </c>
      <c r="Z76" t="str">
        <f t="shared" si="17"/>
        <v>　　円</v>
      </c>
    </row>
    <row r="77" spans="2:26">
      <c r="B77" t="str">
        <f t="shared" si="9"/>
        <v>74</v>
      </c>
      <c r="C77">
        <f>+COUNTIF($Y$4:Y77,Y77)</f>
        <v>74</v>
      </c>
      <c r="D77" t="str">
        <f t="shared" si="10"/>
        <v>74</v>
      </c>
      <c r="E77" s="367"/>
      <c r="F77" s="368"/>
      <c r="G77" s="172" t="str">
        <f t="shared" si="11"/>
        <v/>
      </c>
      <c r="H77" s="369"/>
      <c r="I77" s="369"/>
      <c r="J77" s="370"/>
      <c r="K77" s="173" t="s">
        <v>261</v>
      </c>
      <c r="L77" s="174" t="str">
        <f t="shared" si="12"/>
        <v/>
      </c>
      <c r="M77" s="382"/>
      <c r="N77" s="369"/>
      <c r="O77" s="174" t="str">
        <f t="shared" si="13"/>
        <v/>
      </c>
      <c r="P77" s="370"/>
      <c r="Q77" s="369"/>
      <c r="R77" s="174" t="str">
        <f t="shared" si="14"/>
        <v/>
      </c>
      <c r="S77" s="382"/>
      <c r="T77" s="369"/>
      <c r="U77" s="173" t="s">
        <v>260</v>
      </c>
      <c r="V77" s="183">
        <f t="shared" si="15"/>
        <v>0</v>
      </c>
      <c r="W77" s="176" t="s">
        <v>263</v>
      </c>
      <c r="Y77" t="str">
        <f t="shared" si="16"/>
        <v/>
      </c>
      <c r="Z77" t="str">
        <f t="shared" si="17"/>
        <v>　　円</v>
      </c>
    </row>
    <row r="78" spans="2:26">
      <c r="B78" t="str">
        <f t="shared" si="9"/>
        <v>75</v>
      </c>
      <c r="C78">
        <f>+COUNTIF($Y$4:Y78,Y78)</f>
        <v>75</v>
      </c>
      <c r="D78" t="str">
        <f t="shared" si="10"/>
        <v>75</v>
      </c>
      <c r="E78" s="367"/>
      <c r="F78" s="368"/>
      <c r="G78" s="172" t="str">
        <f t="shared" si="11"/>
        <v/>
      </c>
      <c r="H78" s="369"/>
      <c r="I78" s="369"/>
      <c r="J78" s="370"/>
      <c r="K78" s="173" t="s">
        <v>261</v>
      </c>
      <c r="L78" s="174" t="str">
        <f t="shared" si="12"/>
        <v/>
      </c>
      <c r="M78" s="382"/>
      <c r="N78" s="369"/>
      <c r="O78" s="174" t="str">
        <f t="shared" si="13"/>
        <v/>
      </c>
      <c r="P78" s="370"/>
      <c r="Q78" s="369"/>
      <c r="R78" s="174" t="str">
        <f t="shared" si="14"/>
        <v/>
      </c>
      <c r="S78" s="382"/>
      <c r="T78" s="369"/>
      <c r="U78" s="173" t="s">
        <v>260</v>
      </c>
      <c r="V78" s="183">
        <f t="shared" si="15"/>
        <v>0</v>
      </c>
      <c r="W78" s="176" t="s">
        <v>263</v>
      </c>
      <c r="Y78" t="str">
        <f t="shared" si="16"/>
        <v/>
      </c>
      <c r="Z78" t="str">
        <f t="shared" si="17"/>
        <v>　　円</v>
      </c>
    </row>
    <row r="79" spans="2:26">
      <c r="B79" t="str">
        <f t="shared" si="9"/>
        <v>76</v>
      </c>
      <c r="C79">
        <f>+COUNTIF($Y$4:Y79,Y79)</f>
        <v>76</v>
      </c>
      <c r="D79" t="str">
        <f t="shared" si="10"/>
        <v>76</v>
      </c>
      <c r="E79" s="367"/>
      <c r="F79" s="368"/>
      <c r="G79" s="172" t="str">
        <f t="shared" si="11"/>
        <v/>
      </c>
      <c r="H79" s="369"/>
      <c r="I79" s="369"/>
      <c r="J79" s="370"/>
      <c r="K79" s="173" t="s">
        <v>261</v>
      </c>
      <c r="L79" s="174" t="str">
        <f t="shared" si="12"/>
        <v/>
      </c>
      <c r="M79" s="382"/>
      <c r="N79" s="369"/>
      <c r="O79" s="174" t="str">
        <f t="shared" si="13"/>
        <v/>
      </c>
      <c r="P79" s="370"/>
      <c r="Q79" s="369"/>
      <c r="R79" s="174" t="str">
        <f t="shared" si="14"/>
        <v/>
      </c>
      <c r="S79" s="382"/>
      <c r="T79" s="369"/>
      <c r="U79" s="173" t="s">
        <v>260</v>
      </c>
      <c r="V79" s="183">
        <f t="shared" si="15"/>
        <v>0</v>
      </c>
      <c r="W79" s="176" t="s">
        <v>263</v>
      </c>
      <c r="Y79" t="str">
        <f t="shared" si="16"/>
        <v/>
      </c>
      <c r="Z79" t="str">
        <f t="shared" si="17"/>
        <v>　　円</v>
      </c>
    </row>
    <row r="80" spans="2:26">
      <c r="B80" t="str">
        <f t="shared" si="9"/>
        <v>77</v>
      </c>
      <c r="C80">
        <f>+COUNTIF($Y$4:Y80,Y80)</f>
        <v>77</v>
      </c>
      <c r="D80" t="str">
        <f t="shared" si="10"/>
        <v>77</v>
      </c>
      <c r="E80" s="367"/>
      <c r="F80" s="368"/>
      <c r="G80" s="172" t="str">
        <f t="shared" si="11"/>
        <v/>
      </c>
      <c r="H80" s="369"/>
      <c r="I80" s="369"/>
      <c r="J80" s="370"/>
      <c r="K80" s="173" t="s">
        <v>261</v>
      </c>
      <c r="L80" s="174" t="str">
        <f t="shared" si="12"/>
        <v/>
      </c>
      <c r="M80" s="382"/>
      <c r="N80" s="369"/>
      <c r="O80" s="174" t="str">
        <f t="shared" si="13"/>
        <v/>
      </c>
      <c r="P80" s="370"/>
      <c r="Q80" s="369"/>
      <c r="R80" s="174" t="str">
        <f t="shared" si="14"/>
        <v/>
      </c>
      <c r="S80" s="382"/>
      <c r="T80" s="369"/>
      <c r="U80" s="173" t="s">
        <v>260</v>
      </c>
      <c r="V80" s="183">
        <f t="shared" si="15"/>
        <v>0</v>
      </c>
      <c r="W80" s="176" t="s">
        <v>263</v>
      </c>
      <c r="Y80" t="str">
        <f t="shared" si="16"/>
        <v/>
      </c>
      <c r="Z80" t="str">
        <f t="shared" si="17"/>
        <v>　　円</v>
      </c>
    </row>
    <row r="81" spans="2:26">
      <c r="B81" t="str">
        <f t="shared" si="9"/>
        <v>78</v>
      </c>
      <c r="C81">
        <f>+COUNTIF($Y$4:Y81,Y81)</f>
        <v>78</v>
      </c>
      <c r="D81" t="str">
        <f t="shared" si="10"/>
        <v>78</v>
      </c>
      <c r="E81" s="367"/>
      <c r="F81" s="368"/>
      <c r="G81" s="172" t="str">
        <f t="shared" si="11"/>
        <v/>
      </c>
      <c r="H81" s="369"/>
      <c r="I81" s="369"/>
      <c r="J81" s="370"/>
      <c r="K81" s="173" t="s">
        <v>261</v>
      </c>
      <c r="L81" s="174" t="str">
        <f t="shared" si="12"/>
        <v/>
      </c>
      <c r="M81" s="382"/>
      <c r="N81" s="369"/>
      <c r="O81" s="174" t="str">
        <f t="shared" si="13"/>
        <v/>
      </c>
      <c r="P81" s="370"/>
      <c r="Q81" s="369"/>
      <c r="R81" s="174" t="str">
        <f t="shared" si="14"/>
        <v/>
      </c>
      <c r="S81" s="382"/>
      <c r="T81" s="369"/>
      <c r="U81" s="173" t="s">
        <v>260</v>
      </c>
      <c r="V81" s="183">
        <f t="shared" si="15"/>
        <v>0</v>
      </c>
      <c r="W81" s="176" t="s">
        <v>263</v>
      </c>
      <c r="Y81" t="str">
        <f t="shared" si="16"/>
        <v/>
      </c>
      <c r="Z81" t="str">
        <f t="shared" si="17"/>
        <v>　　円</v>
      </c>
    </row>
    <row r="82" spans="2:26">
      <c r="B82" t="str">
        <f t="shared" si="9"/>
        <v>79</v>
      </c>
      <c r="C82">
        <f>+COUNTIF($Y$4:Y82,Y82)</f>
        <v>79</v>
      </c>
      <c r="D82" t="str">
        <f t="shared" si="10"/>
        <v>79</v>
      </c>
      <c r="E82" s="367"/>
      <c r="F82" s="368"/>
      <c r="G82" s="172" t="str">
        <f t="shared" si="11"/>
        <v/>
      </c>
      <c r="H82" s="369"/>
      <c r="I82" s="369"/>
      <c r="J82" s="370"/>
      <c r="K82" s="173" t="s">
        <v>261</v>
      </c>
      <c r="L82" s="174" t="str">
        <f t="shared" si="12"/>
        <v/>
      </c>
      <c r="M82" s="382"/>
      <c r="N82" s="369"/>
      <c r="O82" s="174" t="str">
        <f t="shared" si="13"/>
        <v/>
      </c>
      <c r="P82" s="370"/>
      <c r="Q82" s="369"/>
      <c r="R82" s="174" t="str">
        <f t="shared" si="14"/>
        <v/>
      </c>
      <c r="S82" s="382"/>
      <c r="T82" s="369"/>
      <c r="U82" s="173" t="s">
        <v>260</v>
      </c>
      <c r="V82" s="183">
        <f t="shared" si="15"/>
        <v>0</v>
      </c>
      <c r="W82" s="176" t="s">
        <v>263</v>
      </c>
      <c r="Y82" t="str">
        <f t="shared" si="16"/>
        <v/>
      </c>
      <c r="Z82" t="str">
        <f t="shared" si="17"/>
        <v>　　円</v>
      </c>
    </row>
    <row r="83" spans="2:26">
      <c r="B83" t="str">
        <f t="shared" si="9"/>
        <v>80</v>
      </c>
      <c r="C83">
        <f>+COUNTIF($Y$4:Y83,Y83)</f>
        <v>80</v>
      </c>
      <c r="D83" t="str">
        <f t="shared" si="10"/>
        <v>80</v>
      </c>
      <c r="E83" s="367"/>
      <c r="F83" s="368"/>
      <c r="G83" s="172" t="str">
        <f t="shared" si="11"/>
        <v/>
      </c>
      <c r="H83" s="369"/>
      <c r="I83" s="369"/>
      <c r="J83" s="370"/>
      <c r="K83" s="173" t="s">
        <v>261</v>
      </c>
      <c r="L83" s="174" t="str">
        <f t="shared" si="12"/>
        <v/>
      </c>
      <c r="M83" s="382"/>
      <c r="N83" s="369"/>
      <c r="O83" s="174" t="str">
        <f t="shared" si="13"/>
        <v/>
      </c>
      <c r="P83" s="370"/>
      <c r="Q83" s="369"/>
      <c r="R83" s="174" t="str">
        <f t="shared" si="14"/>
        <v/>
      </c>
      <c r="S83" s="382"/>
      <c r="T83" s="369"/>
      <c r="U83" s="173" t="s">
        <v>260</v>
      </c>
      <c r="V83" s="183">
        <f t="shared" si="15"/>
        <v>0</v>
      </c>
      <c r="W83" s="176" t="s">
        <v>263</v>
      </c>
      <c r="Y83" t="str">
        <f t="shared" si="16"/>
        <v/>
      </c>
      <c r="Z83" t="str">
        <f t="shared" si="17"/>
        <v>　　円</v>
      </c>
    </row>
    <row r="84" spans="2:26">
      <c r="B84" t="str">
        <f t="shared" si="9"/>
        <v>81</v>
      </c>
      <c r="C84">
        <f>+COUNTIF($Y$4:Y84,Y84)</f>
        <v>81</v>
      </c>
      <c r="D84" t="str">
        <f t="shared" si="10"/>
        <v>81</v>
      </c>
      <c r="E84" s="367"/>
      <c r="F84" s="368"/>
      <c r="G84" s="172" t="str">
        <f t="shared" si="11"/>
        <v/>
      </c>
      <c r="H84" s="369"/>
      <c r="I84" s="369"/>
      <c r="J84" s="370"/>
      <c r="K84" s="173" t="s">
        <v>261</v>
      </c>
      <c r="L84" s="174" t="str">
        <f t="shared" si="12"/>
        <v/>
      </c>
      <c r="M84" s="382"/>
      <c r="N84" s="369"/>
      <c r="O84" s="174" t="str">
        <f t="shared" si="13"/>
        <v/>
      </c>
      <c r="P84" s="370"/>
      <c r="Q84" s="369"/>
      <c r="R84" s="174" t="str">
        <f t="shared" si="14"/>
        <v/>
      </c>
      <c r="S84" s="382"/>
      <c r="T84" s="369"/>
      <c r="U84" s="173" t="s">
        <v>260</v>
      </c>
      <c r="V84" s="183">
        <f t="shared" si="15"/>
        <v>0</v>
      </c>
      <c r="W84" s="176" t="s">
        <v>263</v>
      </c>
      <c r="Y84" t="str">
        <f t="shared" si="16"/>
        <v/>
      </c>
      <c r="Z84" t="str">
        <f t="shared" si="17"/>
        <v>　　円</v>
      </c>
    </row>
    <row r="85" spans="2:26">
      <c r="B85" t="str">
        <f t="shared" si="9"/>
        <v>82</v>
      </c>
      <c r="C85">
        <f>+COUNTIF($Y$4:Y85,Y85)</f>
        <v>82</v>
      </c>
      <c r="D85" t="str">
        <f t="shared" si="10"/>
        <v>82</v>
      </c>
      <c r="E85" s="367"/>
      <c r="F85" s="368"/>
      <c r="G85" s="172" t="str">
        <f t="shared" si="11"/>
        <v/>
      </c>
      <c r="H85" s="369"/>
      <c r="I85" s="369"/>
      <c r="J85" s="370"/>
      <c r="K85" s="173" t="s">
        <v>261</v>
      </c>
      <c r="L85" s="174" t="str">
        <f t="shared" si="12"/>
        <v/>
      </c>
      <c r="M85" s="382"/>
      <c r="N85" s="369"/>
      <c r="O85" s="174" t="str">
        <f t="shared" si="13"/>
        <v/>
      </c>
      <c r="P85" s="370"/>
      <c r="Q85" s="369"/>
      <c r="R85" s="174" t="str">
        <f t="shared" si="14"/>
        <v/>
      </c>
      <c r="S85" s="382"/>
      <c r="T85" s="369"/>
      <c r="U85" s="173" t="s">
        <v>260</v>
      </c>
      <c r="V85" s="183">
        <f t="shared" si="15"/>
        <v>0</v>
      </c>
      <c r="W85" s="176" t="s">
        <v>263</v>
      </c>
      <c r="Y85" t="str">
        <f t="shared" si="16"/>
        <v/>
      </c>
      <c r="Z85" t="str">
        <f t="shared" si="17"/>
        <v>　　円</v>
      </c>
    </row>
    <row r="86" spans="2:26">
      <c r="B86" t="str">
        <f t="shared" si="9"/>
        <v>83</v>
      </c>
      <c r="C86">
        <f>+COUNTIF($Y$4:Y86,Y86)</f>
        <v>83</v>
      </c>
      <c r="D86" t="str">
        <f t="shared" si="10"/>
        <v>83</v>
      </c>
      <c r="E86" s="367"/>
      <c r="F86" s="368"/>
      <c r="G86" s="172" t="str">
        <f t="shared" si="11"/>
        <v/>
      </c>
      <c r="H86" s="369"/>
      <c r="I86" s="369"/>
      <c r="J86" s="370"/>
      <c r="K86" s="173" t="s">
        <v>261</v>
      </c>
      <c r="L86" s="174" t="str">
        <f t="shared" si="12"/>
        <v/>
      </c>
      <c r="M86" s="382"/>
      <c r="N86" s="369"/>
      <c r="O86" s="174" t="str">
        <f t="shared" si="13"/>
        <v/>
      </c>
      <c r="P86" s="370"/>
      <c r="Q86" s="369"/>
      <c r="R86" s="174" t="str">
        <f t="shared" si="14"/>
        <v/>
      </c>
      <c r="S86" s="382"/>
      <c r="T86" s="369"/>
      <c r="U86" s="173" t="s">
        <v>260</v>
      </c>
      <c r="V86" s="183">
        <f t="shared" si="15"/>
        <v>0</v>
      </c>
      <c r="W86" s="176" t="s">
        <v>263</v>
      </c>
      <c r="Y86" t="str">
        <f t="shared" si="16"/>
        <v/>
      </c>
      <c r="Z86" t="str">
        <f t="shared" si="17"/>
        <v>　　円</v>
      </c>
    </row>
    <row r="87" spans="2:26">
      <c r="B87" t="str">
        <f t="shared" si="9"/>
        <v>84</v>
      </c>
      <c r="C87">
        <f>+COUNTIF($Y$4:Y87,Y87)</f>
        <v>84</v>
      </c>
      <c r="D87" t="str">
        <f t="shared" si="10"/>
        <v>84</v>
      </c>
      <c r="E87" s="367"/>
      <c r="F87" s="368"/>
      <c r="G87" s="172" t="str">
        <f t="shared" si="11"/>
        <v/>
      </c>
      <c r="H87" s="369"/>
      <c r="I87" s="369"/>
      <c r="J87" s="370"/>
      <c r="K87" s="173" t="s">
        <v>261</v>
      </c>
      <c r="L87" s="174" t="str">
        <f t="shared" si="12"/>
        <v/>
      </c>
      <c r="M87" s="382"/>
      <c r="N87" s="369"/>
      <c r="O87" s="174" t="str">
        <f t="shared" si="13"/>
        <v/>
      </c>
      <c r="P87" s="370"/>
      <c r="Q87" s="369"/>
      <c r="R87" s="174" t="str">
        <f t="shared" si="14"/>
        <v/>
      </c>
      <c r="S87" s="382"/>
      <c r="T87" s="369"/>
      <c r="U87" s="173" t="s">
        <v>260</v>
      </c>
      <c r="V87" s="183">
        <f t="shared" si="15"/>
        <v>0</v>
      </c>
      <c r="W87" s="176" t="s">
        <v>263</v>
      </c>
      <c r="Y87" t="str">
        <f t="shared" si="16"/>
        <v/>
      </c>
      <c r="Z87" t="str">
        <f t="shared" si="17"/>
        <v>　　円</v>
      </c>
    </row>
    <row r="88" spans="2:26">
      <c r="B88" t="str">
        <f t="shared" si="9"/>
        <v>85</v>
      </c>
      <c r="C88">
        <f>+COUNTIF($Y$4:Y88,Y88)</f>
        <v>85</v>
      </c>
      <c r="D88" t="str">
        <f t="shared" si="10"/>
        <v>85</v>
      </c>
      <c r="E88" s="367"/>
      <c r="F88" s="368"/>
      <c r="G88" s="172" t="str">
        <f t="shared" si="11"/>
        <v/>
      </c>
      <c r="H88" s="369"/>
      <c r="I88" s="369"/>
      <c r="J88" s="370"/>
      <c r="K88" s="173" t="s">
        <v>261</v>
      </c>
      <c r="L88" s="174" t="str">
        <f t="shared" si="12"/>
        <v/>
      </c>
      <c r="M88" s="382"/>
      <c r="N88" s="369"/>
      <c r="O88" s="174" t="str">
        <f t="shared" si="13"/>
        <v/>
      </c>
      <c r="P88" s="370"/>
      <c r="Q88" s="369"/>
      <c r="R88" s="174" t="str">
        <f t="shared" si="14"/>
        <v/>
      </c>
      <c r="S88" s="382"/>
      <c r="T88" s="369"/>
      <c r="U88" s="173" t="s">
        <v>260</v>
      </c>
      <c r="V88" s="183">
        <f t="shared" si="15"/>
        <v>0</v>
      </c>
      <c r="W88" s="176" t="s">
        <v>263</v>
      </c>
      <c r="Y88" t="str">
        <f t="shared" si="16"/>
        <v/>
      </c>
      <c r="Z88" t="str">
        <f t="shared" si="17"/>
        <v>　　円</v>
      </c>
    </row>
    <row r="89" spans="2:26">
      <c r="B89" t="str">
        <f t="shared" si="9"/>
        <v>86</v>
      </c>
      <c r="C89">
        <f>+COUNTIF($Y$4:Y89,Y89)</f>
        <v>86</v>
      </c>
      <c r="D89" t="str">
        <f t="shared" si="10"/>
        <v>86</v>
      </c>
      <c r="E89" s="367"/>
      <c r="F89" s="368"/>
      <c r="G89" s="172" t="str">
        <f t="shared" si="11"/>
        <v/>
      </c>
      <c r="H89" s="369"/>
      <c r="I89" s="369"/>
      <c r="J89" s="370"/>
      <c r="K89" s="173" t="s">
        <v>261</v>
      </c>
      <c r="L89" s="174" t="str">
        <f t="shared" si="12"/>
        <v/>
      </c>
      <c r="M89" s="382"/>
      <c r="N89" s="369"/>
      <c r="O89" s="174" t="str">
        <f t="shared" si="13"/>
        <v/>
      </c>
      <c r="P89" s="370"/>
      <c r="Q89" s="369"/>
      <c r="R89" s="174" t="str">
        <f t="shared" si="14"/>
        <v/>
      </c>
      <c r="S89" s="382"/>
      <c r="T89" s="369"/>
      <c r="U89" s="173" t="s">
        <v>260</v>
      </c>
      <c r="V89" s="183">
        <f t="shared" si="15"/>
        <v>0</v>
      </c>
      <c r="W89" s="176" t="s">
        <v>263</v>
      </c>
      <c r="Y89" t="str">
        <f t="shared" si="16"/>
        <v/>
      </c>
      <c r="Z89" t="str">
        <f t="shared" si="17"/>
        <v>　　円</v>
      </c>
    </row>
    <row r="90" spans="2:26">
      <c r="B90" t="str">
        <f t="shared" si="9"/>
        <v>87</v>
      </c>
      <c r="C90">
        <f>+COUNTIF($Y$4:Y90,Y90)</f>
        <v>87</v>
      </c>
      <c r="D90" t="str">
        <f t="shared" si="10"/>
        <v>87</v>
      </c>
      <c r="E90" s="367"/>
      <c r="F90" s="368"/>
      <c r="G90" s="172" t="str">
        <f t="shared" si="11"/>
        <v/>
      </c>
      <c r="H90" s="369"/>
      <c r="I90" s="369"/>
      <c r="J90" s="370"/>
      <c r="K90" s="173" t="s">
        <v>261</v>
      </c>
      <c r="L90" s="174" t="str">
        <f t="shared" si="12"/>
        <v/>
      </c>
      <c r="M90" s="382"/>
      <c r="N90" s="369"/>
      <c r="O90" s="174" t="str">
        <f t="shared" si="13"/>
        <v/>
      </c>
      <c r="P90" s="370"/>
      <c r="Q90" s="369"/>
      <c r="R90" s="174" t="str">
        <f t="shared" si="14"/>
        <v/>
      </c>
      <c r="S90" s="382"/>
      <c r="T90" s="369"/>
      <c r="U90" s="173" t="s">
        <v>260</v>
      </c>
      <c r="V90" s="183">
        <f t="shared" si="15"/>
        <v>0</v>
      </c>
      <c r="W90" s="176" t="s">
        <v>263</v>
      </c>
      <c r="Y90" t="str">
        <f t="shared" si="16"/>
        <v/>
      </c>
      <c r="Z90" t="str">
        <f t="shared" si="17"/>
        <v>　　円</v>
      </c>
    </row>
    <row r="91" spans="2:26">
      <c r="B91" t="str">
        <f t="shared" si="9"/>
        <v>88</v>
      </c>
      <c r="C91">
        <f>+COUNTIF($Y$4:Y91,Y91)</f>
        <v>88</v>
      </c>
      <c r="D91" t="str">
        <f t="shared" si="10"/>
        <v>88</v>
      </c>
      <c r="E91" s="367"/>
      <c r="F91" s="368"/>
      <c r="G91" s="172" t="str">
        <f t="shared" si="11"/>
        <v/>
      </c>
      <c r="H91" s="369"/>
      <c r="I91" s="369"/>
      <c r="J91" s="370"/>
      <c r="K91" s="173" t="s">
        <v>261</v>
      </c>
      <c r="L91" s="174" t="str">
        <f t="shared" si="12"/>
        <v/>
      </c>
      <c r="M91" s="382"/>
      <c r="N91" s="369"/>
      <c r="O91" s="174" t="str">
        <f t="shared" si="13"/>
        <v/>
      </c>
      <c r="P91" s="370"/>
      <c r="Q91" s="369"/>
      <c r="R91" s="174" t="str">
        <f t="shared" si="14"/>
        <v/>
      </c>
      <c r="S91" s="382"/>
      <c r="T91" s="369"/>
      <c r="U91" s="173" t="s">
        <v>260</v>
      </c>
      <c r="V91" s="183">
        <f t="shared" si="15"/>
        <v>0</v>
      </c>
      <c r="W91" s="176" t="s">
        <v>263</v>
      </c>
      <c r="Y91" t="str">
        <f t="shared" si="16"/>
        <v/>
      </c>
      <c r="Z91" t="str">
        <f t="shared" si="17"/>
        <v>　　円</v>
      </c>
    </row>
    <row r="92" spans="2:26">
      <c r="B92" t="str">
        <f t="shared" si="9"/>
        <v>89</v>
      </c>
      <c r="C92">
        <f>+COUNTIF($Y$4:Y92,Y92)</f>
        <v>89</v>
      </c>
      <c r="D92" t="str">
        <f t="shared" si="10"/>
        <v>89</v>
      </c>
      <c r="E92" s="367"/>
      <c r="F92" s="368"/>
      <c r="G92" s="172" t="str">
        <f t="shared" si="11"/>
        <v/>
      </c>
      <c r="H92" s="369"/>
      <c r="I92" s="369"/>
      <c r="J92" s="370"/>
      <c r="K92" s="173" t="s">
        <v>261</v>
      </c>
      <c r="L92" s="174" t="str">
        <f t="shared" si="12"/>
        <v/>
      </c>
      <c r="M92" s="382"/>
      <c r="N92" s="369"/>
      <c r="O92" s="174" t="str">
        <f t="shared" si="13"/>
        <v/>
      </c>
      <c r="P92" s="370"/>
      <c r="Q92" s="369"/>
      <c r="R92" s="174" t="str">
        <f t="shared" si="14"/>
        <v/>
      </c>
      <c r="S92" s="382"/>
      <c r="T92" s="369"/>
      <c r="U92" s="173" t="s">
        <v>260</v>
      </c>
      <c r="V92" s="183">
        <f t="shared" si="15"/>
        <v>0</v>
      </c>
      <c r="W92" s="176" t="s">
        <v>263</v>
      </c>
      <c r="Y92" t="str">
        <f t="shared" si="16"/>
        <v/>
      </c>
      <c r="Z92" t="str">
        <f t="shared" si="17"/>
        <v>　　円</v>
      </c>
    </row>
    <row r="93" spans="2:26">
      <c r="B93" t="str">
        <f t="shared" si="9"/>
        <v>90</v>
      </c>
      <c r="C93">
        <f>+COUNTIF($Y$4:Y93,Y93)</f>
        <v>90</v>
      </c>
      <c r="D93" t="str">
        <f t="shared" si="10"/>
        <v>90</v>
      </c>
      <c r="E93" s="367"/>
      <c r="F93" s="368"/>
      <c r="G93" s="172" t="str">
        <f t="shared" si="11"/>
        <v/>
      </c>
      <c r="H93" s="369"/>
      <c r="I93" s="369"/>
      <c r="J93" s="370"/>
      <c r="K93" s="173" t="s">
        <v>261</v>
      </c>
      <c r="L93" s="174" t="str">
        <f t="shared" si="12"/>
        <v/>
      </c>
      <c r="M93" s="382"/>
      <c r="N93" s="369"/>
      <c r="O93" s="174" t="str">
        <f t="shared" si="13"/>
        <v/>
      </c>
      <c r="P93" s="370"/>
      <c r="Q93" s="369"/>
      <c r="R93" s="174" t="str">
        <f t="shared" si="14"/>
        <v/>
      </c>
      <c r="S93" s="382"/>
      <c r="T93" s="369"/>
      <c r="U93" s="173" t="s">
        <v>260</v>
      </c>
      <c r="V93" s="183">
        <f t="shared" si="15"/>
        <v>0</v>
      </c>
      <c r="W93" s="176" t="s">
        <v>263</v>
      </c>
      <c r="Y93" t="str">
        <f t="shared" si="16"/>
        <v/>
      </c>
      <c r="Z93" t="str">
        <f t="shared" si="17"/>
        <v>　　円</v>
      </c>
    </row>
    <row r="94" spans="2:26">
      <c r="B94" t="str">
        <f t="shared" si="9"/>
        <v>91</v>
      </c>
      <c r="C94">
        <f>+COUNTIF($Y$4:Y94,Y94)</f>
        <v>91</v>
      </c>
      <c r="D94" t="str">
        <f t="shared" si="10"/>
        <v>91</v>
      </c>
      <c r="E94" s="367"/>
      <c r="F94" s="368"/>
      <c r="G94" s="172" t="str">
        <f t="shared" si="11"/>
        <v/>
      </c>
      <c r="H94" s="369"/>
      <c r="I94" s="369"/>
      <c r="J94" s="370"/>
      <c r="K94" s="173" t="s">
        <v>261</v>
      </c>
      <c r="L94" s="174" t="str">
        <f t="shared" si="12"/>
        <v/>
      </c>
      <c r="M94" s="382"/>
      <c r="N94" s="369"/>
      <c r="O94" s="174" t="str">
        <f t="shared" si="13"/>
        <v/>
      </c>
      <c r="P94" s="370"/>
      <c r="Q94" s="369"/>
      <c r="R94" s="174" t="str">
        <f t="shared" si="14"/>
        <v/>
      </c>
      <c r="S94" s="382"/>
      <c r="T94" s="369"/>
      <c r="U94" s="173" t="s">
        <v>260</v>
      </c>
      <c r="V94" s="183">
        <f t="shared" si="15"/>
        <v>0</v>
      </c>
      <c r="W94" s="176" t="s">
        <v>263</v>
      </c>
      <c r="Y94" t="str">
        <f t="shared" si="16"/>
        <v/>
      </c>
      <c r="Z94" t="str">
        <f t="shared" si="17"/>
        <v>　　円</v>
      </c>
    </row>
    <row r="95" spans="2:26">
      <c r="B95" t="str">
        <f t="shared" si="9"/>
        <v>92</v>
      </c>
      <c r="C95">
        <f>+COUNTIF($Y$4:Y95,Y95)</f>
        <v>92</v>
      </c>
      <c r="D95" t="str">
        <f t="shared" si="10"/>
        <v>92</v>
      </c>
      <c r="E95" s="367"/>
      <c r="F95" s="368"/>
      <c r="G95" s="172" t="str">
        <f t="shared" si="11"/>
        <v/>
      </c>
      <c r="H95" s="369"/>
      <c r="I95" s="369"/>
      <c r="J95" s="370"/>
      <c r="K95" s="173" t="s">
        <v>261</v>
      </c>
      <c r="L95" s="174" t="str">
        <f t="shared" si="12"/>
        <v/>
      </c>
      <c r="M95" s="382"/>
      <c r="N95" s="369"/>
      <c r="O95" s="174" t="str">
        <f t="shared" si="13"/>
        <v/>
      </c>
      <c r="P95" s="370"/>
      <c r="Q95" s="369"/>
      <c r="R95" s="174" t="str">
        <f t="shared" si="14"/>
        <v/>
      </c>
      <c r="S95" s="382"/>
      <c r="T95" s="369"/>
      <c r="U95" s="173" t="s">
        <v>260</v>
      </c>
      <c r="V95" s="183">
        <f t="shared" si="15"/>
        <v>0</v>
      </c>
      <c r="W95" s="176" t="s">
        <v>263</v>
      </c>
      <c r="Y95" t="str">
        <f t="shared" si="16"/>
        <v/>
      </c>
      <c r="Z95" t="str">
        <f t="shared" si="17"/>
        <v>　　円</v>
      </c>
    </row>
    <row r="96" spans="2:26">
      <c r="B96" t="str">
        <f t="shared" si="9"/>
        <v>93</v>
      </c>
      <c r="C96">
        <f>+COUNTIF($Y$4:Y96,Y96)</f>
        <v>93</v>
      </c>
      <c r="D96" t="str">
        <f t="shared" si="10"/>
        <v>93</v>
      </c>
      <c r="E96" s="367"/>
      <c r="F96" s="368"/>
      <c r="G96" s="172" t="str">
        <f t="shared" si="11"/>
        <v/>
      </c>
      <c r="H96" s="369"/>
      <c r="I96" s="369"/>
      <c r="J96" s="370"/>
      <c r="K96" s="173" t="s">
        <v>261</v>
      </c>
      <c r="L96" s="174" t="str">
        <f t="shared" si="12"/>
        <v/>
      </c>
      <c r="M96" s="382"/>
      <c r="N96" s="369"/>
      <c r="O96" s="174" t="str">
        <f t="shared" si="13"/>
        <v/>
      </c>
      <c r="P96" s="370"/>
      <c r="Q96" s="369"/>
      <c r="R96" s="174" t="str">
        <f t="shared" si="14"/>
        <v/>
      </c>
      <c r="S96" s="382"/>
      <c r="T96" s="369"/>
      <c r="U96" s="173" t="s">
        <v>260</v>
      </c>
      <c r="V96" s="183">
        <f t="shared" si="15"/>
        <v>0</v>
      </c>
      <c r="W96" s="176" t="s">
        <v>263</v>
      </c>
      <c r="Y96" t="str">
        <f t="shared" si="16"/>
        <v/>
      </c>
      <c r="Z96" t="str">
        <f t="shared" si="17"/>
        <v>　　円</v>
      </c>
    </row>
    <row r="97" spans="2:26">
      <c r="B97" t="str">
        <f t="shared" si="9"/>
        <v>94</v>
      </c>
      <c r="C97">
        <f>+COUNTIF($Y$4:Y97,Y97)</f>
        <v>94</v>
      </c>
      <c r="D97" t="str">
        <f t="shared" si="10"/>
        <v>94</v>
      </c>
      <c r="E97" s="367"/>
      <c r="F97" s="368"/>
      <c r="G97" s="172" t="str">
        <f t="shared" si="11"/>
        <v/>
      </c>
      <c r="H97" s="369"/>
      <c r="I97" s="369"/>
      <c r="J97" s="370"/>
      <c r="K97" s="173" t="s">
        <v>261</v>
      </c>
      <c r="L97" s="174" t="str">
        <f t="shared" si="12"/>
        <v/>
      </c>
      <c r="M97" s="382"/>
      <c r="N97" s="369"/>
      <c r="O97" s="174" t="str">
        <f t="shared" si="13"/>
        <v/>
      </c>
      <c r="P97" s="370"/>
      <c r="Q97" s="369"/>
      <c r="R97" s="174" t="str">
        <f t="shared" si="14"/>
        <v/>
      </c>
      <c r="S97" s="382"/>
      <c r="T97" s="369"/>
      <c r="U97" s="173" t="s">
        <v>260</v>
      </c>
      <c r="V97" s="183">
        <f t="shared" si="15"/>
        <v>0</v>
      </c>
      <c r="W97" s="176" t="s">
        <v>263</v>
      </c>
      <c r="Y97" t="str">
        <f t="shared" si="16"/>
        <v/>
      </c>
      <c r="Z97" t="str">
        <f t="shared" si="17"/>
        <v>　　円</v>
      </c>
    </row>
    <row r="98" spans="2:26">
      <c r="B98" t="str">
        <f t="shared" si="9"/>
        <v>95</v>
      </c>
      <c r="C98">
        <f>+COUNTIF($Y$4:Y98,Y98)</f>
        <v>95</v>
      </c>
      <c r="D98" t="str">
        <f t="shared" si="10"/>
        <v>95</v>
      </c>
      <c r="E98" s="367"/>
      <c r="F98" s="368"/>
      <c r="G98" s="172" t="str">
        <f t="shared" si="11"/>
        <v/>
      </c>
      <c r="H98" s="369"/>
      <c r="I98" s="369"/>
      <c r="J98" s="370"/>
      <c r="K98" s="173" t="s">
        <v>261</v>
      </c>
      <c r="L98" s="174" t="str">
        <f t="shared" si="12"/>
        <v/>
      </c>
      <c r="M98" s="382"/>
      <c r="N98" s="369"/>
      <c r="O98" s="174" t="str">
        <f t="shared" si="13"/>
        <v/>
      </c>
      <c r="P98" s="370"/>
      <c r="Q98" s="369"/>
      <c r="R98" s="174" t="str">
        <f t="shared" si="14"/>
        <v/>
      </c>
      <c r="S98" s="382"/>
      <c r="T98" s="369"/>
      <c r="U98" s="173" t="s">
        <v>260</v>
      </c>
      <c r="V98" s="183">
        <f t="shared" si="15"/>
        <v>0</v>
      </c>
      <c r="W98" s="176" t="s">
        <v>261</v>
      </c>
      <c r="Y98" t="str">
        <f t="shared" si="16"/>
        <v/>
      </c>
      <c r="Z98" t="str">
        <f t="shared" si="17"/>
        <v>　　円</v>
      </c>
    </row>
    <row r="99" spans="2:26">
      <c r="B99" t="str">
        <f t="shared" si="9"/>
        <v>96</v>
      </c>
      <c r="C99">
        <f>+COUNTIF($Y$4:Y99,Y99)</f>
        <v>96</v>
      </c>
      <c r="D99" t="str">
        <f t="shared" si="10"/>
        <v>96</v>
      </c>
      <c r="E99" s="367"/>
      <c r="F99" s="368"/>
      <c r="G99" s="172" t="str">
        <f t="shared" si="11"/>
        <v/>
      </c>
      <c r="H99" s="369"/>
      <c r="I99" s="369"/>
      <c r="J99" s="370"/>
      <c r="K99" s="173" t="s">
        <v>261</v>
      </c>
      <c r="L99" s="174" t="str">
        <f t="shared" si="12"/>
        <v/>
      </c>
      <c r="M99" s="382"/>
      <c r="N99" s="369"/>
      <c r="O99" s="174" t="str">
        <f t="shared" si="13"/>
        <v/>
      </c>
      <c r="P99" s="370"/>
      <c r="Q99" s="369"/>
      <c r="R99" s="174" t="str">
        <f t="shared" si="14"/>
        <v/>
      </c>
      <c r="S99" s="382"/>
      <c r="T99" s="369"/>
      <c r="U99" s="173" t="s">
        <v>260</v>
      </c>
      <c r="V99" s="183">
        <f t="shared" si="15"/>
        <v>0</v>
      </c>
      <c r="W99" s="176" t="s">
        <v>261</v>
      </c>
      <c r="Y99" t="str">
        <f t="shared" si="16"/>
        <v/>
      </c>
      <c r="Z99" t="str">
        <f t="shared" si="17"/>
        <v>　　円</v>
      </c>
    </row>
    <row r="100" spans="2:26">
      <c r="B100" t="str">
        <f t="shared" si="9"/>
        <v>97</v>
      </c>
      <c r="C100">
        <f>+COUNTIF($Y$4:Y100,Y100)</f>
        <v>97</v>
      </c>
      <c r="D100" t="str">
        <f t="shared" si="10"/>
        <v>97</v>
      </c>
      <c r="E100" s="367"/>
      <c r="F100" s="368"/>
      <c r="G100" s="172" t="str">
        <f t="shared" si="11"/>
        <v/>
      </c>
      <c r="H100" s="369"/>
      <c r="I100" s="369"/>
      <c r="J100" s="370"/>
      <c r="K100" s="173" t="s">
        <v>261</v>
      </c>
      <c r="L100" s="174" t="str">
        <f t="shared" si="12"/>
        <v/>
      </c>
      <c r="M100" s="382"/>
      <c r="N100" s="369"/>
      <c r="O100" s="174" t="str">
        <f t="shared" si="13"/>
        <v/>
      </c>
      <c r="P100" s="370"/>
      <c r="Q100" s="369"/>
      <c r="R100" s="174" t="str">
        <f t="shared" si="14"/>
        <v/>
      </c>
      <c r="S100" s="382"/>
      <c r="T100" s="369"/>
      <c r="U100" s="173" t="s">
        <v>260</v>
      </c>
      <c r="V100" s="183">
        <f t="shared" si="15"/>
        <v>0</v>
      </c>
      <c r="W100" s="176" t="s">
        <v>261</v>
      </c>
      <c r="Y100" t="str">
        <f t="shared" si="16"/>
        <v/>
      </c>
      <c r="Z100" t="str">
        <f t="shared" si="17"/>
        <v>　　円</v>
      </c>
    </row>
    <row r="101" spans="2:26">
      <c r="B101" t="str">
        <f t="shared" si="9"/>
        <v>98</v>
      </c>
      <c r="C101">
        <f>+COUNTIF($Y$4:Y101,Y101)</f>
        <v>98</v>
      </c>
      <c r="D101" t="str">
        <f t="shared" si="10"/>
        <v>98</v>
      </c>
      <c r="E101" s="367"/>
      <c r="F101" s="368"/>
      <c r="G101" s="172" t="str">
        <f t="shared" si="11"/>
        <v/>
      </c>
      <c r="H101" s="369"/>
      <c r="I101" s="369"/>
      <c r="J101" s="370"/>
      <c r="K101" s="173" t="s">
        <v>261</v>
      </c>
      <c r="L101" s="174" t="str">
        <f t="shared" si="12"/>
        <v/>
      </c>
      <c r="M101" s="382"/>
      <c r="N101" s="369"/>
      <c r="O101" s="174" t="str">
        <f t="shared" si="13"/>
        <v/>
      </c>
      <c r="P101" s="370"/>
      <c r="Q101" s="369"/>
      <c r="R101" s="174" t="str">
        <f t="shared" si="14"/>
        <v/>
      </c>
      <c r="S101" s="382"/>
      <c r="T101" s="369"/>
      <c r="U101" s="173" t="s">
        <v>260</v>
      </c>
      <c r="V101" s="183">
        <f t="shared" si="15"/>
        <v>0</v>
      </c>
      <c r="W101" s="176" t="s">
        <v>261</v>
      </c>
      <c r="Y101" t="str">
        <f t="shared" si="16"/>
        <v/>
      </c>
      <c r="Z101" t="str">
        <f t="shared" si="17"/>
        <v>　　円</v>
      </c>
    </row>
    <row r="102" spans="2:26">
      <c r="B102" t="str">
        <f t="shared" si="9"/>
        <v>99</v>
      </c>
      <c r="C102">
        <f>+COUNTIF($Y$4:Y102,Y102)</f>
        <v>99</v>
      </c>
      <c r="D102" t="str">
        <f t="shared" si="10"/>
        <v>99</v>
      </c>
      <c r="E102" s="367"/>
      <c r="F102" s="368"/>
      <c r="G102" s="172" t="str">
        <f t="shared" si="11"/>
        <v/>
      </c>
      <c r="H102" s="369"/>
      <c r="I102" s="369"/>
      <c r="J102" s="370"/>
      <c r="K102" s="173" t="s">
        <v>261</v>
      </c>
      <c r="L102" s="174" t="str">
        <f t="shared" si="12"/>
        <v/>
      </c>
      <c r="M102" s="382"/>
      <c r="N102" s="369"/>
      <c r="O102" s="174" t="str">
        <f t="shared" si="13"/>
        <v/>
      </c>
      <c r="P102" s="370"/>
      <c r="Q102" s="369"/>
      <c r="R102" s="174" t="str">
        <f t="shared" si="14"/>
        <v/>
      </c>
      <c r="S102" s="382"/>
      <c r="T102" s="369"/>
      <c r="U102" s="173" t="s">
        <v>260</v>
      </c>
      <c r="V102" s="183">
        <f t="shared" si="15"/>
        <v>0</v>
      </c>
      <c r="W102" s="176" t="s">
        <v>261</v>
      </c>
      <c r="Y102" t="str">
        <f t="shared" si="16"/>
        <v/>
      </c>
      <c r="Z102" t="str">
        <f t="shared" si="17"/>
        <v>　　円</v>
      </c>
    </row>
    <row r="103" spans="2:26">
      <c r="B103" t="str">
        <f t="shared" si="9"/>
        <v>100</v>
      </c>
      <c r="C103">
        <f>+COUNTIF($Y$4:Y103,Y103)</f>
        <v>100</v>
      </c>
      <c r="D103" t="str">
        <f t="shared" si="10"/>
        <v>100</v>
      </c>
      <c r="E103" s="367"/>
      <c r="F103" s="368"/>
      <c r="G103" s="172" t="str">
        <f t="shared" si="11"/>
        <v/>
      </c>
      <c r="H103" s="369"/>
      <c r="I103" s="369"/>
      <c r="J103" s="370"/>
      <c r="K103" s="173" t="s">
        <v>261</v>
      </c>
      <c r="L103" s="174" t="str">
        <f t="shared" si="12"/>
        <v/>
      </c>
      <c r="M103" s="382"/>
      <c r="N103" s="369"/>
      <c r="O103" s="174" t="str">
        <f t="shared" si="13"/>
        <v/>
      </c>
      <c r="P103" s="370"/>
      <c r="Q103" s="369"/>
      <c r="R103" s="174" t="str">
        <f t="shared" si="14"/>
        <v/>
      </c>
      <c r="S103" s="382"/>
      <c r="T103" s="369"/>
      <c r="U103" s="173" t="s">
        <v>260</v>
      </c>
      <c r="V103" s="183">
        <f t="shared" si="15"/>
        <v>0</v>
      </c>
      <c r="W103" s="176" t="s">
        <v>261</v>
      </c>
      <c r="Y103" t="str">
        <f t="shared" si="16"/>
        <v/>
      </c>
      <c r="Z103" t="str">
        <f t="shared" si="17"/>
        <v>　　円</v>
      </c>
    </row>
    <row r="104" spans="2:26">
      <c r="B104" t="str">
        <f t="shared" si="9"/>
        <v>101</v>
      </c>
      <c r="C104">
        <f>+COUNTIF($Y$4:Y104,Y104)</f>
        <v>101</v>
      </c>
      <c r="D104" t="str">
        <f t="shared" si="10"/>
        <v>101</v>
      </c>
      <c r="E104" s="367"/>
      <c r="F104" s="368"/>
      <c r="G104" s="172" t="str">
        <f t="shared" si="11"/>
        <v/>
      </c>
      <c r="H104" s="369"/>
      <c r="I104" s="369"/>
      <c r="J104" s="370"/>
      <c r="K104" s="173" t="s">
        <v>261</v>
      </c>
      <c r="L104" s="174" t="str">
        <f t="shared" si="12"/>
        <v/>
      </c>
      <c r="M104" s="382"/>
      <c r="N104" s="369"/>
      <c r="O104" s="174" t="str">
        <f t="shared" si="13"/>
        <v/>
      </c>
      <c r="P104" s="370"/>
      <c r="Q104" s="369"/>
      <c r="R104" s="174" t="str">
        <f t="shared" si="14"/>
        <v/>
      </c>
      <c r="S104" s="382"/>
      <c r="T104" s="369"/>
      <c r="U104" s="173" t="s">
        <v>260</v>
      </c>
      <c r="V104" s="183">
        <f t="shared" si="15"/>
        <v>0</v>
      </c>
      <c r="W104" s="176" t="s">
        <v>261</v>
      </c>
      <c r="Y104" t="str">
        <f t="shared" si="16"/>
        <v/>
      </c>
      <c r="Z104" t="str">
        <f t="shared" si="17"/>
        <v>　　円</v>
      </c>
    </row>
    <row r="105" spans="2:26">
      <c r="B105" t="str">
        <f t="shared" si="9"/>
        <v>102</v>
      </c>
      <c r="C105">
        <f>+COUNTIF($Y$4:Y105,Y105)</f>
        <v>102</v>
      </c>
      <c r="D105" t="str">
        <f t="shared" si="10"/>
        <v>102</v>
      </c>
      <c r="E105" s="367"/>
      <c r="F105" s="368"/>
      <c r="G105" s="172" t="str">
        <f t="shared" si="11"/>
        <v/>
      </c>
      <c r="H105" s="369"/>
      <c r="I105" s="369"/>
      <c r="J105" s="370"/>
      <c r="K105" s="173" t="s">
        <v>261</v>
      </c>
      <c r="L105" s="174" t="str">
        <f t="shared" si="12"/>
        <v/>
      </c>
      <c r="M105" s="382"/>
      <c r="N105" s="369"/>
      <c r="O105" s="174" t="str">
        <f t="shared" si="13"/>
        <v/>
      </c>
      <c r="P105" s="370"/>
      <c r="Q105" s="369"/>
      <c r="R105" s="174" t="str">
        <f t="shared" si="14"/>
        <v/>
      </c>
      <c r="S105" s="382"/>
      <c r="T105" s="369"/>
      <c r="U105" s="173" t="s">
        <v>260</v>
      </c>
      <c r="V105" s="183">
        <f t="shared" si="15"/>
        <v>0</v>
      </c>
      <c r="W105" s="176" t="s">
        <v>261</v>
      </c>
      <c r="Y105" t="str">
        <f t="shared" si="16"/>
        <v/>
      </c>
      <c r="Z105" t="str">
        <f t="shared" si="17"/>
        <v>　　円</v>
      </c>
    </row>
    <row r="106" spans="2:26">
      <c r="B106" t="str">
        <f t="shared" si="9"/>
        <v>103</v>
      </c>
      <c r="C106">
        <f>+COUNTIF($Y$4:Y106,Y106)</f>
        <v>103</v>
      </c>
      <c r="D106" t="str">
        <f t="shared" si="10"/>
        <v>103</v>
      </c>
      <c r="E106" s="367"/>
      <c r="F106" s="368"/>
      <c r="G106" s="172" t="str">
        <f t="shared" si="11"/>
        <v/>
      </c>
      <c r="H106" s="369"/>
      <c r="I106" s="369"/>
      <c r="J106" s="370"/>
      <c r="K106" s="173" t="s">
        <v>261</v>
      </c>
      <c r="L106" s="174" t="str">
        <f t="shared" si="12"/>
        <v/>
      </c>
      <c r="M106" s="382"/>
      <c r="N106" s="369"/>
      <c r="O106" s="174" t="str">
        <f t="shared" si="13"/>
        <v/>
      </c>
      <c r="P106" s="370"/>
      <c r="Q106" s="369"/>
      <c r="R106" s="174" t="str">
        <f t="shared" si="14"/>
        <v/>
      </c>
      <c r="S106" s="382"/>
      <c r="T106" s="369"/>
      <c r="U106" s="173" t="s">
        <v>260</v>
      </c>
      <c r="V106" s="183">
        <f t="shared" si="15"/>
        <v>0</v>
      </c>
      <c r="W106" s="176" t="s">
        <v>261</v>
      </c>
      <c r="Y106" t="str">
        <f t="shared" si="16"/>
        <v/>
      </c>
      <c r="Z106" t="str">
        <f t="shared" si="17"/>
        <v>　　円</v>
      </c>
    </row>
    <row r="107" spans="2:26">
      <c r="B107" t="str">
        <f t="shared" si="9"/>
        <v>104</v>
      </c>
      <c r="C107">
        <f>+COUNTIF($Y$4:Y107,Y107)</f>
        <v>104</v>
      </c>
      <c r="D107" t="str">
        <f t="shared" si="10"/>
        <v>104</v>
      </c>
      <c r="E107" s="367"/>
      <c r="F107" s="368"/>
      <c r="G107" s="172" t="str">
        <f t="shared" si="11"/>
        <v/>
      </c>
      <c r="H107" s="369"/>
      <c r="I107" s="369"/>
      <c r="J107" s="370"/>
      <c r="K107" s="173" t="s">
        <v>261</v>
      </c>
      <c r="L107" s="174" t="str">
        <f t="shared" si="12"/>
        <v/>
      </c>
      <c r="M107" s="382"/>
      <c r="N107" s="369"/>
      <c r="O107" s="174" t="str">
        <f t="shared" si="13"/>
        <v/>
      </c>
      <c r="P107" s="370"/>
      <c r="Q107" s="369"/>
      <c r="R107" s="174" t="str">
        <f t="shared" si="14"/>
        <v/>
      </c>
      <c r="S107" s="382"/>
      <c r="T107" s="369"/>
      <c r="U107" s="173" t="s">
        <v>260</v>
      </c>
      <c r="V107" s="183">
        <f t="shared" si="15"/>
        <v>0</v>
      </c>
      <c r="W107" s="176" t="s">
        <v>261</v>
      </c>
      <c r="Y107" t="str">
        <f t="shared" si="16"/>
        <v/>
      </c>
      <c r="Z107" t="str">
        <f t="shared" si="17"/>
        <v>　　円</v>
      </c>
    </row>
    <row r="108" spans="2:26">
      <c r="B108" t="str">
        <f t="shared" si="9"/>
        <v>105</v>
      </c>
      <c r="C108">
        <f>+COUNTIF($Y$4:Y108,Y108)</f>
        <v>105</v>
      </c>
      <c r="D108" t="str">
        <f t="shared" si="10"/>
        <v>105</v>
      </c>
      <c r="E108" s="367"/>
      <c r="F108" s="368"/>
      <c r="G108" s="172" t="str">
        <f t="shared" si="11"/>
        <v/>
      </c>
      <c r="H108" s="369"/>
      <c r="I108" s="369"/>
      <c r="J108" s="370"/>
      <c r="K108" s="173" t="s">
        <v>261</v>
      </c>
      <c r="L108" s="174" t="str">
        <f t="shared" si="12"/>
        <v/>
      </c>
      <c r="M108" s="382"/>
      <c r="N108" s="369"/>
      <c r="O108" s="174" t="str">
        <f t="shared" si="13"/>
        <v/>
      </c>
      <c r="P108" s="370"/>
      <c r="Q108" s="369"/>
      <c r="R108" s="174" t="str">
        <f t="shared" si="14"/>
        <v/>
      </c>
      <c r="S108" s="382"/>
      <c r="T108" s="369"/>
      <c r="U108" s="173" t="s">
        <v>260</v>
      </c>
      <c r="V108" s="183">
        <f t="shared" si="15"/>
        <v>0</v>
      </c>
      <c r="W108" s="176" t="s">
        <v>261</v>
      </c>
      <c r="Y108" t="str">
        <f t="shared" si="16"/>
        <v/>
      </c>
      <c r="Z108" t="str">
        <f t="shared" si="17"/>
        <v>　　円</v>
      </c>
    </row>
    <row r="109" spans="2:26">
      <c r="B109" t="str">
        <f t="shared" si="9"/>
        <v>106</v>
      </c>
      <c r="C109">
        <f>+COUNTIF($Y$4:Y109,Y109)</f>
        <v>106</v>
      </c>
      <c r="D109" t="str">
        <f t="shared" si="10"/>
        <v>106</v>
      </c>
      <c r="E109" s="367"/>
      <c r="F109" s="368"/>
      <c r="G109" s="172" t="str">
        <f t="shared" si="11"/>
        <v/>
      </c>
      <c r="H109" s="369"/>
      <c r="I109" s="369"/>
      <c r="J109" s="370"/>
      <c r="K109" s="173" t="s">
        <v>261</v>
      </c>
      <c r="L109" s="174" t="str">
        <f t="shared" si="12"/>
        <v/>
      </c>
      <c r="M109" s="382"/>
      <c r="N109" s="369"/>
      <c r="O109" s="174" t="str">
        <f t="shared" si="13"/>
        <v/>
      </c>
      <c r="P109" s="370"/>
      <c r="Q109" s="369"/>
      <c r="R109" s="174" t="str">
        <f t="shared" si="14"/>
        <v/>
      </c>
      <c r="S109" s="382"/>
      <c r="T109" s="369"/>
      <c r="U109" s="173" t="s">
        <v>260</v>
      </c>
      <c r="V109" s="183">
        <f t="shared" si="15"/>
        <v>0</v>
      </c>
      <c r="W109" s="176" t="s">
        <v>261</v>
      </c>
      <c r="Y109" t="str">
        <f t="shared" si="16"/>
        <v/>
      </c>
      <c r="Z109" t="str">
        <f t="shared" si="17"/>
        <v>　　円</v>
      </c>
    </row>
    <row r="110" spans="2:26">
      <c r="B110" t="str">
        <f t="shared" si="9"/>
        <v>107</v>
      </c>
      <c r="C110">
        <f>+COUNTIF($Y$4:Y110,Y110)</f>
        <v>107</v>
      </c>
      <c r="D110" t="str">
        <f t="shared" si="10"/>
        <v>107</v>
      </c>
      <c r="E110" s="367"/>
      <c r="F110" s="368"/>
      <c r="G110" s="172" t="str">
        <f t="shared" si="11"/>
        <v/>
      </c>
      <c r="H110" s="369"/>
      <c r="I110" s="369"/>
      <c r="J110" s="370"/>
      <c r="K110" s="173" t="s">
        <v>261</v>
      </c>
      <c r="L110" s="174" t="str">
        <f t="shared" si="12"/>
        <v/>
      </c>
      <c r="M110" s="382"/>
      <c r="N110" s="369"/>
      <c r="O110" s="174" t="str">
        <f t="shared" si="13"/>
        <v/>
      </c>
      <c r="P110" s="370"/>
      <c r="Q110" s="369"/>
      <c r="R110" s="174" t="str">
        <f t="shared" si="14"/>
        <v/>
      </c>
      <c r="S110" s="382"/>
      <c r="T110" s="369"/>
      <c r="U110" s="173" t="s">
        <v>260</v>
      </c>
      <c r="V110" s="183">
        <f t="shared" si="15"/>
        <v>0</v>
      </c>
      <c r="W110" s="176" t="s">
        <v>261</v>
      </c>
      <c r="Y110" t="str">
        <f t="shared" si="16"/>
        <v/>
      </c>
      <c r="Z110" t="str">
        <f t="shared" si="17"/>
        <v>　　円</v>
      </c>
    </row>
    <row r="111" spans="2:26">
      <c r="B111" t="str">
        <f t="shared" si="9"/>
        <v>108</v>
      </c>
      <c r="C111">
        <f>+COUNTIF($Y$4:Y111,Y111)</f>
        <v>108</v>
      </c>
      <c r="D111" t="str">
        <f t="shared" si="10"/>
        <v>108</v>
      </c>
      <c r="E111" s="367"/>
      <c r="F111" s="368"/>
      <c r="G111" s="172" t="str">
        <f t="shared" si="11"/>
        <v/>
      </c>
      <c r="H111" s="369"/>
      <c r="I111" s="369"/>
      <c r="J111" s="370"/>
      <c r="K111" s="173" t="s">
        <v>261</v>
      </c>
      <c r="L111" s="174" t="str">
        <f t="shared" si="12"/>
        <v/>
      </c>
      <c r="M111" s="382"/>
      <c r="N111" s="369"/>
      <c r="O111" s="174" t="str">
        <f t="shared" si="13"/>
        <v/>
      </c>
      <c r="P111" s="370"/>
      <c r="Q111" s="369"/>
      <c r="R111" s="174" t="str">
        <f t="shared" si="14"/>
        <v/>
      </c>
      <c r="S111" s="382"/>
      <c r="T111" s="369"/>
      <c r="U111" s="173" t="s">
        <v>260</v>
      </c>
      <c r="V111" s="183">
        <f t="shared" si="15"/>
        <v>0</v>
      </c>
      <c r="W111" s="176" t="s">
        <v>261</v>
      </c>
      <c r="Y111" t="str">
        <f t="shared" si="16"/>
        <v/>
      </c>
      <c r="Z111" t="str">
        <f t="shared" si="17"/>
        <v>　　円</v>
      </c>
    </row>
    <row r="112" spans="2:26">
      <c r="B112" t="str">
        <f t="shared" si="9"/>
        <v>109</v>
      </c>
      <c r="C112">
        <f>+COUNTIF($Y$4:Y112,Y112)</f>
        <v>109</v>
      </c>
      <c r="D112" t="str">
        <f t="shared" si="10"/>
        <v>109</v>
      </c>
      <c r="E112" s="367"/>
      <c r="F112" s="368"/>
      <c r="G112" s="172" t="str">
        <f t="shared" si="11"/>
        <v/>
      </c>
      <c r="H112" s="369"/>
      <c r="I112" s="369"/>
      <c r="J112" s="370"/>
      <c r="K112" s="173" t="s">
        <v>261</v>
      </c>
      <c r="L112" s="174" t="str">
        <f t="shared" si="12"/>
        <v/>
      </c>
      <c r="M112" s="382"/>
      <c r="N112" s="369"/>
      <c r="O112" s="174" t="str">
        <f t="shared" si="13"/>
        <v/>
      </c>
      <c r="P112" s="370"/>
      <c r="Q112" s="369"/>
      <c r="R112" s="174" t="str">
        <f t="shared" si="14"/>
        <v/>
      </c>
      <c r="S112" s="382"/>
      <c r="T112" s="369"/>
      <c r="U112" s="173" t="s">
        <v>260</v>
      </c>
      <c r="V112" s="183">
        <f t="shared" si="15"/>
        <v>0</v>
      </c>
      <c r="W112" s="176" t="s">
        <v>261</v>
      </c>
      <c r="Y112" t="str">
        <f t="shared" si="16"/>
        <v/>
      </c>
      <c r="Z112" t="str">
        <f t="shared" si="17"/>
        <v>　　円</v>
      </c>
    </row>
    <row r="113" spans="2:26">
      <c r="B113" t="str">
        <f t="shared" si="9"/>
        <v>110</v>
      </c>
      <c r="C113">
        <f>+COUNTIF($Y$4:Y113,Y113)</f>
        <v>110</v>
      </c>
      <c r="D113" t="str">
        <f t="shared" si="10"/>
        <v>110</v>
      </c>
      <c r="E113" s="367"/>
      <c r="F113" s="368"/>
      <c r="G113" s="172" t="str">
        <f t="shared" si="11"/>
        <v/>
      </c>
      <c r="H113" s="369"/>
      <c r="I113" s="369"/>
      <c r="J113" s="370"/>
      <c r="K113" s="173" t="s">
        <v>261</v>
      </c>
      <c r="L113" s="174" t="str">
        <f t="shared" si="12"/>
        <v/>
      </c>
      <c r="M113" s="382"/>
      <c r="N113" s="369"/>
      <c r="O113" s="174" t="str">
        <f t="shared" si="13"/>
        <v/>
      </c>
      <c r="P113" s="370"/>
      <c r="Q113" s="369"/>
      <c r="R113" s="174" t="str">
        <f t="shared" si="14"/>
        <v/>
      </c>
      <c r="S113" s="382"/>
      <c r="T113" s="369"/>
      <c r="U113" s="173" t="s">
        <v>260</v>
      </c>
      <c r="V113" s="183">
        <f t="shared" si="15"/>
        <v>0</v>
      </c>
      <c r="W113" s="176" t="s">
        <v>261</v>
      </c>
      <c r="Y113" t="str">
        <f t="shared" si="16"/>
        <v/>
      </c>
      <c r="Z113" t="str">
        <f t="shared" si="17"/>
        <v>　　円</v>
      </c>
    </row>
    <row r="114" spans="2:26">
      <c r="B114" t="str">
        <f t="shared" si="9"/>
        <v>111</v>
      </c>
      <c r="C114">
        <f>+COUNTIF($Y$4:Y114,Y114)</f>
        <v>111</v>
      </c>
      <c r="D114" t="str">
        <f t="shared" si="10"/>
        <v>111</v>
      </c>
      <c r="E114" s="367"/>
      <c r="F114" s="368"/>
      <c r="G114" s="172" t="str">
        <f t="shared" si="11"/>
        <v/>
      </c>
      <c r="H114" s="369"/>
      <c r="I114" s="369"/>
      <c r="J114" s="370"/>
      <c r="K114" s="173" t="s">
        <v>261</v>
      </c>
      <c r="L114" s="174" t="str">
        <f t="shared" si="12"/>
        <v/>
      </c>
      <c r="M114" s="382"/>
      <c r="N114" s="369"/>
      <c r="O114" s="174" t="str">
        <f t="shared" si="13"/>
        <v/>
      </c>
      <c r="P114" s="370"/>
      <c r="Q114" s="369"/>
      <c r="R114" s="174" t="str">
        <f t="shared" si="14"/>
        <v/>
      </c>
      <c r="S114" s="382"/>
      <c r="T114" s="369"/>
      <c r="U114" s="173" t="s">
        <v>260</v>
      </c>
      <c r="V114" s="183">
        <f t="shared" si="15"/>
        <v>0</v>
      </c>
      <c r="W114" s="176" t="s">
        <v>261</v>
      </c>
      <c r="Y114" t="str">
        <f t="shared" si="16"/>
        <v/>
      </c>
      <c r="Z114" t="str">
        <f t="shared" si="17"/>
        <v>　　円</v>
      </c>
    </row>
    <row r="115" spans="2:26">
      <c r="B115" t="str">
        <f t="shared" si="9"/>
        <v>112</v>
      </c>
      <c r="C115">
        <f>+COUNTIF($Y$4:Y115,Y115)</f>
        <v>112</v>
      </c>
      <c r="D115" t="str">
        <f t="shared" si="10"/>
        <v>112</v>
      </c>
      <c r="E115" s="367"/>
      <c r="F115" s="368"/>
      <c r="G115" s="172" t="str">
        <f t="shared" si="11"/>
        <v/>
      </c>
      <c r="H115" s="369"/>
      <c r="I115" s="369"/>
      <c r="J115" s="370"/>
      <c r="K115" s="173" t="s">
        <v>261</v>
      </c>
      <c r="L115" s="174" t="str">
        <f t="shared" si="12"/>
        <v/>
      </c>
      <c r="M115" s="382"/>
      <c r="N115" s="369"/>
      <c r="O115" s="174" t="str">
        <f t="shared" si="13"/>
        <v/>
      </c>
      <c r="P115" s="370"/>
      <c r="Q115" s="369"/>
      <c r="R115" s="174" t="str">
        <f t="shared" si="14"/>
        <v/>
      </c>
      <c r="S115" s="382"/>
      <c r="T115" s="369"/>
      <c r="U115" s="173" t="s">
        <v>260</v>
      </c>
      <c r="V115" s="183">
        <f t="shared" si="15"/>
        <v>0</v>
      </c>
      <c r="W115" s="176" t="s">
        <v>261</v>
      </c>
      <c r="Y115" t="str">
        <f t="shared" si="16"/>
        <v/>
      </c>
      <c r="Z115" t="str">
        <f t="shared" si="17"/>
        <v>　　円</v>
      </c>
    </row>
    <row r="116" spans="2:26">
      <c r="B116" t="str">
        <f t="shared" si="9"/>
        <v>113</v>
      </c>
      <c r="C116">
        <f>+COUNTIF($Y$4:Y116,Y116)</f>
        <v>113</v>
      </c>
      <c r="D116" t="str">
        <f t="shared" si="10"/>
        <v>113</v>
      </c>
      <c r="E116" s="367"/>
      <c r="F116" s="368"/>
      <c r="G116" s="172" t="str">
        <f t="shared" si="11"/>
        <v/>
      </c>
      <c r="H116" s="369"/>
      <c r="I116" s="369"/>
      <c r="J116" s="370"/>
      <c r="K116" s="173" t="s">
        <v>261</v>
      </c>
      <c r="L116" s="174" t="str">
        <f t="shared" si="12"/>
        <v/>
      </c>
      <c r="M116" s="382"/>
      <c r="N116" s="369"/>
      <c r="O116" s="174" t="str">
        <f t="shared" si="13"/>
        <v/>
      </c>
      <c r="P116" s="370"/>
      <c r="Q116" s="369"/>
      <c r="R116" s="174" t="str">
        <f t="shared" si="14"/>
        <v/>
      </c>
      <c r="S116" s="382"/>
      <c r="T116" s="369"/>
      <c r="U116" s="173" t="s">
        <v>260</v>
      </c>
      <c r="V116" s="183">
        <f t="shared" si="15"/>
        <v>0</v>
      </c>
      <c r="W116" s="176" t="s">
        <v>261</v>
      </c>
      <c r="Y116" t="str">
        <f t="shared" si="16"/>
        <v/>
      </c>
      <c r="Z116" t="str">
        <f t="shared" si="17"/>
        <v>　　円</v>
      </c>
    </row>
    <row r="117" spans="2:26">
      <c r="B117" t="str">
        <f t="shared" si="9"/>
        <v>114</v>
      </c>
      <c r="C117">
        <f>+COUNTIF($Y$4:Y117,Y117)</f>
        <v>114</v>
      </c>
      <c r="D117" t="str">
        <f t="shared" si="10"/>
        <v>114</v>
      </c>
      <c r="E117" s="367"/>
      <c r="F117" s="368"/>
      <c r="G117" s="172" t="str">
        <f t="shared" si="11"/>
        <v/>
      </c>
      <c r="H117" s="369"/>
      <c r="I117" s="369"/>
      <c r="J117" s="370"/>
      <c r="K117" s="173" t="s">
        <v>261</v>
      </c>
      <c r="L117" s="174" t="str">
        <f t="shared" si="12"/>
        <v/>
      </c>
      <c r="M117" s="382"/>
      <c r="N117" s="369"/>
      <c r="O117" s="174" t="str">
        <f t="shared" si="13"/>
        <v/>
      </c>
      <c r="P117" s="370"/>
      <c r="Q117" s="369"/>
      <c r="R117" s="174" t="str">
        <f t="shared" si="14"/>
        <v/>
      </c>
      <c r="S117" s="382"/>
      <c r="T117" s="369"/>
      <c r="U117" s="173" t="s">
        <v>260</v>
      </c>
      <c r="V117" s="183">
        <f t="shared" si="15"/>
        <v>0</v>
      </c>
      <c r="W117" s="176" t="s">
        <v>261</v>
      </c>
      <c r="Y117" t="str">
        <f t="shared" si="16"/>
        <v/>
      </c>
      <c r="Z117" t="str">
        <f t="shared" si="17"/>
        <v>　　円</v>
      </c>
    </row>
    <row r="118" spans="2:26">
      <c r="B118" t="str">
        <f t="shared" si="9"/>
        <v>115</v>
      </c>
      <c r="C118">
        <f>+COUNTIF($Y$4:Y118,Y118)</f>
        <v>115</v>
      </c>
      <c r="D118" t="str">
        <f t="shared" si="10"/>
        <v>115</v>
      </c>
      <c r="E118" s="367"/>
      <c r="F118" s="368"/>
      <c r="G118" s="172" t="str">
        <f t="shared" si="11"/>
        <v/>
      </c>
      <c r="H118" s="369"/>
      <c r="I118" s="369"/>
      <c r="J118" s="370"/>
      <c r="K118" s="173" t="s">
        <v>261</v>
      </c>
      <c r="L118" s="174" t="str">
        <f t="shared" si="12"/>
        <v/>
      </c>
      <c r="M118" s="382"/>
      <c r="N118" s="369"/>
      <c r="O118" s="174" t="str">
        <f t="shared" si="13"/>
        <v/>
      </c>
      <c r="P118" s="370"/>
      <c r="Q118" s="369"/>
      <c r="R118" s="174" t="str">
        <f t="shared" si="14"/>
        <v/>
      </c>
      <c r="S118" s="382"/>
      <c r="T118" s="369"/>
      <c r="U118" s="173" t="s">
        <v>260</v>
      </c>
      <c r="V118" s="183">
        <f t="shared" si="15"/>
        <v>0</v>
      </c>
      <c r="W118" s="176" t="s">
        <v>261</v>
      </c>
      <c r="Y118" t="str">
        <f t="shared" si="16"/>
        <v/>
      </c>
      <c r="Z118" t="str">
        <f t="shared" si="17"/>
        <v>　　円</v>
      </c>
    </row>
    <row r="119" spans="2:26">
      <c r="B119" t="str">
        <f t="shared" si="9"/>
        <v>116</v>
      </c>
      <c r="C119">
        <f>+COUNTIF($Y$4:Y119,Y119)</f>
        <v>116</v>
      </c>
      <c r="D119" t="str">
        <f t="shared" si="10"/>
        <v>116</v>
      </c>
      <c r="E119" s="367"/>
      <c r="F119" s="368"/>
      <c r="G119" s="172" t="str">
        <f t="shared" si="11"/>
        <v/>
      </c>
      <c r="H119" s="369"/>
      <c r="I119" s="369"/>
      <c r="J119" s="370"/>
      <c r="K119" s="173" t="s">
        <v>261</v>
      </c>
      <c r="L119" s="174" t="str">
        <f t="shared" si="12"/>
        <v/>
      </c>
      <c r="M119" s="382"/>
      <c r="N119" s="369"/>
      <c r="O119" s="174" t="str">
        <f t="shared" si="13"/>
        <v/>
      </c>
      <c r="P119" s="370"/>
      <c r="Q119" s="369"/>
      <c r="R119" s="174" t="str">
        <f t="shared" si="14"/>
        <v/>
      </c>
      <c r="S119" s="382"/>
      <c r="T119" s="369"/>
      <c r="U119" s="173" t="s">
        <v>260</v>
      </c>
      <c r="V119" s="183">
        <f t="shared" si="15"/>
        <v>0</v>
      </c>
      <c r="W119" s="176" t="s">
        <v>261</v>
      </c>
      <c r="Y119" t="str">
        <f t="shared" si="16"/>
        <v/>
      </c>
      <c r="Z119" t="str">
        <f t="shared" si="17"/>
        <v>　　円</v>
      </c>
    </row>
    <row r="120" spans="2:26">
      <c r="B120" t="str">
        <f t="shared" si="9"/>
        <v>117</v>
      </c>
      <c r="C120">
        <f>+COUNTIF($Y$4:Y120,Y120)</f>
        <v>117</v>
      </c>
      <c r="D120" t="str">
        <f t="shared" si="10"/>
        <v>117</v>
      </c>
      <c r="E120" s="367"/>
      <c r="F120" s="368"/>
      <c r="G120" s="172" t="str">
        <f t="shared" si="11"/>
        <v/>
      </c>
      <c r="H120" s="369"/>
      <c r="I120" s="369"/>
      <c r="J120" s="370"/>
      <c r="K120" s="173" t="s">
        <v>261</v>
      </c>
      <c r="L120" s="174" t="str">
        <f t="shared" si="12"/>
        <v/>
      </c>
      <c r="M120" s="382"/>
      <c r="N120" s="369"/>
      <c r="O120" s="174" t="str">
        <f t="shared" si="13"/>
        <v/>
      </c>
      <c r="P120" s="370"/>
      <c r="Q120" s="369"/>
      <c r="R120" s="174" t="str">
        <f t="shared" si="14"/>
        <v/>
      </c>
      <c r="S120" s="382"/>
      <c r="T120" s="369"/>
      <c r="U120" s="173" t="s">
        <v>260</v>
      </c>
      <c r="V120" s="183">
        <f t="shared" si="15"/>
        <v>0</v>
      </c>
      <c r="W120" s="176" t="s">
        <v>261</v>
      </c>
      <c r="Y120" t="str">
        <f t="shared" si="16"/>
        <v/>
      </c>
      <c r="Z120" t="str">
        <f t="shared" si="17"/>
        <v>　　円</v>
      </c>
    </row>
    <row r="121" spans="2:26">
      <c r="B121" t="str">
        <f t="shared" si="9"/>
        <v>118</v>
      </c>
      <c r="C121">
        <f>+COUNTIF($Y$4:Y121,Y121)</f>
        <v>118</v>
      </c>
      <c r="D121" t="str">
        <f t="shared" si="10"/>
        <v>118</v>
      </c>
      <c r="E121" s="367"/>
      <c r="F121" s="368"/>
      <c r="G121" s="172" t="str">
        <f t="shared" si="11"/>
        <v/>
      </c>
      <c r="H121" s="369"/>
      <c r="I121" s="369"/>
      <c r="J121" s="370"/>
      <c r="K121" s="173" t="s">
        <v>261</v>
      </c>
      <c r="L121" s="174" t="str">
        <f t="shared" si="12"/>
        <v/>
      </c>
      <c r="M121" s="382"/>
      <c r="N121" s="369"/>
      <c r="O121" s="174" t="str">
        <f t="shared" si="13"/>
        <v/>
      </c>
      <c r="P121" s="370"/>
      <c r="Q121" s="369"/>
      <c r="R121" s="174" t="str">
        <f t="shared" si="14"/>
        <v/>
      </c>
      <c r="S121" s="382"/>
      <c r="T121" s="369"/>
      <c r="U121" s="173" t="s">
        <v>260</v>
      </c>
      <c r="V121" s="183">
        <f t="shared" si="15"/>
        <v>0</v>
      </c>
      <c r="W121" s="176" t="s">
        <v>261</v>
      </c>
      <c r="Y121" t="str">
        <f t="shared" si="16"/>
        <v/>
      </c>
      <c r="Z121" t="str">
        <f t="shared" si="17"/>
        <v>　　円</v>
      </c>
    </row>
    <row r="122" spans="2:26">
      <c r="B122" t="str">
        <f t="shared" si="9"/>
        <v>119</v>
      </c>
      <c r="C122">
        <f>+COUNTIF($Y$4:Y122,Y122)</f>
        <v>119</v>
      </c>
      <c r="D122" t="str">
        <f t="shared" si="10"/>
        <v>119</v>
      </c>
      <c r="E122" s="367"/>
      <c r="F122" s="368"/>
      <c r="G122" s="172" t="str">
        <f t="shared" si="11"/>
        <v/>
      </c>
      <c r="H122" s="369"/>
      <c r="I122" s="369"/>
      <c r="J122" s="370"/>
      <c r="K122" s="173" t="s">
        <v>261</v>
      </c>
      <c r="L122" s="174" t="str">
        <f t="shared" si="12"/>
        <v/>
      </c>
      <c r="M122" s="382"/>
      <c r="N122" s="369"/>
      <c r="O122" s="174" t="str">
        <f t="shared" si="13"/>
        <v/>
      </c>
      <c r="P122" s="370"/>
      <c r="Q122" s="369"/>
      <c r="R122" s="174" t="str">
        <f t="shared" si="14"/>
        <v/>
      </c>
      <c r="S122" s="382"/>
      <c r="T122" s="369"/>
      <c r="U122" s="173" t="s">
        <v>260</v>
      </c>
      <c r="V122" s="183">
        <f t="shared" si="15"/>
        <v>0</v>
      </c>
      <c r="W122" s="176" t="s">
        <v>261</v>
      </c>
      <c r="Y122" t="str">
        <f t="shared" si="16"/>
        <v/>
      </c>
      <c r="Z122" t="str">
        <f t="shared" si="17"/>
        <v>　　円</v>
      </c>
    </row>
    <row r="123" spans="2:26">
      <c r="B123" t="str">
        <f t="shared" si="9"/>
        <v>120</v>
      </c>
      <c r="C123">
        <f>+COUNTIF($Y$4:Y123,Y123)</f>
        <v>120</v>
      </c>
      <c r="D123" t="str">
        <f t="shared" si="10"/>
        <v>120</v>
      </c>
      <c r="E123" s="367"/>
      <c r="F123" s="368"/>
      <c r="G123" s="172" t="str">
        <f t="shared" si="11"/>
        <v/>
      </c>
      <c r="H123" s="369"/>
      <c r="I123" s="369"/>
      <c r="J123" s="370"/>
      <c r="K123" s="173" t="s">
        <v>261</v>
      </c>
      <c r="L123" s="174" t="str">
        <f t="shared" si="12"/>
        <v/>
      </c>
      <c r="M123" s="382"/>
      <c r="N123" s="369"/>
      <c r="O123" s="174" t="str">
        <f t="shared" si="13"/>
        <v/>
      </c>
      <c r="P123" s="370"/>
      <c r="Q123" s="369"/>
      <c r="R123" s="174" t="str">
        <f t="shared" si="14"/>
        <v/>
      </c>
      <c r="S123" s="382"/>
      <c r="T123" s="369"/>
      <c r="U123" s="173" t="s">
        <v>260</v>
      </c>
      <c r="V123" s="183">
        <f t="shared" si="15"/>
        <v>0</v>
      </c>
      <c r="W123" s="176" t="s">
        <v>261</v>
      </c>
      <c r="Y123" t="str">
        <f t="shared" si="16"/>
        <v/>
      </c>
      <c r="Z123" t="str">
        <f t="shared" si="17"/>
        <v>　　円</v>
      </c>
    </row>
    <row r="124" spans="2:26">
      <c r="B124" t="str">
        <f t="shared" si="9"/>
        <v>121</v>
      </c>
      <c r="C124">
        <f>+COUNTIF($Y$4:Y124,Y124)</f>
        <v>121</v>
      </c>
      <c r="D124" t="str">
        <f t="shared" si="10"/>
        <v>121</v>
      </c>
      <c r="E124" s="367"/>
      <c r="F124" s="368"/>
      <c r="G124" s="172" t="str">
        <f t="shared" si="11"/>
        <v/>
      </c>
      <c r="H124" s="369"/>
      <c r="I124" s="369"/>
      <c r="J124" s="370"/>
      <c r="K124" s="173" t="s">
        <v>261</v>
      </c>
      <c r="L124" s="174" t="str">
        <f t="shared" si="12"/>
        <v/>
      </c>
      <c r="M124" s="382"/>
      <c r="N124" s="369"/>
      <c r="O124" s="174" t="str">
        <f t="shared" si="13"/>
        <v/>
      </c>
      <c r="P124" s="370"/>
      <c r="Q124" s="369"/>
      <c r="R124" s="174" t="str">
        <f t="shared" si="14"/>
        <v/>
      </c>
      <c r="S124" s="382"/>
      <c r="T124" s="369"/>
      <c r="U124" s="173" t="s">
        <v>260</v>
      </c>
      <c r="V124" s="183">
        <f t="shared" si="15"/>
        <v>0</v>
      </c>
      <c r="W124" s="176" t="s">
        <v>261</v>
      </c>
      <c r="Y124" t="str">
        <f t="shared" si="16"/>
        <v/>
      </c>
      <c r="Z124" t="str">
        <f t="shared" si="17"/>
        <v>　　円</v>
      </c>
    </row>
    <row r="125" spans="2:26">
      <c r="B125" t="str">
        <f t="shared" si="9"/>
        <v>122</v>
      </c>
      <c r="C125">
        <f>+COUNTIF($Y$4:Y125,Y125)</f>
        <v>122</v>
      </c>
      <c r="D125" t="str">
        <f t="shared" si="10"/>
        <v>122</v>
      </c>
      <c r="E125" s="367"/>
      <c r="F125" s="368"/>
      <c r="G125" s="172" t="str">
        <f t="shared" si="11"/>
        <v/>
      </c>
      <c r="H125" s="369"/>
      <c r="I125" s="369"/>
      <c r="J125" s="370"/>
      <c r="K125" s="173" t="s">
        <v>261</v>
      </c>
      <c r="L125" s="174" t="str">
        <f t="shared" si="12"/>
        <v/>
      </c>
      <c r="M125" s="382"/>
      <c r="N125" s="369"/>
      <c r="O125" s="174" t="str">
        <f t="shared" si="13"/>
        <v/>
      </c>
      <c r="P125" s="370"/>
      <c r="Q125" s="369"/>
      <c r="R125" s="174" t="str">
        <f t="shared" si="14"/>
        <v/>
      </c>
      <c r="S125" s="382"/>
      <c r="T125" s="369"/>
      <c r="U125" s="173" t="s">
        <v>260</v>
      </c>
      <c r="V125" s="183">
        <f t="shared" si="15"/>
        <v>0</v>
      </c>
      <c r="W125" s="176" t="s">
        <v>261</v>
      </c>
      <c r="Y125" t="str">
        <f t="shared" si="16"/>
        <v/>
      </c>
      <c r="Z125" t="str">
        <f t="shared" si="17"/>
        <v>　　円</v>
      </c>
    </row>
    <row r="126" spans="2:26">
      <c r="B126" t="str">
        <f t="shared" si="9"/>
        <v>123</v>
      </c>
      <c r="C126">
        <f>+COUNTIF($Y$4:Y126,Y126)</f>
        <v>123</v>
      </c>
      <c r="D126" t="str">
        <f t="shared" si="10"/>
        <v>123</v>
      </c>
      <c r="E126" s="367"/>
      <c r="F126" s="368"/>
      <c r="G126" s="172" t="str">
        <f t="shared" si="11"/>
        <v/>
      </c>
      <c r="H126" s="369"/>
      <c r="I126" s="369"/>
      <c r="J126" s="370"/>
      <c r="K126" s="173" t="s">
        <v>261</v>
      </c>
      <c r="L126" s="174" t="str">
        <f t="shared" si="12"/>
        <v/>
      </c>
      <c r="M126" s="382"/>
      <c r="N126" s="369"/>
      <c r="O126" s="174" t="str">
        <f t="shared" si="13"/>
        <v/>
      </c>
      <c r="P126" s="370"/>
      <c r="Q126" s="369"/>
      <c r="R126" s="174" t="str">
        <f t="shared" si="14"/>
        <v/>
      </c>
      <c r="S126" s="382"/>
      <c r="T126" s="369"/>
      <c r="U126" s="173" t="s">
        <v>260</v>
      </c>
      <c r="V126" s="183">
        <f t="shared" si="15"/>
        <v>0</v>
      </c>
      <c r="W126" s="176" t="s">
        <v>261</v>
      </c>
      <c r="Y126" t="str">
        <f t="shared" si="16"/>
        <v/>
      </c>
      <c r="Z126" t="str">
        <f t="shared" si="17"/>
        <v>　　円</v>
      </c>
    </row>
    <row r="127" spans="2:26">
      <c r="B127" t="str">
        <f t="shared" si="9"/>
        <v>124</v>
      </c>
      <c r="C127">
        <f>+COUNTIF($Y$4:Y127,Y127)</f>
        <v>124</v>
      </c>
      <c r="D127" t="str">
        <f t="shared" si="10"/>
        <v>124</v>
      </c>
      <c r="E127" s="367"/>
      <c r="F127" s="368"/>
      <c r="G127" s="172" t="str">
        <f t="shared" si="11"/>
        <v/>
      </c>
      <c r="H127" s="369"/>
      <c r="I127" s="369"/>
      <c r="J127" s="370"/>
      <c r="K127" s="173" t="s">
        <v>261</v>
      </c>
      <c r="L127" s="174" t="str">
        <f t="shared" si="12"/>
        <v/>
      </c>
      <c r="M127" s="382"/>
      <c r="N127" s="369"/>
      <c r="O127" s="174" t="str">
        <f t="shared" si="13"/>
        <v/>
      </c>
      <c r="P127" s="370"/>
      <c r="Q127" s="369"/>
      <c r="R127" s="174" t="str">
        <f t="shared" si="14"/>
        <v/>
      </c>
      <c r="S127" s="382"/>
      <c r="T127" s="369"/>
      <c r="U127" s="173" t="s">
        <v>260</v>
      </c>
      <c r="V127" s="183">
        <f t="shared" si="15"/>
        <v>0</v>
      </c>
      <c r="W127" s="176" t="s">
        <v>261</v>
      </c>
      <c r="Y127" t="str">
        <f t="shared" si="16"/>
        <v/>
      </c>
      <c r="Z127" t="str">
        <f t="shared" si="17"/>
        <v>　　円</v>
      </c>
    </row>
    <row r="128" spans="2:26">
      <c r="B128" t="str">
        <f t="shared" si="9"/>
        <v>125</v>
      </c>
      <c r="C128">
        <f>+COUNTIF($Y$4:Y128,Y128)</f>
        <v>125</v>
      </c>
      <c r="D128" t="str">
        <f t="shared" si="10"/>
        <v>125</v>
      </c>
      <c r="E128" s="367"/>
      <c r="F128" s="368"/>
      <c r="G128" s="172" t="str">
        <f t="shared" si="11"/>
        <v/>
      </c>
      <c r="H128" s="369"/>
      <c r="I128" s="369"/>
      <c r="J128" s="370"/>
      <c r="K128" s="173" t="s">
        <v>261</v>
      </c>
      <c r="L128" s="174" t="str">
        <f t="shared" si="12"/>
        <v/>
      </c>
      <c r="M128" s="382"/>
      <c r="N128" s="369"/>
      <c r="O128" s="174" t="str">
        <f t="shared" si="13"/>
        <v/>
      </c>
      <c r="P128" s="370"/>
      <c r="Q128" s="369"/>
      <c r="R128" s="174" t="str">
        <f t="shared" si="14"/>
        <v/>
      </c>
      <c r="S128" s="382"/>
      <c r="T128" s="369"/>
      <c r="U128" s="173" t="s">
        <v>260</v>
      </c>
      <c r="V128" s="183">
        <f t="shared" si="15"/>
        <v>0</v>
      </c>
      <c r="W128" s="176" t="s">
        <v>261</v>
      </c>
      <c r="Y128" t="str">
        <f t="shared" si="16"/>
        <v/>
      </c>
      <c r="Z128" t="str">
        <f t="shared" si="17"/>
        <v>　　円</v>
      </c>
    </row>
    <row r="129" spans="2:26">
      <c r="B129" t="str">
        <f t="shared" si="9"/>
        <v>126</v>
      </c>
      <c r="C129">
        <f>+COUNTIF($Y$4:Y129,Y129)</f>
        <v>126</v>
      </c>
      <c r="D129" t="str">
        <f t="shared" si="10"/>
        <v>126</v>
      </c>
      <c r="E129" s="367"/>
      <c r="F129" s="368"/>
      <c r="G129" s="172" t="str">
        <f t="shared" si="11"/>
        <v/>
      </c>
      <c r="H129" s="369"/>
      <c r="I129" s="369"/>
      <c r="J129" s="370"/>
      <c r="K129" s="173" t="s">
        <v>261</v>
      </c>
      <c r="L129" s="174" t="str">
        <f t="shared" si="12"/>
        <v/>
      </c>
      <c r="M129" s="382"/>
      <c r="N129" s="369"/>
      <c r="O129" s="174" t="str">
        <f t="shared" si="13"/>
        <v/>
      </c>
      <c r="P129" s="370"/>
      <c r="Q129" s="369"/>
      <c r="R129" s="174" t="str">
        <f t="shared" si="14"/>
        <v/>
      </c>
      <c r="S129" s="382"/>
      <c r="T129" s="369"/>
      <c r="U129" s="173" t="s">
        <v>260</v>
      </c>
      <c r="V129" s="183">
        <f t="shared" si="15"/>
        <v>0</v>
      </c>
      <c r="W129" s="176" t="s">
        <v>261</v>
      </c>
      <c r="Y129" t="str">
        <f t="shared" si="16"/>
        <v/>
      </c>
      <c r="Z129" t="str">
        <f t="shared" si="17"/>
        <v>　　円</v>
      </c>
    </row>
    <row r="130" spans="2:26">
      <c r="B130" t="str">
        <f t="shared" si="9"/>
        <v>127</v>
      </c>
      <c r="C130">
        <f>+COUNTIF($Y$4:Y130,Y130)</f>
        <v>127</v>
      </c>
      <c r="D130" t="str">
        <f t="shared" si="10"/>
        <v>127</v>
      </c>
      <c r="E130" s="367"/>
      <c r="F130" s="368"/>
      <c r="G130" s="172" t="str">
        <f t="shared" si="11"/>
        <v/>
      </c>
      <c r="H130" s="369"/>
      <c r="I130" s="369"/>
      <c r="J130" s="370"/>
      <c r="K130" s="173" t="s">
        <v>261</v>
      </c>
      <c r="L130" s="174" t="str">
        <f t="shared" si="12"/>
        <v/>
      </c>
      <c r="M130" s="382"/>
      <c r="N130" s="369"/>
      <c r="O130" s="174" t="str">
        <f t="shared" si="13"/>
        <v/>
      </c>
      <c r="P130" s="370"/>
      <c r="Q130" s="369"/>
      <c r="R130" s="174" t="str">
        <f t="shared" si="14"/>
        <v/>
      </c>
      <c r="S130" s="382"/>
      <c r="T130" s="369"/>
      <c r="U130" s="173" t="s">
        <v>260</v>
      </c>
      <c r="V130" s="183">
        <f t="shared" si="15"/>
        <v>0</v>
      </c>
      <c r="W130" s="176" t="s">
        <v>261</v>
      </c>
      <c r="Y130" t="str">
        <f t="shared" si="16"/>
        <v/>
      </c>
      <c r="Z130" t="str">
        <f t="shared" si="17"/>
        <v>　　円</v>
      </c>
    </row>
    <row r="131" spans="2:26">
      <c r="B131" t="str">
        <f t="shared" si="9"/>
        <v>128</v>
      </c>
      <c r="C131">
        <f>+COUNTIF($Y$4:Y131,Y131)</f>
        <v>128</v>
      </c>
      <c r="D131" t="str">
        <f t="shared" si="10"/>
        <v>128</v>
      </c>
      <c r="E131" s="367"/>
      <c r="F131" s="368"/>
      <c r="G131" s="172" t="str">
        <f t="shared" si="11"/>
        <v/>
      </c>
      <c r="H131" s="369"/>
      <c r="I131" s="369"/>
      <c r="J131" s="370"/>
      <c r="K131" s="173" t="s">
        <v>261</v>
      </c>
      <c r="L131" s="174" t="str">
        <f t="shared" si="12"/>
        <v/>
      </c>
      <c r="M131" s="382"/>
      <c r="N131" s="369"/>
      <c r="O131" s="174" t="str">
        <f t="shared" si="13"/>
        <v/>
      </c>
      <c r="P131" s="370"/>
      <c r="Q131" s="369"/>
      <c r="R131" s="174" t="str">
        <f t="shared" si="14"/>
        <v/>
      </c>
      <c r="S131" s="382"/>
      <c r="T131" s="369"/>
      <c r="U131" s="173" t="s">
        <v>260</v>
      </c>
      <c r="V131" s="183">
        <f t="shared" si="15"/>
        <v>0</v>
      </c>
      <c r="W131" s="176" t="s">
        <v>261</v>
      </c>
      <c r="Y131" t="str">
        <f t="shared" si="16"/>
        <v/>
      </c>
      <c r="Z131" t="str">
        <f t="shared" si="17"/>
        <v>　　円</v>
      </c>
    </row>
    <row r="132" spans="2:26">
      <c r="B132" t="str">
        <f t="shared" si="9"/>
        <v>129</v>
      </c>
      <c r="C132">
        <f>+COUNTIF($Y$4:Y132,Y132)</f>
        <v>129</v>
      </c>
      <c r="D132" t="str">
        <f t="shared" si="10"/>
        <v>129</v>
      </c>
      <c r="E132" s="367"/>
      <c r="F132" s="368"/>
      <c r="G132" s="172" t="str">
        <f t="shared" si="11"/>
        <v/>
      </c>
      <c r="H132" s="369"/>
      <c r="I132" s="369"/>
      <c r="J132" s="370"/>
      <c r="K132" s="173" t="s">
        <v>261</v>
      </c>
      <c r="L132" s="174" t="str">
        <f t="shared" si="12"/>
        <v/>
      </c>
      <c r="M132" s="382"/>
      <c r="N132" s="369"/>
      <c r="O132" s="174" t="str">
        <f t="shared" si="13"/>
        <v/>
      </c>
      <c r="P132" s="370"/>
      <c r="Q132" s="369"/>
      <c r="R132" s="174" t="str">
        <f t="shared" si="14"/>
        <v/>
      </c>
      <c r="S132" s="382"/>
      <c r="T132" s="369"/>
      <c r="U132" s="173" t="s">
        <v>260</v>
      </c>
      <c r="V132" s="183">
        <f t="shared" si="15"/>
        <v>0</v>
      </c>
      <c r="W132" s="176" t="s">
        <v>261</v>
      </c>
      <c r="Y132" t="str">
        <f t="shared" si="16"/>
        <v/>
      </c>
      <c r="Z132" t="str">
        <f t="shared" si="17"/>
        <v>　　円</v>
      </c>
    </row>
    <row r="133" spans="2:26">
      <c r="B133" t="str">
        <f t="shared" ref="B133:B196" si="18">E133&amp;D133</f>
        <v>130</v>
      </c>
      <c r="C133">
        <f>+COUNTIF($Y$4:Y133,Y133)</f>
        <v>130</v>
      </c>
      <c r="D133" t="str">
        <f t="shared" ref="D133:D196" si="19">+F133&amp;C133</f>
        <v>130</v>
      </c>
      <c r="E133" s="367"/>
      <c r="F133" s="368"/>
      <c r="G133" s="172" t="str">
        <f t="shared" ref="G133:G196" si="20">IF(OR(F133="謝金",F133="旅費",F133="賃金（職員）",F133="賃金（アルバイト）",F133="家賃",F133="光熱水費",F133="備品購入費",F133="消耗品費",F133="借料損料",F133="印刷製本費",F133="通信運搬費",F133="委託費",F133="雑役務費",F133="保険料"),"柱","")</f>
        <v/>
      </c>
      <c r="H133" s="369"/>
      <c r="I133" s="369"/>
      <c r="J133" s="370"/>
      <c r="K133" s="173" t="s">
        <v>261</v>
      </c>
      <c r="L133" s="174" t="str">
        <f t="shared" ref="L133:L196" si="21">IF(M133&gt;=1,"×","")</f>
        <v/>
      </c>
      <c r="M133" s="382"/>
      <c r="N133" s="369"/>
      <c r="O133" s="174" t="str">
        <f t="shared" ref="O133:O196" si="22">IF(P133&gt;=1,"×","")</f>
        <v/>
      </c>
      <c r="P133" s="370"/>
      <c r="Q133" s="369"/>
      <c r="R133" s="174" t="str">
        <f t="shared" ref="R133:R196" si="23">IF(S133&gt;=1,"×","")</f>
        <v/>
      </c>
      <c r="S133" s="382"/>
      <c r="T133" s="369"/>
      <c r="U133" s="173" t="s">
        <v>260</v>
      </c>
      <c r="V133" s="183">
        <f t="shared" ref="V133:V196" si="24">IF(AND(M133&gt;0,P133&gt;0,S133&gt;0),J133*M133*P133*S133,IF(AND(M133&gt;0,P133&gt;0),J133*M133*P133,IF(M133&gt;0,J133*M133,J133)))</f>
        <v>0</v>
      </c>
      <c r="W133" s="176" t="s">
        <v>261</v>
      </c>
      <c r="Y133" t="str">
        <f t="shared" ref="Y133:Y196" si="25">E133&amp;F133</f>
        <v/>
      </c>
      <c r="Z133" t="str">
        <f t="shared" ref="Z133:Z196" si="26">IF(M133&gt;0,CONCATENATE(G133,H133,"　",I133,"　",TEXT(J133,"#,###"),K133,L133,M133,N133,O133,P133,Q133,R133,S133,T133,U133,V133,W133),CONCATENATE(G133,H133,"　",I133,"　",TEXT(J133,"#,###"),,K133))</f>
        <v>　　円</v>
      </c>
    </row>
    <row r="134" spans="2:26">
      <c r="B134" t="str">
        <f t="shared" si="18"/>
        <v>131</v>
      </c>
      <c r="C134">
        <f>+COUNTIF($Y$4:Y134,Y134)</f>
        <v>131</v>
      </c>
      <c r="D134" t="str">
        <f t="shared" si="19"/>
        <v>131</v>
      </c>
      <c r="E134" s="367"/>
      <c r="F134" s="368"/>
      <c r="G134" s="172" t="str">
        <f t="shared" si="20"/>
        <v/>
      </c>
      <c r="H134" s="369"/>
      <c r="I134" s="369"/>
      <c r="J134" s="370"/>
      <c r="K134" s="173" t="s">
        <v>261</v>
      </c>
      <c r="L134" s="174" t="str">
        <f t="shared" si="21"/>
        <v/>
      </c>
      <c r="M134" s="382"/>
      <c r="N134" s="369"/>
      <c r="O134" s="174" t="str">
        <f t="shared" si="22"/>
        <v/>
      </c>
      <c r="P134" s="370"/>
      <c r="Q134" s="369"/>
      <c r="R134" s="174" t="str">
        <f t="shared" si="23"/>
        <v/>
      </c>
      <c r="S134" s="382"/>
      <c r="T134" s="369"/>
      <c r="U134" s="173" t="s">
        <v>260</v>
      </c>
      <c r="V134" s="183">
        <f t="shared" si="24"/>
        <v>0</v>
      </c>
      <c r="W134" s="176" t="s">
        <v>261</v>
      </c>
      <c r="Y134" t="str">
        <f t="shared" si="25"/>
        <v/>
      </c>
      <c r="Z134" t="str">
        <f t="shared" si="26"/>
        <v>　　円</v>
      </c>
    </row>
    <row r="135" spans="2:26">
      <c r="B135" t="str">
        <f t="shared" si="18"/>
        <v>132</v>
      </c>
      <c r="C135">
        <f>+COUNTIF($Y$4:Y135,Y135)</f>
        <v>132</v>
      </c>
      <c r="D135" t="str">
        <f t="shared" si="19"/>
        <v>132</v>
      </c>
      <c r="E135" s="367"/>
      <c r="F135" s="368"/>
      <c r="G135" s="172" t="str">
        <f t="shared" si="20"/>
        <v/>
      </c>
      <c r="H135" s="369"/>
      <c r="I135" s="369"/>
      <c r="J135" s="370"/>
      <c r="K135" s="173" t="s">
        <v>261</v>
      </c>
      <c r="L135" s="174" t="str">
        <f t="shared" si="21"/>
        <v/>
      </c>
      <c r="M135" s="382"/>
      <c r="N135" s="369"/>
      <c r="O135" s="174" t="str">
        <f t="shared" si="22"/>
        <v/>
      </c>
      <c r="P135" s="370"/>
      <c r="Q135" s="369"/>
      <c r="R135" s="174" t="str">
        <f t="shared" si="23"/>
        <v/>
      </c>
      <c r="S135" s="382"/>
      <c r="T135" s="369"/>
      <c r="U135" s="173" t="s">
        <v>260</v>
      </c>
      <c r="V135" s="183">
        <f t="shared" si="24"/>
        <v>0</v>
      </c>
      <c r="W135" s="176" t="s">
        <v>261</v>
      </c>
      <c r="Y135" t="str">
        <f t="shared" si="25"/>
        <v/>
      </c>
      <c r="Z135" t="str">
        <f t="shared" si="26"/>
        <v>　　円</v>
      </c>
    </row>
    <row r="136" spans="2:26">
      <c r="B136" t="str">
        <f t="shared" si="18"/>
        <v>133</v>
      </c>
      <c r="C136">
        <f>+COUNTIF($Y$4:Y136,Y136)</f>
        <v>133</v>
      </c>
      <c r="D136" t="str">
        <f t="shared" si="19"/>
        <v>133</v>
      </c>
      <c r="E136" s="367"/>
      <c r="F136" s="368"/>
      <c r="G136" s="172" t="str">
        <f t="shared" si="20"/>
        <v/>
      </c>
      <c r="H136" s="369"/>
      <c r="I136" s="369"/>
      <c r="J136" s="370"/>
      <c r="K136" s="173" t="s">
        <v>261</v>
      </c>
      <c r="L136" s="174" t="str">
        <f t="shared" si="21"/>
        <v/>
      </c>
      <c r="M136" s="382"/>
      <c r="N136" s="369"/>
      <c r="O136" s="174" t="str">
        <f t="shared" si="22"/>
        <v/>
      </c>
      <c r="P136" s="370"/>
      <c r="Q136" s="369"/>
      <c r="R136" s="174" t="str">
        <f t="shared" si="23"/>
        <v/>
      </c>
      <c r="S136" s="382"/>
      <c r="T136" s="369"/>
      <c r="U136" s="173" t="s">
        <v>260</v>
      </c>
      <c r="V136" s="183">
        <f t="shared" si="24"/>
        <v>0</v>
      </c>
      <c r="W136" s="176" t="s">
        <v>261</v>
      </c>
      <c r="Y136" t="str">
        <f t="shared" si="25"/>
        <v/>
      </c>
      <c r="Z136" t="str">
        <f t="shared" si="26"/>
        <v>　　円</v>
      </c>
    </row>
    <row r="137" spans="2:26">
      <c r="B137" t="str">
        <f t="shared" si="18"/>
        <v>134</v>
      </c>
      <c r="C137">
        <f>+COUNTIF($Y$4:Y137,Y137)</f>
        <v>134</v>
      </c>
      <c r="D137" t="str">
        <f t="shared" si="19"/>
        <v>134</v>
      </c>
      <c r="E137" s="367"/>
      <c r="F137" s="368"/>
      <c r="G137" s="172" t="str">
        <f t="shared" si="20"/>
        <v/>
      </c>
      <c r="H137" s="369"/>
      <c r="I137" s="369"/>
      <c r="J137" s="370"/>
      <c r="K137" s="173" t="s">
        <v>261</v>
      </c>
      <c r="L137" s="174" t="str">
        <f t="shared" si="21"/>
        <v/>
      </c>
      <c r="M137" s="382"/>
      <c r="N137" s="369"/>
      <c r="O137" s="174" t="str">
        <f t="shared" si="22"/>
        <v/>
      </c>
      <c r="P137" s="370"/>
      <c r="Q137" s="369"/>
      <c r="R137" s="174" t="str">
        <f t="shared" si="23"/>
        <v/>
      </c>
      <c r="S137" s="382"/>
      <c r="T137" s="369"/>
      <c r="U137" s="173" t="s">
        <v>260</v>
      </c>
      <c r="V137" s="183">
        <f t="shared" si="24"/>
        <v>0</v>
      </c>
      <c r="W137" s="176" t="s">
        <v>261</v>
      </c>
      <c r="Y137" t="str">
        <f t="shared" si="25"/>
        <v/>
      </c>
      <c r="Z137" t="str">
        <f t="shared" si="26"/>
        <v>　　円</v>
      </c>
    </row>
    <row r="138" spans="2:26">
      <c r="B138" t="str">
        <f t="shared" si="18"/>
        <v>135</v>
      </c>
      <c r="C138">
        <f>+COUNTIF($Y$4:Y138,Y138)</f>
        <v>135</v>
      </c>
      <c r="D138" t="str">
        <f t="shared" si="19"/>
        <v>135</v>
      </c>
      <c r="E138" s="367"/>
      <c r="F138" s="368"/>
      <c r="G138" s="172" t="str">
        <f t="shared" si="20"/>
        <v/>
      </c>
      <c r="H138" s="369"/>
      <c r="I138" s="369"/>
      <c r="J138" s="370"/>
      <c r="K138" s="173" t="s">
        <v>261</v>
      </c>
      <c r="L138" s="174" t="str">
        <f t="shared" si="21"/>
        <v/>
      </c>
      <c r="M138" s="382"/>
      <c r="N138" s="369"/>
      <c r="O138" s="174" t="str">
        <f t="shared" si="22"/>
        <v/>
      </c>
      <c r="P138" s="370"/>
      <c r="Q138" s="369"/>
      <c r="R138" s="174" t="str">
        <f t="shared" si="23"/>
        <v/>
      </c>
      <c r="S138" s="382"/>
      <c r="T138" s="369"/>
      <c r="U138" s="173" t="s">
        <v>260</v>
      </c>
      <c r="V138" s="183">
        <f t="shared" si="24"/>
        <v>0</v>
      </c>
      <c r="W138" s="176" t="s">
        <v>261</v>
      </c>
      <c r="Y138" t="str">
        <f t="shared" si="25"/>
        <v/>
      </c>
      <c r="Z138" t="str">
        <f t="shared" si="26"/>
        <v>　　円</v>
      </c>
    </row>
    <row r="139" spans="2:26">
      <c r="B139" t="str">
        <f t="shared" si="18"/>
        <v>136</v>
      </c>
      <c r="C139">
        <f>+COUNTIF($Y$4:Y139,Y139)</f>
        <v>136</v>
      </c>
      <c r="D139" t="str">
        <f t="shared" si="19"/>
        <v>136</v>
      </c>
      <c r="E139" s="367"/>
      <c r="F139" s="368"/>
      <c r="G139" s="172" t="str">
        <f t="shared" si="20"/>
        <v/>
      </c>
      <c r="H139" s="369"/>
      <c r="I139" s="369"/>
      <c r="J139" s="370"/>
      <c r="K139" s="173" t="s">
        <v>261</v>
      </c>
      <c r="L139" s="174" t="str">
        <f t="shared" si="21"/>
        <v/>
      </c>
      <c r="M139" s="382"/>
      <c r="N139" s="369"/>
      <c r="O139" s="174" t="str">
        <f t="shared" si="22"/>
        <v/>
      </c>
      <c r="P139" s="370"/>
      <c r="Q139" s="369"/>
      <c r="R139" s="174" t="str">
        <f t="shared" si="23"/>
        <v/>
      </c>
      <c r="S139" s="382"/>
      <c r="T139" s="369"/>
      <c r="U139" s="173" t="s">
        <v>260</v>
      </c>
      <c r="V139" s="183">
        <f t="shared" si="24"/>
        <v>0</v>
      </c>
      <c r="W139" s="176" t="s">
        <v>261</v>
      </c>
      <c r="Y139" t="str">
        <f t="shared" si="25"/>
        <v/>
      </c>
      <c r="Z139" t="str">
        <f t="shared" si="26"/>
        <v>　　円</v>
      </c>
    </row>
    <row r="140" spans="2:26">
      <c r="B140" t="str">
        <f t="shared" si="18"/>
        <v>137</v>
      </c>
      <c r="C140">
        <f>+COUNTIF($Y$4:Y140,Y140)</f>
        <v>137</v>
      </c>
      <c r="D140" t="str">
        <f t="shared" si="19"/>
        <v>137</v>
      </c>
      <c r="E140" s="367"/>
      <c r="F140" s="368"/>
      <c r="G140" s="172" t="str">
        <f t="shared" si="20"/>
        <v/>
      </c>
      <c r="H140" s="369"/>
      <c r="I140" s="369"/>
      <c r="J140" s="370"/>
      <c r="K140" s="173" t="s">
        <v>261</v>
      </c>
      <c r="L140" s="174" t="str">
        <f t="shared" si="21"/>
        <v/>
      </c>
      <c r="M140" s="382"/>
      <c r="N140" s="369"/>
      <c r="O140" s="174" t="str">
        <f t="shared" si="22"/>
        <v/>
      </c>
      <c r="P140" s="370"/>
      <c r="Q140" s="369"/>
      <c r="R140" s="174" t="str">
        <f t="shared" si="23"/>
        <v/>
      </c>
      <c r="S140" s="382"/>
      <c r="T140" s="369"/>
      <c r="U140" s="173" t="s">
        <v>260</v>
      </c>
      <c r="V140" s="183">
        <f t="shared" si="24"/>
        <v>0</v>
      </c>
      <c r="W140" s="176" t="s">
        <v>261</v>
      </c>
      <c r="Y140" t="str">
        <f t="shared" si="25"/>
        <v/>
      </c>
      <c r="Z140" t="str">
        <f t="shared" si="26"/>
        <v>　　円</v>
      </c>
    </row>
    <row r="141" spans="2:26">
      <c r="B141" t="str">
        <f t="shared" si="18"/>
        <v>138</v>
      </c>
      <c r="C141">
        <f>+COUNTIF($Y$4:Y141,Y141)</f>
        <v>138</v>
      </c>
      <c r="D141" t="str">
        <f t="shared" si="19"/>
        <v>138</v>
      </c>
      <c r="E141" s="367"/>
      <c r="F141" s="368"/>
      <c r="G141" s="172" t="str">
        <f t="shared" si="20"/>
        <v/>
      </c>
      <c r="H141" s="369"/>
      <c r="I141" s="369"/>
      <c r="J141" s="370"/>
      <c r="K141" s="173" t="s">
        <v>261</v>
      </c>
      <c r="L141" s="174" t="str">
        <f t="shared" si="21"/>
        <v/>
      </c>
      <c r="M141" s="382"/>
      <c r="N141" s="369"/>
      <c r="O141" s="174" t="str">
        <f t="shared" si="22"/>
        <v/>
      </c>
      <c r="P141" s="370"/>
      <c r="Q141" s="369"/>
      <c r="R141" s="174" t="str">
        <f t="shared" si="23"/>
        <v/>
      </c>
      <c r="S141" s="382"/>
      <c r="T141" s="369"/>
      <c r="U141" s="173" t="s">
        <v>260</v>
      </c>
      <c r="V141" s="183">
        <f t="shared" si="24"/>
        <v>0</v>
      </c>
      <c r="W141" s="176" t="s">
        <v>261</v>
      </c>
      <c r="Y141" t="str">
        <f t="shared" si="25"/>
        <v/>
      </c>
      <c r="Z141" t="str">
        <f t="shared" si="26"/>
        <v>　　円</v>
      </c>
    </row>
    <row r="142" spans="2:26">
      <c r="B142" t="str">
        <f t="shared" si="18"/>
        <v>139</v>
      </c>
      <c r="C142">
        <f>+COUNTIF($Y$4:Y142,Y142)</f>
        <v>139</v>
      </c>
      <c r="D142" t="str">
        <f t="shared" si="19"/>
        <v>139</v>
      </c>
      <c r="E142" s="367"/>
      <c r="F142" s="368"/>
      <c r="G142" s="172" t="str">
        <f t="shared" si="20"/>
        <v/>
      </c>
      <c r="H142" s="369"/>
      <c r="I142" s="369"/>
      <c r="J142" s="370"/>
      <c r="K142" s="173" t="s">
        <v>261</v>
      </c>
      <c r="L142" s="174" t="str">
        <f t="shared" si="21"/>
        <v/>
      </c>
      <c r="M142" s="382"/>
      <c r="N142" s="369"/>
      <c r="O142" s="174" t="str">
        <f t="shared" si="22"/>
        <v/>
      </c>
      <c r="P142" s="370"/>
      <c r="Q142" s="369"/>
      <c r="R142" s="174" t="str">
        <f t="shared" si="23"/>
        <v/>
      </c>
      <c r="S142" s="382"/>
      <c r="T142" s="369"/>
      <c r="U142" s="173" t="s">
        <v>260</v>
      </c>
      <c r="V142" s="183">
        <f t="shared" si="24"/>
        <v>0</v>
      </c>
      <c r="W142" s="176" t="s">
        <v>261</v>
      </c>
      <c r="Y142" t="str">
        <f t="shared" si="25"/>
        <v/>
      </c>
      <c r="Z142" t="str">
        <f t="shared" si="26"/>
        <v>　　円</v>
      </c>
    </row>
    <row r="143" spans="2:26">
      <c r="B143" t="str">
        <f t="shared" si="18"/>
        <v>140</v>
      </c>
      <c r="C143">
        <f>+COUNTIF($Y$4:Y143,Y143)</f>
        <v>140</v>
      </c>
      <c r="D143" t="str">
        <f t="shared" si="19"/>
        <v>140</v>
      </c>
      <c r="E143" s="367"/>
      <c r="F143" s="368"/>
      <c r="G143" s="172" t="str">
        <f t="shared" si="20"/>
        <v/>
      </c>
      <c r="H143" s="369"/>
      <c r="I143" s="369"/>
      <c r="J143" s="370"/>
      <c r="K143" s="173" t="s">
        <v>261</v>
      </c>
      <c r="L143" s="174" t="str">
        <f t="shared" si="21"/>
        <v/>
      </c>
      <c r="M143" s="382"/>
      <c r="N143" s="369"/>
      <c r="O143" s="174" t="str">
        <f t="shared" si="22"/>
        <v/>
      </c>
      <c r="P143" s="370"/>
      <c r="Q143" s="369"/>
      <c r="R143" s="174" t="str">
        <f t="shared" si="23"/>
        <v/>
      </c>
      <c r="S143" s="382"/>
      <c r="T143" s="369"/>
      <c r="U143" s="173" t="s">
        <v>260</v>
      </c>
      <c r="V143" s="183">
        <f t="shared" si="24"/>
        <v>0</v>
      </c>
      <c r="W143" s="176" t="s">
        <v>261</v>
      </c>
      <c r="Y143" t="str">
        <f t="shared" si="25"/>
        <v/>
      </c>
      <c r="Z143" t="str">
        <f t="shared" si="26"/>
        <v>　　円</v>
      </c>
    </row>
    <row r="144" spans="2:26">
      <c r="B144" t="str">
        <f t="shared" si="18"/>
        <v>141</v>
      </c>
      <c r="C144">
        <f>+COUNTIF($Y$4:Y144,Y144)</f>
        <v>141</v>
      </c>
      <c r="D144" t="str">
        <f t="shared" si="19"/>
        <v>141</v>
      </c>
      <c r="E144" s="367"/>
      <c r="F144" s="368"/>
      <c r="G144" s="172" t="str">
        <f t="shared" si="20"/>
        <v/>
      </c>
      <c r="H144" s="369"/>
      <c r="I144" s="369"/>
      <c r="J144" s="370"/>
      <c r="K144" s="173" t="s">
        <v>261</v>
      </c>
      <c r="L144" s="174" t="str">
        <f t="shared" si="21"/>
        <v/>
      </c>
      <c r="M144" s="382"/>
      <c r="N144" s="369"/>
      <c r="O144" s="174" t="str">
        <f t="shared" si="22"/>
        <v/>
      </c>
      <c r="P144" s="370"/>
      <c r="Q144" s="369"/>
      <c r="R144" s="174" t="str">
        <f t="shared" si="23"/>
        <v/>
      </c>
      <c r="S144" s="382"/>
      <c r="T144" s="369"/>
      <c r="U144" s="173" t="s">
        <v>260</v>
      </c>
      <c r="V144" s="183">
        <f t="shared" si="24"/>
        <v>0</v>
      </c>
      <c r="W144" s="176" t="s">
        <v>261</v>
      </c>
      <c r="Y144" t="str">
        <f t="shared" si="25"/>
        <v/>
      </c>
      <c r="Z144" t="str">
        <f t="shared" si="26"/>
        <v>　　円</v>
      </c>
    </row>
    <row r="145" spans="2:26">
      <c r="B145" t="str">
        <f t="shared" si="18"/>
        <v>142</v>
      </c>
      <c r="C145">
        <f>+COUNTIF($Y$4:Y145,Y145)</f>
        <v>142</v>
      </c>
      <c r="D145" t="str">
        <f t="shared" si="19"/>
        <v>142</v>
      </c>
      <c r="E145" s="367"/>
      <c r="F145" s="368"/>
      <c r="G145" s="172" t="str">
        <f t="shared" si="20"/>
        <v/>
      </c>
      <c r="H145" s="369"/>
      <c r="I145" s="369"/>
      <c r="J145" s="370"/>
      <c r="K145" s="173" t="s">
        <v>261</v>
      </c>
      <c r="L145" s="174" t="str">
        <f t="shared" si="21"/>
        <v/>
      </c>
      <c r="M145" s="382"/>
      <c r="N145" s="369"/>
      <c r="O145" s="174" t="str">
        <f t="shared" si="22"/>
        <v/>
      </c>
      <c r="P145" s="370"/>
      <c r="Q145" s="369"/>
      <c r="R145" s="174" t="str">
        <f t="shared" si="23"/>
        <v/>
      </c>
      <c r="S145" s="382"/>
      <c r="T145" s="369"/>
      <c r="U145" s="173" t="s">
        <v>260</v>
      </c>
      <c r="V145" s="183">
        <f t="shared" si="24"/>
        <v>0</v>
      </c>
      <c r="W145" s="176" t="s">
        <v>261</v>
      </c>
      <c r="Y145" t="str">
        <f t="shared" si="25"/>
        <v/>
      </c>
      <c r="Z145" t="str">
        <f t="shared" si="26"/>
        <v>　　円</v>
      </c>
    </row>
    <row r="146" spans="2:26">
      <c r="B146" t="str">
        <f t="shared" si="18"/>
        <v>143</v>
      </c>
      <c r="C146">
        <f>+COUNTIF($Y$4:Y146,Y146)</f>
        <v>143</v>
      </c>
      <c r="D146" t="str">
        <f t="shared" si="19"/>
        <v>143</v>
      </c>
      <c r="E146" s="367"/>
      <c r="F146" s="368"/>
      <c r="G146" s="172" t="str">
        <f t="shared" si="20"/>
        <v/>
      </c>
      <c r="H146" s="369"/>
      <c r="I146" s="369"/>
      <c r="J146" s="370"/>
      <c r="K146" s="173" t="s">
        <v>261</v>
      </c>
      <c r="L146" s="174" t="str">
        <f t="shared" si="21"/>
        <v/>
      </c>
      <c r="M146" s="382"/>
      <c r="N146" s="369"/>
      <c r="O146" s="174" t="str">
        <f t="shared" si="22"/>
        <v/>
      </c>
      <c r="P146" s="370"/>
      <c r="Q146" s="369"/>
      <c r="R146" s="174" t="str">
        <f t="shared" si="23"/>
        <v/>
      </c>
      <c r="S146" s="382"/>
      <c r="T146" s="369"/>
      <c r="U146" s="173" t="s">
        <v>260</v>
      </c>
      <c r="V146" s="183">
        <f t="shared" si="24"/>
        <v>0</v>
      </c>
      <c r="W146" s="176" t="s">
        <v>261</v>
      </c>
      <c r="Y146" t="str">
        <f t="shared" si="25"/>
        <v/>
      </c>
      <c r="Z146" t="str">
        <f t="shared" si="26"/>
        <v>　　円</v>
      </c>
    </row>
    <row r="147" spans="2:26">
      <c r="B147" t="str">
        <f t="shared" si="18"/>
        <v>144</v>
      </c>
      <c r="C147">
        <f>+COUNTIF($Y$4:Y147,Y147)</f>
        <v>144</v>
      </c>
      <c r="D147" t="str">
        <f t="shared" si="19"/>
        <v>144</v>
      </c>
      <c r="E147" s="367"/>
      <c r="F147" s="368"/>
      <c r="G147" s="172" t="str">
        <f t="shared" si="20"/>
        <v/>
      </c>
      <c r="H147" s="369"/>
      <c r="I147" s="369"/>
      <c r="J147" s="370"/>
      <c r="K147" s="173" t="s">
        <v>261</v>
      </c>
      <c r="L147" s="174" t="str">
        <f t="shared" si="21"/>
        <v/>
      </c>
      <c r="M147" s="382"/>
      <c r="N147" s="369"/>
      <c r="O147" s="174" t="str">
        <f t="shared" si="22"/>
        <v/>
      </c>
      <c r="P147" s="370"/>
      <c r="Q147" s="369"/>
      <c r="R147" s="174" t="str">
        <f t="shared" si="23"/>
        <v/>
      </c>
      <c r="S147" s="382"/>
      <c r="T147" s="369"/>
      <c r="U147" s="173" t="s">
        <v>260</v>
      </c>
      <c r="V147" s="183">
        <f t="shared" si="24"/>
        <v>0</v>
      </c>
      <c r="W147" s="176" t="s">
        <v>261</v>
      </c>
      <c r="Y147" t="str">
        <f t="shared" si="25"/>
        <v/>
      </c>
      <c r="Z147" t="str">
        <f t="shared" si="26"/>
        <v>　　円</v>
      </c>
    </row>
    <row r="148" spans="2:26">
      <c r="B148" t="str">
        <f t="shared" si="18"/>
        <v>145</v>
      </c>
      <c r="C148">
        <f>+COUNTIF($Y$4:Y148,Y148)</f>
        <v>145</v>
      </c>
      <c r="D148" t="str">
        <f t="shared" si="19"/>
        <v>145</v>
      </c>
      <c r="E148" s="367"/>
      <c r="F148" s="368"/>
      <c r="G148" s="172" t="str">
        <f t="shared" si="20"/>
        <v/>
      </c>
      <c r="H148" s="369"/>
      <c r="I148" s="369"/>
      <c r="J148" s="370"/>
      <c r="K148" s="173" t="s">
        <v>261</v>
      </c>
      <c r="L148" s="174" t="str">
        <f t="shared" si="21"/>
        <v/>
      </c>
      <c r="M148" s="382"/>
      <c r="N148" s="369"/>
      <c r="O148" s="174" t="str">
        <f t="shared" si="22"/>
        <v/>
      </c>
      <c r="P148" s="370"/>
      <c r="Q148" s="369"/>
      <c r="R148" s="174" t="str">
        <f t="shared" si="23"/>
        <v/>
      </c>
      <c r="S148" s="382"/>
      <c r="T148" s="369"/>
      <c r="U148" s="173" t="s">
        <v>260</v>
      </c>
      <c r="V148" s="183">
        <f t="shared" si="24"/>
        <v>0</v>
      </c>
      <c r="W148" s="176" t="s">
        <v>261</v>
      </c>
      <c r="Y148" t="str">
        <f t="shared" si="25"/>
        <v/>
      </c>
      <c r="Z148" t="str">
        <f t="shared" si="26"/>
        <v>　　円</v>
      </c>
    </row>
    <row r="149" spans="2:26">
      <c r="B149" t="str">
        <f t="shared" si="18"/>
        <v>146</v>
      </c>
      <c r="C149">
        <f>+COUNTIF($Y$4:Y149,Y149)</f>
        <v>146</v>
      </c>
      <c r="D149" t="str">
        <f t="shared" si="19"/>
        <v>146</v>
      </c>
      <c r="E149" s="367"/>
      <c r="F149" s="368"/>
      <c r="G149" s="172" t="str">
        <f t="shared" si="20"/>
        <v/>
      </c>
      <c r="H149" s="369"/>
      <c r="I149" s="369"/>
      <c r="J149" s="370"/>
      <c r="K149" s="173" t="s">
        <v>261</v>
      </c>
      <c r="L149" s="174" t="str">
        <f t="shared" si="21"/>
        <v/>
      </c>
      <c r="M149" s="382"/>
      <c r="N149" s="369"/>
      <c r="O149" s="174" t="str">
        <f t="shared" si="22"/>
        <v/>
      </c>
      <c r="P149" s="370"/>
      <c r="Q149" s="369"/>
      <c r="R149" s="174" t="str">
        <f t="shared" si="23"/>
        <v/>
      </c>
      <c r="S149" s="382"/>
      <c r="T149" s="369"/>
      <c r="U149" s="173" t="s">
        <v>260</v>
      </c>
      <c r="V149" s="183">
        <f t="shared" si="24"/>
        <v>0</v>
      </c>
      <c r="W149" s="176" t="s">
        <v>261</v>
      </c>
      <c r="Y149" t="str">
        <f t="shared" si="25"/>
        <v/>
      </c>
      <c r="Z149" t="str">
        <f t="shared" si="26"/>
        <v>　　円</v>
      </c>
    </row>
    <row r="150" spans="2:26">
      <c r="B150" t="str">
        <f t="shared" si="18"/>
        <v>147</v>
      </c>
      <c r="C150">
        <f>+COUNTIF($Y$4:Y150,Y150)</f>
        <v>147</v>
      </c>
      <c r="D150" t="str">
        <f t="shared" si="19"/>
        <v>147</v>
      </c>
      <c r="E150" s="367"/>
      <c r="F150" s="368"/>
      <c r="G150" s="172" t="str">
        <f t="shared" si="20"/>
        <v/>
      </c>
      <c r="H150" s="369"/>
      <c r="I150" s="369"/>
      <c r="J150" s="370"/>
      <c r="K150" s="173" t="s">
        <v>261</v>
      </c>
      <c r="L150" s="174" t="str">
        <f t="shared" si="21"/>
        <v/>
      </c>
      <c r="M150" s="382"/>
      <c r="N150" s="369"/>
      <c r="O150" s="174" t="str">
        <f t="shared" si="22"/>
        <v/>
      </c>
      <c r="P150" s="370"/>
      <c r="Q150" s="369"/>
      <c r="R150" s="174" t="str">
        <f t="shared" si="23"/>
        <v/>
      </c>
      <c r="S150" s="382"/>
      <c r="T150" s="369"/>
      <c r="U150" s="173" t="s">
        <v>260</v>
      </c>
      <c r="V150" s="183">
        <f t="shared" si="24"/>
        <v>0</v>
      </c>
      <c r="W150" s="176" t="s">
        <v>261</v>
      </c>
      <c r="Y150" t="str">
        <f t="shared" si="25"/>
        <v/>
      </c>
      <c r="Z150" t="str">
        <f t="shared" si="26"/>
        <v>　　円</v>
      </c>
    </row>
    <row r="151" spans="2:26">
      <c r="B151" t="str">
        <f t="shared" si="18"/>
        <v>148</v>
      </c>
      <c r="C151">
        <f>+COUNTIF($Y$4:Y151,Y151)</f>
        <v>148</v>
      </c>
      <c r="D151" t="str">
        <f t="shared" si="19"/>
        <v>148</v>
      </c>
      <c r="E151" s="367"/>
      <c r="F151" s="368"/>
      <c r="G151" s="172" t="str">
        <f t="shared" si="20"/>
        <v/>
      </c>
      <c r="H151" s="369"/>
      <c r="I151" s="369"/>
      <c r="J151" s="370"/>
      <c r="K151" s="173" t="s">
        <v>261</v>
      </c>
      <c r="L151" s="174" t="str">
        <f t="shared" si="21"/>
        <v/>
      </c>
      <c r="M151" s="382"/>
      <c r="N151" s="369"/>
      <c r="O151" s="174" t="str">
        <f t="shared" si="22"/>
        <v/>
      </c>
      <c r="P151" s="370"/>
      <c r="Q151" s="369"/>
      <c r="R151" s="174" t="str">
        <f t="shared" si="23"/>
        <v/>
      </c>
      <c r="S151" s="382"/>
      <c r="T151" s="369"/>
      <c r="U151" s="173" t="s">
        <v>260</v>
      </c>
      <c r="V151" s="183">
        <f t="shared" si="24"/>
        <v>0</v>
      </c>
      <c r="W151" s="176" t="s">
        <v>261</v>
      </c>
      <c r="Y151" t="str">
        <f t="shared" si="25"/>
        <v/>
      </c>
      <c r="Z151" t="str">
        <f t="shared" si="26"/>
        <v>　　円</v>
      </c>
    </row>
    <row r="152" spans="2:26">
      <c r="B152" t="str">
        <f t="shared" si="18"/>
        <v>149</v>
      </c>
      <c r="C152">
        <f>+COUNTIF($Y$4:Y152,Y152)</f>
        <v>149</v>
      </c>
      <c r="D152" t="str">
        <f t="shared" si="19"/>
        <v>149</v>
      </c>
      <c r="E152" s="367"/>
      <c r="F152" s="368"/>
      <c r="G152" s="172" t="str">
        <f t="shared" si="20"/>
        <v/>
      </c>
      <c r="H152" s="369"/>
      <c r="I152" s="369"/>
      <c r="J152" s="370"/>
      <c r="K152" s="173" t="s">
        <v>261</v>
      </c>
      <c r="L152" s="174" t="str">
        <f t="shared" si="21"/>
        <v/>
      </c>
      <c r="M152" s="382"/>
      <c r="N152" s="369"/>
      <c r="O152" s="174" t="str">
        <f t="shared" si="22"/>
        <v/>
      </c>
      <c r="P152" s="370"/>
      <c r="Q152" s="369"/>
      <c r="R152" s="174" t="str">
        <f t="shared" si="23"/>
        <v/>
      </c>
      <c r="S152" s="382"/>
      <c r="T152" s="369"/>
      <c r="U152" s="173" t="s">
        <v>260</v>
      </c>
      <c r="V152" s="183">
        <f t="shared" si="24"/>
        <v>0</v>
      </c>
      <c r="W152" s="176" t="s">
        <v>261</v>
      </c>
      <c r="Y152" t="str">
        <f t="shared" si="25"/>
        <v/>
      </c>
      <c r="Z152" t="str">
        <f t="shared" si="26"/>
        <v>　　円</v>
      </c>
    </row>
    <row r="153" spans="2:26">
      <c r="B153" t="str">
        <f t="shared" si="18"/>
        <v>150</v>
      </c>
      <c r="C153">
        <f>+COUNTIF($Y$4:Y153,Y153)</f>
        <v>150</v>
      </c>
      <c r="D153" t="str">
        <f t="shared" si="19"/>
        <v>150</v>
      </c>
      <c r="E153" s="367"/>
      <c r="F153" s="368"/>
      <c r="G153" s="172" t="str">
        <f t="shared" si="20"/>
        <v/>
      </c>
      <c r="H153" s="369"/>
      <c r="I153" s="369"/>
      <c r="J153" s="370"/>
      <c r="K153" s="173" t="s">
        <v>261</v>
      </c>
      <c r="L153" s="174" t="str">
        <f t="shared" si="21"/>
        <v/>
      </c>
      <c r="M153" s="382"/>
      <c r="N153" s="369"/>
      <c r="O153" s="174" t="str">
        <f t="shared" si="22"/>
        <v/>
      </c>
      <c r="P153" s="370"/>
      <c r="Q153" s="369"/>
      <c r="R153" s="174" t="str">
        <f t="shared" si="23"/>
        <v/>
      </c>
      <c r="S153" s="382"/>
      <c r="T153" s="369"/>
      <c r="U153" s="173" t="s">
        <v>260</v>
      </c>
      <c r="V153" s="183">
        <f t="shared" si="24"/>
        <v>0</v>
      </c>
      <c r="W153" s="176" t="s">
        <v>261</v>
      </c>
      <c r="Y153" t="str">
        <f t="shared" si="25"/>
        <v/>
      </c>
      <c r="Z153" t="str">
        <f t="shared" si="26"/>
        <v>　　円</v>
      </c>
    </row>
    <row r="154" spans="2:26">
      <c r="B154" t="str">
        <f t="shared" si="18"/>
        <v>151</v>
      </c>
      <c r="C154">
        <f>+COUNTIF($Y$4:Y154,Y154)</f>
        <v>151</v>
      </c>
      <c r="D154" t="str">
        <f t="shared" si="19"/>
        <v>151</v>
      </c>
      <c r="E154" s="367"/>
      <c r="F154" s="368"/>
      <c r="G154" s="172" t="str">
        <f t="shared" si="20"/>
        <v/>
      </c>
      <c r="H154" s="369"/>
      <c r="I154" s="369"/>
      <c r="J154" s="370"/>
      <c r="K154" s="173" t="s">
        <v>261</v>
      </c>
      <c r="L154" s="174" t="str">
        <f t="shared" si="21"/>
        <v/>
      </c>
      <c r="M154" s="382"/>
      <c r="N154" s="369"/>
      <c r="O154" s="174" t="str">
        <f t="shared" si="22"/>
        <v/>
      </c>
      <c r="P154" s="370"/>
      <c r="Q154" s="369"/>
      <c r="R154" s="174" t="str">
        <f t="shared" si="23"/>
        <v/>
      </c>
      <c r="S154" s="382"/>
      <c r="T154" s="369"/>
      <c r="U154" s="173" t="s">
        <v>260</v>
      </c>
      <c r="V154" s="183">
        <f t="shared" si="24"/>
        <v>0</v>
      </c>
      <c r="W154" s="176" t="s">
        <v>261</v>
      </c>
      <c r="Y154" t="str">
        <f t="shared" si="25"/>
        <v/>
      </c>
      <c r="Z154" t="str">
        <f t="shared" si="26"/>
        <v>　　円</v>
      </c>
    </row>
    <row r="155" spans="2:26">
      <c r="B155" t="str">
        <f t="shared" si="18"/>
        <v>152</v>
      </c>
      <c r="C155">
        <f>+COUNTIF($Y$4:Y155,Y155)</f>
        <v>152</v>
      </c>
      <c r="D155" t="str">
        <f t="shared" si="19"/>
        <v>152</v>
      </c>
      <c r="E155" s="367"/>
      <c r="F155" s="368"/>
      <c r="G155" s="172" t="str">
        <f t="shared" si="20"/>
        <v/>
      </c>
      <c r="H155" s="369"/>
      <c r="I155" s="369"/>
      <c r="J155" s="370"/>
      <c r="K155" s="173" t="s">
        <v>261</v>
      </c>
      <c r="L155" s="174" t="str">
        <f t="shared" si="21"/>
        <v/>
      </c>
      <c r="M155" s="382"/>
      <c r="N155" s="369"/>
      <c r="O155" s="174" t="str">
        <f t="shared" si="22"/>
        <v/>
      </c>
      <c r="P155" s="370"/>
      <c r="Q155" s="369"/>
      <c r="R155" s="174" t="str">
        <f t="shared" si="23"/>
        <v/>
      </c>
      <c r="S155" s="382"/>
      <c r="T155" s="369"/>
      <c r="U155" s="173" t="s">
        <v>260</v>
      </c>
      <c r="V155" s="183">
        <f t="shared" si="24"/>
        <v>0</v>
      </c>
      <c r="W155" s="176" t="s">
        <v>261</v>
      </c>
      <c r="Y155" t="str">
        <f t="shared" si="25"/>
        <v/>
      </c>
      <c r="Z155" t="str">
        <f t="shared" si="26"/>
        <v>　　円</v>
      </c>
    </row>
    <row r="156" spans="2:26">
      <c r="B156" t="str">
        <f t="shared" si="18"/>
        <v>153</v>
      </c>
      <c r="C156">
        <f>+COUNTIF($Y$4:Y156,Y156)</f>
        <v>153</v>
      </c>
      <c r="D156" t="str">
        <f t="shared" si="19"/>
        <v>153</v>
      </c>
      <c r="E156" s="367"/>
      <c r="F156" s="368"/>
      <c r="G156" s="172" t="str">
        <f t="shared" si="20"/>
        <v/>
      </c>
      <c r="H156" s="369"/>
      <c r="I156" s="369"/>
      <c r="J156" s="370"/>
      <c r="K156" s="173" t="s">
        <v>261</v>
      </c>
      <c r="L156" s="174" t="str">
        <f t="shared" si="21"/>
        <v/>
      </c>
      <c r="M156" s="382"/>
      <c r="N156" s="369"/>
      <c r="O156" s="174" t="str">
        <f t="shared" si="22"/>
        <v/>
      </c>
      <c r="P156" s="370"/>
      <c r="Q156" s="369"/>
      <c r="R156" s="174" t="str">
        <f t="shared" si="23"/>
        <v/>
      </c>
      <c r="S156" s="382"/>
      <c r="T156" s="369"/>
      <c r="U156" s="173" t="s">
        <v>260</v>
      </c>
      <c r="V156" s="183">
        <f t="shared" si="24"/>
        <v>0</v>
      </c>
      <c r="W156" s="176" t="s">
        <v>261</v>
      </c>
      <c r="Y156" t="str">
        <f t="shared" si="25"/>
        <v/>
      </c>
      <c r="Z156" t="str">
        <f t="shared" si="26"/>
        <v>　　円</v>
      </c>
    </row>
    <row r="157" spans="2:26">
      <c r="B157" t="str">
        <f t="shared" si="18"/>
        <v>154</v>
      </c>
      <c r="C157">
        <f>+COUNTIF($Y$4:Y157,Y157)</f>
        <v>154</v>
      </c>
      <c r="D157" t="str">
        <f t="shared" si="19"/>
        <v>154</v>
      </c>
      <c r="E157" s="367"/>
      <c r="F157" s="368"/>
      <c r="G157" s="172" t="str">
        <f t="shared" si="20"/>
        <v/>
      </c>
      <c r="H157" s="369"/>
      <c r="I157" s="369"/>
      <c r="J157" s="370"/>
      <c r="K157" s="173" t="s">
        <v>261</v>
      </c>
      <c r="L157" s="174" t="str">
        <f t="shared" si="21"/>
        <v/>
      </c>
      <c r="M157" s="382"/>
      <c r="N157" s="369"/>
      <c r="O157" s="174" t="str">
        <f t="shared" si="22"/>
        <v/>
      </c>
      <c r="P157" s="370"/>
      <c r="Q157" s="369"/>
      <c r="R157" s="174" t="str">
        <f t="shared" si="23"/>
        <v/>
      </c>
      <c r="S157" s="382"/>
      <c r="T157" s="369"/>
      <c r="U157" s="173" t="s">
        <v>260</v>
      </c>
      <c r="V157" s="183">
        <f t="shared" si="24"/>
        <v>0</v>
      </c>
      <c r="W157" s="176" t="s">
        <v>261</v>
      </c>
      <c r="Y157" t="str">
        <f t="shared" si="25"/>
        <v/>
      </c>
      <c r="Z157" t="str">
        <f t="shared" si="26"/>
        <v>　　円</v>
      </c>
    </row>
    <row r="158" spans="2:26">
      <c r="B158" t="str">
        <f t="shared" si="18"/>
        <v>155</v>
      </c>
      <c r="C158">
        <f>+COUNTIF($Y$4:Y158,Y158)</f>
        <v>155</v>
      </c>
      <c r="D158" t="str">
        <f t="shared" si="19"/>
        <v>155</v>
      </c>
      <c r="E158" s="367"/>
      <c r="F158" s="368"/>
      <c r="G158" s="172" t="str">
        <f t="shared" si="20"/>
        <v/>
      </c>
      <c r="H158" s="369"/>
      <c r="I158" s="369"/>
      <c r="J158" s="370"/>
      <c r="K158" s="173" t="s">
        <v>261</v>
      </c>
      <c r="L158" s="174" t="str">
        <f t="shared" si="21"/>
        <v/>
      </c>
      <c r="M158" s="382"/>
      <c r="N158" s="369"/>
      <c r="O158" s="174" t="str">
        <f t="shared" si="22"/>
        <v/>
      </c>
      <c r="P158" s="370"/>
      <c r="Q158" s="369"/>
      <c r="R158" s="174" t="str">
        <f t="shared" si="23"/>
        <v/>
      </c>
      <c r="S158" s="382"/>
      <c r="T158" s="369"/>
      <c r="U158" s="173" t="s">
        <v>260</v>
      </c>
      <c r="V158" s="183">
        <f t="shared" si="24"/>
        <v>0</v>
      </c>
      <c r="W158" s="176" t="s">
        <v>261</v>
      </c>
      <c r="Y158" t="str">
        <f t="shared" si="25"/>
        <v/>
      </c>
      <c r="Z158" t="str">
        <f t="shared" si="26"/>
        <v>　　円</v>
      </c>
    </row>
    <row r="159" spans="2:26">
      <c r="B159" t="str">
        <f t="shared" si="18"/>
        <v>156</v>
      </c>
      <c r="C159">
        <f>+COUNTIF($Y$4:Y159,Y159)</f>
        <v>156</v>
      </c>
      <c r="D159" t="str">
        <f t="shared" si="19"/>
        <v>156</v>
      </c>
      <c r="E159" s="367"/>
      <c r="F159" s="368"/>
      <c r="G159" s="172" t="str">
        <f t="shared" si="20"/>
        <v/>
      </c>
      <c r="H159" s="369"/>
      <c r="I159" s="369"/>
      <c r="J159" s="370"/>
      <c r="K159" s="173" t="s">
        <v>261</v>
      </c>
      <c r="L159" s="174" t="str">
        <f t="shared" si="21"/>
        <v/>
      </c>
      <c r="M159" s="382"/>
      <c r="N159" s="369"/>
      <c r="O159" s="174" t="str">
        <f t="shared" si="22"/>
        <v/>
      </c>
      <c r="P159" s="370"/>
      <c r="Q159" s="369"/>
      <c r="R159" s="174" t="str">
        <f t="shared" si="23"/>
        <v/>
      </c>
      <c r="S159" s="382"/>
      <c r="T159" s="369"/>
      <c r="U159" s="173" t="s">
        <v>260</v>
      </c>
      <c r="V159" s="183">
        <f t="shared" si="24"/>
        <v>0</v>
      </c>
      <c r="W159" s="176" t="s">
        <v>261</v>
      </c>
      <c r="Y159" t="str">
        <f t="shared" si="25"/>
        <v/>
      </c>
      <c r="Z159" t="str">
        <f t="shared" si="26"/>
        <v>　　円</v>
      </c>
    </row>
    <row r="160" spans="2:26">
      <c r="B160" t="str">
        <f t="shared" si="18"/>
        <v>157</v>
      </c>
      <c r="C160">
        <f>+COUNTIF($Y$4:Y160,Y160)</f>
        <v>157</v>
      </c>
      <c r="D160" t="str">
        <f t="shared" si="19"/>
        <v>157</v>
      </c>
      <c r="E160" s="367"/>
      <c r="F160" s="368"/>
      <c r="G160" s="172" t="str">
        <f t="shared" si="20"/>
        <v/>
      </c>
      <c r="H160" s="369"/>
      <c r="I160" s="369"/>
      <c r="J160" s="370"/>
      <c r="K160" s="173" t="s">
        <v>261</v>
      </c>
      <c r="L160" s="174" t="str">
        <f t="shared" si="21"/>
        <v/>
      </c>
      <c r="M160" s="382"/>
      <c r="N160" s="369"/>
      <c r="O160" s="174" t="str">
        <f t="shared" si="22"/>
        <v/>
      </c>
      <c r="P160" s="370"/>
      <c r="Q160" s="369"/>
      <c r="R160" s="174" t="str">
        <f t="shared" si="23"/>
        <v/>
      </c>
      <c r="S160" s="382"/>
      <c r="T160" s="369"/>
      <c r="U160" s="173" t="s">
        <v>260</v>
      </c>
      <c r="V160" s="183">
        <f t="shared" si="24"/>
        <v>0</v>
      </c>
      <c r="W160" s="176" t="s">
        <v>261</v>
      </c>
      <c r="Y160" t="str">
        <f t="shared" si="25"/>
        <v/>
      </c>
      <c r="Z160" t="str">
        <f t="shared" si="26"/>
        <v>　　円</v>
      </c>
    </row>
    <row r="161" spans="2:26">
      <c r="B161" t="str">
        <f t="shared" si="18"/>
        <v>158</v>
      </c>
      <c r="C161">
        <f>+COUNTIF($Y$4:Y161,Y161)</f>
        <v>158</v>
      </c>
      <c r="D161" t="str">
        <f t="shared" si="19"/>
        <v>158</v>
      </c>
      <c r="E161" s="367"/>
      <c r="F161" s="368"/>
      <c r="G161" s="172" t="str">
        <f t="shared" si="20"/>
        <v/>
      </c>
      <c r="H161" s="369"/>
      <c r="I161" s="369"/>
      <c r="J161" s="370"/>
      <c r="K161" s="173" t="s">
        <v>261</v>
      </c>
      <c r="L161" s="174" t="str">
        <f t="shared" si="21"/>
        <v/>
      </c>
      <c r="M161" s="382"/>
      <c r="N161" s="369"/>
      <c r="O161" s="174" t="str">
        <f t="shared" si="22"/>
        <v/>
      </c>
      <c r="P161" s="370"/>
      <c r="Q161" s="369"/>
      <c r="R161" s="174" t="str">
        <f t="shared" si="23"/>
        <v/>
      </c>
      <c r="S161" s="382"/>
      <c r="T161" s="369"/>
      <c r="U161" s="173" t="s">
        <v>260</v>
      </c>
      <c r="V161" s="183">
        <f t="shared" si="24"/>
        <v>0</v>
      </c>
      <c r="W161" s="176" t="s">
        <v>261</v>
      </c>
      <c r="Y161" t="str">
        <f t="shared" si="25"/>
        <v/>
      </c>
      <c r="Z161" t="str">
        <f t="shared" si="26"/>
        <v>　　円</v>
      </c>
    </row>
    <row r="162" spans="2:26">
      <c r="B162" t="str">
        <f t="shared" si="18"/>
        <v>159</v>
      </c>
      <c r="C162">
        <f>+COUNTIF($Y$4:Y162,Y162)</f>
        <v>159</v>
      </c>
      <c r="D162" t="str">
        <f t="shared" si="19"/>
        <v>159</v>
      </c>
      <c r="E162" s="367"/>
      <c r="F162" s="368"/>
      <c r="G162" s="172" t="str">
        <f t="shared" si="20"/>
        <v/>
      </c>
      <c r="H162" s="369"/>
      <c r="I162" s="369"/>
      <c r="J162" s="370"/>
      <c r="K162" s="173" t="s">
        <v>261</v>
      </c>
      <c r="L162" s="174" t="str">
        <f t="shared" si="21"/>
        <v/>
      </c>
      <c r="M162" s="382"/>
      <c r="N162" s="369"/>
      <c r="O162" s="174" t="str">
        <f t="shared" si="22"/>
        <v/>
      </c>
      <c r="P162" s="370"/>
      <c r="Q162" s="369"/>
      <c r="R162" s="174" t="str">
        <f t="shared" si="23"/>
        <v/>
      </c>
      <c r="S162" s="382"/>
      <c r="T162" s="369"/>
      <c r="U162" s="173" t="s">
        <v>260</v>
      </c>
      <c r="V162" s="183">
        <f t="shared" si="24"/>
        <v>0</v>
      </c>
      <c r="W162" s="176" t="s">
        <v>261</v>
      </c>
      <c r="Y162" t="str">
        <f t="shared" si="25"/>
        <v/>
      </c>
      <c r="Z162" t="str">
        <f t="shared" si="26"/>
        <v>　　円</v>
      </c>
    </row>
    <row r="163" spans="2:26">
      <c r="B163" t="str">
        <f t="shared" si="18"/>
        <v>160</v>
      </c>
      <c r="C163">
        <f>+COUNTIF($Y$4:Y163,Y163)</f>
        <v>160</v>
      </c>
      <c r="D163" t="str">
        <f t="shared" si="19"/>
        <v>160</v>
      </c>
      <c r="E163" s="367"/>
      <c r="F163" s="368"/>
      <c r="G163" s="172" t="str">
        <f t="shared" si="20"/>
        <v/>
      </c>
      <c r="H163" s="369"/>
      <c r="I163" s="369"/>
      <c r="J163" s="370"/>
      <c r="K163" s="173" t="s">
        <v>261</v>
      </c>
      <c r="L163" s="174" t="str">
        <f t="shared" si="21"/>
        <v/>
      </c>
      <c r="M163" s="382"/>
      <c r="N163" s="369"/>
      <c r="O163" s="174" t="str">
        <f t="shared" si="22"/>
        <v/>
      </c>
      <c r="P163" s="370"/>
      <c r="Q163" s="369"/>
      <c r="R163" s="174" t="str">
        <f t="shared" si="23"/>
        <v/>
      </c>
      <c r="S163" s="382"/>
      <c r="T163" s="369"/>
      <c r="U163" s="173" t="s">
        <v>260</v>
      </c>
      <c r="V163" s="183">
        <f t="shared" si="24"/>
        <v>0</v>
      </c>
      <c r="W163" s="176" t="s">
        <v>261</v>
      </c>
      <c r="Y163" t="str">
        <f t="shared" si="25"/>
        <v/>
      </c>
      <c r="Z163" t="str">
        <f t="shared" si="26"/>
        <v>　　円</v>
      </c>
    </row>
    <row r="164" spans="2:26">
      <c r="B164" t="str">
        <f t="shared" si="18"/>
        <v>161</v>
      </c>
      <c r="C164">
        <f>+COUNTIF($Y$4:Y164,Y164)</f>
        <v>161</v>
      </c>
      <c r="D164" t="str">
        <f t="shared" si="19"/>
        <v>161</v>
      </c>
      <c r="E164" s="367"/>
      <c r="F164" s="368"/>
      <c r="G164" s="172" t="str">
        <f t="shared" si="20"/>
        <v/>
      </c>
      <c r="H164" s="369"/>
      <c r="I164" s="369"/>
      <c r="J164" s="370"/>
      <c r="K164" s="173" t="s">
        <v>261</v>
      </c>
      <c r="L164" s="174" t="str">
        <f t="shared" si="21"/>
        <v/>
      </c>
      <c r="M164" s="382"/>
      <c r="N164" s="369"/>
      <c r="O164" s="174" t="str">
        <f t="shared" si="22"/>
        <v/>
      </c>
      <c r="P164" s="370"/>
      <c r="Q164" s="369"/>
      <c r="R164" s="174" t="str">
        <f t="shared" si="23"/>
        <v/>
      </c>
      <c r="S164" s="382"/>
      <c r="T164" s="369"/>
      <c r="U164" s="173" t="s">
        <v>260</v>
      </c>
      <c r="V164" s="183">
        <f t="shared" si="24"/>
        <v>0</v>
      </c>
      <c r="W164" s="176" t="s">
        <v>261</v>
      </c>
      <c r="Y164" t="str">
        <f t="shared" si="25"/>
        <v/>
      </c>
      <c r="Z164" t="str">
        <f t="shared" si="26"/>
        <v>　　円</v>
      </c>
    </row>
    <row r="165" spans="2:26">
      <c r="B165" t="str">
        <f t="shared" si="18"/>
        <v>162</v>
      </c>
      <c r="C165">
        <f>+COUNTIF($Y$4:Y165,Y165)</f>
        <v>162</v>
      </c>
      <c r="D165" t="str">
        <f t="shared" si="19"/>
        <v>162</v>
      </c>
      <c r="E165" s="367"/>
      <c r="F165" s="368"/>
      <c r="G165" s="172" t="str">
        <f t="shared" si="20"/>
        <v/>
      </c>
      <c r="H165" s="369"/>
      <c r="I165" s="369"/>
      <c r="J165" s="370"/>
      <c r="K165" s="173" t="s">
        <v>261</v>
      </c>
      <c r="L165" s="174" t="str">
        <f t="shared" si="21"/>
        <v/>
      </c>
      <c r="M165" s="382"/>
      <c r="N165" s="369"/>
      <c r="O165" s="174" t="str">
        <f t="shared" si="22"/>
        <v/>
      </c>
      <c r="P165" s="370"/>
      <c r="Q165" s="369"/>
      <c r="R165" s="174" t="str">
        <f t="shared" si="23"/>
        <v/>
      </c>
      <c r="S165" s="382"/>
      <c r="T165" s="369"/>
      <c r="U165" s="173" t="s">
        <v>260</v>
      </c>
      <c r="V165" s="183">
        <f t="shared" si="24"/>
        <v>0</v>
      </c>
      <c r="W165" s="176" t="s">
        <v>261</v>
      </c>
      <c r="Y165" t="str">
        <f t="shared" si="25"/>
        <v/>
      </c>
      <c r="Z165" t="str">
        <f t="shared" si="26"/>
        <v>　　円</v>
      </c>
    </row>
    <row r="166" spans="2:26">
      <c r="B166" t="str">
        <f t="shared" si="18"/>
        <v>163</v>
      </c>
      <c r="C166">
        <f>+COUNTIF($Y$4:Y166,Y166)</f>
        <v>163</v>
      </c>
      <c r="D166" t="str">
        <f t="shared" si="19"/>
        <v>163</v>
      </c>
      <c r="E166" s="367"/>
      <c r="F166" s="368"/>
      <c r="G166" s="172" t="str">
        <f t="shared" si="20"/>
        <v/>
      </c>
      <c r="H166" s="369"/>
      <c r="I166" s="369"/>
      <c r="J166" s="370"/>
      <c r="K166" s="173" t="s">
        <v>261</v>
      </c>
      <c r="L166" s="174" t="str">
        <f t="shared" si="21"/>
        <v/>
      </c>
      <c r="M166" s="382"/>
      <c r="N166" s="369"/>
      <c r="O166" s="174" t="str">
        <f t="shared" si="22"/>
        <v/>
      </c>
      <c r="P166" s="370"/>
      <c r="Q166" s="369"/>
      <c r="R166" s="174" t="str">
        <f t="shared" si="23"/>
        <v/>
      </c>
      <c r="S166" s="382"/>
      <c r="T166" s="369"/>
      <c r="U166" s="173" t="s">
        <v>260</v>
      </c>
      <c r="V166" s="183">
        <f t="shared" si="24"/>
        <v>0</v>
      </c>
      <c r="W166" s="176" t="s">
        <v>261</v>
      </c>
      <c r="Y166" t="str">
        <f t="shared" si="25"/>
        <v/>
      </c>
      <c r="Z166" t="str">
        <f t="shared" si="26"/>
        <v>　　円</v>
      </c>
    </row>
    <row r="167" spans="2:26">
      <c r="B167" t="str">
        <f t="shared" si="18"/>
        <v>164</v>
      </c>
      <c r="C167">
        <f>+COUNTIF($Y$4:Y167,Y167)</f>
        <v>164</v>
      </c>
      <c r="D167" t="str">
        <f t="shared" si="19"/>
        <v>164</v>
      </c>
      <c r="E167" s="367"/>
      <c r="F167" s="368"/>
      <c r="G167" s="172" t="str">
        <f t="shared" si="20"/>
        <v/>
      </c>
      <c r="H167" s="369"/>
      <c r="I167" s="369"/>
      <c r="J167" s="370"/>
      <c r="K167" s="173" t="s">
        <v>261</v>
      </c>
      <c r="L167" s="174" t="str">
        <f t="shared" si="21"/>
        <v/>
      </c>
      <c r="M167" s="382"/>
      <c r="N167" s="369"/>
      <c r="O167" s="174" t="str">
        <f t="shared" si="22"/>
        <v/>
      </c>
      <c r="P167" s="370"/>
      <c r="Q167" s="369"/>
      <c r="R167" s="174" t="str">
        <f t="shared" si="23"/>
        <v/>
      </c>
      <c r="S167" s="382"/>
      <c r="T167" s="369"/>
      <c r="U167" s="173" t="s">
        <v>260</v>
      </c>
      <c r="V167" s="183">
        <f t="shared" si="24"/>
        <v>0</v>
      </c>
      <c r="W167" s="176" t="s">
        <v>261</v>
      </c>
      <c r="Y167" t="str">
        <f t="shared" si="25"/>
        <v/>
      </c>
      <c r="Z167" t="str">
        <f t="shared" si="26"/>
        <v>　　円</v>
      </c>
    </row>
    <row r="168" spans="2:26">
      <c r="B168" t="str">
        <f t="shared" si="18"/>
        <v>165</v>
      </c>
      <c r="C168">
        <f>+COUNTIF($Y$4:Y168,Y168)</f>
        <v>165</v>
      </c>
      <c r="D168" t="str">
        <f t="shared" si="19"/>
        <v>165</v>
      </c>
      <c r="E168" s="367"/>
      <c r="F168" s="368"/>
      <c r="G168" s="172" t="str">
        <f t="shared" si="20"/>
        <v/>
      </c>
      <c r="H168" s="369"/>
      <c r="I168" s="369"/>
      <c r="J168" s="370"/>
      <c r="K168" s="173" t="s">
        <v>261</v>
      </c>
      <c r="L168" s="174" t="str">
        <f t="shared" si="21"/>
        <v/>
      </c>
      <c r="M168" s="382"/>
      <c r="N168" s="369"/>
      <c r="O168" s="174" t="str">
        <f t="shared" si="22"/>
        <v/>
      </c>
      <c r="P168" s="370"/>
      <c r="Q168" s="369"/>
      <c r="R168" s="174" t="str">
        <f t="shared" si="23"/>
        <v/>
      </c>
      <c r="S168" s="382"/>
      <c r="T168" s="369"/>
      <c r="U168" s="173" t="s">
        <v>260</v>
      </c>
      <c r="V168" s="183">
        <f t="shared" si="24"/>
        <v>0</v>
      </c>
      <c r="W168" s="176" t="s">
        <v>261</v>
      </c>
      <c r="Y168" t="str">
        <f t="shared" si="25"/>
        <v/>
      </c>
      <c r="Z168" t="str">
        <f t="shared" si="26"/>
        <v>　　円</v>
      </c>
    </row>
    <row r="169" spans="2:26">
      <c r="B169" t="str">
        <f t="shared" si="18"/>
        <v>166</v>
      </c>
      <c r="C169">
        <f>+COUNTIF($Y$4:Y169,Y169)</f>
        <v>166</v>
      </c>
      <c r="D169" t="str">
        <f t="shared" si="19"/>
        <v>166</v>
      </c>
      <c r="E169" s="367"/>
      <c r="F169" s="368"/>
      <c r="G169" s="172" t="str">
        <f t="shared" si="20"/>
        <v/>
      </c>
      <c r="H169" s="369"/>
      <c r="I169" s="369"/>
      <c r="J169" s="370"/>
      <c r="K169" s="173" t="s">
        <v>261</v>
      </c>
      <c r="L169" s="174" t="str">
        <f t="shared" si="21"/>
        <v/>
      </c>
      <c r="M169" s="382"/>
      <c r="N169" s="369"/>
      <c r="O169" s="174" t="str">
        <f t="shared" si="22"/>
        <v/>
      </c>
      <c r="P169" s="370"/>
      <c r="Q169" s="369"/>
      <c r="R169" s="174" t="str">
        <f t="shared" si="23"/>
        <v/>
      </c>
      <c r="S169" s="382"/>
      <c r="T169" s="369"/>
      <c r="U169" s="173" t="s">
        <v>260</v>
      </c>
      <c r="V169" s="183">
        <f t="shared" si="24"/>
        <v>0</v>
      </c>
      <c r="W169" s="176" t="s">
        <v>261</v>
      </c>
      <c r="Y169" t="str">
        <f t="shared" si="25"/>
        <v/>
      </c>
      <c r="Z169" t="str">
        <f t="shared" si="26"/>
        <v>　　円</v>
      </c>
    </row>
    <row r="170" spans="2:26">
      <c r="B170" t="str">
        <f t="shared" si="18"/>
        <v>167</v>
      </c>
      <c r="C170">
        <f>+COUNTIF($Y$4:Y170,Y170)</f>
        <v>167</v>
      </c>
      <c r="D170" t="str">
        <f t="shared" si="19"/>
        <v>167</v>
      </c>
      <c r="E170" s="367"/>
      <c r="F170" s="368"/>
      <c r="G170" s="172" t="str">
        <f t="shared" si="20"/>
        <v/>
      </c>
      <c r="H170" s="369"/>
      <c r="I170" s="369"/>
      <c r="J170" s="370"/>
      <c r="K170" s="173" t="s">
        <v>261</v>
      </c>
      <c r="L170" s="174" t="str">
        <f t="shared" si="21"/>
        <v/>
      </c>
      <c r="M170" s="382"/>
      <c r="N170" s="369"/>
      <c r="O170" s="174" t="str">
        <f t="shared" si="22"/>
        <v/>
      </c>
      <c r="P170" s="370"/>
      <c r="Q170" s="369"/>
      <c r="R170" s="174" t="str">
        <f t="shared" si="23"/>
        <v/>
      </c>
      <c r="S170" s="382"/>
      <c r="T170" s="369"/>
      <c r="U170" s="173" t="s">
        <v>260</v>
      </c>
      <c r="V170" s="183">
        <f t="shared" si="24"/>
        <v>0</v>
      </c>
      <c r="W170" s="176" t="s">
        <v>261</v>
      </c>
      <c r="Y170" t="str">
        <f t="shared" si="25"/>
        <v/>
      </c>
      <c r="Z170" t="str">
        <f t="shared" si="26"/>
        <v>　　円</v>
      </c>
    </row>
    <row r="171" spans="2:26">
      <c r="B171" t="str">
        <f t="shared" si="18"/>
        <v>168</v>
      </c>
      <c r="C171">
        <f>+COUNTIF($Y$4:Y171,Y171)</f>
        <v>168</v>
      </c>
      <c r="D171" t="str">
        <f t="shared" si="19"/>
        <v>168</v>
      </c>
      <c r="E171" s="367"/>
      <c r="F171" s="368"/>
      <c r="G171" s="172" t="str">
        <f t="shared" si="20"/>
        <v/>
      </c>
      <c r="H171" s="369"/>
      <c r="I171" s="369"/>
      <c r="J171" s="370"/>
      <c r="K171" s="173" t="s">
        <v>261</v>
      </c>
      <c r="L171" s="174" t="str">
        <f t="shared" si="21"/>
        <v/>
      </c>
      <c r="M171" s="382"/>
      <c r="N171" s="369"/>
      <c r="O171" s="174" t="str">
        <f t="shared" si="22"/>
        <v/>
      </c>
      <c r="P171" s="370"/>
      <c r="Q171" s="369"/>
      <c r="R171" s="174" t="str">
        <f t="shared" si="23"/>
        <v/>
      </c>
      <c r="S171" s="382"/>
      <c r="T171" s="369"/>
      <c r="U171" s="173" t="s">
        <v>260</v>
      </c>
      <c r="V171" s="183">
        <f t="shared" si="24"/>
        <v>0</v>
      </c>
      <c r="W171" s="176" t="s">
        <v>261</v>
      </c>
      <c r="Y171" t="str">
        <f t="shared" si="25"/>
        <v/>
      </c>
      <c r="Z171" t="str">
        <f t="shared" si="26"/>
        <v>　　円</v>
      </c>
    </row>
    <row r="172" spans="2:26">
      <c r="B172" t="str">
        <f t="shared" si="18"/>
        <v>169</v>
      </c>
      <c r="C172">
        <f>+COUNTIF($Y$4:Y172,Y172)</f>
        <v>169</v>
      </c>
      <c r="D172" t="str">
        <f t="shared" si="19"/>
        <v>169</v>
      </c>
      <c r="E172" s="367"/>
      <c r="F172" s="368"/>
      <c r="G172" s="172" t="str">
        <f t="shared" si="20"/>
        <v/>
      </c>
      <c r="H172" s="369"/>
      <c r="I172" s="369"/>
      <c r="J172" s="370"/>
      <c r="K172" s="173" t="s">
        <v>261</v>
      </c>
      <c r="L172" s="174" t="str">
        <f t="shared" si="21"/>
        <v/>
      </c>
      <c r="M172" s="382"/>
      <c r="N172" s="369"/>
      <c r="O172" s="174" t="str">
        <f t="shared" si="22"/>
        <v/>
      </c>
      <c r="P172" s="370"/>
      <c r="Q172" s="369"/>
      <c r="R172" s="174" t="str">
        <f t="shared" si="23"/>
        <v/>
      </c>
      <c r="S172" s="382"/>
      <c r="T172" s="369"/>
      <c r="U172" s="173" t="s">
        <v>260</v>
      </c>
      <c r="V172" s="183">
        <f t="shared" si="24"/>
        <v>0</v>
      </c>
      <c r="W172" s="176" t="s">
        <v>261</v>
      </c>
      <c r="Y172" t="str">
        <f t="shared" si="25"/>
        <v/>
      </c>
      <c r="Z172" t="str">
        <f t="shared" si="26"/>
        <v>　　円</v>
      </c>
    </row>
    <row r="173" spans="2:26">
      <c r="B173" t="str">
        <f t="shared" si="18"/>
        <v>170</v>
      </c>
      <c r="C173">
        <f>+COUNTIF($Y$4:Y173,Y173)</f>
        <v>170</v>
      </c>
      <c r="D173" t="str">
        <f t="shared" si="19"/>
        <v>170</v>
      </c>
      <c r="E173" s="367"/>
      <c r="F173" s="368"/>
      <c r="G173" s="172" t="str">
        <f t="shared" si="20"/>
        <v/>
      </c>
      <c r="H173" s="369"/>
      <c r="I173" s="369"/>
      <c r="J173" s="370"/>
      <c r="K173" s="173" t="s">
        <v>261</v>
      </c>
      <c r="L173" s="174" t="str">
        <f t="shared" si="21"/>
        <v/>
      </c>
      <c r="M173" s="382"/>
      <c r="N173" s="369"/>
      <c r="O173" s="174" t="str">
        <f t="shared" si="22"/>
        <v/>
      </c>
      <c r="P173" s="370"/>
      <c r="Q173" s="369"/>
      <c r="R173" s="174" t="str">
        <f t="shared" si="23"/>
        <v/>
      </c>
      <c r="S173" s="382"/>
      <c r="T173" s="369"/>
      <c r="U173" s="173" t="s">
        <v>260</v>
      </c>
      <c r="V173" s="183">
        <f t="shared" si="24"/>
        <v>0</v>
      </c>
      <c r="W173" s="176" t="s">
        <v>261</v>
      </c>
      <c r="Y173" t="str">
        <f t="shared" si="25"/>
        <v/>
      </c>
      <c r="Z173" t="str">
        <f t="shared" si="26"/>
        <v>　　円</v>
      </c>
    </row>
    <row r="174" spans="2:26">
      <c r="B174" t="str">
        <f t="shared" si="18"/>
        <v>171</v>
      </c>
      <c r="C174">
        <f>+COUNTIF($Y$4:Y174,Y174)</f>
        <v>171</v>
      </c>
      <c r="D174" t="str">
        <f t="shared" si="19"/>
        <v>171</v>
      </c>
      <c r="E174" s="367"/>
      <c r="F174" s="368"/>
      <c r="G174" s="172" t="str">
        <f t="shared" si="20"/>
        <v/>
      </c>
      <c r="H174" s="369"/>
      <c r="I174" s="369"/>
      <c r="J174" s="370"/>
      <c r="K174" s="173" t="s">
        <v>261</v>
      </c>
      <c r="L174" s="174" t="str">
        <f t="shared" si="21"/>
        <v/>
      </c>
      <c r="M174" s="382"/>
      <c r="N174" s="369"/>
      <c r="O174" s="174" t="str">
        <f t="shared" si="22"/>
        <v/>
      </c>
      <c r="P174" s="370"/>
      <c r="Q174" s="369"/>
      <c r="R174" s="174" t="str">
        <f t="shared" si="23"/>
        <v/>
      </c>
      <c r="S174" s="382"/>
      <c r="T174" s="369"/>
      <c r="U174" s="173" t="s">
        <v>260</v>
      </c>
      <c r="V174" s="183">
        <f t="shared" si="24"/>
        <v>0</v>
      </c>
      <c r="W174" s="176" t="s">
        <v>261</v>
      </c>
      <c r="Y174" t="str">
        <f t="shared" si="25"/>
        <v/>
      </c>
      <c r="Z174" t="str">
        <f t="shared" si="26"/>
        <v>　　円</v>
      </c>
    </row>
    <row r="175" spans="2:26">
      <c r="B175" t="str">
        <f t="shared" si="18"/>
        <v>172</v>
      </c>
      <c r="C175">
        <f>+COUNTIF($Y$4:Y175,Y175)</f>
        <v>172</v>
      </c>
      <c r="D175" t="str">
        <f t="shared" si="19"/>
        <v>172</v>
      </c>
      <c r="E175" s="367"/>
      <c r="F175" s="368"/>
      <c r="G175" s="172" t="str">
        <f t="shared" si="20"/>
        <v/>
      </c>
      <c r="H175" s="369"/>
      <c r="I175" s="369"/>
      <c r="J175" s="370"/>
      <c r="K175" s="173" t="s">
        <v>261</v>
      </c>
      <c r="L175" s="174" t="str">
        <f t="shared" si="21"/>
        <v/>
      </c>
      <c r="M175" s="382"/>
      <c r="N175" s="369"/>
      <c r="O175" s="174" t="str">
        <f t="shared" si="22"/>
        <v/>
      </c>
      <c r="P175" s="370"/>
      <c r="Q175" s="369"/>
      <c r="R175" s="174" t="str">
        <f t="shared" si="23"/>
        <v/>
      </c>
      <c r="S175" s="382"/>
      <c r="T175" s="369"/>
      <c r="U175" s="173" t="s">
        <v>260</v>
      </c>
      <c r="V175" s="183">
        <f t="shared" si="24"/>
        <v>0</v>
      </c>
      <c r="W175" s="176" t="s">
        <v>261</v>
      </c>
      <c r="Y175" t="str">
        <f t="shared" si="25"/>
        <v/>
      </c>
      <c r="Z175" t="str">
        <f t="shared" si="26"/>
        <v>　　円</v>
      </c>
    </row>
    <row r="176" spans="2:26">
      <c r="B176" t="str">
        <f t="shared" si="18"/>
        <v>173</v>
      </c>
      <c r="C176">
        <f>+COUNTIF($Y$4:Y176,Y176)</f>
        <v>173</v>
      </c>
      <c r="D176" t="str">
        <f t="shared" si="19"/>
        <v>173</v>
      </c>
      <c r="E176" s="367"/>
      <c r="F176" s="368"/>
      <c r="G176" s="172" t="str">
        <f t="shared" si="20"/>
        <v/>
      </c>
      <c r="H176" s="369"/>
      <c r="I176" s="369"/>
      <c r="J176" s="370"/>
      <c r="K176" s="173" t="s">
        <v>261</v>
      </c>
      <c r="L176" s="174" t="str">
        <f t="shared" si="21"/>
        <v/>
      </c>
      <c r="M176" s="382"/>
      <c r="N176" s="369"/>
      <c r="O176" s="174" t="str">
        <f t="shared" si="22"/>
        <v/>
      </c>
      <c r="P176" s="370"/>
      <c r="Q176" s="369"/>
      <c r="R176" s="174" t="str">
        <f t="shared" si="23"/>
        <v/>
      </c>
      <c r="S176" s="382"/>
      <c r="T176" s="369"/>
      <c r="U176" s="173" t="s">
        <v>260</v>
      </c>
      <c r="V176" s="183">
        <f t="shared" si="24"/>
        <v>0</v>
      </c>
      <c r="W176" s="176" t="s">
        <v>261</v>
      </c>
      <c r="Y176" t="str">
        <f t="shared" si="25"/>
        <v/>
      </c>
      <c r="Z176" t="str">
        <f t="shared" si="26"/>
        <v>　　円</v>
      </c>
    </row>
    <row r="177" spans="2:26">
      <c r="B177" t="str">
        <f t="shared" si="18"/>
        <v>174</v>
      </c>
      <c r="C177">
        <f>+COUNTIF($Y$4:Y177,Y177)</f>
        <v>174</v>
      </c>
      <c r="D177" t="str">
        <f t="shared" si="19"/>
        <v>174</v>
      </c>
      <c r="E177" s="367"/>
      <c r="F177" s="368"/>
      <c r="G177" s="172" t="str">
        <f t="shared" si="20"/>
        <v/>
      </c>
      <c r="H177" s="369"/>
      <c r="I177" s="369"/>
      <c r="J177" s="370"/>
      <c r="K177" s="173" t="s">
        <v>261</v>
      </c>
      <c r="L177" s="174" t="str">
        <f t="shared" si="21"/>
        <v/>
      </c>
      <c r="M177" s="382"/>
      <c r="N177" s="369"/>
      <c r="O177" s="174" t="str">
        <f t="shared" si="22"/>
        <v/>
      </c>
      <c r="P177" s="370"/>
      <c r="Q177" s="369"/>
      <c r="R177" s="174" t="str">
        <f t="shared" si="23"/>
        <v/>
      </c>
      <c r="S177" s="382"/>
      <c r="T177" s="369"/>
      <c r="U177" s="173" t="s">
        <v>260</v>
      </c>
      <c r="V177" s="183">
        <f t="shared" si="24"/>
        <v>0</v>
      </c>
      <c r="W177" s="176" t="s">
        <v>261</v>
      </c>
      <c r="Y177" t="str">
        <f t="shared" si="25"/>
        <v/>
      </c>
      <c r="Z177" t="str">
        <f t="shared" si="26"/>
        <v>　　円</v>
      </c>
    </row>
    <row r="178" spans="2:26">
      <c r="B178" t="str">
        <f t="shared" si="18"/>
        <v>175</v>
      </c>
      <c r="C178">
        <f>+COUNTIF($Y$4:Y178,Y178)</f>
        <v>175</v>
      </c>
      <c r="D178" t="str">
        <f t="shared" si="19"/>
        <v>175</v>
      </c>
      <c r="E178" s="367"/>
      <c r="F178" s="368"/>
      <c r="G178" s="172" t="str">
        <f t="shared" si="20"/>
        <v/>
      </c>
      <c r="H178" s="369"/>
      <c r="I178" s="369"/>
      <c r="J178" s="370"/>
      <c r="K178" s="173" t="s">
        <v>261</v>
      </c>
      <c r="L178" s="174" t="str">
        <f t="shared" si="21"/>
        <v/>
      </c>
      <c r="M178" s="382"/>
      <c r="N178" s="369"/>
      <c r="O178" s="174" t="str">
        <f t="shared" si="22"/>
        <v/>
      </c>
      <c r="P178" s="370"/>
      <c r="Q178" s="369"/>
      <c r="R178" s="174" t="str">
        <f t="shared" si="23"/>
        <v/>
      </c>
      <c r="S178" s="382"/>
      <c r="T178" s="369"/>
      <c r="U178" s="173" t="s">
        <v>260</v>
      </c>
      <c r="V178" s="183">
        <f t="shared" si="24"/>
        <v>0</v>
      </c>
      <c r="W178" s="176" t="s">
        <v>261</v>
      </c>
      <c r="Y178" t="str">
        <f t="shared" si="25"/>
        <v/>
      </c>
      <c r="Z178" t="str">
        <f t="shared" si="26"/>
        <v>　　円</v>
      </c>
    </row>
    <row r="179" spans="2:26">
      <c r="B179" t="str">
        <f t="shared" si="18"/>
        <v>176</v>
      </c>
      <c r="C179">
        <f>+COUNTIF($Y$4:Y179,Y179)</f>
        <v>176</v>
      </c>
      <c r="D179" t="str">
        <f t="shared" si="19"/>
        <v>176</v>
      </c>
      <c r="E179" s="367"/>
      <c r="F179" s="368"/>
      <c r="G179" s="172" t="str">
        <f t="shared" si="20"/>
        <v/>
      </c>
      <c r="H179" s="369"/>
      <c r="I179" s="369"/>
      <c r="J179" s="370"/>
      <c r="K179" s="173" t="s">
        <v>261</v>
      </c>
      <c r="L179" s="174" t="str">
        <f t="shared" si="21"/>
        <v/>
      </c>
      <c r="M179" s="382"/>
      <c r="N179" s="369"/>
      <c r="O179" s="174" t="str">
        <f t="shared" si="22"/>
        <v/>
      </c>
      <c r="P179" s="370"/>
      <c r="Q179" s="369"/>
      <c r="R179" s="174" t="str">
        <f t="shared" si="23"/>
        <v/>
      </c>
      <c r="S179" s="382"/>
      <c r="T179" s="369"/>
      <c r="U179" s="173" t="s">
        <v>260</v>
      </c>
      <c r="V179" s="183">
        <f t="shared" si="24"/>
        <v>0</v>
      </c>
      <c r="W179" s="176" t="s">
        <v>261</v>
      </c>
      <c r="Y179" t="str">
        <f t="shared" si="25"/>
        <v/>
      </c>
      <c r="Z179" t="str">
        <f t="shared" si="26"/>
        <v>　　円</v>
      </c>
    </row>
    <row r="180" spans="2:26">
      <c r="B180" t="str">
        <f t="shared" si="18"/>
        <v>177</v>
      </c>
      <c r="C180">
        <f>+COUNTIF($Y$4:Y180,Y180)</f>
        <v>177</v>
      </c>
      <c r="D180" t="str">
        <f t="shared" si="19"/>
        <v>177</v>
      </c>
      <c r="E180" s="367"/>
      <c r="F180" s="368"/>
      <c r="G180" s="172" t="str">
        <f t="shared" si="20"/>
        <v/>
      </c>
      <c r="H180" s="369"/>
      <c r="I180" s="369"/>
      <c r="J180" s="370"/>
      <c r="K180" s="173" t="s">
        <v>261</v>
      </c>
      <c r="L180" s="174" t="str">
        <f t="shared" si="21"/>
        <v/>
      </c>
      <c r="M180" s="382"/>
      <c r="N180" s="369"/>
      <c r="O180" s="174" t="str">
        <f t="shared" si="22"/>
        <v/>
      </c>
      <c r="P180" s="370"/>
      <c r="Q180" s="369"/>
      <c r="R180" s="174" t="str">
        <f t="shared" si="23"/>
        <v/>
      </c>
      <c r="S180" s="382"/>
      <c r="T180" s="369"/>
      <c r="U180" s="173" t="s">
        <v>260</v>
      </c>
      <c r="V180" s="183">
        <f t="shared" si="24"/>
        <v>0</v>
      </c>
      <c r="W180" s="176" t="s">
        <v>261</v>
      </c>
      <c r="Y180" t="str">
        <f t="shared" si="25"/>
        <v/>
      </c>
      <c r="Z180" t="str">
        <f t="shared" si="26"/>
        <v>　　円</v>
      </c>
    </row>
    <row r="181" spans="2:26">
      <c r="B181" t="str">
        <f t="shared" si="18"/>
        <v>178</v>
      </c>
      <c r="C181">
        <f>+COUNTIF($Y$4:Y181,Y181)</f>
        <v>178</v>
      </c>
      <c r="D181" t="str">
        <f t="shared" si="19"/>
        <v>178</v>
      </c>
      <c r="E181" s="367"/>
      <c r="F181" s="368"/>
      <c r="G181" s="172" t="str">
        <f t="shared" si="20"/>
        <v/>
      </c>
      <c r="H181" s="369"/>
      <c r="I181" s="369"/>
      <c r="J181" s="370"/>
      <c r="K181" s="173" t="s">
        <v>261</v>
      </c>
      <c r="L181" s="174" t="str">
        <f t="shared" si="21"/>
        <v/>
      </c>
      <c r="M181" s="382"/>
      <c r="N181" s="369"/>
      <c r="O181" s="174" t="str">
        <f t="shared" si="22"/>
        <v/>
      </c>
      <c r="P181" s="370"/>
      <c r="Q181" s="369"/>
      <c r="R181" s="174" t="str">
        <f t="shared" si="23"/>
        <v/>
      </c>
      <c r="S181" s="382"/>
      <c r="T181" s="369"/>
      <c r="U181" s="173" t="s">
        <v>260</v>
      </c>
      <c r="V181" s="183">
        <f t="shared" si="24"/>
        <v>0</v>
      </c>
      <c r="W181" s="176" t="s">
        <v>261</v>
      </c>
      <c r="Y181" t="str">
        <f t="shared" si="25"/>
        <v/>
      </c>
      <c r="Z181" t="str">
        <f t="shared" si="26"/>
        <v>　　円</v>
      </c>
    </row>
    <row r="182" spans="2:26">
      <c r="B182" t="str">
        <f t="shared" si="18"/>
        <v>179</v>
      </c>
      <c r="C182">
        <f>+COUNTIF($Y$4:Y182,Y182)</f>
        <v>179</v>
      </c>
      <c r="D182" t="str">
        <f t="shared" si="19"/>
        <v>179</v>
      </c>
      <c r="E182" s="367"/>
      <c r="F182" s="368"/>
      <c r="G182" s="172" t="str">
        <f t="shared" si="20"/>
        <v/>
      </c>
      <c r="H182" s="369"/>
      <c r="I182" s="369"/>
      <c r="J182" s="370"/>
      <c r="K182" s="173" t="s">
        <v>261</v>
      </c>
      <c r="L182" s="174" t="str">
        <f t="shared" si="21"/>
        <v/>
      </c>
      <c r="M182" s="382"/>
      <c r="N182" s="369"/>
      <c r="O182" s="174" t="str">
        <f t="shared" si="22"/>
        <v/>
      </c>
      <c r="P182" s="370"/>
      <c r="Q182" s="369"/>
      <c r="R182" s="174" t="str">
        <f t="shared" si="23"/>
        <v/>
      </c>
      <c r="S182" s="382"/>
      <c r="T182" s="369"/>
      <c r="U182" s="173" t="s">
        <v>260</v>
      </c>
      <c r="V182" s="183">
        <f t="shared" si="24"/>
        <v>0</v>
      </c>
      <c r="W182" s="176" t="s">
        <v>261</v>
      </c>
      <c r="Y182" t="str">
        <f t="shared" si="25"/>
        <v/>
      </c>
      <c r="Z182" t="str">
        <f t="shared" si="26"/>
        <v>　　円</v>
      </c>
    </row>
    <row r="183" spans="2:26">
      <c r="B183" t="str">
        <f t="shared" si="18"/>
        <v>180</v>
      </c>
      <c r="C183">
        <f>+COUNTIF($Y$4:Y183,Y183)</f>
        <v>180</v>
      </c>
      <c r="D183" t="str">
        <f t="shared" si="19"/>
        <v>180</v>
      </c>
      <c r="E183" s="367"/>
      <c r="F183" s="368"/>
      <c r="G183" s="172" t="str">
        <f t="shared" si="20"/>
        <v/>
      </c>
      <c r="H183" s="369"/>
      <c r="I183" s="369"/>
      <c r="J183" s="370"/>
      <c r="K183" s="173" t="s">
        <v>261</v>
      </c>
      <c r="L183" s="174" t="str">
        <f t="shared" si="21"/>
        <v/>
      </c>
      <c r="M183" s="382"/>
      <c r="N183" s="369"/>
      <c r="O183" s="174" t="str">
        <f t="shared" si="22"/>
        <v/>
      </c>
      <c r="P183" s="370"/>
      <c r="Q183" s="369"/>
      <c r="R183" s="174" t="str">
        <f t="shared" si="23"/>
        <v/>
      </c>
      <c r="S183" s="382"/>
      <c r="T183" s="369"/>
      <c r="U183" s="173" t="s">
        <v>260</v>
      </c>
      <c r="V183" s="183">
        <f t="shared" si="24"/>
        <v>0</v>
      </c>
      <c r="W183" s="176" t="s">
        <v>261</v>
      </c>
      <c r="Y183" t="str">
        <f t="shared" si="25"/>
        <v/>
      </c>
      <c r="Z183" t="str">
        <f t="shared" si="26"/>
        <v>　　円</v>
      </c>
    </row>
    <row r="184" spans="2:26">
      <c r="B184" t="str">
        <f t="shared" si="18"/>
        <v>181</v>
      </c>
      <c r="C184">
        <f>+COUNTIF($Y$4:Y184,Y184)</f>
        <v>181</v>
      </c>
      <c r="D184" t="str">
        <f t="shared" si="19"/>
        <v>181</v>
      </c>
      <c r="E184" s="367"/>
      <c r="F184" s="368"/>
      <c r="G184" s="172" t="str">
        <f t="shared" si="20"/>
        <v/>
      </c>
      <c r="H184" s="369"/>
      <c r="I184" s="369"/>
      <c r="J184" s="370"/>
      <c r="K184" s="173" t="s">
        <v>261</v>
      </c>
      <c r="L184" s="174" t="str">
        <f t="shared" si="21"/>
        <v/>
      </c>
      <c r="M184" s="382"/>
      <c r="N184" s="369"/>
      <c r="O184" s="174" t="str">
        <f t="shared" si="22"/>
        <v/>
      </c>
      <c r="P184" s="370"/>
      <c r="Q184" s="369"/>
      <c r="R184" s="174" t="str">
        <f t="shared" si="23"/>
        <v/>
      </c>
      <c r="S184" s="382"/>
      <c r="T184" s="369"/>
      <c r="U184" s="173" t="s">
        <v>260</v>
      </c>
      <c r="V184" s="183">
        <f t="shared" si="24"/>
        <v>0</v>
      </c>
      <c r="W184" s="176" t="s">
        <v>261</v>
      </c>
      <c r="Y184" t="str">
        <f t="shared" si="25"/>
        <v/>
      </c>
      <c r="Z184" t="str">
        <f t="shared" si="26"/>
        <v>　　円</v>
      </c>
    </row>
    <row r="185" spans="2:26">
      <c r="B185" t="str">
        <f t="shared" si="18"/>
        <v>182</v>
      </c>
      <c r="C185">
        <f>+COUNTIF($Y$4:Y185,Y185)</f>
        <v>182</v>
      </c>
      <c r="D185" t="str">
        <f t="shared" si="19"/>
        <v>182</v>
      </c>
      <c r="E185" s="367"/>
      <c r="F185" s="368"/>
      <c r="G185" s="172" t="str">
        <f t="shared" si="20"/>
        <v/>
      </c>
      <c r="H185" s="369"/>
      <c r="I185" s="369"/>
      <c r="J185" s="370"/>
      <c r="K185" s="173" t="s">
        <v>261</v>
      </c>
      <c r="L185" s="174" t="str">
        <f t="shared" si="21"/>
        <v/>
      </c>
      <c r="M185" s="382"/>
      <c r="N185" s="369"/>
      <c r="O185" s="174" t="str">
        <f t="shared" si="22"/>
        <v/>
      </c>
      <c r="P185" s="370"/>
      <c r="Q185" s="369"/>
      <c r="R185" s="174" t="str">
        <f t="shared" si="23"/>
        <v/>
      </c>
      <c r="S185" s="382"/>
      <c r="T185" s="369"/>
      <c r="U185" s="173" t="s">
        <v>260</v>
      </c>
      <c r="V185" s="183">
        <f t="shared" si="24"/>
        <v>0</v>
      </c>
      <c r="W185" s="176" t="s">
        <v>261</v>
      </c>
      <c r="Y185" t="str">
        <f t="shared" si="25"/>
        <v/>
      </c>
      <c r="Z185" t="str">
        <f t="shared" si="26"/>
        <v>　　円</v>
      </c>
    </row>
    <row r="186" spans="2:26">
      <c r="B186" t="str">
        <f t="shared" si="18"/>
        <v>183</v>
      </c>
      <c r="C186">
        <f>+COUNTIF($Y$4:Y186,Y186)</f>
        <v>183</v>
      </c>
      <c r="D186" t="str">
        <f t="shared" si="19"/>
        <v>183</v>
      </c>
      <c r="E186" s="367"/>
      <c r="F186" s="368"/>
      <c r="G186" s="172" t="str">
        <f t="shared" si="20"/>
        <v/>
      </c>
      <c r="H186" s="369"/>
      <c r="I186" s="369"/>
      <c r="J186" s="370"/>
      <c r="K186" s="173" t="s">
        <v>261</v>
      </c>
      <c r="L186" s="174" t="str">
        <f t="shared" si="21"/>
        <v/>
      </c>
      <c r="M186" s="382"/>
      <c r="N186" s="369"/>
      <c r="O186" s="174" t="str">
        <f t="shared" si="22"/>
        <v/>
      </c>
      <c r="P186" s="370"/>
      <c r="Q186" s="369"/>
      <c r="R186" s="174" t="str">
        <f t="shared" si="23"/>
        <v/>
      </c>
      <c r="S186" s="382"/>
      <c r="T186" s="369"/>
      <c r="U186" s="173" t="s">
        <v>260</v>
      </c>
      <c r="V186" s="183">
        <f t="shared" si="24"/>
        <v>0</v>
      </c>
      <c r="W186" s="176" t="s">
        <v>261</v>
      </c>
      <c r="Y186" t="str">
        <f t="shared" si="25"/>
        <v/>
      </c>
      <c r="Z186" t="str">
        <f t="shared" si="26"/>
        <v>　　円</v>
      </c>
    </row>
    <row r="187" spans="2:26">
      <c r="B187" t="str">
        <f t="shared" si="18"/>
        <v>184</v>
      </c>
      <c r="C187">
        <f>+COUNTIF($Y$4:Y187,Y187)</f>
        <v>184</v>
      </c>
      <c r="D187" t="str">
        <f t="shared" si="19"/>
        <v>184</v>
      </c>
      <c r="E187" s="367"/>
      <c r="F187" s="368"/>
      <c r="G187" s="172" t="str">
        <f t="shared" si="20"/>
        <v/>
      </c>
      <c r="H187" s="369"/>
      <c r="I187" s="369"/>
      <c r="J187" s="370"/>
      <c r="K187" s="173" t="s">
        <v>261</v>
      </c>
      <c r="L187" s="174" t="str">
        <f t="shared" si="21"/>
        <v/>
      </c>
      <c r="M187" s="382"/>
      <c r="N187" s="369"/>
      <c r="O187" s="174" t="str">
        <f t="shared" si="22"/>
        <v/>
      </c>
      <c r="P187" s="370"/>
      <c r="Q187" s="369"/>
      <c r="R187" s="174" t="str">
        <f t="shared" si="23"/>
        <v/>
      </c>
      <c r="S187" s="382"/>
      <c r="T187" s="369"/>
      <c r="U187" s="173" t="s">
        <v>260</v>
      </c>
      <c r="V187" s="183">
        <f t="shared" si="24"/>
        <v>0</v>
      </c>
      <c r="W187" s="176" t="s">
        <v>261</v>
      </c>
      <c r="Y187" t="str">
        <f t="shared" si="25"/>
        <v/>
      </c>
      <c r="Z187" t="str">
        <f t="shared" si="26"/>
        <v>　　円</v>
      </c>
    </row>
    <row r="188" spans="2:26">
      <c r="B188" t="str">
        <f t="shared" si="18"/>
        <v>185</v>
      </c>
      <c r="C188">
        <f>+COUNTIF($Y$4:Y188,Y188)</f>
        <v>185</v>
      </c>
      <c r="D188" t="str">
        <f t="shared" si="19"/>
        <v>185</v>
      </c>
      <c r="E188" s="367"/>
      <c r="F188" s="368"/>
      <c r="G188" s="172" t="str">
        <f t="shared" si="20"/>
        <v/>
      </c>
      <c r="H188" s="369"/>
      <c r="I188" s="369"/>
      <c r="J188" s="370"/>
      <c r="K188" s="173" t="s">
        <v>261</v>
      </c>
      <c r="L188" s="174" t="str">
        <f t="shared" si="21"/>
        <v/>
      </c>
      <c r="M188" s="382"/>
      <c r="N188" s="369"/>
      <c r="O188" s="174" t="str">
        <f t="shared" si="22"/>
        <v/>
      </c>
      <c r="P188" s="370"/>
      <c r="Q188" s="369"/>
      <c r="R188" s="174" t="str">
        <f t="shared" si="23"/>
        <v/>
      </c>
      <c r="S188" s="382"/>
      <c r="T188" s="369"/>
      <c r="U188" s="173" t="s">
        <v>260</v>
      </c>
      <c r="V188" s="183">
        <f t="shared" si="24"/>
        <v>0</v>
      </c>
      <c r="W188" s="176" t="s">
        <v>261</v>
      </c>
      <c r="Y188" t="str">
        <f t="shared" si="25"/>
        <v/>
      </c>
      <c r="Z188" t="str">
        <f t="shared" si="26"/>
        <v>　　円</v>
      </c>
    </row>
    <row r="189" spans="2:26">
      <c r="B189" t="str">
        <f t="shared" si="18"/>
        <v>186</v>
      </c>
      <c r="C189">
        <f>+COUNTIF($Y$4:Y189,Y189)</f>
        <v>186</v>
      </c>
      <c r="D189" t="str">
        <f t="shared" si="19"/>
        <v>186</v>
      </c>
      <c r="E189" s="367"/>
      <c r="F189" s="368"/>
      <c r="G189" s="172" t="str">
        <f t="shared" si="20"/>
        <v/>
      </c>
      <c r="H189" s="369"/>
      <c r="I189" s="369"/>
      <c r="J189" s="370"/>
      <c r="K189" s="173" t="s">
        <v>261</v>
      </c>
      <c r="L189" s="174" t="str">
        <f t="shared" si="21"/>
        <v/>
      </c>
      <c r="M189" s="382"/>
      <c r="N189" s="369"/>
      <c r="O189" s="174" t="str">
        <f t="shared" si="22"/>
        <v/>
      </c>
      <c r="P189" s="370"/>
      <c r="Q189" s="369"/>
      <c r="R189" s="174" t="str">
        <f t="shared" si="23"/>
        <v/>
      </c>
      <c r="S189" s="382"/>
      <c r="T189" s="369"/>
      <c r="U189" s="173" t="s">
        <v>260</v>
      </c>
      <c r="V189" s="183">
        <f t="shared" si="24"/>
        <v>0</v>
      </c>
      <c r="W189" s="176" t="s">
        <v>261</v>
      </c>
      <c r="Y189" t="str">
        <f t="shared" si="25"/>
        <v/>
      </c>
      <c r="Z189" t="str">
        <f t="shared" si="26"/>
        <v>　　円</v>
      </c>
    </row>
    <row r="190" spans="2:26">
      <c r="B190" t="str">
        <f t="shared" si="18"/>
        <v>187</v>
      </c>
      <c r="C190">
        <f>+COUNTIF($Y$4:Y190,Y190)</f>
        <v>187</v>
      </c>
      <c r="D190" t="str">
        <f t="shared" si="19"/>
        <v>187</v>
      </c>
      <c r="E190" s="367"/>
      <c r="F190" s="368"/>
      <c r="G190" s="172" t="str">
        <f t="shared" si="20"/>
        <v/>
      </c>
      <c r="H190" s="369"/>
      <c r="I190" s="369"/>
      <c r="J190" s="370"/>
      <c r="K190" s="173" t="s">
        <v>261</v>
      </c>
      <c r="L190" s="174" t="str">
        <f t="shared" si="21"/>
        <v/>
      </c>
      <c r="M190" s="382"/>
      <c r="N190" s="369"/>
      <c r="O190" s="174" t="str">
        <f t="shared" si="22"/>
        <v/>
      </c>
      <c r="P190" s="370"/>
      <c r="Q190" s="369"/>
      <c r="R190" s="174" t="str">
        <f t="shared" si="23"/>
        <v/>
      </c>
      <c r="S190" s="382"/>
      <c r="T190" s="369"/>
      <c r="U190" s="173" t="s">
        <v>260</v>
      </c>
      <c r="V190" s="183">
        <f t="shared" si="24"/>
        <v>0</v>
      </c>
      <c r="W190" s="176" t="s">
        <v>261</v>
      </c>
      <c r="Y190" t="str">
        <f t="shared" si="25"/>
        <v/>
      </c>
      <c r="Z190" t="str">
        <f t="shared" si="26"/>
        <v>　　円</v>
      </c>
    </row>
    <row r="191" spans="2:26">
      <c r="B191" t="str">
        <f t="shared" si="18"/>
        <v>188</v>
      </c>
      <c r="C191">
        <f>+COUNTIF($Y$4:Y191,Y191)</f>
        <v>188</v>
      </c>
      <c r="D191" t="str">
        <f t="shared" si="19"/>
        <v>188</v>
      </c>
      <c r="E191" s="367"/>
      <c r="F191" s="368"/>
      <c r="G191" s="172" t="str">
        <f t="shared" si="20"/>
        <v/>
      </c>
      <c r="H191" s="369"/>
      <c r="I191" s="369"/>
      <c r="J191" s="370"/>
      <c r="K191" s="173" t="s">
        <v>261</v>
      </c>
      <c r="L191" s="174" t="str">
        <f t="shared" si="21"/>
        <v/>
      </c>
      <c r="M191" s="382"/>
      <c r="N191" s="369"/>
      <c r="O191" s="174" t="str">
        <f t="shared" si="22"/>
        <v/>
      </c>
      <c r="P191" s="370"/>
      <c r="Q191" s="369"/>
      <c r="R191" s="174" t="str">
        <f t="shared" si="23"/>
        <v/>
      </c>
      <c r="S191" s="382"/>
      <c r="T191" s="369"/>
      <c r="U191" s="173" t="s">
        <v>260</v>
      </c>
      <c r="V191" s="183">
        <f t="shared" si="24"/>
        <v>0</v>
      </c>
      <c r="W191" s="176" t="s">
        <v>261</v>
      </c>
      <c r="Y191" t="str">
        <f t="shared" si="25"/>
        <v/>
      </c>
      <c r="Z191" t="str">
        <f t="shared" si="26"/>
        <v>　　円</v>
      </c>
    </row>
    <row r="192" spans="2:26">
      <c r="B192" t="str">
        <f t="shared" si="18"/>
        <v>189</v>
      </c>
      <c r="C192">
        <f>+COUNTIF($Y$4:Y192,Y192)</f>
        <v>189</v>
      </c>
      <c r="D192" t="str">
        <f t="shared" si="19"/>
        <v>189</v>
      </c>
      <c r="E192" s="367"/>
      <c r="F192" s="368"/>
      <c r="G192" s="172" t="str">
        <f t="shared" si="20"/>
        <v/>
      </c>
      <c r="H192" s="369"/>
      <c r="I192" s="369"/>
      <c r="J192" s="370"/>
      <c r="K192" s="173" t="s">
        <v>261</v>
      </c>
      <c r="L192" s="174" t="str">
        <f t="shared" si="21"/>
        <v/>
      </c>
      <c r="M192" s="382"/>
      <c r="N192" s="369"/>
      <c r="O192" s="174" t="str">
        <f t="shared" si="22"/>
        <v/>
      </c>
      <c r="P192" s="370"/>
      <c r="Q192" s="369"/>
      <c r="R192" s="174" t="str">
        <f t="shared" si="23"/>
        <v/>
      </c>
      <c r="S192" s="382"/>
      <c r="T192" s="369"/>
      <c r="U192" s="173" t="s">
        <v>260</v>
      </c>
      <c r="V192" s="183">
        <f t="shared" si="24"/>
        <v>0</v>
      </c>
      <c r="W192" s="176" t="s">
        <v>261</v>
      </c>
      <c r="Y192" t="str">
        <f t="shared" si="25"/>
        <v/>
      </c>
      <c r="Z192" t="str">
        <f t="shared" si="26"/>
        <v>　　円</v>
      </c>
    </row>
    <row r="193" spans="2:26">
      <c r="B193" t="str">
        <f t="shared" si="18"/>
        <v>190</v>
      </c>
      <c r="C193">
        <f>+COUNTIF($Y$4:Y193,Y193)</f>
        <v>190</v>
      </c>
      <c r="D193" t="str">
        <f t="shared" si="19"/>
        <v>190</v>
      </c>
      <c r="E193" s="367"/>
      <c r="F193" s="368"/>
      <c r="G193" s="172" t="str">
        <f t="shared" si="20"/>
        <v/>
      </c>
      <c r="H193" s="369"/>
      <c r="I193" s="369"/>
      <c r="J193" s="370"/>
      <c r="K193" s="173" t="s">
        <v>261</v>
      </c>
      <c r="L193" s="174" t="str">
        <f t="shared" si="21"/>
        <v/>
      </c>
      <c r="M193" s="382"/>
      <c r="N193" s="369"/>
      <c r="O193" s="174" t="str">
        <f t="shared" si="22"/>
        <v/>
      </c>
      <c r="P193" s="370"/>
      <c r="Q193" s="369"/>
      <c r="R193" s="174" t="str">
        <f t="shared" si="23"/>
        <v/>
      </c>
      <c r="S193" s="382"/>
      <c r="T193" s="369"/>
      <c r="U193" s="173" t="s">
        <v>260</v>
      </c>
      <c r="V193" s="183">
        <f t="shared" si="24"/>
        <v>0</v>
      </c>
      <c r="W193" s="176" t="s">
        <v>261</v>
      </c>
      <c r="Y193" t="str">
        <f t="shared" si="25"/>
        <v/>
      </c>
      <c r="Z193" t="str">
        <f t="shared" si="26"/>
        <v>　　円</v>
      </c>
    </row>
    <row r="194" spans="2:26">
      <c r="B194" t="str">
        <f t="shared" si="18"/>
        <v>191</v>
      </c>
      <c r="C194">
        <f>+COUNTIF($Y$4:Y194,Y194)</f>
        <v>191</v>
      </c>
      <c r="D194" t="str">
        <f t="shared" si="19"/>
        <v>191</v>
      </c>
      <c r="E194" s="367"/>
      <c r="F194" s="368"/>
      <c r="G194" s="172" t="str">
        <f t="shared" si="20"/>
        <v/>
      </c>
      <c r="H194" s="369"/>
      <c r="I194" s="369"/>
      <c r="J194" s="370"/>
      <c r="K194" s="173" t="s">
        <v>261</v>
      </c>
      <c r="L194" s="174" t="str">
        <f t="shared" si="21"/>
        <v/>
      </c>
      <c r="M194" s="382"/>
      <c r="N194" s="369"/>
      <c r="O194" s="174" t="str">
        <f t="shared" si="22"/>
        <v/>
      </c>
      <c r="P194" s="370"/>
      <c r="Q194" s="369"/>
      <c r="R194" s="174" t="str">
        <f t="shared" si="23"/>
        <v/>
      </c>
      <c r="S194" s="382"/>
      <c r="T194" s="369"/>
      <c r="U194" s="173" t="s">
        <v>260</v>
      </c>
      <c r="V194" s="183">
        <f t="shared" si="24"/>
        <v>0</v>
      </c>
      <c r="W194" s="176" t="s">
        <v>261</v>
      </c>
      <c r="Y194" t="str">
        <f t="shared" si="25"/>
        <v/>
      </c>
      <c r="Z194" t="str">
        <f t="shared" si="26"/>
        <v>　　円</v>
      </c>
    </row>
    <row r="195" spans="2:26">
      <c r="B195" t="str">
        <f t="shared" si="18"/>
        <v>192</v>
      </c>
      <c r="C195">
        <f>+COUNTIF($Y$4:Y195,Y195)</f>
        <v>192</v>
      </c>
      <c r="D195" t="str">
        <f t="shared" si="19"/>
        <v>192</v>
      </c>
      <c r="E195" s="367"/>
      <c r="F195" s="368"/>
      <c r="G195" s="172" t="str">
        <f t="shared" si="20"/>
        <v/>
      </c>
      <c r="H195" s="369"/>
      <c r="I195" s="369"/>
      <c r="J195" s="370"/>
      <c r="K195" s="173" t="s">
        <v>261</v>
      </c>
      <c r="L195" s="174" t="str">
        <f t="shared" si="21"/>
        <v/>
      </c>
      <c r="M195" s="382"/>
      <c r="N195" s="369"/>
      <c r="O195" s="174" t="str">
        <f t="shared" si="22"/>
        <v/>
      </c>
      <c r="P195" s="370"/>
      <c r="Q195" s="369"/>
      <c r="R195" s="174" t="str">
        <f t="shared" si="23"/>
        <v/>
      </c>
      <c r="S195" s="382"/>
      <c r="T195" s="369"/>
      <c r="U195" s="173" t="s">
        <v>260</v>
      </c>
      <c r="V195" s="183">
        <f t="shared" si="24"/>
        <v>0</v>
      </c>
      <c r="W195" s="176" t="s">
        <v>261</v>
      </c>
      <c r="Y195" t="str">
        <f t="shared" si="25"/>
        <v/>
      </c>
      <c r="Z195" t="str">
        <f t="shared" si="26"/>
        <v>　　円</v>
      </c>
    </row>
    <row r="196" spans="2:26">
      <c r="B196" t="str">
        <f t="shared" si="18"/>
        <v>193</v>
      </c>
      <c r="C196">
        <f>+COUNTIF($Y$4:Y196,Y196)</f>
        <v>193</v>
      </c>
      <c r="D196" t="str">
        <f t="shared" si="19"/>
        <v>193</v>
      </c>
      <c r="E196" s="367"/>
      <c r="F196" s="368"/>
      <c r="G196" s="172" t="str">
        <f t="shared" si="20"/>
        <v/>
      </c>
      <c r="H196" s="369"/>
      <c r="I196" s="369"/>
      <c r="J196" s="370"/>
      <c r="K196" s="173" t="s">
        <v>261</v>
      </c>
      <c r="L196" s="174" t="str">
        <f t="shared" si="21"/>
        <v/>
      </c>
      <c r="M196" s="382"/>
      <c r="N196" s="369"/>
      <c r="O196" s="174" t="str">
        <f t="shared" si="22"/>
        <v/>
      </c>
      <c r="P196" s="370"/>
      <c r="Q196" s="369"/>
      <c r="R196" s="174" t="str">
        <f t="shared" si="23"/>
        <v/>
      </c>
      <c r="S196" s="382"/>
      <c r="T196" s="369"/>
      <c r="U196" s="173" t="s">
        <v>260</v>
      </c>
      <c r="V196" s="183">
        <f t="shared" si="24"/>
        <v>0</v>
      </c>
      <c r="W196" s="176" t="s">
        <v>261</v>
      </c>
      <c r="Y196" t="str">
        <f t="shared" si="25"/>
        <v/>
      </c>
      <c r="Z196" t="str">
        <f t="shared" si="26"/>
        <v>　　円</v>
      </c>
    </row>
    <row r="197" spans="2:26">
      <c r="B197" t="str">
        <f t="shared" ref="B197:B250" si="27">E197&amp;D197</f>
        <v>194</v>
      </c>
      <c r="C197">
        <f>+COUNTIF($Y$4:Y197,Y197)</f>
        <v>194</v>
      </c>
      <c r="D197" t="str">
        <f t="shared" ref="D197:D250" si="28">+F197&amp;C197</f>
        <v>194</v>
      </c>
      <c r="E197" s="367"/>
      <c r="F197" s="368"/>
      <c r="G197" s="172" t="str">
        <f t="shared" ref="G197:G250" si="29">IF(OR(F197="謝金",F197="旅費",F197="賃金（職員）",F197="賃金（アルバイト）",F197="家賃",F197="光熱水費",F197="備品購入費",F197="消耗品費",F197="借料損料",F197="印刷製本費",F197="通信運搬費",F197="委託費",F197="雑役務費",F197="保険料"),"柱","")</f>
        <v/>
      </c>
      <c r="H197" s="369"/>
      <c r="I197" s="369"/>
      <c r="J197" s="370"/>
      <c r="K197" s="173" t="s">
        <v>261</v>
      </c>
      <c r="L197" s="174" t="str">
        <f t="shared" ref="L197:L250" si="30">IF(M197&gt;=1,"×","")</f>
        <v/>
      </c>
      <c r="M197" s="382"/>
      <c r="N197" s="369"/>
      <c r="O197" s="174" t="str">
        <f t="shared" ref="O197:O250" si="31">IF(P197&gt;=1,"×","")</f>
        <v/>
      </c>
      <c r="P197" s="370"/>
      <c r="Q197" s="369"/>
      <c r="R197" s="174" t="str">
        <f t="shared" ref="R197:R250" si="32">IF(S197&gt;=1,"×","")</f>
        <v/>
      </c>
      <c r="S197" s="382"/>
      <c r="T197" s="369"/>
      <c r="U197" s="173" t="s">
        <v>260</v>
      </c>
      <c r="V197" s="183">
        <f t="shared" ref="V197:V250" si="33">IF(AND(M197&gt;0,P197&gt;0,S197&gt;0),J197*M197*P197*S197,IF(AND(M197&gt;0,P197&gt;0),J197*M197*P197,IF(M197&gt;0,J197*M197,J197)))</f>
        <v>0</v>
      </c>
      <c r="W197" s="176" t="s">
        <v>261</v>
      </c>
      <c r="Y197" t="str">
        <f t="shared" ref="Y197:Y250" si="34">E197&amp;F197</f>
        <v/>
      </c>
      <c r="Z197" t="str">
        <f t="shared" ref="Z197:Z250" si="35">IF(M197&gt;0,CONCATENATE(G197,H197,"　",I197,"　",TEXT(J197,"#,###"),K197,L197,M197,N197,O197,P197,Q197,R197,S197,T197,U197,V197,W197),CONCATENATE(G197,H197,"　",I197,"　",TEXT(J197,"#,###"),,K197))</f>
        <v>　　円</v>
      </c>
    </row>
    <row r="198" spans="2:26">
      <c r="B198" t="str">
        <f t="shared" si="27"/>
        <v>195</v>
      </c>
      <c r="C198">
        <f>+COUNTIF($Y$4:Y198,Y198)</f>
        <v>195</v>
      </c>
      <c r="D198" t="str">
        <f t="shared" si="28"/>
        <v>195</v>
      </c>
      <c r="E198" s="367"/>
      <c r="F198" s="368"/>
      <c r="G198" s="172" t="str">
        <f t="shared" si="29"/>
        <v/>
      </c>
      <c r="H198" s="369"/>
      <c r="I198" s="369"/>
      <c r="J198" s="370"/>
      <c r="K198" s="173" t="s">
        <v>261</v>
      </c>
      <c r="L198" s="174" t="str">
        <f t="shared" si="30"/>
        <v/>
      </c>
      <c r="M198" s="382"/>
      <c r="N198" s="369"/>
      <c r="O198" s="174" t="str">
        <f t="shared" si="31"/>
        <v/>
      </c>
      <c r="P198" s="370"/>
      <c r="Q198" s="369"/>
      <c r="R198" s="174" t="str">
        <f t="shared" si="32"/>
        <v/>
      </c>
      <c r="S198" s="382"/>
      <c r="T198" s="369"/>
      <c r="U198" s="173" t="s">
        <v>260</v>
      </c>
      <c r="V198" s="183">
        <f t="shared" si="33"/>
        <v>0</v>
      </c>
      <c r="W198" s="176" t="s">
        <v>261</v>
      </c>
      <c r="Y198" t="str">
        <f t="shared" si="34"/>
        <v/>
      </c>
      <c r="Z198" t="str">
        <f t="shared" si="35"/>
        <v>　　円</v>
      </c>
    </row>
    <row r="199" spans="2:26">
      <c r="B199" t="str">
        <f t="shared" si="27"/>
        <v>196</v>
      </c>
      <c r="C199">
        <f>+COUNTIF($Y$4:Y199,Y199)</f>
        <v>196</v>
      </c>
      <c r="D199" t="str">
        <f t="shared" si="28"/>
        <v>196</v>
      </c>
      <c r="E199" s="367"/>
      <c r="F199" s="368"/>
      <c r="G199" s="172" t="str">
        <f t="shared" si="29"/>
        <v/>
      </c>
      <c r="H199" s="369"/>
      <c r="I199" s="369"/>
      <c r="J199" s="370"/>
      <c r="K199" s="173" t="s">
        <v>261</v>
      </c>
      <c r="L199" s="174" t="str">
        <f t="shared" si="30"/>
        <v/>
      </c>
      <c r="M199" s="382"/>
      <c r="N199" s="369"/>
      <c r="O199" s="174" t="str">
        <f t="shared" si="31"/>
        <v/>
      </c>
      <c r="P199" s="370"/>
      <c r="Q199" s="369"/>
      <c r="R199" s="174" t="str">
        <f t="shared" si="32"/>
        <v/>
      </c>
      <c r="S199" s="382"/>
      <c r="T199" s="369"/>
      <c r="U199" s="173" t="s">
        <v>260</v>
      </c>
      <c r="V199" s="183">
        <f t="shared" si="33"/>
        <v>0</v>
      </c>
      <c r="W199" s="176" t="s">
        <v>261</v>
      </c>
      <c r="Y199" t="str">
        <f t="shared" si="34"/>
        <v/>
      </c>
      <c r="Z199" t="str">
        <f t="shared" si="35"/>
        <v>　　円</v>
      </c>
    </row>
    <row r="200" spans="2:26">
      <c r="B200" t="str">
        <f t="shared" si="27"/>
        <v>197</v>
      </c>
      <c r="C200">
        <f>+COUNTIF($Y$4:Y200,Y200)</f>
        <v>197</v>
      </c>
      <c r="D200" t="str">
        <f t="shared" si="28"/>
        <v>197</v>
      </c>
      <c r="E200" s="367"/>
      <c r="F200" s="368"/>
      <c r="G200" s="172" t="str">
        <f t="shared" si="29"/>
        <v/>
      </c>
      <c r="H200" s="369"/>
      <c r="I200" s="369"/>
      <c r="J200" s="370"/>
      <c r="K200" s="173" t="s">
        <v>261</v>
      </c>
      <c r="L200" s="174" t="str">
        <f t="shared" si="30"/>
        <v/>
      </c>
      <c r="M200" s="382"/>
      <c r="N200" s="369"/>
      <c r="O200" s="174" t="str">
        <f t="shared" si="31"/>
        <v/>
      </c>
      <c r="P200" s="370"/>
      <c r="Q200" s="369"/>
      <c r="R200" s="174" t="str">
        <f t="shared" si="32"/>
        <v/>
      </c>
      <c r="S200" s="382"/>
      <c r="T200" s="369"/>
      <c r="U200" s="173" t="s">
        <v>260</v>
      </c>
      <c r="V200" s="183">
        <f t="shared" si="33"/>
        <v>0</v>
      </c>
      <c r="W200" s="176" t="s">
        <v>261</v>
      </c>
      <c r="Y200" t="str">
        <f t="shared" si="34"/>
        <v/>
      </c>
      <c r="Z200" t="str">
        <f t="shared" si="35"/>
        <v>　　円</v>
      </c>
    </row>
    <row r="201" spans="2:26">
      <c r="B201" t="str">
        <f t="shared" si="27"/>
        <v>198</v>
      </c>
      <c r="C201">
        <f>+COUNTIF($Y$4:Y201,Y201)</f>
        <v>198</v>
      </c>
      <c r="D201" t="str">
        <f t="shared" si="28"/>
        <v>198</v>
      </c>
      <c r="E201" s="367"/>
      <c r="F201" s="368"/>
      <c r="G201" s="172" t="str">
        <f t="shared" si="29"/>
        <v/>
      </c>
      <c r="H201" s="369"/>
      <c r="I201" s="369"/>
      <c r="J201" s="370"/>
      <c r="K201" s="173" t="s">
        <v>261</v>
      </c>
      <c r="L201" s="174" t="str">
        <f t="shared" si="30"/>
        <v/>
      </c>
      <c r="M201" s="382"/>
      <c r="N201" s="369"/>
      <c r="O201" s="174" t="str">
        <f t="shared" si="31"/>
        <v/>
      </c>
      <c r="P201" s="370"/>
      <c r="Q201" s="369"/>
      <c r="R201" s="174" t="str">
        <f t="shared" si="32"/>
        <v/>
      </c>
      <c r="S201" s="382"/>
      <c r="T201" s="369"/>
      <c r="U201" s="173" t="s">
        <v>260</v>
      </c>
      <c r="V201" s="183">
        <f t="shared" si="33"/>
        <v>0</v>
      </c>
      <c r="W201" s="176" t="s">
        <v>261</v>
      </c>
      <c r="Y201" t="str">
        <f t="shared" si="34"/>
        <v/>
      </c>
      <c r="Z201" t="str">
        <f t="shared" si="35"/>
        <v>　　円</v>
      </c>
    </row>
    <row r="202" spans="2:26">
      <c r="B202" t="str">
        <f t="shared" si="27"/>
        <v>199</v>
      </c>
      <c r="C202">
        <f>+COUNTIF($Y$4:Y202,Y202)</f>
        <v>199</v>
      </c>
      <c r="D202" t="str">
        <f t="shared" si="28"/>
        <v>199</v>
      </c>
      <c r="E202" s="367"/>
      <c r="F202" s="368"/>
      <c r="G202" s="172" t="str">
        <f t="shared" si="29"/>
        <v/>
      </c>
      <c r="H202" s="369"/>
      <c r="I202" s="369"/>
      <c r="J202" s="370"/>
      <c r="K202" s="173" t="s">
        <v>261</v>
      </c>
      <c r="L202" s="174" t="str">
        <f t="shared" si="30"/>
        <v/>
      </c>
      <c r="M202" s="382"/>
      <c r="N202" s="369"/>
      <c r="O202" s="174" t="str">
        <f t="shared" si="31"/>
        <v/>
      </c>
      <c r="P202" s="370"/>
      <c r="Q202" s="369"/>
      <c r="R202" s="174" t="str">
        <f t="shared" si="32"/>
        <v/>
      </c>
      <c r="S202" s="382"/>
      <c r="T202" s="369"/>
      <c r="U202" s="173" t="s">
        <v>260</v>
      </c>
      <c r="V202" s="183">
        <f t="shared" si="33"/>
        <v>0</v>
      </c>
      <c r="W202" s="176" t="s">
        <v>261</v>
      </c>
      <c r="Y202" t="str">
        <f t="shared" si="34"/>
        <v/>
      </c>
      <c r="Z202" t="str">
        <f t="shared" si="35"/>
        <v>　　円</v>
      </c>
    </row>
    <row r="203" spans="2:26">
      <c r="B203" t="str">
        <f t="shared" si="27"/>
        <v>200</v>
      </c>
      <c r="C203">
        <f>+COUNTIF($Y$4:Y203,Y203)</f>
        <v>200</v>
      </c>
      <c r="D203" t="str">
        <f t="shared" si="28"/>
        <v>200</v>
      </c>
      <c r="E203" s="367"/>
      <c r="F203" s="368"/>
      <c r="G203" s="172" t="str">
        <f t="shared" si="29"/>
        <v/>
      </c>
      <c r="H203" s="369"/>
      <c r="I203" s="369"/>
      <c r="J203" s="370"/>
      <c r="K203" s="173" t="s">
        <v>261</v>
      </c>
      <c r="L203" s="174" t="str">
        <f t="shared" si="30"/>
        <v/>
      </c>
      <c r="M203" s="382"/>
      <c r="N203" s="369"/>
      <c r="O203" s="174" t="str">
        <f t="shared" si="31"/>
        <v/>
      </c>
      <c r="P203" s="370"/>
      <c r="Q203" s="369"/>
      <c r="R203" s="174" t="str">
        <f t="shared" si="32"/>
        <v/>
      </c>
      <c r="S203" s="382"/>
      <c r="T203" s="369"/>
      <c r="U203" s="173" t="s">
        <v>260</v>
      </c>
      <c r="V203" s="183">
        <f t="shared" si="33"/>
        <v>0</v>
      </c>
      <c r="W203" s="176" t="s">
        <v>261</v>
      </c>
      <c r="Y203" t="str">
        <f t="shared" si="34"/>
        <v/>
      </c>
      <c r="Z203" t="str">
        <f t="shared" si="35"/>
        <v>　　円</v>
      </c>
    </row>
    <row r="204" spans="2:26">
      <c r="B204" t="str">
        <f t="shared" si="27"/>
        <v>201</v>
      </c>
      <c r="C204">
        <f>+COUNTIF($Y$4:Y204,Y204)</f>
        <v>201</v>
      </c>
      <c r="D204" t="str">
        <f t="shared" si="28"/>
        <v>201</v>
      </c>
      <c r="E204" s="367"/>
      <c r="F204" s="368"/>
      <c r="G204" s="172" t="str">
        <f t="shared" si="29"/>
        <v/>
      </c>
      <c r="H204" s="369"/>
      <c r="I204" s="369"/>
      <c r="J204" s="370"/>
      <c r="K204" s="173" t="s">
        <v>261</v>
      </c>
      <c r="L204" s="174" t="str">
        <f t="shared" si="30"/>
        <v/>
      </c>
      <c r="M204" s="382"/>
      <c r="N204" s="369"/>
      <c r="O204" s="174" t="str">
        <f t="shared" si="31"/>
        <v/>
      </c>
      <c r="P204" s="370"/>
      <c r="Q204" s="369"/>
      <c r="R204" s="174" t="str">
        <f t="shared" si="32"/>
        <v/>
      </c>
      <c r="S204" s="382"/>
      <c r="T204" s="369"/>
      <c r="U204" s="173" t="s">
        <v>260</v>
      </c>
      <c r="V204" s="183">
        <f t="shared" si="33"/>
        <v>0</v>
      </c>
      <c r="W204" s="176" t="s">
        <v>261</v>
      </c>
      <c r="Y204" t="str">
        <f t="shared" si="34"/>
        <v/>
      </c>
      <c r="Z204" t="str">
        <f t="shared" si="35"/>
        <v>　　円</v>
      </c>
    </row>
    <row r="205" spans="2:26">
      <c r="B205" t="str">
        <f t="shared" si="27"/>
        <v>202</v>
      </c>
      <c r="C205">
        <f>+COUNTIF($Y$4:Y205,Y205)</f>
        <v>202</v>
      </c>
      <c r="D205" t="str">
        <f t="shared" si="28"/>
        <v>202</v>
      </c>
      <c r="E205" s="367"/>
      <c r="F205" s="368"/>
      <c r="G205" s="172" t="str">
        <f t="shared" si="29"/>
        <v/>
      </c>
      <c r="H205" s="369"/>
      <c r="I205" s="369"/>
      <c r="J205" s="370"/>
      <c r="K205" s="173" t="s">
        <v>261</v>
      </c>
      <c r="L205" s="174" t="str">
        <f t="shared" si="30"/>
        <v/>
      </c>
      <c r="M205" s="382"/>
      <c r="N205" s="369"/>
      <c r="O205" s="174" t="str">
        <f t="shared" si="31"/>
        <v/>
      </c>
      <c r="P205" s="370"/>
      <c r="Q205" s="369"/>
      <c r="R205" s="174" t="str">
        <f t="shared" si="32"/>
        <v/>
      </c>
      <c r="S205" s="382"/>
      <c r="T205" s="369"/>
      <c r="U205" s="173" t="s">
        <v>260</v>
      </c>
      <c r="V205" s="183">
        <f t="shared" si="33"/>
        <v>0</v>
      </c>
      <c r="W205" s="176" t="s">
        <v>261</v>
      </c>
      <c r="Y205" t="str">
        <f t="shared" si="34"/>
        <v/>
      </c>
      <c r="Z205" t="str">
        <f t="shared" si="35"/>
        <v>　　円</v>
      </c>
    </row>
    <row r="206" spans="2:26">
      <c r="B206" t="str">
        <f t="shared" si="27"/>
        <v>203</v>
      </c>
      <c r="C206">
        <f>+COUNTIF($Y$4:Y206,Y206)</f>
        <v>203</v>
      </c>
      <c r="D206" t="str">
        <f t="shared" si="28"/>
        <v>203</v>
      </c>
      <c r="E206" s="367"/>
      <c r="F206" s="368"/>
      <c r="G206" s="172" t="str">
        <f t="shared" si="29"/>
        <v/>
      </c>
      <c r="H206" s="369"/>
      <c r="I206" s="369"/>
      <c r="J206" s="370"/>
      <c r="K206" s="173" t="s">
        <v>261</v>
      </c>
      <c r="L206" s="174" t="str">
        <f t="shared" si="30"/>
        <v/>
      </c>
      <c r="M206" s="382"/>
      <c r="N206" s="369"/>
      <c r="O206" s="174" t="str">
        <f t="shared" si="31"/>
        <v/>
      </c>
      <c r="P206" s="370"/>
      <c r="Q206" s="369"/>
      <c r="R206" s="174" t="str">
        <f t="shared" si="32"/>
        <v/>
      </c>
      <c r="S206" s="382"/>
      <c r="T206" s="369"/>
      <c r="U206" s="173" t="s">
        <v>260</v>
      </c>
      <c r="V206" s="183">
        <f t="shared" si="33"/>
        <v>0</v>
      </c>
      <c r="W206" s="176" t="s">
        <v>261</v>
      </c>
      <c r="Y206" t="str">
        <f t="shared" si="34"/>
        <v/>
      </c>
      <c r="Z206" t="str">
        <f t="shared" si="35"/>
        <v>　　円</v>
      </c>
    </row>
    <row r="207" spans="2:26">
      <c r="B207" t="str">
        <f t="shared" si="27"/>
        <v>204</v>
      </c>
      <c r="C207">
        <f>+COUNTIF($Y$4:Y207,Y207)</f>
        <v>204</v>
      </c>
      <c r="D207" t="str">
        <f t="shared" si="28"/>
        <v>204</v>
      </c>
      <c r="E207" s="367"/>
      <c r="F207" s="368"/>
      <c r="G207" s="172" t="str">
        <f t="shared" si="29"/>
        <v/>
      </c>
      <c r="H207" s="369"/>
      <c r="I207" s="369"/>
      <c r="J207" s="370"/>
      <c r="K207" s="173" t="s">
        <v>261</v>
      </c>
      <c r="L207" s="174" t="str">
        <f t="shared" si="30"/>
        <v/>
      </c>
      <c r="M207" s="382"/>
      <c r="N207" s="369"/>
      <c r="O207" s="174" t="str">
        <f t="shared" si="31"/>
        <v/>
      </c>
      <c r="P207" s="370"/>
      <c r="Q207" s="369"/>
      <c r="R207" s="174" t="str">
        <f t="shared" si="32"/>
        <v/>
      </c>
      <c r="S207" s="382"/>
      <c r="T207" s="369"/>
      <c r="U207" s="173" t="s">
        <v>260</v>
      </c>
      <c r="V207" s="183">
        <f t="shared" si="33"/>
        <v>0</v>
      </c>
      <c r="W207" s="176" t="s">
        <v>261</v>
      </c>
      <c r="Y207" t="str">
        <f t="shared" si="34"/>
        <v/>
      </c>
      <c r="Z207" t="str">
        <f t="shared" si="35"/>
        <v>　　円</v>
      </c>
    </row>
    <row r="208" spans="2:26">
      <c r="B208" t="str">
        <f t="shared" si="27"/>
        <v>205</v>
      </c>
      <c r="C208">
        <f>+COUNTIF($Y$4:Y208,Y208)</f>
        <v>205</v>
      </c>
      <c r="D208" t="str">
        <f t="shared" si="28"/>
        <v>205</v>
      </c>
      <c r="E208" s="367"/>
      <c r="F208" s="368"/>
      <c r="G208" s="172" t="str">
        <f t="shared" si="29"/>
        <v/>
      </c>
      <c r="H208" s="369"/>
      <c r="I208" s="369"/>
      <c r="J208" s="370"/>
      <c r="K208" s="173" t="s">
        <v>261</v>
      </c>
      <c r="L208" s="174" t="str">
        <f t="shared" si="30"/>
        <v/>
      </c>
      <c r="M208" s="382"/>
      <c r="N208" s="369"/>
      <c r="O208" s="174" t="str">
        <f t="shared" si="31"/>
        <v/>
      </c>
      <c r="P208" s="370"/>
      <c r="Q208" s="369"/>
      <c r="R208" s="174" t="str">
        <f t="shared" si="32"/>
        <v/>
      </c>
      <c r="S208" s="382"/>
      <c r="T208" s="369"/>
      <c r="U208" s="173" t="s">
        <v>260</v>
      </c>
      <c r="V208" s="183">
        <f t="shared" si="33"/>
        <v>0</v>
      </c>
      <c r="W208" s="176" t="s">
        <v>261</v>
      </c>
      <c r="Y208" t="str">
        <f t="shared" si="34"/>
        <v/>
      </c>
      <c r="Z208" t="str">
        <f t="shared" si="35"/>
        <v>　　円</v>
      </c>
    </row>
    <row r="209" spans="2:26">
      <c r="B209" t="str">
        <f t="shared" si="27"/>
        <v>206</v>
      </c>
      <c r="C209">
        <f>+COUNTIF($Y$4:Y209,Y209)</f>
        <v>206</v>
      </c>
      <c r="D209" t="str">
        <f t="shared" si="28"/>
        <v>206</v>
      </c>
      <c r="E209" s="367"/>
      <c r="F209" s="368"/>
      <c r="G209" s="172" t="str">
        <f t="shared" si="29"/>
        <v/>
      </c>
      <c r="H209" s="369"/>
      <c r="I209" s="369"/>
      <c r="J209" s="370"/>
      <c r="K209" s="173" t="s">
        <v>261</v>
      </c>
      <c r="L209" s="174" t="str">
        <f t="shared" si="30"/>
        <v/>
      </c>
      <c r="M209" s="382"/>
      <c r="N209" s="369"/>
      <c r="O209" s="174" t="str">
        <f t="shared" si="31"/>
        <v/>
      </c>
      <c r="P209" s="370"/>
      <c r="Q209" s="369"/>
      <c r="R209" s="174" t="str">
        <f t="shared" si="32"/>
        <v/>
      </c>
      <c r="S209" s="382"/>
      <c r="T209" s="369"/>
      <c r="U209" s="173" t="s">
        <v>260</v>
      </c>
      <c r="V209" s="183">
        <f t="shared" si="33"/>
        <v>0</v>
      </c>
      <c r="W209" s="176" t="s">
        <v>261</v>
      </c>
      <c r="Y209" t="str">
        <f t="shared" si="34"/>
        <v/>
      </c>
      <c r="Z209" t="str">
        <f t="shared" si="35"/>
        <v>　　円</v>
      </c>
    </row>
    <row r="210" spans="2:26">
      <c r="B210" t="str">
        <f t="shared" si="27"/>
        <v>207</v>
      </c>
      <c r="C210">
        <f>+COUNTIF($Y$4:Y210,Y210)</f>
        <v>207</v>
      </c>
      <c r="D210" t="str">
        <f t="shared" si="28"/>
        <v>207</v>
      </c>
      <c r="E210" s="367"/>
      <c r="F210" s="368"/>
      <c r="G210" s="172" t="str">
        <f t="shared" si="29"/>
        <v/>
      </c>
      <c r="H210" s="369"/>
      <c r="I210" s="369"/>
      <c r="J210" s="370"/>
      <c r="K210" s="173" t="s">
        <v>261</v>
      </c>
      <c r="L210" s="174" t="str">
        <f t="shared" si="30"/>
        <v/>
      </c>
      <c r="M210" s="382"/>
      <c r="N210" s="369"/>
      <c r="O210" s="174" t="str">
        <f t="shared" si="31"/>
        <v/>
      </c>
      <c r="P210" s="370"/>
      <c r="Q210" s="369"/>
      <c r="R210" s="174" t="str">
        <f t="shared" si="32"/>
        <v/>
      </c>
      <c r="S210" s="382"/>
      <c r="T210" s="369"/>
      <c r="U210" s="173" t="s">
        <v>260</v>
      </c>
      <c r="V210" s="183">
        <f t="shared" si="33"/>
        <v>0</v>
      </c>
      <c r="W210" s="176" t="s">
        <v>261</v>
      </c>
      <c r="Y210" t="str">
        <f t="shared" si="34"/>
        <v/>
      </c>
      <c r="Z210" t="str">
        <f t="shared" si="35"/>
        <v>　　円</v>
      </c>
    </row>
    <row r="211" spans="2:26">
      <c r="B211" t="str">
        <f t="shared" si="27"/>
        <v>208</v>
      </c>
      <c r="C211">
        <f>+COUNTIF($Y$4:Y211,Y211)</f>
        <v>208</v>
      </c>
      <c r="D211" t="str">
        <f t="shared" si="28"/>
        <v>208</v>
      </c>
      <c r="E211" s="367"/>
      <c r="F211" s="368"/>
      <c r="G211" s="172" t="str">
        <f t="shared" si="29"/>
        <v/>
      </c>
      <c r="H211" s="369"/>
      <c r="I211" s="369"/>
      <c r="J211" s="370"/>
      <c r="K211" s="173" t="s">
        <v>261</v>
      </c>
      <c r="L211" s="174" t="str">
        <f t="shared" si="30"/>
        <v/>
      </c>
      <c r="M211" s="382"/>
      <c r="N211" s="369"/>
      <c r="O211" s="174" t="str">
        <f t="shared" si="31"/>
        <v/>
      </c>
      <c r="P211" s="370"/>
      <c r="Q211" s="369"/>
      <c r="R211" s="174" t="str">
        <f t="shared" si="32"/>
        <v/>
      </c>
      <c r="S211" s="382"/>
      <c r="T211" s="369"/>
      <c r="U211" s="173" t="s">
        <v>260</v>
      </c>
      <c r="V211" s="183">
        <f t="shared" si="33"/>
        <v>0</v>
      </c>
      <c r="W211" s="176" t="s">
        <v>261</v>
      </c>
      <c r="Y211" t="str">
        <f t="shared" si="34"/>
        <v/>
      </c>
      <c r="Z211" t="str">
        <f t="shared" si="35"/>
        <v>　　円</v>
      </c>
    </row>
    <row r="212" spans="2:26">
      <c r="B212" t="str">
        <f t="shared" si="27"/>
        <v>209</v>
      </c>
      <c r="C212">
        <f>+COUNTIF($Y$4:Y212,Y212)</f>
        <v>209</v>
      </c>
      <c r="D212" t="str">
        <f t="shared" si="28"/>
        <v>209</v>
      </c>
      <c r="E212" s="367"/>
      <c r="F212" s="368"/>
      <c r="G212" s="172" t="str">
        <f t="shared" si="29"/>
        <v/>
      </c>
      <c r="H212" s="369"/>
      <c r="I212" s="369"/>
      <c r="J212" s="370"/>
      <c r="K212" s="173" t="s">
        <v>261</v>
      </c>
      <c r="L212" s="174" t="str">
        <f t="shared" si="30"/>
        <v/>
      </c>
      <c r="M212" s="382"/>
      <c r="N212" s="369"/>
      <c r="O212" s="174" t="str">
        <f t="shared" si="31"/>
        <v/>
      </c>
      <c r="P212" s="370"/>
      <c r="Q212" s="369"/>
      <c r="R212" s="174" t="str">
        <f t="shared" si="32"/>
        <v/>
      </c>
      <c r="S212" s="382"/>
      <c r="T212" s="369"/>
      <c r="U212" s="173" t="s">
        <v>260</v>
      </c>
      <c r="V212" s="183">
        <f t="shared" si="33"/>
        <v>0</v>
      </c>
      <c r="W212" s="176" t="s">
        <v>261</v>
      </c>
      <c r="Y212" t="str">
        <f t="shared" si="34"/>
        <v/>
      </c>
      <c r="Z212" t="str">
        <f t="shared" si="35"/>
        <v>　　円</v>
      </c>
    </row>
    <row r="213" spans="2:26">
      <c r="B213" t="str">
        <f t="shared" si="27"/>
        <v>210</v>
      </c>
      <c r="C213">
        <f>+COUNTIF($Y$4:Y213,Y213)</f>
        <v>210</v>
      </c>
      <c r="D213" t="str">
        <f t="shared" si="28"/>
        <v>210</v>
      </c>
      <c r="E213" s="367"/>
      <c r="F213" s="368"/>
      <c r="G213" s="172" t="str">
        <f t="shared" si="29"/>
        <v/>
      </c>
      <c r="H213" s="369"/>
      <c r="I213" s="369"/>
      <c r="J213" s="370"/>
      <c r="K213" s="173" t="s">
        <v>261</v>
      </c>
      <c r="L213" s="174" t="str">
        <f t="shared" si="30"/>
        <v/>
      </c>
      <c r="M213" s="382"/>
      <c r="N213" s="369"/>
      <c r="O213" s="174" t="str">
        <f t="shared" si="31"/>
        <v/>
      </c>
      <c r="P213" s="370"/>
      <c r="Q213" s="369"/>
      <c r="R213" s="174" t="str">
        <f t="shared" si="32"/>
        <v/>
      </c>
      <c r="S213" s="382"/>
      <c r="T213" s="369"/>
      <c r="U213" s="173" t="s">
        <v>260</v>
      </c>
      <c r="V213" s="183">
        <f t="shared" si="33"/>
        <v>0</v>
      </c>
      <c r="W213" s="176" t="s">
        <v>261</v>
      </c>
      <c r="Y213" t="str">
        <f t="shared" si="34"/>
        <v/>
      </c>
      <c r="Z213" t="str">
        <f t="shared" si="35"/>
        <v>　　円</v>
      </c>
    </row>
    <row r="214" spans="2:26">
      <c r="B214" t="str">
        <f t="shared" si="27"/>
        <v>211</v>
      </c>
      <c r="C214">
        <f>+COUNTIF($Y$4:Y214,Y214)</f>
        <v>211</v>
      </c>
      <c r="D214" t="str">
        <f t="shared" si="28"/>
        <v>211</v>
      </c>
      <c r="E214" s="367"/>
      <c r="F214" s="368"/>
      <c r="G214" s="172" t="str">
        <f t="shared" si="29"/>
        <v/>
      </c>
      <c r="H214" s="369"/>
      <c r="I214" s="369"/>
      <c r="J214" s="370"/>
      <c r="K214" s="173" t="s">
        <v>261</v>
      </c>
      <c r="L214" s="174" t="str">
        <f t="shared" si="30"/>
        <v/>
      </c>
      <c r="M214" s="382"/>
      <c r="N214" s="369"/>
      <c r="O214" s="174" t="str">
        <f t="shared" si="31"/>
        <v/>
      </c>
      <c r="P214" s="370"/>
      <c r="Q214" s="369"/>
      <c r="R214" s="174" t="str">
        <f t="shared" si="32"/>
        <v/>
      </c>
      <c r="S214" s="382"/>
      <c r="T214" s="369"/>
      <c r="U214" s="173" t="s">
        <v>260</v>
      </c>
      <c r="V214" s="183">
        <f t="shared" si="33"/>
        <v>0</v>
      </c>
      <c r="W214" s="176" t="s">
        <v>261</v>
      </c>
      <c r="Y214" t="str">
        <f t="shared" si="34"/>
        <v/>
      </c>
      <c r="Z214" t="str">
        <f t="shared" si="35"/>
        <v>　　円</v>
      </c>
    </row>
    <row r="215" spans="2:26">
      <c r="B215" t="str">
        <f t="shared" si="27"/>
        <v>212</v>
      </c>
      <c r="C215">
        <f>+COUNTIF($Y$4:Y215,Y215)</f>
        <v>212</v>
      </c>
      <c r="D215" t="str">
        <f t="shared" si="28"/>
        <v>212</v>
      </c>
      <c r="E215" s="367"/>
      <c r="F215" s="368"/>
      <c r="G215" s="172" t="str">
        <f t="shared" si="29"/>
        <v/>
      </c>
      <c r="H215" s="369"/>
      <c r="I215" s="369"/>
      <c r="J215" s="370"/>
      <c r="K215" s="173" t="s">
        <v>261</v>
      </c>
      <c r="L215" s="174" t="str">
        <f t="shared" si="30"/>
        <v/>
      </c>
      <c r="M215" s="382"/>
      <c r="N215" s="369"/>
      <c r="O215" s="174" t="str">
        <f t="shared" si="31"/>
        <v/>
      </c>
      <c r="P215" s="370"/>
      <c r="Q215" s="369"/>
      <c r="R215" s="174" t="str">
        <f t="shared" si="32"/>
        <v/>
      </c>
      <c r="S215" s="382"/>
      <c r="T215" s="369"/>
      <c r="U215" s="173" t="s">
        <v>260</v>
      </c>
      <c r="V215" s="183">
        <f t="shared" si="33"/>
        <v>0</v>
      </c>
      <c r="W215" s="176" t="s">
        <v>261</v>
      </c>
      <c r="Y215" t="str">
        <f t="shared" si="34"/>
        <v/>
      </c>
      <c r="Z215" t="str">
        <f t="shared" si="35"/>
        <v>　　円</v>
      </c>
    </row>
    <row r="216" spans="2:26">
      <c r="B216" t="str">
        <f t="shared" si="27"/>
        <v>213</v>
      </c>
      <c r="C216">
        <f>+COUNTIF($Y$4:Y216,Y216)</f>
        <v>213</v>
      </c>
      <c r="D216" t="str">
        <f t="shared" si="28"/>
        <v>213</v>
      </c>
      <c r="E216" s="367"/>
      <c r="F216" s="368"/>
      <c r="G216" s="172" t="str">
        <f t="shared" si="29"/>
        <v/>
      </c>
      <c r="H216" s="369"/>
      <c r="I216" s="369"/>
      <c r="J216" s="370"/>
      <c r="K216" s="173" t="s">
        <v>261</v>
      </c>
      <c r="L216" s="174" t="str">
        <f t="shared" si="30"/>
        <v/>
      </c>
      <c r="M216" s="382"/>
      <c r="N216" s="369"/>
      <c r="O216" s="174" t="str">
        <f t="shared" si="31"/>
        <v/>
      </c>
      <c r="P216" s="370"/>
      <c r="Q216" s="369"/>
      <c r="R216" s="174" t="str">
        <f t="shared" si="32"/>
        <v/>
      </c>
      <c r="S216" s="382"/>
      <c r="T216" s="369"/>
      <c r="U216" s="173" t="s">
        <v>260</v>
      </c>
      <c r="V216" s="183">
        <f t="shared" si="33"/>
        <v>0</v>
      </c>
      <c r="W216" s="176" t="s">
        <v>261</v>
      </c>
      <c r="Y216" t="str">
        <f t="shared" si="34"/>
        <v/>
      </c>
      <c r="Z216" t="str">
        <f t="shared" si="35"/>
        <v>　　円</v>
      </c>
    </row>
    <row r="217" spans="2:26">
      <c r="B217" t="str">
        <f t="shared" si="27"/>
        <v>214</v>
      </c>
      <c r="C217">
        <f>+COUNTIF($Y$4:Y217,Y217)</f>
        <v>214</v>
      </c>
      <c r="D217" t="str">
        <f t="shared" si="28"/>
        <v>214</v>
      </c>
      <c r="E217" s="367"/>
      <c r="F217" s="368"/>
      <c r="G217" s="172" t="str">
        <f t="shared" si="29"/>
        <v/>
      </c>
      <c r="H217" s="369"/>
      <c r="I217" s="369"/>
      <c r="J217" s="370"/>
      <c r="K217" s="173" t="s">
        <v>261</v>
      </c>
      <c r="L217" s="174" t="str">
        <f t="shared" si="30"/>
        <v/>
      </c>
      <c r="M217" s="382"/>
      <c r="N217" s="369"/>
      <c r="O217" s="174" t="str">
        <f t="shared" si="31"/>
        <v/>
      </c>
      <c r="P217" s="370"/>
      <c r="Q217" s="369"/>
      <c r="R217" s="174" t="str">
        <f t="shared" si="32"/>
        <v/>
      </c>
      <c r="S217" s="382"/>
      <c r="T217" s="369"/>
      <c r="U217" s="173" t="s">
        <v>260</v>
      </c>
      <c r="V217" s="183">
        <f t="shared" si="33"/>
        <v>0</v>
      </c>
      <c r="W217" s="176" t="s">
        <v>261</v>
      </c>
      <c r="Y217" t="str">
        <f t="shared" si="34"/>
        <v/>
      </c>
      <c r="Z217" t="str">
        <f t="shared" si="35"/>
        <v>　　円</v>
      </c>
    </row>
    <row r="218" spans="2:26">
      <c r="B218" t="str">
        <f t="shared" si="27"/>
        <v>215</v>
      </c>
      <c r="C218">
        <f>+COUNTIF($Y$4:Y218,Y218)</f>
        <v>215</v>
      </c>
      <c r="D218" t="str">
        <f t="shared" si="28"/>
        <v>215</v>
      </c>
      <c r="E218" s="367"/>
      <c r="F218" s="368"/>
      <c r="G218" s="172" t="str">
        <f t="shared" si="29"/>
        <v/>
      </c>
      <c r="H218" s="369"/>
      <c r="I218" s="369"/>
      <c r="J218" s="370"/>
      <c r="K218" s="173" t="s">
        <v>261</v>
      </c>
      <c r="L218" s="174" t="str">
        <f t="shared" si="30"/>
        <v/>
      </c>
      <c r="M218" s="382"/>
      <c r="N218" s="369"/>
      <c r="O218" s="174" t="str">
        <f t="shared" si="31"/>
        <v/>
      </c>
      <c r="P218" s="370"/>
      <c r="Q218" s="369"/>
      <c r="R218" s="174" t="str">
        <f t="shared" si="32"/>
        <v/>
      </c>
      <c r="S218" s="382"/>
      <c r="T218" s="369"/>
      <c r="U218" s="173" t="s">
        <v>260</v>
      </c>
      <c r="V218" s="183">
        <f t="shared" si="33"/>
        <v>0</v>
      </c>
      <c r="W218" s="176" t="s">
        <v>261</v>
      </c>
      <c r="Y218" t="str">
        <f t="shared" si="34"/>
        <v/>
      </c>
      <c r="Z218" t="str">
        <f t="shared" si="35"/>
        <v>　　円</v>
      </c>
    </row>
    <row r="219" spans="2:26">
      <c r="B219" t="str">
        <f t="shared" si="27"/>
        <v>216</v>
      </c>
      <c r="C219">
        <f>+COUNTIF($Y$4:Y219,Y219)</f>
        <v>216</v>
      </c>
      <c r="D219" t="str">
        <f t="shared" si="28"/>
        <v>216</v>
      </c>
      <c r="E219" s="367"/>
      <c r="F219" s="368"/>
      <c r="G219" s="172" t="str">
        <f t="shared" si="29"/>
        <v/>
      </c>
      <c r="H219" s="369"/>
      <c r="I219" s="369"/>
      <c r="J219" s="370"/>
      <c r="K219" s="173" t="s">
        <v>261</v>
      </c>
      <c r="L219" s="174" t="str">
        <f t="shared" si="30"/>
        <v/>
      </c>
      <c r="M219" s="382"/>
      <c r="N219" s="369"/>
      <c r="O219" s="174" t="str">
        <f t="shared" si="31"/>
        <v/>
      </c>
      <c r="P219" s="370"/>
      <c r="Q219" s="369"/>
      <c r="R219" s="174" t="str">
        <f t="shared" si="32"/>
        <v/>
      </c>
      <c r="S219" s="382"/>
      <c r="T219" s="369"/>
      <c r="U219" s="173" t="s">
        <v>260</v>
      </c>
      <c r="V219" s="183">
        <f t="shared" si="33"/>
        <v>0</v>
      </c>
      <c r="W219" s="176" t="s">
        <v>261</v>
      </c>
      <c r="Y219" t="str">
        <f t="shared" si="34"/>
        <v/>
      </c>
      <c r="Z219" t="str">
        <f t="shared" si="35"/>
        <v>　　円</v>
      </c>
    </row>
    <row r="220" spans="2:26">
      <c r="B220" t="str">
        <f t="shared" si="27"/>
        <v>217</v>
      </c>
      <c r="C220">
        <f>+COUNTIF($Y$4:Y220,Y220)</f>
        <v>217</v>
      </c>
      <c r="D220" t="str">
        <f t="shared" si="28"/>
        <v>217</v>
      </c>
      <c r="E220" s="367"/>
      <c r="F220" s="368"/>
      <c r="G220" s="172" t="str">
        <f t="shared" si="29"/>
        <v/>
      </c>
      <c r="H220" s="369"/>
      <c r="I220" s="369"/>
      <c r="J220" s="370"/>
      <c r="K220" s="173" t="s">
        <v>261</v>
      </c>
      <c r="L220" s="174" t="str">
        <f t="shared" si="30"/>
        <v/>
      </c>
      <c r="M220" s="382"/>
      <c r="N220" s="369"/>
      <c r="O220" s="174" t="str">
        <f t="shared" si="31"/>
        <v/>
      </c>
      <c r="P220" s="370"/>
      <c r="Q220" s="369"/>
      <c r="R220" s="174" t="str">
        <f t="shared" si="32"/>
        <v/>
      </c>
      <c r="S220" s="382"/>
      <c r="T220" s="369"/>
      <c r="U220" s="173" t="s">
        <v>260</v>
      </c>
      <c r="V220" s="183">
        <f t="shared" si="33"/>
        <v>0</v>
      </c>
      <c r="W220" s="176" t="s">
        <v>261</v>
      </c>
      <c r="Y220" t="str">
        <f t="shared" si="34"/>
        <v/>
      </c>
      <c r="Z220" t="str">
        <f t="shared" si="35"/>
        <v>　　円</v>
      </c>
    </row>
    <row r="221" spans="2:26">
      <c r="B221" t="str">
        <f t="shared" si="27"/>
        <v>218</v>
      </c>
      <c r="C221">
        <f>+COUNTIF($Y$4:Y221,Y221)</f>
        <v>218</v>
      </c>
      <c r="D221" t="str">
        <f t="shared" si="28"/>
        <v>218</v>
      </c>
      <c r="E221" s="367"/>
      <c r="F221" s="368"/>
      <c r="G221" s="172" t="str">
        <f t="shared" si="29"/>
        <v/>
      </c>
      <c r="H221" s="369"/>
      <c r="I221" s="369"/>
      <c r="J221" s="370"/>
      <c r="K221" s="173" t="s">
        <v>261</v>
      </c>
      <c r="L221" s="174" t="str">
        <f t="shared" si="30"/>
        <v/>
      </c>
      <c r="M221" s="382"/>
      <c r="N221" s="369"/>
      <c r="O221" s="174" t="str">
        <f t="shared" si="31"/>
        <v/>
      </c>
      <c r="P221" s="370"/>
      <c r="Q221" s="369"/>
      <c r="R221" s="174" t="str">
        <f t="shared" si="32"/>
        <v/>
      </c>
      <c r="S221" s="382"/>
      <c r="T221" s="369"/>
      <c r="U221" s="173" t="s">
        <v>260</v>
      </c>
      <c r="V221" s="183">
        <f t="shared" si="33"/>
        <v>0</v>
      </c>
      <c r="W221" s="176" t="s">
        <v>261</v>
      </c>
      <c r="Y221" t="str">
        <f t="shared" si="34"/>
        <v/>
      </c>
      <c r="Z221" t="str">
        <f t="shared" si="35"/>
        <v>　　円</v>
      </c>
    </row>
    <row r="222" spans="2:26">
      <c r="B222" t="str">
        <f t="shared" si="27"/>
        <v>219</v>
      </c>
      <c r="C222">
        <f>+COUNTIF($Y$4:Y222,Y222)</f>
        <v>219</v>
      </c>
      <c r="D222" t="str">
        <f t="shared" si="28"/>
        <v>219</v>
      </c>
      <c r="E222" s="367"/>
      <c r="F222" s="368"/>
      <c r="G222" s="172" t="str">
        <f t="shared" si="29"/>
        <v/>
      </c>
      <c r="H222" s="369"/>
      <c r="I222" s="369"/>
      <c r="J222" s="370"/>
      <c r="K222" s="173" t="s">
        <v>261</v>
      </c>
      <c r="L222" s="174" t="str">
        <f t="shared" si="30"/>
        <v/>
      </c>
      <c r="M222" s="382"/>
      <c r="N222" s="369"/>
      <c r="O222" s="174" t="str">
        <f t="shared" si="31"/>
        <v/>
      </c>
      <c r="P222" s="370"/>
      <c r="Q222" s="369"/>
      <c r="R222" s="174" t="str">
        <f t="shared" si="32"/>
        <v/>
      </c>
      <c r="S222" s="382"/>
      <c r="T222" s="369"/>
      <c r="U222" s="173" t="s">
        <v>260</v>
      </c>
      <c r="V222" s="183">
        <f t="shared" si="33"/>
        <v>0</v>
      </c>
      <c r="W222" s="176" t="s">
        <v>261</v>
      </c>
      <c r="Y222" t="str">
        <f t="shared" si="34"/>
        <v/>
      </c>
      <c r="Z222" t="str">
        <f t="shared" si="35"/>
        <v>　　円</v>
      </c>
    </row>
    <row r="223" spans="2:26">
      <c r="B223" t="str">
        <f t="shared" si="27"/>
        <v>220</v>
      </c>
      <c r="C223">
        <f>+COUNTIF($Y$4:Y223,Y223)</f>
        <v>220</v>
      </c>
      <c r="D223" t="str">
        <f t="shared" si="28"/>
        <v>220</v>
      </c>
      <c r="E223" s="367"/>
      <c r="F223" s="368"/>
      <c r="G223" s="172" t="str">
        <f t="shared" si="29"/>
        <v/>
      </c>
      <c r="H223" s="369"/>
      <c r="I223" s="369"/>
      <c r="J223" s="370"/>
      <c r="K223" s="173" t="s">
        <v>261</v>
      </c>
      <c r="L223" s="174" t="str">
        <f t="shared" si="30"/>
        <v/>
      </c>
      <c r="M223" s="382"/>
      <c r="N223" s="369"/>
      <c r="O223" s="174" t="str">
        <f t="shared" si="31"/>
        <v/>
      </c>
      <c r="P223" s="370"/>
      <c r="Q223" s="369"/>
      <c r="R223" s="174" t="str">
        <f t="shared" si="32"/>
        <v/>
      </c>
      <c r="S223" s="382"/>
      <c r="T223" s="369"/>
      <c r="U223" s="173" t="s">
        <v>260</v>
      </c>
      <c r="V223" s="183">
        <f t="shared" si="33"/>
        <v>0</v>
      </c>
      <c r="W223" s="176" t="s">
        <v>261</v>
      </c>
      <c r="Y223" t="str">
        <f t="shared" si="34"/>
        <v/>
      </c>
      <c r="Z223" t="str">
        <f t="shared" si="35"/>
        <v>　　円</v>
      </c>
    </row>
    <row r="224" spans="2:26">
      <c r="B224" t="str">
        <f t="shared" si="27"/>
        <v>221</v>
      </c>
      <c r="C224">
        <f>+COUNTIF($Y$4:Y224,Y224)</f>
        <v>221</v>
      </c>
      <c r="D224" t="str">
        <f t="shared" si="28"/>
        <v>221</v>
      </c>
      <c r="E224" s="367"/>
      <c r="F224" s="368"/>
      <c r="G224" s="172" t="str">
        <f t="shared" si="29"/>
        <v/>
      </c>
      <c r="H224" s="369"/>
      <c r="I224" s="369"/>
      <c r="J224" s="370"/>
      <c r="K224" s="173" t="s">
        <v>261</v>
      </c>
      <c r="L224" s="174" t="str">
        <f t="shared" si="30"/>
        <v/>
      </c>
      <c r="M224" s="382"/>
      <c r="N224" s="369"/>
      <c r="O224" s="174" t="str">
        <f t="shared" si="31"/>
        <v/>
      </c>
      <c r="P224" s="370"/>
      <c r="Q224" s="369"/>
      <c r="R224" s="174" t="str">
        <f t="shared" si="32"/>
        <v/>
      </c>
      <c r="S224" s="382"/>
      <c r="T224" s="369"/>
      <c r="U224" s="173" t="s">
        <v>260</v>
      </c>
      <c r="V224" s="183">
        <f t="shared" si="33"/>
        <v>0</v>
      </c>
      <c r="W224" s="176" t="s">
        <v>261</v>
      </c>
      <c r="Y224" t="str">
        <f t="shared" si="34"/>
        <v/>
      </c>
      <c r="Z224" t="str">
        <f t="shared" si="35"/>
        <v>　　円</v>
      </c>
    </row>
    <row r="225" spans="2:26">
      <c r="B225" t="str">
        <f t="shared" si="27"/>
        <v>222</v>
      </c>
      <c r="C225">
        <f>+COUNTIF($Y$4:Y225,Y225)</f>
        <v>222</v>
      </c>
      <c r="D225" t="str">
        <f t="shared" si="28"/>
        <v>222</v>
      </c>
      <c r="E225" s="367"/>
      <c r="F225" s="368"/>
      <c r="G225" s="172" t="str">
        <f t="shared" si="29"/>
        <v/>
      </c>
      <c r="H225" s="369"/>
      <c r="I225" s="369"/>
      <c r="J225" s="370"/>
      <c r="K225" s="173" t="s">
        <v>261</v>
      </c>
      <c r="L225" s="174" t="str">
        <f t="shared" si="30"/>
        <v/>
      </c>
      <c r="M225" s="382"/>
      <c r="N225" s="369"/>
      <c r="O225" s="174" t="str">
        <f t="shared" si="31"/>
        <v/>
      </c>
      <c r="P225" s="370"/>
      <c r="Q225" s="369"/>
      <c r="R225" s="174" t="str">
        <f t="shared" si="32"/>
        <v/>
      </c>
      <c r="S225" s="382"/>
      <c r="T225" s="369"/>
      <c r="U225" s="173" t="s">
        <v>260</v>
      </c>
      <c r="V225" s="183">
        <f t="shared" si="33"/>
        <v>0</v>
      </c>
      <c r="W225" s="176" t="s">
        <v>261</v>
      </c>
      <c r="Y225" t="str">
        <f t="shared" si="34"/>
        <v/>
      </c>
      <c r="Z225" t="str">
        <f t="shared" si="35"/>
        <v>　　円</v>
      </c>
    </row>
    <row r="226" spans="2:26">
      <c r="B226" t="str">
        <f t="shared" si="27"/>
        <v>223</v>
      </c>
      <c r="C226">
        <f>+COUNTIF($Y$4:Y226,Y226)</f>
        <v>223</v>
      </c>
      <c r="D226" t="str">
        <f t="shared" si="28"/>
        <v>223</v>
      </c>
      <c r="E226" s="367"/>
      <c r="F226" s="368"/>
      <c r="G226" s="172" t="str">
        <f t="shared" si="29"/>
        <v/>
      </c>
      <c r="H226" s="369"/>
      <c r="I226" s="369"/>
      <c r="J226" s="370"/>
      <c r="K226" s="173" t="s">
        <v>261</v>
      </c>
      <c r="L226" s="174" t="str">
        <f t="shared" si="30"/>
        <v/>
      </c>
      <c r="M226" s="382"/>
      <c r="N226" s="369"/>
      <c r="O226" s="174" t="str">
        <f t="shared" si="31"/>
        <v/>
      </c>
      <c r="P226" s="370"/>
      <c r="Q226" s="369"/>
      <c r="R226" s="174" t="str">
        <f t="shared" si="32"/>
        <v/>
      </c>
      <c r="S226" s="382"/>
      <c r="T226" s="369"/>
      <c r="U226" s="173" t="s">
        <v>260</v>
      </c>
      <c r="V226" s="183">
        <f t="shared" si="33"/>
        <v>0</v>
      </c>
      <c r="W226" s="176" t="s">
        <v>261</v>
      </c>
      <c r="Y226" t="str">
        <f t="shared" si="34"/>
        <v/>
      </c>
      <c r="Z226" t="str">
        <f t="shared" si="35"/>
        <v>　　円</v>
      </c>
    </row>
    <row r="227" spans="2:26">
      <c r="B227" t="str">
        <f t="shared" si="27"/>
        <v>224</v>
      </c>
      <c r="C227">
        <f>+COUNTIF($Y$4:Y227,Y227)</f>
        <v>224</v>
      </c>
      <c r="D227" t="str">
        <f t="shared" si="28"/>
        <v>224</v>
      </c>
      <c r="E227" s="367"/>
      <c r="F227" s="368"/>
      <c r="G227" s="172" t="str">
        <f t="shared" si="29"/>
        <v/>
      </c>
      <c r="H227" s="369"/>
      <c r="I227" s="369"/>
      <c r="J227" s="370"/>
      <c r="K227" s="173" t="s">
        <v>261</v>
      </c>
      <c r="L227" s="174" t="str">
        <f t="shared" si="30"/>
        <v/>
      </c>
      <c r="M227" s="382"/>
      <c r="N227" s="369"/>
      <c r="O227" s="174" t="str">
        <f t="shared" si="31"/>
        <v/>
      </c>
      <c r="P227" s="370"/>
      <c r="Q227" s="369"/>
      <c r="R227" s="174" t="str">
        <f t="shared" si="32"/>
        <v/>
      </c>
      <c r="S227" s="382"/>
      <c r="T227" s="369"/>
      <c r="U227" s="173" t="s">
        <v>260</v>
      </c>
      <c r="V227" s="183">
        <f t="shared" si="33"/>
        <v>0</v>
      </c>
      <c r="W227" s="176" t="s">
        <v>261</v>
      </c>
      <c r="Y227" t="str">
        <f t="shared" si="34"/>
        <v/>
      </c>
      <c r="Z227" t="str">
        <f t="shared" si="35"/>
        <v>　　円</v>
      </c>
    </row>
    <row r="228" spans="2:26">
      <c r="B228" t="str">
        <f t="shared" si="27"/>
        <v>225</v>
      </c>
      <c r="C228">
        <f>+COUNTIF($Y$4:Y228,Y228)</f>
        <v>225</v>
      </c>
      <c r="D228" t="str">
        <f t="shared" si="28"/>
        <v>225</v>
      </c>
      <c r="E228" s="367"/>
      <c r="F228" s="368"/>
      <c r="G228" s="172" t="str">
        <f t="shared" si="29"/>
        <v/>
      </c>
      <c r="H228" s="369"/>
      <c r="I228" s="369"/>
      <c r="J228" s="370"/>
      <c r="K228" s="173" t="s">
        <v>261</v>
      </c>
      <c r="L228" s="174" t="str">
        <f t="shared" si="30"/>
        <v/>
      </c>
      <c r="M228" s="382"/>
      <c r="N228" s="369"/>
      <c r="O228" s="174" t="str">
        <f t="shared" si="31"/>
        <v/>
      </c>
      <c r="P228" s="370"/>
      <c r="Q228" s="369"/>
      <c r="R228" s="174" t="str">
        <f t="shared" si="32"/>
        <v/>
      </c>
      <c r="S228" s="382"/>
      <c r="T228" s="369"/>
      <c r="U228" s="173" t="s">
        <v>260</v>
      </c>
      <c r="V228" s="183">
        <f t="shared" si="33"/>
        <v>0</v>
      </c>
      <c r="W228" s="176" t="s">
        <v>261</v>
      </c>
      <c r="Y228" t="str">
        <f t="shared" si="34"/>
        <v/>
      </c>
      <c r="Z228" t="str">
        <f t="shared" si="35"/>
        <v>　　円</v>
      </c>
    </row>
    <row r="229" spans="2:26">
      <c r="B229" t="str">
        <f t="shared" si="27"/>
        <v>226</v>
      </c>
      <c r="C229">
        <f>+COUNTIF($Y$4:Y229,Y229)</f>
        <v>226</v>
      </c>
      <c r="D229" t="str">
        <f t="shared" si="28"/>
        <v>226</v>
      </c>
      <c r="E229" s="367"/>
      <c r="F229" s="368"/>
      <c r="G229" s="172" t="str">
        <f t="shared" si="29"/>
        <v/>
      </c>
      <c r="H229" s="369"/>
      <c r="I229" s="369"/>
      <c r="J229" s="370"/>
      <c r="K229" s="173" t="s">
        <v>261</v>
      </c>
      <c r="L229" s="174" t="str">
        <f t="shared" si="30"/>
        <v/>
      </c>
      <c r="M229" s="382"/>
      <c r="N229" s="369"/>
      <c r="O229" s="174" t="str">
        <f t="shared" si="31"/>
        <v/>
      </c>
      <c r="P229" s="370"/>
      <c r="Q229" s="369"/>
      <c r="R229" s="174" t="str">
        <f t="shared" si="32"/>
        <v/>
      </c>
      <c r="S229" s="382"/>
      <c r="T229" s="369"/>
      <c r="U229" s="173" t="s">
        <v>260</v>
      </c>
      <c r="V229" s="183">
        <f t="shared" si="33"/>
        <v>0</v>
      </c>
      <c r="W229" s="176" t="s">
        <v>261</v>
      </c>
      <c r="Y229" t="str">
        <f t="shared" si="34"/>
        <v/>
      </c>
      <c r="Z229" t="str">
        <f t="shared" si="35"/>
        <v>　　円</v>
      </c>
    </row>
    <row r="230" spans="2:26">
      <c r="B230" t="str">
        <f t="shared" si="27"/>
        <v>227</v>
      </c>
      <c r="C230">
        <f>+COUNTIF($Y$4:Y230,Y230)</f>
        <v>227</v>
      </c>
      <c r="D230" t="str">
        <f t="shared" si="28"/>
        <v>227</v>
      </c>
      <c r="E230" s="367"/>
      <c r="F230" s="368"/>
      <c r="G230" s="172" t="str">
        <f t="shared" si="29"/>
        <v/>
      </c>
      <c r="H230" s="369"/>
      <c r="I230" s="369"/>
      <c r="J230" s="370"/>
      <c r="K230" s="173" t="s">
        <v>261</v>
      </c>
      <c r="L230" s="174" t="str">
        <f t="shared" si="30"/>
        <v/>
      </c>
      <c r="M230" s="382"/>
      <c r="N230" s="369"/>
      <c r="O230" s="174" t="str">
        <f t="shared" si="31"/>
        <v/>
      </c>
      <c r="P230" s="370"/>
      <c r="Q230" s="369"/>
      <c r="R230" s="174" t="str">
        <f t="shared" si="32"/>
        <v/>
      </c>
      <c r="S230" s="382"/>
      <c r="T230" s="369"/>
      <c r="U230" s="173" t="s">
        <v>260</v>
      </c>
      <c r="V230" s="183">
        <f t="shared" si="33"/>
        <v>0</v>
      </c>
      <c r="W230" s="176" t="s">
        <v>261</v>
      </c>
      <c r="Y230" t="str">
        <f t="shared" si="34"/>
        <v/>
      </c>
      <c r="Z230" t="str">
        <f t="shared" si="35"/>
        <v>　　円</v>
      </c>
    </row>
    <row r="231" spans="2:26">
      <c r="B231" t="str">
        <f t="shared" si="27"/>
        <v>228</v>
      </c>
      <c r="C231">
        <f>+COUNTIF($Y$4:Y231,Y231)</f>
        <v>228</v>
      </c>
      <c r="D231" t="str">
        <f t="shared" si="28"/>
        <v>228</v>
      </c>
      <c r="E231" s="367"/>
      <c r="F231" s="368"/>
      <c r="G231" s="172" t="str">
        <f t="shared" si="29"/>
        <v/>
      </c>
      <c r="H231" s="369"/>
      <c r="I231" s="369"/>
      <c r="J231" s="370"/>
      <c r="K231" s="173" t="s">
        <v>261</v>
      </c>
      <c r="L231" s="174" t="str">
        <f t="shared" si="30"/>
        <v/>
      </c>
      <c r="M231" s="382"/>
      <c r="N231" s="369"/>
      <c r="O231" s="174" t="str">
        <f t="shared" si="31"/>
        <v/>
      </c>
      <c r="P231" s="370"/>
      <c r="Q231" s="369"/>
      <c r="R231" s="174" t="str">
        <f t="shared" si="32"/>
        <v/>
      </c>
      <c r="S231" s="382"/>
      <c r="T231" s="369"/>
      <c r="U231" s="173" t="s">
        <v>260</v>
      </c>
      <c r="V231" s="183">
        <f t="shared" si="33"/>
        <v>0</v>
      </c>
      <c r="W231" s="176" t="s">
        <v>261</v>
      </c>
      <c r="Y231" t="str">
        <f t="shared" si="34"/>
        <v/>
      </c>
      <c r="Z231" t="str">
        <f t="shared" si="35"/>
        <v>　　円</v>
      </c>
    </row>
    <row r="232" spans="2:26">
      <c r="B232" t="str">
        <f t="shared" si="27"/>
        <v>229</v>
      </c>
      <c r="C232">
        <f>+COUNTIF($Y$4:Y232,Y232)</f>
        <v>229</v>
      </c>
      <c r="D232" t="str">
        <f t="shared" si="28"/>
        <v>229</v>
      </c>
      <c r="E232" s="367"/>
      <c r="F232" s="368"/>
      <c r="G232" s="172" t="str">
        <f t="shared" si="29"/>
        <v/>
      </c>
      <c r="H232" s="369"/>
      <c r="I232" s="369"/>
      <c r="J232" s="370"/>
      <c r="K232" s="173" t="s">
        <v>261</v>
      </c>
      <c r="L232" s="174" t="str">
        <f t="shared" si="30"/>
        <v/>
      </c>
      <c r="M232" s="382"/>
      <c r="N232" s="369"/>
      <c r="O232" s="174" t="str">
        <f t="shared" si="31"/>
        <v/>
      </c>
      <c r="P232" s="370"/>
      <c r="Q232" s="369"/>
      <c r="R232" s="174" t="str">
        <f t="shared" si="32"/>
        <v/>
      </c>
      <c r="S232" s="382"/>
      <c r="T232" s="369"/>
      <c r="U232" s="173" t="s">
        <v>260</v>
      </c>
      <c r="V232" s="183">
        <f t="shared" si="33"/>
        <v>0</v>
      </c>
      <c r="W232" s="176" t="s">
        <v>261</v>
      </c>
      <c r="Y232" t="str">
        <f t="shared" si="34"/>
        <v/>
      </c>
      <c r="Z232" t="str">
        <f t="shared" si="35"/>
        <v>　　円</v>
      </c>
    </row>
    <row r="233" spans="2:26">
      <c r="B233" t="str">
        <f t="shared" si="27"/>
        <v>230</v>
      </c>
      <c r="C233">
        <f>+COUNTIF($Y$4:Y233,Y233)</f>
        <v>230</v>
      </c>
      <c r="D233" t="str">
        <f t="shared" si="28"/>
        <v>230</v>
      </c>
      <c r="E233" s="367"/>
      <c r="F233" s="368"/>
      <c r="G233" s="172" t="str">
        <f t="shared" si="29"/>
        <v/>
      </c>
      <c r="H233" s="369"/>
      <c r="I233" s="369"/>
      <c r="J233" s="370"/>
      <c r="K233" s="173" t="s">
        <v>261</v>
      </c>
      <c r="L233" s="174" t="str">
        <f t="shared" si="30"/>
        <v/>
      </c>
      <c r="M233" s="382"/>
      <c r="N233" s="369"/>
      <c r="O233" s="174" t="str">
        <f t="shared" si="31"/>
        <v/>
      </c>
      <c r="P233" s="370"/>
      <c r="Q233" s="369"/>
      <c r="R233" s="174" t="str">
        <f t="shared" si="32"/>
        <v/>
      </c>
      <c r="S233" s="382"/>
      <c r="T233" s="369"/>
      <c r="U233" s="173" t="s">
        <v>260</v>
      </c>
      <c r="V233" s="183">
        <f t="shared" si="33"/>
        <v>0</v>
      </c>
      <c r="W233" s="176" t="s">
        <v>261</v>
      </c>
      <c r="Y233" t="str">
        <f t="shared" si="34"/>
        <v/>
      </c>
      <c r="Z233" t="str">
        <f t="shared" si="35"/>
        <v>　　円</v>
      </c>
    </row>
    <row r="234" spans="2:26">
      <c r="B234" t="str">
        <f t="shared" si="27"/>
        <v>231</v>
      </c>
      <c r="C234">
        <f>+COUNTIF($Y$4:Y234,Y234)</f>
        <v>231</v>
      </c>
      <c r="D234" t="str">
        <f t="shared" si="28"/>
        <v>231</v>
      </c>
      <c r="E234" s="367"/>
      <c r="F234" s="368"/>
      <c r="G234" s="172" t="str">
        <f t="shared" si="29"/>
        <v/>
      </c>
      <c r="H234" s="369"/>
      <c r="I234" s="369"/>
      <c r="J234" s="370"/>
      <c r="K234" s="173" t="s">
        <v>261</v>
      </c>
      <c r="L234" s="174" t="str">
        <f t="shared" si="30"/>
        <v/>
      </c>
      <c r="M234" s="382"/>
      <c r="N234" s="369"/>
      <c r="O234" s="174" t="str">
        <f t="shared" si="31"/>
        <v/>
      </c>
      <c r="P234" s="370"/>
      <c r="Q234" s="369"/>
      <c r="R234" s="174" t="str">
        <f t="shared" si="32"/>
        <v/>
      </c>
      <c r="S234" s="382"/>
      <c r="T234" s="369"/>
      <c r="U234" s="173" t="s">
        <v>260</v>
      </c>
      <c r="V234" s="183">
        <f t="shared" si="33"/>
        <v>0</v>
      </c>
      <c r="W234" s="176" t="s">
        <v>261</v>
      </c>
      <c r="Y234" t="str">
        <f t="shared" si="34"/>
        <v/>
      </c>
      <c r="Z234" t="str">
        <f t="shared" si="35"/>
        <v>　　円</v>
      </c>
    </row>
    <row r="235" spans="2:26">
      <c r="B235" t="str">
        <f t="shared" si="27"/>
        <v>232</v>
      </c>
      <c r="C235">
        <f>+COUNTIF($Y$4:Y235,Y235)</f>
        <v>232</v>
      </c>
      <c r="D235" t="str">
        <f t="shared" si="28"/>
        <v>232</v>
      </c>
      <c r="E235" s="367"/>
      <c r="F235" s="368"/>
      <c r="G235" s="172" t="str">
        <f t="shared" si="29"/>
        <v/>
      </c>
      <c r="H235" s="369"/>
      <c r="I235" s="369"/>
      <c r="J235" s="370"/>
      <c r="K235" s="173" t="s">
        <v>261</v>
      </c>
      <c r="L235" s="174" t="str">
        <f t="shared" si="30"/>
        <v/>
      </c>
      <c r="M235" s="382"/>
      <c r="N235" s="369"/>
      <c r="O235" s="174" t="str">
        <f t="shared" si="31"/>
        <v/>
      </c>
      <c r="P235" s="370"/>
      <c r="Q235" s="369"/>
      <c r="R235" s="174" t="str">
        <f t="shared" si="32"/>
        <v/>
      </c>
      <c r="S235" s="382"/>
      <c r="T235" s="369"/>
      <c r="U235" s="173" t="s">
        <v>260</v>
      </c>
      <c r="V235" s="183">
        <f t="shared" si="33"/>
        <v>0</v>
      </c>
      <c r="W235" s="176" t="s">
        <v>261</v>
      </c>
      <c r="Y235" t="str">
        <f t="shared" si="34"/>
        <v/>
      </c>
      <c r="Z235" t="str">
        <f t="shared" si="35"/>
        <v>　　円</v>
      </c>
    </row>
    <row r="236" spans="2:26">
      <c r="B236" t="str">
        <f t="shared" si="27"/>
        <v>233</v>
      </c>
      <c r="C236">
        <f>+COUNTIF($Y$4:Y236,Y236)</f>
        <v>233</v>
      </c>
      <c r="D236" t="str">
        <f t="shared" si="28"/>
        <v>233</v>
      </c>
      <c r="E236" s="367"/>
      <c r="F236" s="368"/>
      <c r="G236" s="172" t="str">
        <f t="shared" si="29"/>
        <v/>
      </c>
      <c r="H236" s="369"/>
      <c r="I236" s="369"/>
      <c r="J236" s="370"/>
      <c r="K236" s="173" t="s">
        <v>261</v>
      </c>
      <c r="L236" s="174" t="str">
        <f t="shared" si="30"/>
        <v/>
      </c>
      <c r="M236" s="382"/>
      <c r="N236" s="369"/>
      <c r="O236" s="174" t="str">
        <f t="shared" si="31"/>
        <v/>
      </c>
      <c r="P236" s="370"/>
      <c r="Q236" s="369"/>
      <c r="R236" s="174" t="str">
        <f t="shared" si="32"/>
        <v/>
      </c>
      <c r="S236" s="382"/>
      <c r="T236" s="369"/>
      <c r="U236" s="173" t="s">
        <v>260</v>
      </c>
      <c r="V236" s="183">
        <f t="shared" si="33"/>
        <v>0</v>
      </c>
      <c r="W236" s="176" t="s">
        <v>261</v>
      </c>
      <c r="Y236" t="str">
        <f t="shared" si="34"/>
        <v/>
      </c>
      <c r="Z236" t="str">
        <f t="shared" si="35"/>
        <v>　　円</v>
      </c>
    </row>
    <row r="237" spans="2:26">
      <c r="B237" t="str">
        <f t="shared" si="27"/>
        <v>234</v>
      </c>
      <c r="C237">
        <f>+COUNTIF($Y$4:Y237,Y237)</f>
        <v>234</v>
      </c>
      <c r="D237" t="str">
        <f t="shared" si="28"/>
        <v>234</v>
      </c>
      <c r="E237" s="367"/>
      <c r="F237" s="368"/>
      <c r="G237" s="172" t="str">
        <f t="shared" si="29"/>
        <v/>
      </c>
      <c r="H237" s="369"/>
      <c r="I237" s="369"/>
      <c r="J237" s="370"/>
      <c r="K237" s="173" t="s">
        <v>261</v>
      </c>
      <c r="L237" s="174" t="str">
        <f t="shared" si="30"/>
        <v/>
      </c>
      <c r="M237" s="382"/>
      <c r="N237" s="369"/>
      <c r="O237" s="174" t="str">
        <f t="shared" si="31"/>
        <v/>
      </c>
      <c r="P237" s="370"/>
      <c r="Q237" s="369"/>
      <c r="R237" s="174" t="str">
        <f t="shared" si="32"/>
        <v/>
      </c>
      <c r="S237" s="382"/>
      <c r="T237" s="369"/>
      <c r="U237" s="173" t="s">
        <v>260</v>
      </c>
      <c r="V237" s="183">
        <f t="shared" si="33"/>
        <v>0</v>
      </c>
      <c r="W237" s="176" t="s">
        <v>261</v>
      </c>
      <c r="Y237" t="str">
        <f t="shared" si="34"/>
        <v/>
      </c>
      <c r="Z237" t="str">
        <f t="shared" si="35"/>
        <v>　　円</v>
      </c>
    </row>
    <row r="238" spans="2:26">
      <c r="B238" t="str">
        <f t="shared" si="27"/>
        <v>235</v>
      </c>
      <c r="C238">
        <f>+COUNTIF($Y$4:Y238,Y238)</f>
        <v>235</v>
      </c>
      <c r="D238" t="str">
        <f t="shared" si="28"/>
        <v>235</v>
      </c>
      <c r="E238" s="367"/>
      <c r="F238" s="368"/>
      <c r="G238" s="172" t="str">
        <f t="shared" si="29"/>
        <v/>
      </c>
      <c r="H238" s="369"/>
      <c r="I238" s="369"/>
      <c r="J238" s="370"/>
      <c r="K238" s="173" t="s">
        <v>261</v>
      </c>
      <c r="L238" s="174" t="str">
        <f t="shared" si="30"/>
        <v/>
      </c>
      <c r="M238" s="382"/>
      <c r="N238" s="369"/>
      <c r="O238" s="174" t="str">
        <f t="shared" si="31"/>
        <v/>
      </c>
      <c r="P238" s="370"/>
      <c r="Q238" s="369"/>
      <c r="R238" s="174" t="str">
        <f t="shared" si="32"/>
        <v/>
      </c>
      <c r="S238" s="382"/>
      <c r="T238" s="369"/>
      <c r="U238" s="173" t="s">
        <v>260</v>
      </c>
      <c r="V238" s="183">
        <f t="shared" si="33"/>
        <v>0</v>
      </c>
      <c r="W238" s="176" t="s">
        <v>261</v>
      </c>
      <c r="Y238" t="str">
        <f t="shared" si="34"/>
        <v/>
      </c>
      <c r="Z238" t="str">
        <f t="shared" si="35"/>
        <v>　　円</v>
      </c>
    </row>
    <row r="239" spans="2:26">
      <c r="B239" t="str">
        <f t="shared" si="27"/>
        <v>236</v>
      </c>
      <c r="C239">
        <f>+COUNTIF($Y$4:Y239,Y239)</f>
        <v>236</v>
      </c>
      <c r="D239" t="str">
        <f t="shared" si="28"/>
        <v>236</v>
      </c>
      <c r="E239" s="367"/>
      <c r="F239" s="368"/>
      <c r="G239" s="172" t="str">
        <f t="shared" si="29"/>
        <v/>
      </c>
      <c r="H239" s="369"/>
      <c r="I239" s="369"/>
      <c r="J239" s="370"/>
      <c r="K239" s="173" t="s">
        <v>261</v>
      </c>
      <c r="L239" s="174" t="str">
        <f t="shared" si="30"/>
        <v/>
      </c>
      <c r="M239" s="382"/>
      <c r="N239" s="369"/>
      <c r="O239" s="174" t="str">
        <f t="shared" si="31"/>
        <v/>
      </c>
      <c r="P239" s="370"/>
      <c r="Q239" s="369"/>
      <c r="R239" s="174" t="str">
        <f t="shared" si="32"/>
        <v/>
      </c>
      <c r="S239" s="382"/>
      <c r="T239" s="369"/>
      <c r="U239" s="173" t="s">
        <v>260</v>
      </c>
      <c r="V239" s="183">
        <f t="shared" si="33"/>
        <v>0</v>
      </c>
      <c r="W239" s="176" t="s">
        <v>261</v>
      </c>
      <c r="Y239" t="str">
        <f t="shared" si="34"/>
        <v/>
      </c>
      <c r="Z239" t="str">
        <f t="shared" si="35"/>
        <v>　　円</v>
      </c>
    </row>
    <row r="240" spans="2:26">
      <c r="B240" t="str">
        <f t="shared" si="27"/>
        <v>237</v>
      </c>
      <c r="C240">
        <f>+COUNTIF($Y$4:Y240,Y240)</f>
        <v>237</v>
      </c>
      <c r="D240" t="str">
        <f t="shared" si="28"/>
        <v>237</v>
      </c>
      <c r="E240" s="367"/>
      <c r="F240" s="368"/>
      <c r="G240" s="172" t="str">
        <f t="shared" si="29"/>
        <v/>
      </c>
      <c r="H240" s="369"/>
      <c r="I240" s="369"/>
      <c r="J240" s="370"/>
      <c r="K240" s="173" t="s">
        <v>261</v>
      </c>
      <c r="L240" s="174" t="str">
        <f t="shared" si="30"/>
        <v/>
      </c>
      <c r="M240" s="382"/>
      <c r="N240" s="369"/>
      <c r="O240" s="174" t="str">
        <f t="shared" si="31"/>
        <v/>
      </c>
      <c r="P240" s="370"/>
      <c r="Q240" s="369"/>
      <c r="R240" s="174" t="str">
        <f t="shared" si="32"/>
        <v/>
      </c>
      <c r="S240" s="382"/>
      <c r="T240" s="369"/>
      <c r="U240" s="173" t="s">
        <v>260</v>
      </c>
      <c r="V240" s="183">
        <f t="shared" si="33"/>
        <v>0</v>
      </c>
      <c r="W240" s="176" t="s">
        <v>261</v>
      </c>
      <c r="Y240" t="str">
        <f t="shared" si="34"/>
        <v/>
      </c>
      <c r="Z240" t="str">
        <f t="shared" si="35"/>
        <v>　　円</v>
      </c>
    </row>
    <row r="241" spans="2:26">
      <c r="B241" t="str">
        <f t="shared" si="27"/>
        <v>238</v>
      </c>
      <c r="C241">
        <f>+COUNTIF($Y$4:Y241,Y241)</f>
        <v>238</v>
      </c>
      <c r="D241" t="str">
        <f t="shared" si="28"/>
        <v>238</v>
      </c>
      <c r="E241" s="367"/>
      <c r="F241" s="368"/>
      <c r="G241" s="172" t="str">
        <f t="shared" si="29"/>
        <v/>
      </c>
      <c r="H241" s="369"/>
      <c r="I241" s="369"/>
      <c r="J241" s="370"/>
      <c r="K241" s="173" t="s">
        <v>261</v>
      </c>
      <c r="L241" s="174" t="str">
        <f t="shared" si="30"/>
        <v/>
      </c>
      <c r="M241" s="382"/>
      <c r="N241" s="369"/>
      <c r="O241" s="174" t="str">
        <f t="shared" si="31"/>
        <v/>
      </c>
      <c r="P241" s="370"/>
      <c r="Q241" s="369"/>
      <c r="R241" s="174" t="str">
        <f t="shared" si="32"/>
        <v/>
      </c>
      <c r="S241" s="382"/>
      <c r="T241" s="369"/>
      <c r="U241" s="173" t="s">
        <v>260</v>
      </c>
      <c r="V241" s="183">
        <f t="shared" si="33"/>
        <v>0</v>
      </c>
      <c r="W241" s="176" t="s">
        <v>261</v>
      </c>
      <c r="Y241" t="str">
        <f t="shared" si="34"/>
        <v/>
      </c>
      <c r="Z241" t="str">
        <f t="shared" si="35"/>
        <v>　　円</v>
      </c>
    </row>
    <row r="242" spans="2:26">
      <c r="B242" t="str">
        <f t="shared" si="27"/>
        <v>239</v>
      </c>
      <c r="C242">
        <f>+COUNTIF($Y$4:Y242,Y242)</f>
        <v>239</v>
      </c>
      <c r="D242" t="str">
        <f t="shared" si="28"/>
        <v>239</v>
      </c>
      <c r="E242" s="367"/>
      <c r="F242" s="368"/>
      <c r="G242" s="172" t="str">
        <f t="shared" si="29"/>
        <v/>
      </c>
      <c r="H242" s="369"/>
      <c r="I242" s="369"/>
      <c r="J242" s="370"/>
      <c r="K242" s="173" t="s">
        <v>261</v>
      </c>
      <c r="L242" s="174" t="str">
        <f t="shared" si="30"/>
        <v/>
      </c>
      <c r="M242" s="382"/>
      <c r="N242" s="369"/>
      <c r="O242" s="174" t="str">
        <f t="shared" si="31"/>
        <v/>
      </c>
      <c r="P242" s="370"/>
      <c r="Q242" s="369"/>
      <c r="R242" s="174" t="str">
        <f t="shared" si="32"/>
        <v/>
      </c>
      <c r="S242" s="382"/>
      <c r="T242" s="369"/>
      <c r="U242" s="173" t="s">
        <v>260</v>
      </c>
      <c r="V242" s="183">
        <f t="shared" si="33"/>
        <v>0</v>
      </c>
      <c r="W242" s="176" t="s">
        <v>261</v>
      </c>
      <c r="Y242" t="str">
        <f t="shared" si="34"/>
        <v/>
      </c>
      <c r="Z242" t="str">
        <f t="shared" si="35"/>
        <v>　　円</v>
      </c>
    </row>
    <row r="243" spans="2:26">
      <c r="B243" t="str">
        <f t="shared" si="27"/>
        <v>240</v>
      </c>
      <c r="C243">
        <f>+COUNTIF($Y$4:Y243,Y243)</f>
        <v>240</v>
      </c>
      <c r="D243" t="str">
        <f t="shared" si="28"/>
        <v>240</v>
      </c>
      <c r="E243" s="367"/>
      <c r="F243" s="368"/>
      <c r="G243" s="172" t="str">
        <f t="shared" si="29"/>
        <v/>
      </c>
      <c r="H243" s="369"/>
      <c r="I243" s="369"/>
      <c r="J243" s="370"/>
      <c r="K243" s="173" t="s">
        <v>261</v>
      </c>
      <c r="L243" s="174" t="str">
        <f t="shared" si="30"/>
        <v/>
      </c>
      <c r="M243" s="382"/>
      <c r="N243" s="369"/>
      <c r="O243" s="174" t="str">
        <f t="shared" si="31"/>
        <v/>
      </c>
      <c r="P243" s="370"/>
      <c r="Q243" s="369"/>
      <c r="R243" s="174" t="str">
        <f t="shared" si="32"/>
        <v/>
      </c>
      <c r="S243" s="382"/>
      <c r="T243" s="369"/>
      <c r="U243" s="173" t="s">
        <v>260</v>
      </c>
      <c r="V243" s="183">
        <f t="shared" si="33"/>
        <v>0</v>
      </c>
      <c r="W243" s="176" t="s">
        <v>261</v>
      </c>
      <c r="Y243" t="str">
        <f t="shared" si="34"/>
        <v/>
      </c>
      <c r="Z243" t="str">
        <f t="shared" si="35"/>
        <v>　　円</v>
      </c>
    </row>
    <row r="244" spans="2:26">
      <c r="B244" t="str">
        <f t="shared" si="27"/>
        <v>241</v>
      </c>
      <c r="C244">
        <f>+COUNTIF($Y$4:Y244,Y244)</f>
        <v>241</v>
      </c>
      <c r="D244" t="str">
        <f t="shared" si="28"/>
        <v>241</v>
      </c>
      <c r="E244" s="367"/>
      <c r="F244" s="368"/>
      <c r="G244" s="172" t="str">
        <f t="shared" si="29"/>
        <v/>
      </c>
      <c r="H244" s="369"/>
      <c r="I244" s="369"/>
      <c r="J244" s="370"/>
      <c r="K244" s="173" t="s">
        <v>261</v>
      </c>
      <c r="L244" s="174" t="str">
        <f t="shared" si="30"/>
        <v/>
      </c>
      <c r="M244" s="382"/>
      <c r="N244" s="369"/>
      <c r="O244" s="174" t="str">
        <f t="shared" si="31"/>
        <v/>
      </c>
      <c r="P244" s="370"/>
      <c r="Q244" s="369"/>
      <c r="R244" s="174" t="str">
        <f t="shared" si="32"/>
        <v/>
      </c>
      <c r="S244" s="382"/>
      <c r="T244" s="369"/>
      <c r="U244" s="173" t="s">
        <v>260</v>
      </c>
      <c r="V244" s="183">
        <f t="shared" si="33"/>
        <v>0</v>
      </c>
      <c r="W244" s="176" t="s">
        <v>261</v>
      </c>
      <c r="Y244" t="str">
        <f t="shared" si="34"/>
        <v/>
      </c>
      <c r="Z244" t="str">
        <f t="shared" si="35"/>
        <v>　　円</v>
      </c>
    </row>
    <row r="245" spans="2:26">
      <c r="B245" t="str">
        <f t="shared" si="27"/>
        <v>242</v>
      </c>
      <c r="C245">
        <f>+COUNTIF($Y$4:Y245,Y245)</f>
        <v>242</v>
      </c>
      <c r="D245" t="str">
        <f t="shared" si="28"/>
        <v>242</v>
      </c>
      <c r="E245" s="367"/>
      <c r="F245" s="368"/>
      <c r="G245" s="172" t="str">
        <f t="shared" si="29"/>
        <v/>
      </c>
      <c r="H245" s="369"/>
      <c r="I245" s="369"/>
      <c r="J245" s="370"/>
      <c r="K245" s="173" t="s">
        <v>261</v>
      </c>
      <c r="L245" s="174" t="str">
        <f t="shared" si="30"/>
        <v/>
      </c>
      <c r="M245" s="382"/>
      <c r="N245" s="369"/>
      <c r="O245" s="174" t="str">
        <f t="shared" si="31"/>
        <v/>
      </c>
      <c r="P245" s="370"/>
      <c r="Q245" s="369"/>
      <c r="R245" s="174" t="str">
        <f t="shared" si="32"/>
        <v/>
      </c>
      <c r="S245" s="382"/>
      <c r="T245" s="369"/>
      <c r="U245" s="173" t="s">
        <v>260</v>
      </c>
      <c r="V245" s="183">
        <f t="shared" si="33"/>
        <v>0</v>
      </c>
      <c r="W245" s="176" t="s">
        <v>261</v>
      </c>
      <c r="Y245" t="str">
        <f t="shared" si="34"/>
        <v/>
      </c>
      <c r="Z245" t="str">
        <f t="shared" si="35"/>
        <v>　　円</v>
      </c>
    </row>
    <row r="246" spans="2:26">
      <c r="B246" t="str">
        <f t="shared" si="27"/>
        <v>243</v>
      </c>
      <c r="C246">
        <f>+COUNTIF($Y$4:Y246,Y246)</f>
        <v>243</v>
      </c>
      <c r="D246" t="str">
        <f t="shared" si="28"/>
        <v>243</v>
      </c>
      <c r="E246" s="367"/>
      <c r="F246" s="368"/>
      <c r="G246" s="172" t="str">
        <f t="shared" si="29"/>
        <v/>
      </c>
      <c r="H246" s="369"/>
      <c r="I246" s="369"/>
      <c r="J246" s="370"/>
      <c r="K246" s="173" t="s">
        <v>261</v>
      </c>
      <c r="L246" s="174" t="str">
        <f t="shared" si="30"/>
        <v/>
      </c>
      <c r="M246" s="382"/>
      <c r="N246" s="369"/>
      <c r="O246" s="174" t="str">
        <f t="shared" si="31"/>
        <v/>
      </c>
      <c r="P246" s="370"/>
      <c r="Q246" s="369"/>
      <c r="R246" s="174" t="str">
        <f t="shared" si="32"/>
        <v/>
      </c>
      <c r="S246" s="382"/>
      <c r="T246" s="369"/>
      <c r="U246" s="173" t="s">
        <v>260</v>
      </c>
      <c r="V246" s="183">
        <f t="shared" si="33"/>
        <v>0</v>
      </c>
      <c r="W246" s="176" t="s">
        <v>261</v>
      </c>
      <c r="Y246" t="str">
        <f t="shared" si="34"/>
        <v/>
      </c>
      <c r="Z246" t="str">
        <f t="shared" si="35"/>
        <v>　　円</v>
      </c>
    </row>
    <row r="247" spans="2:26">
      <c r="B247" t="str">
        <f t="shared" si="27"/>
        <v>244</v>
      </c>
      <c r="C247">
        <f>+COUNTIF($Y$4:Y247,Y247)</f>
        <v>244</v>
      </c>
      <c r="D247" t="str">
        <f t="shared" si="28"/>
        <v>244</v>
      </c>
      <c r="E247" s="367"/>
      <c r="F247" s="368"/>
      <c r="G247" s="172" t="str">
        <f t="shared" si="29"/>
        <v/>
      </c>
      <c r="H247" s="369"/>
      <c r="I247" s="369"/>
      <c r="J247" s="370"/>
      <c r="K247" s="173" t="s">
        <v>261</v>
      </c>
      <c r="L247" s="174" t="str">
        <f t="shared" si="30"/>
        <v/>
      </c>
      <c r="M247" s="382"/>
      <c r="N247" s="369"/>
      <c r="O247" s="174" t="str">
        <f t="shared" si="31"/>
        <v/>
      </c>
      <c r="P247" s="370"/>
      <c r="Q247" s="369"/>
      <c r="R247" s="174" t="str">
        <f t="shared" si="32"/>
        <v/>
      </c>
      <c r="S247" s="382"/>
      <c r="T247" s="369"/>
      <c r="U247" s="173" t="s">
        <v>260</v>
      </c>
      <c r="V247" s="183">
        <f t="shared" si="33"/>
        <v>0</v>
      </c>
      <c r="W247" s="176" t="s">
        <v>261</v>
      </c>
      <c r="Y247" t="str">
        <f t="shared" si="34"/>
        <v/>
      </c>
      <c r="Z247" t="str">
        <f t="shared" si="35"/>
        <v>　　円</v>
      </c>
    </row>
    <row r="248" spans="2:26">
      <c r="B248" t="str">
        <f t="shared" si="27"/>
        <v>245</v>
      </c>
      <c r="C248">
        <f>+COUNTIF($Y$4:Y248,Y248)</f>
        <v>245</v>
      </c>
      <c r="D248" t="str">
        <f t="shared" si="28"/>
        <v>245</v>
      </c>
      <c r="E248" s="367"/>
      <c r="F248" s="368"/>
      <c r="G248" s="172" t="str">
        <f t="shared" si="29"/>
        <v/>
      </c>
      <c r="H248" s="369"/>
      <c r="I248" s="369"/>
      <c r="J248" s="370"/>
      <c r="K248" s="173" t="s">
        <v>261</v>
      </c>
      <c r="L248" s="174" t="str">
        <f t="shared" si="30"/>
        <v/>
      </c>
      <c r="M248" s="382"/>
      <c r="N248" s="369"/>
      <c r="O248" s="174" t="str">
        <f t="shared" si="31"/>
        <v/>
      </c>
      <c r="P248" s="370"/>
      <c r="Q248" s="369"/>
      <c r="R248" s="174" t="str">
        <f t="shared" si="32"/>
        <v/>
      </c>
      <c r="S248" s="382"/>
      <c r="T248" s="369"/>
      <c r="U248" s="173" t="s">
        <v>260</v>
      </c>
      <c r="V248" s="183">
        <f t="shared" si="33"/>
        <v>0</v>
      </c>
      <c r="W248" s="176" t="s">
        <v>261</v>
      </c>
      <c r="Y248" t="str">
        <f t="shared" si="34"/>
        <v/>
      </c>
      <c r="Z248" t="str">
        <f t="shared" si="35"/>
        <v>　　円</v>
      </c>
    </row>
    <row r="249" spans="2:26">
      <c r="B249" t="str">
        <f t="shared" si="27"/>
        <v>246</v>
      </c>
      <c r="C249">
        <f>+COUNTIF($Y$4:Y249,Y249)</f>
        <v>246</v>
      </c>
      <c r="D249" t="str">
        <f t="shared" si="28"/>
        <v>246</v>
      </c>
      <c r="E249" s="367"/>
      <c r="F249" s="368"/>
      <c r="G249" s="172" t="str">
        <f t="shared" si="29"/>
        <v/>
      </c>
      <c r="H249" s="369"/>
      <c r="I249" s="369"/>
      <c r="J249" s="370"/>
      <c r="K249" s="173" t="s">
        <v>261</v>
      </c>
      <c r="L249" s="174" t="str">
        <f t="shared" si="30"/>
        <v/>
      </c>
      <c r="M249" s="382"/>
      <c r="N249" s="369"/>
      <c r="O249" s="174" t="str">
        <f t="shared" si="31"/>
        <v/>
      </c>
      <c r="P249" s="370"/>
      <c r="Q249" s="369"/>
      <c r="R249" s="174" t="str">
        <f t="shared" si="32"/>
        <v/>
      </c>
      <c r="S249" s="382"/>
      <c r="T249" s="369"/>
      <c r="U249" s="173" t="s">
        <v>260</v>
      </c>
      <c r="V249" s="183">
        <f t="shared" si="33"/>
        <v>0</v>
      </c>
      <c r="W249" s="176" t="s">
        <v>261</v>
      </c>
      <c r="Y249" t="str">
        <f t="shared" si="34"/>
        <v/>
      </c>
      <c r="Z249" t="str">
        <f t="shared" si="35"/>
        <v>　　円</v>
      </c>
    </row>
    <row r="250" spans="2:26" ht="14.25" thickBot="1">
      <c r="B250" t="str">
        <f t="shared" si="27"/>
        <v>247</v>
      </c>
      <c r="C250">
        <f>+COUNTIF($Y$4:Y250,Y250)</f>
        <v>247</v>
      </c>
      <c r="D250" t="str">
        <f t="shared" si="28"/>
        <v>247</v>
      </c>
      <c r="E250" s="442"/>
      <c r="F250" s="443"/>
      <c r="G250" s="371" t="str">
        <f t="shared" si="29"/>
        <v/>
      </c>
      <c r="H250" s="444"/>
      <c r="I250" s="444"/>
      <c r="J250" s="445"/>
      <c r="K250" s="334" t="s">
        <v>261</v>
      </c>
      <c r="L250" s="335" t="str">
        <f t="shared" si="30"/>
        <v/>
      </c>
      <c r="M250" s="446"/>
      <c r="N250" s="444"/>
      <c r="O250" s="335" t="str">
        <f t="shared" si="31"/>
        <v/>
      </c>
      <c r="P250" s="445"/>
      <c r="Q250" s="444"/>
      <c r="R250" s="335" t="str">
        <f t="shared" si="32"/>
        <v/>
      </c>
      <c r="S250" s="446"/>
      <c r="T250" s="444"/>
      <c r="U250" s="334" t="s">
        <v>260</v>
      </c>
      <c r="V250" s="336">
        <f t="shared" si="33"/>
        <v>0</v>
      </c>
      <c r="W250" s="337" t="s">
        <v>261</v>
      </c>
      <c r="Y250" t="str">
        <f t="shared" si="34"/>
        <v/>
      </c>
      <c r="Z250" t="str">
        <f t="shared" si="35"/>
        <v>　　円</v>
      </c>
    </row>
    <row r="299" spans="11:11" ht="14.25" thickBot="1"/>
    <row r="300" spans="11:11">
      <c r="K300" s="177"/>
    </row>
    <row r="301" spans="11:11">
      <c r="K301" s="173" t="s">
        <v>261</v>
      </c>
    </row>
    <row r="302" spans="11:11">
      <c r="K302" s="173" t="s">
        <v>261</v>
      </c>
    </row>
    <row r="303" spans="11:11">
      <c r="K303" s="173" t="s">
        <v>261</v>
      </c>
    </row>
    <row r="304" spans="11:11">
      <c r="K304" s="173" t="s">
        <v>261</v>
      </c>
    </row>
    <row r="305" spans="11:11">
      <c r="K305" s="173" t="s">
        <v>261</v>
      </c>
    </row>
    <row r="306" spans="11:11">
      <c r="K306" s="173" t="s">
        <v>261</v>
      </c>
    </row>
    <row r="307" spans="11:11">
      <c r="K307" s="173" t="s">
        <v>261</v>
      </c>
    </row>
    <row r="308" spans="11:11">
      <c r="K308" s="173" t="s">
        <v>261</v>
      </c>
    </row>
    <row r="309" spans="11:11">
      <c r="K309" s="173" t="s">
        <v>261</v>
      </c>
    </row>
    <row r="310" spans="11:11">
      <c r="K310" s="173" t="s">
        <v>261</v>
      </c>
    </row>
    <row r="311" spans="11:11">
      <c r="K311" s="173" t="s">
        <v>261</v>
      </c>
    </row>
    <row r="312" spans="11:11">
      <c r="K312" s="173" t="s">
        <v>261</v>
      </c>
    </row>
    <row r="313" spans="11:11">
      <c r="K313" s="173" t="s">
        <v>261</v>
      </c>
    </row>
    <row r="314" spans="11:11">
      <c r="K314" s="173" t="s">
        <v>261</v>
      </c>
    </row>
    <row r="315" spans="11:11">
      <c r="K315" s="173" t="s">
        <v>261</v>
      </c>
    </row>
    <row r="316" spans="11:11">
      <c r="K316" s="173" t="s">
        <v>261</v>
      </c>
    </row>
    <row r="317" spans="11:11">
      <c r="K317" s="173" t="s">
        <v>261</v>
      </c>
    </row>
    <row r="318" spans="11:11">
      <c r="K318" s="173" t="s">
        <v>261</v>
      </c>
    </row>
    <row r="319" spans="11:11">
      <c r="K319" s="173" t="s">
        <v>261</v>
      </c>
    </row>
    <row r="320" spans="11:11">
      <c r="K320" s="173" t="s">
        <v>261</v>
      </c>
    </row>
    <row r="321" spans="11:11">
      <c r="K321" s="173" t="s">
        <v>261</v>
      </c>
    </row>
    <row r="322" spans="11:11">
      <c r="K322" s="173" t="s">
        <v>261</v>
      </c>
    </row>
    <row r="323" spans="11:11">
      <c r="K323" s="173" t="s">
        <v>261</v>
      </c>
    </row>
    <row r="324" spans="11:11">
      <c r="K324" s="173" t="s">
        <v>261</v>
      </c>
    </row>
    <row r="325" spans="11:11">
      <c r="K325" s="173" t="s">
        <v>261</v>
      </c>
    </row>
    <row r="326" spans="11:11">
      <c r="K326" s="173" t="s">
        <v>261</v>
      </c>
    </row>
    <row r="327" spans="11:11">
      <c r="K327" s="173" t="s">
        <v>261</v>
      </c>
    </row>
    <row r="328" spans="11:11">
      <c r="K328" s="173" t="s">
        <v>261</v>
      </c>
    </row>
    <row r="329" spans="11:11">
      <c r="K329" s="173" t="s">
        <v>261</v>
      </c>
    </row>
    <row r="330" spans="11:11">
      <c r="K330" s="173" t="s">
        <v>261</v>
      </c>
    </row>
    <row r="331" spans="11:11">
      <c r="K331" s="173" t="s">
        <v>261</v>
      </c>
    </row>
    <row r="332" spans="11:11">
      <c r="K332" s="173" t="s">
        <v>261</v>
      </c>
    </row>
    <row r="333" spans="11:11">
      <c r="K333" s="173" t="s">
        <v>261</v>
      </c>
    </row>
    <row r="334" spans="11:11">
      <c r="K334" s="173" t="s">
        <v>261</v>
      </c>
    </row>
    <row r="335" spans="11:11">
      <c r="K335" s="173" t="s">
        <v>261</v>
      </c>
    </row>
    <row r="398" spans="15:15" ht="14.25" thickBot="1"/>
    <row r="399" spans="15:15">
      <c r="O399" s="177"/>
    </row>
    <row r="400" spans="15:15">
      <c r="O400" s="174" t="s">
        <v>277</v>
      </c>
    </row>
    <row r="401" spans="15:15">
      <c r="O401" s="174" t="s">
        <v>277</v>
      </c>
    </row>
    <row r="402" spans="15:15">
      <c r="O402" s="174" t="s">
        <v>277</v>
      </c>
    </row>
    <row r="403" spans="15:15">
      <c r="O403" s="174" t="s">
        <v>272</v>
      </c>
    </row>
    <row r="404" spans="15:15">
      <c r="O404" s="174" t="s">
        <v>272</v>
      </c>
    </row>
    <row r="405" spans="15:15">
      <c r="O405" s="174" t="s">
        <v>272</v>
      </c>
    </row>
    <row r="406" spans="15:15">
      <c r="O406" s="174" t="s">
        <v>272</v>
      </c>
    </row>
    <row r="407" spans="15:15">
      <c r="O407" s="174" t="s">
        <v>272</v>
      </c>
    </row>
    <row r="408" spans="15:15">
      <c r="O408" s="174" t="s">
        <v>272</v>
      </c>
    </row>
    <row r="409" spans="15:15">
      <c r="O409" s="174" t="s">
        <v>272</v>
      </c>
    </row>
    <row r="410" spans="15:15">
      <c r="O410" s="174" t="s">
        <v>272</v>
      </c>
    </row>
    <row r="411" spans="15:15">
      <c r="O411" s="174" t="s">
        <v>272</v>
      </c>
    </row>
    <row r="497" spans="19:19" ht="14.25" thickBot="1"/>
    <row r="498" spans="19:19">
      <c r="S498" s="177"/>
    </row>
    <row r="499" spans="19:19">
      <c r="S499" s="175">
        <v>150</v>
      </c>
    </row>
    <row r="598" spans="23:23">
      <c r="W598" s="176" t="s">
        <v>261</v>
      </c>
    </row>
    <row r="599" spans="23:23">
      <c r="W599" s="176" t="s">
        <v>261</v>
      </c>
    </row>
    <row r="600" spans="23:23">
      <c r="W600" s="176" t="s">
        <v>261</v>
      </c>
    </row>
    <row r="601" spans="23:23">
      <c r="W601" s="176" t="s">
        <v>261</v>
      </c>
    </row>
    <row r="602" spans="23:23">
      <c r="W602" s="176" t="s">
        <v>261</v>
      </c>
    </row>
    <row r="603" spans="23:23">
      <c r="W603" s="176" t="s">
        <v>261</v>
      </c>
    </row>
    <row r="604" spans="23:23">
      <c r="W604" s="176" t="s">
        <v>261</v>
      </c>
    </row>
    <row r="605" spans="23:23">
      <c r="W605" s="176" t="s">
        <v>261</v>
      </c>
    </row>
    <row r="606" spans="23:23">
      <c r="W606" s="176" t="s">
        <v>261</v>
      </c>
    </row>
    <row r="607" spans="23:23">
      <c r="W607" s="176" t="s">
        <v>261</v>
      </c>
    </row>
    <row r="608" spans="23:23">
      <c r="W608" s="176" t="s">
        <v>261</v>
      </c>
    </row>
    <row r="609" spans="23:23">
      <c r="W609" s="176" t="s">
        <v>261</v>
      </c>
    </row>
    <row r="610" spans="23:23">
      <c r="W610" s="176" t="s">
        <v>261</v>
      </c>
    </row>
    <row r="611" spans="23:23">
      <c r="W611" s="176" t="s">
        <v>261</v>
      </c>
    </row>
    <row r="612" spans="23:23">
      <c r="W612" s="176" t="s">
        <v>261</v>
      </c>
    </row>
    <row r="613" spans="23:23">
      <c r="W613" s="176" t="s">
        <v>261</v>
      </c>
    </row>
    <row r="614" spans="23:23">
      <c r="W614" s="176" t="s">
        <v>261</v>
      </c>
    </row>
    <row r="615" spans="23:23">
      <c r="W615" s="176" t="s">
        <v>261</v>
      </c>
    </row>
    <row r="616" spans="23:23">
      <c r="W616" s="176" t="s">
        <v>261</v>
      </c>
    </row>
    <row r="617" spans="23:23">
      <c r="W617" s="176" t="s">
        <v>261</v>
      </c>
    </row>
    <row r="618" spans="23:23">
      <c r="W618" s="176" t="s">
        <v>261</v>
      </c>
    </row>
    <row r="619" spans="23:23">
      <c r="W619" s="176" t="s">
        <v>261</v>
      </c>
    </row>
    <row r="620" spans="23:23">
      <c r="W620" s="176" t="s">
        <v>261</v>
      </c>
    </row>
    <row r="621" spans="23:23">
      <c r="W621" s="176" t="s">
        <v>261</v>
      </c>
    </row>
    <row r="622" spans="23:23">
      <c r="W622" s="176" t="s">
        <v>261</v>
      </c>
    </row>
    <row r="623" spans="23:23">
      <c r="W623" s="176" t="s">
        <v>261</v>
      </c>
    </row>
    <row r="624" spans="23:23">
      <c r="W624" s="176" t="s">
        <v>261</v>
      </c>
    </row>
    <row r="625" spans="23:23">
      <c r="W625" s="176" t="s">
        <v>261</v>
      </c>
    </row>
    <row r="626" spans="23:23">
      <c r="W626" s="176" t="s">
        <v>261</v>
      </c>
    </row>
    <row r="627" spans="23:23">
      <c r="W627" s="176" t="s">
        <v>261</v>
      </c>
    </row>
    <row r="628" spans="23:23">
      <c r="W628" s="176" t="s">
        <v>261</v>
      </c>
    </row>
    <row r="629" spans="23:23">
      <c r="W629" s="176" t="s">
        <v>261</v>
      </c>
    </row>
    <row r="630" spans="23:23">
      <c r="W630" s="176" t="s">
        <v>261</v>
      </c>
    </row>
    <row r="631" spans="23:23">
      <c r="W631" s="176" t="s">
        <v>261</v>
      </c>
    </row>
    <row r="632" spans="23:23">
      <c r="W632" s="176" t="s">
        <v>261</v>
      </c>
    </row>
    <row r="633" spans="23:23">
      <c r="W633" s="176" t="s">
        <v>261</v>
      </c>
    </row>
    <row r="634" spans="23:23">
      <c r="W634" s="176" t="s">
        <v>261</v>
      </c>
    </row>
    <row r="635" spans="23:23">
      <c r="W635" s="176" t="s">
        <v>261</v>
      </c>
    </row>
    <row r="636" spans="23:23">
      <c r="W636" s="176" t="s">
        <v>261</v>
      </c>
    </row>
    <row r="637" spans="23:23">
      <c r="W637" s="176" t="s">
        <v>261</v>
      </c>
    </row>
    <row r="638" spans="23:23">
      <c r="W638" s="176" t="s">
        <v>261</v>
      </c>
    </row>
    <row r="639" spans="23:23">
      <c r="W639" s="176" t="s">
        <v>261</v>
      </c>
    </row>
    <row r="640" spans="23:23">
      <c r="W640" s="176" t="s">
        <v>261</v>
      </c>
    </row>
    <row r="641" spans="23:23">
      <c r="W641" s="176" t="s">
        <v>261</v>
      </c>
    </row>
    <row r="642" spans="23:23">
      <c r="W642" s="176" t="s">
        <v>261</v>
      </c>
    </row>
    <row r="643" spans="23:23">
      <c r="W643" s="176" t="s">
        <v>261</v>
      </c>
    </row>
    <row r="644" spans="23:23">
      <c r="W644" s="176" t="s">
        <v>261</v>
      </c>
    </row>
    <row r="645" spans="23:23">
      <c r="W645" s="176" t="s">
        <v>261</v>
      </c>
    </row>
    <row r="646" spans="23:23">
      <c r="W646" s="176" t="s">
        <v>261</v>
      </c>
    </row>
    <row r="647" spans="23:23">
      <c r="W647" s="176" t="s">
        <v>261</v>
      </c>
    </row>
    <row r="648" spans="23:23">
      <c r="W648" s="176" t="s">
        <v>261</v>
      </c>
    </row>
    <row r="649" spans="23:23">
      <c r="W649" s="176" t="s">
        <v>261</v>
      </c>
    </row>
    <row r="650" spans="23:23">
      <c r="W650" s="176" t="s">
        <v>261</v>
      </c>
    </row>
    <row r="651" spans="23:23">
      <c r="W651" s="176" t="s">
        <v>261</v>
      </c>
    </row>
    <row r="652" spans="23:23">
      <c r="W652" s="176" t="s">
        <v>261</v>
      </c>
    </row>
    <row r="653" spans="23:23">
      <c r="W653" s="176" t="s">
        <v>261</v>
      </c>
    </row>
    <row r="654" spans="23:23">
      <c r="W654" s="176" t="s">
        <v>261</v>
      </c>
    </row>
    <row r="655" spans="23:23">
      <c r="W655" s="176" t="s">
        <v>261</v>
      </c>
    </row>
    <row r="656" spans="23:23">
      <c r="W656" s="176" t="s">
        <v>261</v>
      </c>
    </row>
    <row r="657" spans="23:23">
      <c r="W657" s="176" t="s">
        <v>261</v>
      </c>
    </row>
    <row r="658" spans="23:23">
      <c r="W658" s="176" t="s">
        <v>261</v>
      </c>
    </row>
    <row r="659" spans="23:23">
      <c r="W659" s="176" t="s">
        <v>261</v>
      </c>
    </row>
    <row r="660" spans="23:23">
      <c r="W660" s="176" t="s">
        <v>261</v>
      </c>
    </row>
    <row r="661" spans="23:23">
      <c r="W661" s="176" t="s">
        <v>261</v>
      </c>
    </row>
    <row r="662" spans="23:23">
      <c r="W662" s="176" t="s">
        <v>261</v>
      </c>
    </row>
    <row r="663" spans="23:23">
      <c r="W663" s="176" t="s">
        <v>261</v>
      </c>
    </row>
    <row r="664" spans="23:23">
      <c r="W664" s="176" t="s">
        <v>261</v>
      </c>
    </row>
    <row r="665" spans="23:23">
      <c r="W665" s="176" t="s">
        <v>261</v>
      </c>
    </row>
    <row r="666" spans="23:23">
      <c r="W666" s="176" t="s">
        <v>261</v>
      </c>
    </row>
    <row r="667" spans="23:23">
      <c r="W667" s="176" t="s">
        <v>261</v>
      </c>
    </row>
    <row r="668" spans="23:23">
      <c r="W668" s="176" t="s">
        <v>261</v>
      </c>
    </row>
    <row r="669" spans="23:23">
      <c r="W669" s="176" t="s">
        <v>261</v>
      </c>
    </row>
    <row r="670" spans="23:23">
      <c r="W670" s="176" t="s">
        <v>261</v>
      </c>
    </row>
    <row r="671" spans="23:23">
      <c r="W671" s="176" t="s">
        <v>261</v>
      </c>
    </row>
    <row r="672" spans="23:23">
      <c r="W672" s="176" t="s">
        <v>261</v>
      </c>
    </row>
    <row r="673" spans="23:23">
      <c r="W673" s="176" t="s">
        <v>261</v>
      </c>
    </row>
    <row r="674" spans="23:23">
      <c r="W674" s="176" t="s">
        <v>261</v>
      </c>
    </row>
    <row r="675" spans="23:23">
      <c r="W675" s="176" t="s">
        <v>261</v>
      </c>
    </row>
    <row r="676" spans="23:23">
      <c r="W676" s="176" t="s">
        <v>261</v>
      </c>
    </row>
    <row r="677" spans="23:23">
      <c r="W677" s="176" t="s">
        <v>261</v>
      </c>
    </row>
    <row r="678" spans="23:23">
      <c r="W678" s="176" t="s">
        <v>261</v>
      </c>
    </row>
    <row r="679" spans="23:23">
      <c r="W679" s="176" t="s">
        <v>261</v>
      </c>
    </row>
    <row r="680" spans="23:23">
      <c r="W680" s="176" t="s">
        <v>261</v>
      </c>
    </row>
    <row r="681" spans="23:23">
      <c r="W681" s="176" t="s">
        <v>261</v>
      </c>
    </row>
    <row r="682" spans="23:23">
      <c r="W682" s="176" t="s">
        <v>261</v>
      </c>
    </row>
    <row r="683" spans="23:23">
      <c r="W683" s="176" t="s">
        <v>261</v>
      </c>
    </row>
    <row r="684" spans="23:23">
      <c r="W684" s="176" t="s">
        <v>261</v>
      </c>
    </row>
    <row r="685" spans="23:23">
      <c r="W685" s="176" t="s">
        <v>261</v>
      </c>
    </row>
    <row r="686" spans="23:23">
      <c r="W686" s="176" t="s">
        <v>261</v>
      </c>
    </row>
    <row r="687" spans="23:23">
      <c r="W687" s="176" t="s">
        <v>261</v>
      </c>
    </row>
    <row r="688" spans="23:23">
      <c r="W688" s="176" t="s">
        <v>261</v>
      </c>
    </row>
    <row r="689" spans="23:23">
      <c r="W689" s="176" t="s">
        <v>261</v>
      </c>
    </row>
    <row r="690" spans="23:23">
      <c r="W690" s="176" t="s">
        <v>261</v>
      </c>
    </row>
    <row r="691" spans="23:23">
      <c r="W691" s="176" t="s">
        <v>261</v>
      </c>
    </row>
  </sheetData>
  <sheetProtection algorithmName="SHA-512" hashValue="ynXR+wEgM+XtDwopHsSeZ0jQC88Z7oxGkzycqP0wMeNLYEPr+/sN1EFh+zqZTzf9tte5Jba3OdKNmhOhxsyu3w==" saltValue="GFoUiSnaHIytCm5Hv8ubxw==" spinCount="100000" sheet="1" selectLockedCells="1"/>
  <autoFilter ref="B3:AC3" xr:uid="{00000000-0009-0000-0000-000003000000}"/>
  <phoneticPr fontId="1"/>
  <dataValidations count="8">
    <dataValidation type="custom" showInputMessage="1" showErrorMessage="1" error="I列を入力後に入力してください。_x000a__x000a_" sqref="P4:P250" xr:uid="{00000000-0002-0000-0300-000000000000}">
      <formula1>M4&gt;=1</formula1>
    </dataValidation>
    <dataValidation type="custom" showInputMessage="1" showErrorMessage="1" error="L列を入力してから入力してください_x000a__x000a_" sqref="S499 S4:S250" xr:uid="{00000000-0002-0000-0300-000001000000}">
      <formula1>P4&gt;0</formula1>
    </dataValidation>
    <dataValidation type="decimal" allowBlank="1" showInputMessage="1" showErrorMessage="1" sqref="M4:M250" xr:uid="{00000000-0002-0000-0300-000002000000}">
      <formula1>0</formula1>
      <formula2>9999999999999990000</formula2>
    </dataValidation>
    <dataValidation type="list" allowBlank="1" showInputMessage="1" sqref="N4:N250 Q4:Q250 T4:T250" xr:uid="{00000000-0002-0000-0300-000003000000}">
      <formula1>"人,名,個,枚,カ月,時間,日"</formula1>
    </dataValidation>
    <dataValidation type="list" allowBlank="1" showInputMessage="1" showErrorMessage="1" sqref="E4:E250" xr:uid="{00000000-0002-0000-0300-000004000000}">
      <formula1>"1年目,2年目,3年目"</formula1>
    </dataValidation>
    <dataValidation type="custom" errorStyle="information" allowBlank="1" showInputMessage="1" showErrorMessage="1" error="謝金の上限は1人1回（日）あたり15,700円までとなります。超過部分については自己資金での対応となります。" sqref="J4:J250" xr:uid="{00000000-0002-0000-0300-000005000000}">
      <formula1>NOT(AND(F4="謝金",J4&gt;15700))</formula1>
    </dataValidation>
    <dataValidation type="custom" errorStyle="information" showInputMessage="1" showErrorMessage="1" errorTitle="年度欄が未入力です" error="年度欄が未入力となっております。_x000a_未入力のままでは、要望額調書にデータが入力されないため、必ずご入力ください。_x000a_" sqref="I4:I250" xr:uid="{00000000-0002-0000-0300-000006000000}">
      <formula1>OR(E4="1年目",E4="2年目",E4="3年目")</formula1>
    </dataValidation>
    <dataValidation type="list" allowBlank="1" showInputMessage="1" showErrorMessage="1" sqref="F4:F250" xr:uid="{00000000-0002-0000-0300-000007000000}">
      <formula1>"謝金,旅費,賃金（職員）,賃金（アルバイト）,家賃,光熱水費,備品購入費,消耗品費,借料損料,印刷製本費,通信運搬費,委託費,雑役務費,保険料,その他の経費,参加費収入,寄付金・協賛金収入,一般会計繰入金"</formula1>
    </dataValidation>
  </dataValidations>
  <pageMargins left="0.7" right="0.7" top="0.75" bottom="0.75" header="0.3" footer="0.3"/>
  <pageSetup paperSize="9"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T41"/>
  <sheetViews>
    <sheetView topLeftCell="B1" zoomScale="85" zoomScaleNormal="85" workbookViewId="0">
      <selection activeCell="N5" sqref="N5"/>
    </sheetView>
  </sheetViews>
  <sheetFormatPr defaultColWidth="9" defaultRowHeight="28.5" customHeight="1"/>
  <cols>
    <col min="1" max="1" width="2.5" style="41" customWidth="1"/>
    <col min="2" max="2" width="6.5" style="87" customWidth="1"/>
    <col min="3" max="3" width="12.125" style="87" customWidth="1"/>
    <col min="4" max="4" width="9.875" style="87" customWidth="1"/>
    <col min="5" max="5" width="11.875" style="87" customWidth="1"/>
    <col min="6" max="6" width="8.625" style="87" customWidth="1"/>
    <col min="7" max="7" width="9.875" style="87" customWidth="1"/>
    <col min="8" max="8" width="11.625" style="87" customWidth="1"/>
    <col min="9" max="9" width="8.625" style="87" customWidth="1"/>
    <col min="10" max="10" width="13.125" style="87" customWidth="1"/>
    <col min="11" max="11" width="29.625" style="87" customWidth="1"/>
    <col min="12" max="12" width="8.875" style="87" hidden="1" customWidth="1"/>
    <col min="13" max="13" width="3.875" style="87" customWidth="1"/>
    <col min="14" max="14" width="18.875" style="87" customWidth="1"/>
    <col min="15" max="15" width="58" style="87" customWidth="1"/>
    <col min="16" max="16384" width="9" style="87"/>
  </cols>
  <sheetData>
    <row r="1" spans="1:20" ht="21" customHeight="1" thickBot="1">
      <c r="B1" s="1417" t="s">
        <v>493</v>
      </c>
      <c r="C1" s="1417"/>
      <c r="D1" s="1417"/>
      <c r="E1" s="42"/>
      <c r="F1" s="42"/>
      <c r="G1" s="42"/>
      <c r="H1" s="42"/>
      <c r="I1" s="42"/>
      <c r="J1" s="42"/>
      <c r="K1" s="42"/>
      <c r="L1" s="351"/>
    </row>
    <row r="2" spans="1:20" ht="29.85" customHeight="1" thickBot="1">
      <c r="B2" s="43" t="s">
        <v>159</v>
      </c>
      <c r="C2" s="44"/>
      <c r="D2" s="45"/>
      <c r="E2" s="46" t="s">
        <v>158</v>
      </c>
      <c r="F2" s="1456">
        <f>要望書!J12</f>
        <v>0</v>
      </c>
      <c r="G2" s="1457"/>
      <c r="H2" s="1457"/>
      <c r="I2" s="1457"/>
      <c r="J2" s="1457"/>
      <c r="K2" s="1458"/>
      <c r="L2" s="351"/>
    </row>
    <row r="3" spans="1:20" ht="28.35" customHeight="1" thickBot="1">
      <c r="B3" s="1373" t="s">
        <v>157</v>
      </c>
      <c r="C3" s="1373"/>
      <c r="D3" s="1373"/>
      <c r="E3" s="1373"/>
      <c r="F3" s="1373"/>
      <c r="G3" s="1373"/>
      <c r="H3" s="1373"/>
      <c r="I3" s="47"/>
      <c r="J3" s="47"/>
      <c r="K3" s="47"/>
      <c r="L3" s="351"/>
      <c r="N3" s="1364" t="s">
        <v>322</v>
      </c>
      <c r="O3" s="1364"/>
    </row>
    <row r="4" spans="1:20" ht="27" customHeight="1" thickBot="1">
      <c r="B4" s="1374" t="s">
        <v>156</v>
      </c>
      <c r="C4" s="1375"/>
      <c r="D4" s="1375"/>
      <c r="E4" s="1376"/>
      <c r="F4" s="1377" t="s">
        <v>155</v>
      </c>
      <c r="G4" s="1378"/>
      <c r="H4" s="1444" t="s">
        <v>138</v>
      </c>
      <c r="I4" s="1445"/>
      <c r="J4" s="1445"/>
      <c r="K4" s="1446"/>
      <c r="L4" s="351"/>
      <c r="N4" s="360" t="s">
        <v>327</v>
      </c>
      <c r="O4" s="361" t="s">
        <v>326</v>
      </c>
    </row>
    <row r="5" spans="1:20" ht="61.35" customHeight="1">
      <c r="A5" s="48"/>
      <c r="B5" s="1459" t="s">
        <v>177</v>
      </c>
      <c r="C5" s="1460"/>
      <c r="D5" s="1460"/>
      <c r="E5" s="1461"/>
      <c r="F5" s="1470">
        <f>IF(N5="",触れないでください。!D250,N5)</f>
        <v>0</v>
      </c>
      <c r="G5" s="1471"/>
      <c r="H5" s="1390" t="str">
        <f>IF(O5="",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amp;CHAR(10)&amp;触れないでください。!C53&amp;CHAR(10)&amp;触れないでください。!C54&amp;CHAR(10)&amp;触れないでください。!C55&amp;CHAR(10)&amp;触れないでください。!C56&amp;CHAR(10)&amp;触れないでください。!C57&amp;CHAR(10)&amp;触れないでください。!C58&amp;CHAR(10)&amp;触れないでください。!C59&amp;CHAR(10)&amp;触れないでください。!C60&amp;CHAR(10)&amp;触れないでください。!C61&amp;CHAR(10)&amp;触れないでください。!C62&amp;CHAR(10)&amp;触れないでください。!C63&amp;CHAR(10)&amp;触れないでください。!C64&amp;CHAR(10)&amp;触れないでください。!C65&amp;CHAR(10)&amp;触れないでください。!C66&amp;CHAR(10)&amp;触れないでください。!C67&amp;CHAR(10)&amp;触れないでください。!C68&amp;CHAR(10)&amp;触れないでください。!C69&amp;CHAR(10)&amp;触れないでください。!C70&amp;CHAR(10)&amp;触れないでください。!C71&amp;CHAR(10)&amp;触れないでください。!C72&amp;CHAR(10)&amp;触れないでください。!C73&amp;CHAR(10)&amp;触れないでください。!C74&amp;CHAR(10)&amp;触れないでください。!C75&amp;CHAR(10)&amp;触れないでください。!C76&amp;CHAR(10)&amp;触れないでください。!C77&amp;CHAR(10)&amp;触れないでください。!C78&amp;CHAR(10)&amp;触れないでください。!C79&amp;CHAR(10)&amp;触れないでください。!C80&amp;CHAR(10)&amp;触れないでください。!C81&amp;CHAR(10)&amp;触れないでください。!C82&amp;CHAR(10)&amp;触れないでください。!C83&amp;CHAR(10)&amp;触れないでください。!C84&amp;CHAR(10)&amp;触れないでください。!C85&amp;CHAR(10)&amp;触れないでください。!C86&amp;CHAR(10)&amp;触れないでください。!C87&amp;CHAR(10)&amp;触れないでください。!C88&amp;CHAR(10)&amp;触れないでください。!C89&amp;CHAR(10)&amp;触れないでください。!C90&amp;CHAR(10)&amp;触れないでください。!C91&amp;CHAR(10)&amp;触れないでください。!C92&amp;CHAR(10)&amp;触れないでください。!C93&amp;CHAR(10)&amp;触れないでください。!C94&amp;CHAR(10)&amp;触れないでください。!C95&amp;CHAR(10)&amp;触れないでください。!C96&amp;CHAR(10)&amp;触れないでください。!C97&amp;CHAR(10)&amp;触れないでください。!C98&amp;CHAR(10)&amp;触れないでください。!C99&amp;CHAR(10)&amp;触れないでください。!C100&amp;CHAR(10)&amp;触れないでください。!C101&amp;CHAR(10)&amp;触れないでください。!C102&amp;CHAR(10)&amp;触れないでください。!C103&amp;CHAR(10)&amp;触れないでください。!C104&amp;CHAR(10)&amp;触れないでください。!C105&amp;CHAR(10)&amp;触れないでください。!C106&amp;CHAR(10)&amp;触れないでください。!C107&amp;CHAR(10)&amp;触れないでください。!C108&amp;CHAR(10)&amp;触れないでください。!C109&amp;CHAR(10)&amp;触れないでください。!C110&amp;CHAR(10)&amp;触れないでください。!C111&amp;CHAR(10)&amp;触れないでください。!C112&amp;CHAR(10)&amp;触れないでください。!C113&amp;CHAR(10)&amp;触れないでください。!C114&amp;CHAR(10)&amp;触れないでください。!C115&amp;CHAR(10)&amp;触れないでください。!C116&amp;CHAR(10)&amp;触れないでください。!C117&amp;CHAR(10)&amp;触れないでください。!C118&amp;CHAR(10)&amp;触れないでください。!C119&amp;CHAR(10)&amp;触れないでください。!C120&amp;CHAR(10)&amp;触れないでください。!C121&amp;CHAR(10)&amp;触れないでください。!C122&amp;CHAR(10)&amp;触れないでください。!C123&amp;CHAR(10)&amp;触れないでください。!C124&amp;CHAR(10)&amp;触れないでください。!C125&amp;CHAR(10)&amp;触れないでください。!C126&amp;CHAR(10)&amp;触れないでください。!C127&amp;CHAR(10)&amp;触れないでください。!C128&amp;CHAR(10)&amp;触れないでください。!C129&amp;CHAR(10)&amp;触れないでください。!C130&amp;CHAR(10)&amp;触れないでください。!C131&amp;CHAR(10)&amp;触れないでください。!C132&amp;CHAR(10)&amp;触れないでください。!C133&amp;CHAR(10)&amp;触れないでください。!C134&amp;CHAR(10)&amp;触れないでください。!C135&amp;CHAR(10)&amp;触れないでください。!C136&amp;CHAR(10)&amp;触れないでください。!C137&amp;CHAR(10)&amp;触れないでください。!C138&amp;CHAR(10)&amp;触れないでください。!C139&amp;CHAR(10)&amp;触れないでください。!C140&amp;CHAR(10)&amp;触れないでください。!C141&amp;CHAR(10)&amp;触れないでください。!C142&amp;CHAR(10)&amp;触れないでください。!C143&amp;CHAR(10)&amp;触れないでください。!C144&amp;CHAR(10)&amp;触れないでください。!C145&amp;CHAR(10)&amp;触れないでください。!C146&amp;CHAR(10)&amp;触れないでください。!C147&amp;CHAR(10)&amp;触れないでください。!C148&amp;CHAR(10)&amp;触れないでください。!C149&amp;CHAR(10)&amp;触れないでください。!C150&amp;CHAR(10)&amp;触れないでください。!C151&amp;CHAR(10)&amp;触れないでください。!C152&amp;CHAR(10)&amp;触れないでください。!C153&amp;CHAR(10)&amp;触れないでください。!C154&amp;CHAR(10)&amp;触れないでください。!C155&amp;CHAR(10)&amp;触れないでください。!C156&amp;CHAR(10)&amp;触れないでください。!C157&amp;CHAR(10)&amp;触れないでください。!C158&amp;CHAR(10)&amp;触れないでください。!C159&amp;CHAR(10)&amp;触れないでください。!C160&amp;CHAR(10)&amp;触れないでください。!C161&amp;CHAR(10)&amp;触れないでください。!C162&amp;CHAR(10)&amp;触れないでください。!C163&amp;CHAR(10)&amp;触れないでください。!C164&amp;CHAR(10)&amp;触れないでください。!C165&amp;CHAR(10)&amp;触れないでください。!C166&amp;CHAR(10)&amp;触れないでください。!C167&amp;CHAR(10)&amp;触れないでください。!C168&amp;CHAR(10)&amp;触れないでください。!C169&amp;CHAR(10)&amp;触れないでください。!C170&amp;CHAR(10)&amp;触れないでください。!C171&amp;CHAR(10)&amp;触れないでください。!C172&amp;CHAR(10)&amp;触れないでください。!C173&amp;CHAR(10)&amp;触れないでください。!C174&amp;CHAR(10)&amp;触れないでください。!C175&amp;CHAR(10)&amp;触れないでください。!C176&amp;CHAR(10)&amp;触れないでください。!C177&amp;CHAR(10)&amp;触れないでください。!C178&amp;CHAR(10)&amp;触れないでください。!C179&amp;CHAR(10)&amp;触れないでください。!C180&amp;CHAR(10)&amp;触れないでください。!C181&amp;CHAR(10)&amp;触れないでください。!C182&amp;CHAR(10)&amp;触れないでください。!C183&amp;CHAR(10)&amp;触れないでください。!C184&amp;CHAR(10)&amp;触れないでください。!C185&amp;CHAR(10)&amp;触れないでください。!C186&amp;CHAR(10)&amp;触れないでください。!C187&amp;CHAR(10)&amp;触れないでください。!C188&amp;CHAR(10)&amp;触れないでください。!C189&amp;CHAR(10)&amp;触れないでください。!C190&amp;CHAR(10)&amp;触れないでください。!C191&amp;CHAR(10)&amp;触れないでください。!C192&amp;CHAR(10)&amp;触れないでください。!C193&amp;CHAR(10)&amp;触れないでください。!C194&amp;CHAR(10)&amp;触れないでください。!C195&amp;CHAR(10)&amp;触れないでください。!C196&amp;CHAR(10)&amp;触れないでください。!C197&amp;CHAR(10)&amp;触れないでください。!C198&amp;CHAR(10)&amp;触れないでください。!C199&amp;CHAR(10)&amp;触れないでください。!C200&amp;CHAR(10)&amp;触れないでください。!C201&amp;CHAR(10)&amp;触れないでください。!C202&amp;CHAR(10)&amp;触れないでください。!C203&amp;CHAR(10)&amp;触れないでください。!C204&amp;CHAR(10)&amp;触れないでください。!C205&amp;CHAR(10)&amp;触れないでください。!C206&amp;CHAR(10)&amp;触れないでください。!C207&amp;CHAR(10)&amp;触れないでください。!C208&amp;CHAR(10)&amp;触れないでください。!C209&amp;CHAR(10)&amp;触れないでください。!C210&amp;CHAR(10)&amp;触れないでください。!C211&amp;CHAR(10)&amp;触れないでください。!C212&amp;CHAR(10)&amp;触れないでください。!C213&amp;CHAR(10)&amp;触れないでください。!C214&amp;CHAR(10)&amp;触れないでください。!C215&amp;CHAR(10)&amp;触れないでください。!C216&amp;CHAR(10)&amp;触れないでください。!C217&amp;CHAR(10)&amp;触れないでください。!C218&amp;CHAR(10)&amp;触れないでください。!C219&amp;CHAR(10)&amp;触れないでください。!C220&amp;CHAR(10)&amp;触れないでください。!C221&amp;CHAR(10)&amp;触れないでください。!C222&amp;CHAR(10)&amp;触れないでください。!C223&amp;CHAR(10)&amp;触れないでください。!C224&amp;CHAR(10)&amp;触れないでください。!C225&amp;CHAR(10)&amp;触れないでください。!C226&amp;CHAR(10)&amp;触れないでください。!C227&amp;CHAR(10)&amp;触れないでください。!C228&amp;CHAR(10)&amp;触れないでください。!C229&amp;CHAR(10)&amp;触れないでください。!C230&amp;CHAR(10)&amp;触れないでください。!C231&amp;CHAR(10)&amp;触れないでください。!C232&amp;CHAR(10)&amp;触れないでください。!C233&amp;CHAR(10)&amp;触れないでください。!C234&amp;CHAR(10)&amp;触れないでください。!C235&amp;CHAR(10)&amp;触れないでください。!C236&amp;CHAR(10)&amp;触れないでください。!C237&amp;CHAR(10)&amp;触れないでください。!C238&amp;CHAR(10)&amp;触れないでください。!C239&amp;CHAR(10)&amp;触れないでください。!C240&amp;CHAR(10)&amp;触れないでください。!C241&amp;CHAR(10)&amp;触れないでください。!C242&amp;CHAR(10)&amp;触れないでください。!C243&amp;CHAR(10)&amp;触れないでください。!C244&amp;CHAR(10)&amp;触れないでください。!C245&amp;CHAR(10)&amp;触れないでください。!C246&amp;CHAR(10)&amp;触れないでください。!C247&amp;CHAR(10)&amp;触れないでください。!C248&amp;CHAR(10)&amp;触れないでください。!C249,O5)</f>
        <v xml:space="preserve">
</v>
      </c>
      <c r="I5" s="1391"/>
      <c r="J5" s="1391"/>
      <c r="K5" s="1392"/>
      <c r="L5" s="351"/>
      <c r="N5" s="433"/>
      <c r="O5" s="418"/>
      <c r="R5" s="411"/>
    </row>
    <row r="6" spans="1:20" ht="61.35" customHeight="1">
      <c r="A6" s="48"/>
      <c r="B6" s="49" t="s">
        <v>154</v>
      </c>
      <c r="C6" s="50"/>
      <c r="D6" s="50"/>
      <c r="E6" s="51"/>
      <c r="F6" s="1475">
        <f>IF(N6="",触れないでください。!H250,N6)</f>
        <v>0</v>
      </c>
      <c r="G6" s="1476"/>
      <c r="H6" s="1477" t="str">
        <f>IF(O6="",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amp;CHAR(10)&amp;触れないでください。!G53&amp;CHAR(10)&amp;触れないでください。!G54&amp;CHAR(10)&amp;触れないでください。!G55&amp;CHAR(10)&amp;触れないでください。!G56&amp;CHAR(10)&amp;触れないでください。!G57&amp;CHAR(10)&amp;触れないでください。!G58&amp;CHAR(10)&amp;触れないでください。!G59&amp;CHAR(10)&amp;触れないでください。!G60&amp;CHAR(10)&amp;触れないでください。!G61&amp;CHAR(10)&amp;触れないでください。!G62&amp;CHAR(10)&amp;触れないでください。!G63&amp;CHAR(10)&amp;触れないでください。!G64&amp;CHAR(10)&amp;触れないでください。!G65&amp;CHAR(10)&amp;触れないでください。!G66&amp;CHAR(10)&amp;触れないでください。!G67&amp;CHAR(10)&amp;触れないでください。!G68&amp;CHAR(10)&amp;触れないでください。!G69&amp;CHAR(10)&amp;触れないでください。!G70&amp;CHAR(10)&amp;触れないでください。!G71&amp;CHAR(10)&amp;触れないでください。!G72&amp;CHAR(10)&amp;触れないでください。!G73&amp;CHAR(10)&amp;触れないでください。!G74&amp;CHAR(10)&amp;触れないでください。!G75&amp;CHAR(10)&amp;触れないでください。!G76&amp;CHAR(10)&amp;触れないでください。!G77&amp;CHAR(10)&amp;触れないでください。!G78&amp;CHAR(10)&amp;触れないでください。!G79&amp;CHAR(10)&amp;触れないでください。!G80&amp;CHAR(10)&amp;触れないでください。!G81&amp;CHAR(10)&amp;触れないでください。!G82&amp;CHAR(10)&amp;触れないでください。!G83&amp;CHAR(10)&amp;触れないでください。!G84&amp;CHAR(10)&amp;触れないでください。!G85&amp;CHAR(10)&amp;触れないでください。!G86&amp;CHAR(10)&amp;触れないでください。!G87&amp;CHAR(10)&amp;触れないでください。!G88&amp;CHAR(10)&amp;触れないでください。!G89&amp;CHAR(10)&amp;触れないでください。!G90&amp;CHAR(10)&amp;触れないでください。!G91&amp;CHAR(10)&amp;触れないでください。!G92&amp;CHAR(10)&amp;触れないでください。!G93&amp;CHAR(10)&amp;触れないでください。!G94&amp;CHAR(10)&amp;触れないでください。!G95&amp;CHAR(10)&amp;触れないでください。!G96&amp;CHAR(10)&amp;触れないでください。!G97&amp;CHAR(10)&amp;触れないでください。!G98&amp;CHAR(10)&amp;触れないでください。!G99&amp;CHAR(10)&amp;触れないでください。!G100&amp;CHAR(10)&amp;触れないでください。!G101&amp;CHAR(10)&amp;触れないでください。!G102&amp;CHAR(10)&amp;触れないでください。!G103&amp;CHAR(10)&amp;触れないでください。!G104&amp;CHAR(10)&amp;触れないでください。!G105&amp;CHAR(10)&amp;触れないでください。!G106&amp;CHAR(10)&amp;触れないでください。!G107&amp;CHAR(10)&amp;触れないでください。!G108&amp;CHAR(10)&amp;触れないでください。!G109&amp;CHAR(10)&amp;触れないでください。!G110&amp;CHAR(10)&amp;触れないでください。!G111&amp;CHAR(10)&amp;触れないでください。!G112&amp;CHAR(10)&amp;触れないでください。!G113&amp;CHAR(10)&amp;触れないでください。!G114&amp;CHAR(10)&amp;触れないでください。!G115&amp;CHAR(10)&amp;触れないでください。!G116&amp;CHAR(10)&amp;触れないでください。!G117&amp;CHAR(10)&amp;触れないでください。!G118&amp;CHAR(10)&amp;触れないでください。!G119&amp;CHAR(10)&amp;触れないでください。!G120&amp;CHAR(10)&amp;触れないでください。!G121&amp;CHAR(10)&amp;触れないでください。!G122&amp;CHAR(10)&amp;触れないでください。!G123&amp;CHAR(10)&amp;触れないでください。!G124&amp;CHAR(10)&amp;触れないでください。!G125&amp;CHAR(10)&amp;触れないでください。!G126&amp;CHAR(10)&amp;触れないでください。!G127&amp;CHAR(10)&amp;触れないでください。!G128&amp;CHAR(10)&amp;触れないでください。!G129&amp;CHAR(10)&amp;触れないでください。!G130&amp;CHAR(10)&amp;触れないでください。!G131&amp;CHAR(10)&amp;触れないでください。!G132&amp;CHAR(10)&amp;触れないでください。!G133&amp;CHAR(10)&amp;触れないでください。!G134&amp;CHAR(10)&amp;触れないでください。!G135&amp;CHAR(10)&amp;触れないでください。!G136&amp;CHAR(10)&amp;触れないでください。!G137&amp;CHAR(10)&amp;触れないでください。!G138&amp;CHAR(10)&amp;触れないでください。!G139&amp;CHAR(10)&amp;触れないでください。!G140&amp;CHAR(10)&amp;触れないでください。!G141&amp;CHAR(10)&amp;触れないでください。!G142&amp;CHAR(10)&amp;触れないでください。!G143&amp;CHAR(10)&amp;触れないでください。!G144&amp;CHAR(10)&amp;触れないでください。!G145&amp;CHAR(10)&amp;触れないでください。!G146&amp;CHAR(10)&amp;触れないでください。!G147&amp;CHAR(10)&amp;触れないでください。!G148&amp;CHAR(10)&amp;触れないでください。!G149&amp;CHAR(10)&amp;触れないでください。!G150&amp;CHAR(10)&amp;触れないでください。!G151&amp;CHAR(10)&amp;触れないでください。!G152&amp;CHAR(10)&amp;触れないでください。!G153&amp;CHAR(10)&amp;触れないでください。!G154&amp;CHAR(10)&amp;触れないでください。!G155&amp;CHAR(10)&amp;触れないでください。!G156&amp;CHAR(10)&amp;触れないでください。!G157&amp;CHAR(10)&amp;触れないでください。!G158&amp;CHAR(10)&amp;触れないでください。!G159&amp;CHAR(10)&amp;触れないでください。!G160&amp;CHAR(10)&amp;触れないでください。!G161&amp;CHAR(10)&amp;触れないでください。!G162&amp;CHAR(10)&amp;触れないでください。!G163&amp;CHAR(10)&amp;触れないでください。!G164&amp;CHAR(10)&amp;触れないでください。!G165&amp;CHAR(10)&amp;触れないでください。!G166&amp;CHAR(10)&amp;触れないでください。!G167&amp;CHAR(10)&amp;触れないでください。!G168&amp;CHAR(10)&amp;触れないでください。!G169&amp;CHAR(10)&amp;触れないでください。!G170&amp;CHAR(10)&amp;触れないでください。!G171&amp;CHAR(10)&amp;触れないでください。!G172&amp;CHAR(10)&amp;触れないでください。!G173&amp;CHAR(10)&amp;触れないでください。!G174&amp;CHAR(10)&amp;触れないでください。!G175&amp;CHAR(10)&amp;触れないでください。!G176&amp;CHAR(10)&amp;触れないでください。!G177&amp;CHAR(10)&amp;触れないでください。!G178&amp;CHAR(10)&amp;触れないでください。!G179&amp;CHAR(10)&amp;触れないでください。!G180&amp;CHAR(10)&amp;触れないでください。!G181&amp;CHAR(10)&amp;触れないでください。!G182&amp;CHAR(10)&amp;触れないでください。!G183&amp;CHAR(10)&amp;触れないでください。!G184&amp;CHAR(10)&amp;触れないでください。!G185&amp;CHAR(10)&amp;触れないでください。!G186&amp;CHAR(10)&amp;触れないでください。!G187&amp;CHAR(10)&amp;触れないでください。!G188&amp;CHAR(10)&amp;触れないでください。!G189&amp;CHAR(10)&amp;触れないでください。!G190&amp;CHAR(10)&amp;触れないでください。!G191&amp;CHAR(10)&amp;触れないでください。!G192&amp;CHAR(10)&amp;触れないでください。!G193&amp;CHAR(10)&amp;触れないでください。!G194&amp;CHAR(10)&amp;触れないでください。!G195&amp;CHAR(10)&amp;触れないでください。!G196&amp;CHAR(10)&amp;触れないでください。!G197&amp;CHAR(10)&amp;触れないでください。!G198&amp;CHAR(10)&amp;触れないでください。!G199&amp;CHAR(10)&amp;触れないでください。!G200&amp;CHAR(10)&amp;触れないでください。!G201&amp;CHAR(10)&amp;触れないでください。!G202&amp;CHAR(10)&amp;触れないでください。!G203&amp;CHAR(10)&amp;触れないでください。!G204&amp;CHAR(10)&amp;触れないでください。!G205&amp;CHAR(10)&amp;触れないでください。!G206&amp;CHAR(10)&amp;触れないでください。!G207&amp;CHAR(10)&amp;触れないでください。!G208&amp;CHAR(10)&amp;触れないでください。!G209&amp;CHAR(10)&amp;触れないでください。!G210&amp;CHAR(10)&amp;触れないでください。!G211&amp;CHAR(10)&amp;触れないでください。!G212&amp;CHAR(10)&amp;触れないでください。!G213&amp;CHAR(10)&amp;触れないでください。!G214&amp;CHAR(10)&amp;触れないでください。!G215&amp;CHAR(10)&amp;触れないでください。!G216&amp;CHAR(10)&amp;触れないでください。!G217&amp;CHAR(10)&amp;触れないでください。!G218&amp;CHAR(10)&amp;触れないでください。!G219&amp;CHAR(10)&amp;触れないでください。!G220&amp;CHAR(10)&amp;触れないでください。!G221&amp;CHAR(10)&amp;触れないでください。!G222&amp;CHAR(10)&amp;触れないでください。!G223&amp;CHAR(10)&amp;触れないでください。!G224&amp;CHAR(10)&amp;触れないでください。!G225&amp;CHAR(10)&amp;触れないでください。!G226&amp;CHAR(10)&amp;触れないでください。!G227&amp;CHAR(10)&amp;触れないでください。!G228&amp;CHAR(10)&amp;触れないでください。!G229&amp;CHAR(10)&amp;触れないでください。!G230&amp;CHAR(10)&amp;触れないでください。!G231&amp;CHAR(10)&amp;触れないでください。!G232&amp;CHAR(10)&amp;触れないでください。!G233&amp;CHAR(10)&amp;触れないでください。!G234&amp;CHAR(10)&amp;触れないでください。!G235&amp;CHAR(10)&amp;触れないでください。!G236&amp;CHAR(10)&amp;触れないでください。!G237&amp;CHAR(10)&amp;触れないでください。!G238&amp;CHAR(10)&amp;触れないでください。!G239&amp;CHAR(10)&amp;触れないでください。!G240&amp;CHAR(10)&amp;触れないでください。!G241&amp;CHAR(10)&amp;触れないでください。!G242&amp;CHAR(10)&amp;触れないでください。!G243&amp;CHAR(10)&amp;触れないでください。!G244&amp;CHAR(10)&amp;触れないでください。!G245&amp;CHAR(10)&amp;触れないでください。!G246&amp;CHAR(10)&amp;触れないでください。!G247&amp;CHAR(10)&amp;触れないでください。!G248&amp;CHAR(10)&amp;触れないでください。!G249,O6)</f>
        <v xml:space="preserve">
</v>
      </c>
      <c r="I6" s="1478"/>
      <c r="J6" s="1478"/>
      <c r="K6" s="1479"/>
      <c r="L6" s="42"/>
      <c r="N6" s="434"/>
      <c r="O6" s="419"/>
      <c r="Q6" s="1361"/>
      <c r="R6" s="1362"/>
      <c r="S6" s="1362"/>
      <c r="T6" s="1363"/>
    </row>
    <row r="7" spans="1:20" ht="33" customHeight="1" thickBot="1">
      <c r="A7" s="48"/>
      <c r="B7" s="52" t="s">
        <v>153</v>
      </c>
      <c r="C7" s="53"/>
      <c r="D7" s="53"/>
      <c r="E7" s="54"/>
      <c r="F7" s="1480">
        <f>SUM(F8:G19)</f>
        <v>0</v>
      </c>
      <c r="G7" s="1481"/>
      <c r="H7" s="1472"/>
      <c r="I7" s="1473"/>
      <c r="J7" s="1473"/>
      <c r="K7" s="1474"/>
      <c r="L7" s="42"/>
      <c r="N7" s="1379"/>
      <c r="O7" s="1380"/>
    </row>
    <row r="8" spans="1:20" ht="61.35" customHeight="1">
      <c r="A8" s="48"/>
      <c r="B8" s="349"/>
      <c r="C8" s="1462" t="s">
        <v>507</v>
      </c>
      <c r="D8" s="1463"/>
      <c r="E8" s="1464"/>
      <c r="F8" s="1465">
        <f>IF(N8="",触れないでください。!BT250,N8)</f>
        <v>0</v>
      </c>
      <c r="G8" s="1466"/>
      <c r="H8" s="1390" t="str">
        <f>IF(O8="",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amp;触れないでください。!BS11&amp;CHAR(10)&amp;触れないでください。!BS12&amp;CHAR(10)&amp;触れないでください。!BS13&amp;CHAR(10)&amp;触れないでください。!BS14&amp;CHAR(10)&amp;触れないでください。!BS15&amp;CHAR(10)&amp;触れないでください。!BS16&amp;CHAR(10)&amp;触れないでください。!BS17&amp;CHAR(10)&amp;触れないでください。!BS18&amp;CHAR(10)&amp;触れないでください。!BS19&amp;CHAR(10)&amp;触れないでください。!BS20&amp;CHAR(10)&amp;触れないでください。!BS21&amp;CHAR(10)&amp;触れないでください。!BS22&amp;CHAR(10)&amp;触れないでください。!BS23&amp;CHAR(10)&amp;触れないでください。!BS24&amp;CHAR(10)&amp;触れないでください。!BS25&amp;CHAR(10)&amp;触れないでください。!BS26&amp;CHAR(10)&amp;触れないでください。!BS27&amp;CHAR(10)&amp;触れないでください。!BS28&amp;CHAR(10)&amp;触れないでください。!BS29&amp;CHAR(10)&amp;触れないでください。!BS30&amp;CHAR(10)&amp;触れないでください。!BS31&amp;CHAR(10)&amp;触れないでください。!BS32&amp;CHAR(10)&amp;触れないでください。!BS33&amp;CHAR(10)&amp;触れないでください。!BS34&amp;CHAR(10)&amp;触れないでください。!BS35&amp;CHAR(10)&amp;触れないでください。!BS36&amp;CHAR(10)&amp;触れないでください。!BS37&amp;CHAR(10)&amp;触れないでください。!BS38&amp;CHAR(10)&amp;触れないでください。!BS39&amp;CHAR(10)&amp;触れないでください。!BS40&amp;CHAR(10)&amp;触れないでください。!BS41&amp;CHAR(10)&amp;触れないでください。!BS42&amp;CHAR(10)&amp;触れないでください。!BS43&amp;CHAR(10)&amp;触れないでください。!BS44&amp;CHAR(10)&amp;触れないでください。!BS45&amp;CHAR(10)&amp;触れないでください。!BS46&amp;CHAR(10)&amp;触れないでください。!BS47&amp;CHAR(10)&amp;触れないでください。!BS48&amp;CHAR(10)&amp;触れないでください。!BS49&amp;CHAR(10)&amp;触れないでください。!BS50&amp;CHAR(10)&amp;触れないでください。!BS51&amp;CHAR(10)&amp;触れないでください。!BS52&amp;CHAR(10)&amp;触れないでください。!BS53&amp;CHAR(10)&amp;触れないでください。!BS54&amp;CHAR(10)&amp;触れないでください。!BS55&amp;CHAR(10)&amp;触れないでください。!BS56&amp;CHAR(10)&amp;触れないでください。!BS57&amp;CHAR(10)&amp;触れないでください。!BS58&amp;CHAR(10)&amp;触れないでください。!BS59&amp;CHAR(10)&amp;触れないでください。!BS60&amp;CHAR(10)&amp;触れないでください。!BS61&amp;CHAR(10)&amp;触れないでください。!BS62&amp;CHAR(10)&amp;触れないでください。!BS63&amp;CHAR(10)&amp;触れないでください。!BS64&amp;CHAR(10)&amp;触れないでください。!BS65&amp;CHAR(10)&amp;触れないでください。!BS66&amp;CHAR(10)&amp;触れないでください。!BS67&amp;CHAR(10)&amp;触れないでください。!BS68&amp;CHAR(10)&amp;触れないでください。!BS69&amp;CHAR(10)&amp;触れないでください。!BS70&amp;CHAR(10)&amp;触れないでください。!BS71&amp;CHAR(10)&amp;触れないでください。!BS72&amp;CHAR(10)&amp;触れないでください。!BS73&amp;CHAR(10)&amp;触れないでください。!BS74&amp;CHAR(10)&amp;触れないでください。!BS75&amp;CHAR(10)&amp;触れないでください。!BS76&amp;CHAR(10)&amp;触れないでください。!BS77&amp;CHAR(10)&amp;触れないでください。!BS78&amp;CHAR(10)&amp;触れないでください。!BS79&amp;CHAR(10)&amp;触れないでください。!BS80&amp;CHAR(10)&amp;触れないでください。!BS81&amp;CHAR(10)&amp;触れないでください。!BS82&amp;CHAR(10)&amp;触れないでください。!BS83&amp;CHAR(10)&amp;触れないでください。!BS84&amp;CHAR(10)&amp;触れないでください。!BS85&amp;CHAR(10)&amp;触れないでください。!BS86&amp;CHAR(10)&amp;触れないでください。!BS87&amp;CHAR(10)&amp;触れないでください。!BS88&amp;CHAR(10)&amp;触れないでください。!BS89&amp;CHAR(10)&amp;触れないでください。!BS90&amp;CHAR(10)&amp;触れないでください。!BS91&amp;CHAR(10)&amp;触れないでください。!BS92&amp;CHAR(10)&amp;触れないでください。!BS93&amp;CHAR(10)&amp;触れないでください。!BS94&amp;CHAR(10)&amp;触れないでください。!BS95&amp;CHAR(10)&amp;触れないでください。!BS96&amp;CHAR(10)&amp;触れないでください。!BS97&amp;CHAR(10)&amp;触れないでください。!BS98&amp;CHAR(10)&amp;触れないでください。!BS99&amp;CHAR(10)&amp;触れないでください。!BS100&amp;CHAR(10)&amp;触れないでください。!BS101&amp;CHAR(10)&amp;触れないでください。!BS102&amp;CHAR(10)&amp;触れないでください。!BS103&amp;CHAR(10)&amp;触れないでください。!BS104&amp;CHAR(10)&amp;触れないでください。!BS105&amp;CHAR(10)&amp;触れないでください。!BS106&amp;CHAR(10)&amp;触れないでください。!BS107&amp;CHAR(10)&amp;触れないでください。!BS108&amp;CHAR(10)&amp;触れないでください。!BS109&amp;CHAR(10)&amp;触れないでください。!BS110&amp;CHAR(10)&amp;触れないでください。!BS111&amp;CHAR(10)&amp;触れないでください。!BS112&amp;CHAR(10)&amp;触れないでください。!BS113&amp;CHAR(10)&amp;触れないでください。!BS114&amp;CHAR(10)&amp;触れないでください。!BS115&amp;CHAR(10)&amp;触れないでください。!BS116&amp;CHAR(10)&amp;触れないでください。!BS117&amp;CHAR(10)&amp;触れないでください。!BS118&amp;CHAR(10)&amp;触れないでください。!BS119&amp;CHAR(10)&amp;触れないでください。!BS120&amp;CHAR(10)&amp;触れないでください。!BS121&amp;CHAR(10)&amp;触れないでください。!BS122&amp;CHAR(10)&amp;触れないでください。!BS123&amp;CHAR(10)&amp;触れないでください。!BS124&amp;CHAR(10)&amp;触れないでください。!BS125&amp;CHAR(10)&amp;触れないでください。!BS126&amp;CHAR(10)&amp;触れないでください。!BS127&amp;CHAR(10)&amp;触れないでください。!BS128&amp;CHAR(10)&amp;触れないでください。!BS129&amp;CHAR(10)&amp;触れないでください。!BS130&amp;CHAR(10)&amp;触れないでください。!BS131&amp;CHAR(10)&amp;触れないでください。!BS132&amp;CHAR(10)&amp;触れないでください。!BS133&amp;CHAR(10)&amp;触れないでください。!BS134&amp;CHAR(10)&amp;触れないでください。!BS135&amp;CHAR(10)&amp;触れないでください。!BS136&amp;CHAR(10)&amp;触れないでください。!BS137&amp;CHAR(10)&amp;触れないでください。!BS138&amp;CHAR(10)&amp;触れないでください。!BS139&amp;CHAR(10)&amp;触れないでください。!BS140&amp;CHAR(10)&amp;触れないでください。!BS141&amp;CHAR(10)&amp;触れないでください。!BS142&amp;CHAR(10)&amp;触れないでください。!BS143&amp;CHAR(10)&amp;触れないでください。!BS144&amp;CHAR(10)&amp;触れないでください。!BS145&amp;CHAR(10)&amp;触れないでください。!BS146&amp;CHAR(10)&amp;触れないでください。!BS147&amp;CHAR(10)&amp;触れないでください。!BS148&amp;CHAR(10)&amp;触れないでください。!BS149&amp;CHAR(10)&amp;触れないでください。!BS150&amp;CHAR(10)&amp;触れないでください。!BS151&amp;CHAR(10)&amp;触れないでください。!BS152&amp;CHAR(10)&amp;触れないでください。!BS153&amp;CHAR(10)&amp;触れないでください。!BS154&amp;CHAR(10)&amp;触れないでください。!BS155&amp;CHAR(10)&amp;触れないでください。!BS156&amp;CHAR(10)&amp;触れないでください。!BS157&amp;CHAR(10)&amp;触れないでください。!BS158&amp;CHAR(10)&amp;触れないでください。!BS159&amp;CHAR(10)&amp;触れないでください。!BS160&amp;CHAR(10)&amp;触れないでください。!BS161&amp;CHAR(10)&amp;触れないでください。!BS162&amp;CHAR(10)&amp;触れないでください。!BS163&amp;CHAR(10)&amp;触れないでください。!BS164&amp;CHAR(10)&amp;触れないでください。!BS165&amp;CHAR(10)&amp;触れないでください。!BS166&amp;CHAR(10)&amp;触れないでください。!BS167&amp;CHAR(10)&amp;触れないでください。!BS168&amp;CHAR(10)&amp;触れないでください。!BS169&amp;CHAR(10)&amp;触れないでください。!BS170&amp;CHAR(10)&amp;触れないでください。!BS171&amp;CHAR(10)&amp;触れないでください。!BS172&amp;CHAR(10)&amp;触れないでください。!BS173&amp;CHAR(10)&amp;触れないでください。!BS174&amp;CHAR(10)&amp;触れないでください。!BS175&amp;CHAR(10)&amp;触れないでください。!BS176&amp;CHAR(10)&amp;触れないでください。!BS177&amp;CHAR(10)&amp;触れないでください。!BS178&amp;CHAR(10)&amp;触れないでください。!BS179&amp;CHAR(10)&amp;触れないでください。!BS180&amp;CHAR(10)&amp;触れないでください。!BS181&amp;CHAR(10)&amp;触れないでください。!BS182&amp;CHAR(10)&amp;触れないでください。!BS183&amp;CHAR(10)&amp;触れないでください。!BS184&amp;CHAR(10)&amp;触れないでください。!BS185&amp;CHAR(10)&amp;触れないでください。!BS186&amp;CHAR(10)&amp;触れないでください。!BS187&amp;CHAR(10)&amp;触れないでください。!BS188&amp;CHAR(10)&amp;触れないでください。!BS189&amp;CHAR(10)&amp;触れないでください。!BS190&amp;CHAR(10)&amp;触れないでください。!BS191&amp;CHAR(10)&amp;触れないでください。!BS192&amp;CHAR(10)&amp;触れないでください。!BS193&amp;CHAR(10)&amp;触れないでください。!BS194&amp;CHAR(10)&amp;触れないでください。!BS195&amp;CHAR(10)&amp;触れないでください。!BS196&amp;CHAR(10)&amp;触れないでください。!BS197&amp;CHAR(10)&amp;触れないでください。!BS198&amp;CHAR(10)&amp;触れないでください。!BS199&amp;CHAR(10)&amp;触れないでください。!BS200&amp;CHAR(10)&amp;触れないでください。!BS201&amp;CHAR(10)&amp;触れないでください。!BS202&amp;CHAR(10)&amp;触れないでください。!BS203&amp;CHAR(10)&amp;触れないでください。!BS204&amp;CHAR(10)&amp;触れないでください。!BS205&amp;CHAR(10)&amp;触れないでください。!BS206&amp;CHAR(10)&amp;触れないでください。!BS207&amp;CHAR(10)&amp;触れないでください。!BS208&amp;CHAR(10)&amp;触れないでください。!BS209&amp;CHAR(10)&amp;触れないでください。!BS210&amp;CHAR(10)&amp;触れないでください。!BS211&amp;CHAR(10)&amp;触れないでください。!BS212&amp;CHAR(10)&amp;触れないでください。!BS213&amp;CHAR(10)&amp;触れないでください。!BS214&amp;CHAR(10)&amp;触れないでください。!BS215&amp;CHAR(10)&amp;触れないでください。!BS216&amp;CHAR(10)&amp;触れないでください。!BS217&amp;CHAR(10)&amp;触れないでください。!BS218&amp;CHAR(10)&amp;触れないでください。!BS219&amp;CHAR(10)&amp;触れないでください。!BS220&amp;CHAR(10)&amp;触れないでください。!BS221&amp;CHAR(10)&amp;触れないでください。!BS222&amp;CHAR(10)&amp;触れないでください。!BS223&amp;CHAR(10)&amp;触れないでください。!BS224&amp;CHAR(10)&amp;触れないでください。!BS225&amp;CHAR(10)&amp;触れないでください。!BS226&amp;CHAR(10)&amp;触れないでください。!BS227&amp;CHAR(10)&amp;触れないでください。!BS228&amp;CHAR(10)&amp;触れないでください。!BS229&amp;CHAR(10)&amp;触れないでください。!BS230&amp;CHAR(10)&amp;触れないでください。!BS231&amp;CHAR(10)&amp;触れないでください。!BS232&amp;CHAR(10)&amp;触れないでください。!BS233&amp;CHAR(10)&amp;触れないでください。!BS234&amp;CHAR(10)&amp;触れないでください。!BS235&amp;CHAR(10)&amp;触れないでください。!BS236&amp;CHAR(10)&amp;触れないでください。!BS237&amp;CHAR(10)&amp;触れないでください。!BS238&amp;CHAR(10)&amp;触れないでください。!BS239&amp;CHAR(10)&amp;触れないでください。!BS240&amp;CHAR(10)&amp;触れないでください。!BS241&amp;CHAR(10)&amp;触れないでください。!BS242&amp;CHAR(10)&amp;触れないでください。!BS243&amp;CHAR(10)&amp;触れないでください。!BS244&amp;CHAR(10)&amp;触れないでください。!BS245&amp;CHAR(10)&amp;触れないでください。!BS246&amp;CHAR(10)&amp;触れないでください。!BS247&amp;CHAR(10)&amp;触れないでください。!BS248&amp;CHAR(10)&amp;触れないでください。!BS249,O8)</f>
        <v xml:space="preserve">
</v>
      </c>
      <c r="I8" s="1391"/>
      <c r="J8" s="1391"/>
      <c r="K8" s="1392"/>
      <c r="L8" s="42"/>
      <c r="N8" s="435"/>
      <c r="O8" s="420"/>
    </row>
    <row r="9" spans="1:20" ht="61.35" customHeight="1">
      <c r="A9" s="48"/>
      <c r="B9" s="1426" t="s">
        <v>152</v>
      </c>
      <c r="C9" s="1462" t="s">
        <v>178</v>
      </c>
      <c r="D9" s="1463"/>
      <c r="E9" s="1464"/>
      <c r="F9" s="1465">
        <f>IF(N9="",触れないでください。!L250,N9)</f>
        <v>0</v>
      </c>
      <c r="G9" s="1466"/>
      <c r="H9" s="1467" t="str">
        <f>IF(O9="",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amp;CHAR(10)&amp;触れないでください。!K53&amp;CHAR(10)&amp;触れないでください。!K54&amp;CHAR(10)&amp;触れないでください。!K55&amp;CHAR(10)&amp;触れないでください。!K56&amp;CHAR(10)&amp;触れないでください。!K57&amp;CHAR(10)&amp;触れないでください。!K58&amp;CHAR(10)&amp;触れないでください。!K59&amp;CHAR(10)&amp;触れないでください。!K60&amp;CHAR(10)&amp;触れないでください。!K61&amp;CHAR(10)&amp;触れないでください。!K62&amp;CHAR(10)&amp;触れないでください。!K63&amp;CHAR(10)&amp;触れないでください。!K64&amp;CHAR(10)&amp;触れないでください。!K65&amp;CHAR(10)&amp;触れないでください。!K66&amp;CHAR(10)&amp;触れないでください。!K67&amp;CHAR(10)&amp;触れないでください。!K68&amp;CHAR(10)&amp;触れないでください。!K69&amp;CHAR(10)&amp;触れないでください。!K70&amp;CHAR(10)&amp;触れないでください。!K71&amp;CHAR(10)&amp;触れないでください。!K72&amp;CHAR(10)&amp;触れないでください。!K73&amp;CHAR(10)&amp;触れないでください。!K74&amp;CHAR(10)&amp;触れないでください。!K75&amp;CHAR(10)&amp;触れないでください。!K76&amp;CHAR(10)&amp;触れないでください。!K77&amp;CHAR(10)&amp;触れないでください。!K78&amp;CHAR(10)&amp;触れないでください。!K79&amp;CHAR(10)&amp;触れないでください。!K80&amp;CHAR(10)&amp;触れないでください。!K81&amp;CHAR(10)&amp;触れないでください。!K82&amp;CHAR(10)&amp;触れないでください。!K83&amp;CHAR(10)&amp;触れないでください。!K84&amp;CHAR(10)&amp;触れないでください。!K85&amp;CHAR(10)&amp;触れないでください。!K86&amp;CHAR(10)&amp;触れないでください。!K87&amp;CHAR(10)&amp;触れないでください。!K88&amp;CHAR(10)&amp;触れないでください。!K89&amp;CHAR(10)&amp;触れないでください。!K90&amp;CHAR(10)&amp;触れないでください。!K91&amp;CHAR(10)&amp;触れないでください。!K92&amp;CHAR(10)&amp;触れないでください。!K93&amp;CHAR(10)&amp;触れないでください。!K94&amp;CHAR(10)&amp;触れないでください。!K95&amp;CHAR(10)&amp;触れないでください。!K96&amp;CHAR(10)&amp;触れないでください。!K97&amp;CHAR(10)&amp;触れないでください。!K98&amp;CHAR(10)&amp;触れないでください。!K99&amp;CHAR(10)&amp;触れないでください。!K100&amp;CHAR(10)&amp;触れないでください。!K101&amp;CHAR(10)&amp;触れないでください。!K102&amp;CHAR(10)&amp;触れないでください。!K103&amp;CHAR(10)&amp;触れないでください。!K104&amp;CHAR(10)&amp;触れないでください。!K105&amp;CHAR(10)&amp;触れないでください。!K106&amp;CHAR(10)&amp;触れないでください。!K107&amp;CHAR(10)&amp;触れないでください。!K108&amp;CHAR(10)&amp;触れないでください。!K109&amp;CHAR(10)&amp;触れないでください。!K110&amp;CHAR(10)&amp;触れないでください。!K111&amp;CHAR(10)&amp;触れないでください。!K112&amp;CHAR(10)&amp;触れないでください。!K113&amp;CHAR(10)&amp;触れないでください。!K114&amp;CHAR(10)&amp;触れないでください。!K115&amp;CHAR(10)&amp;触れないでください。!K116&amp;CHAR(10)&amp;触れないでください。!K117&amp;CHAR(10)&amp;触れないでください。!K118&amp;CHAR(10)&amp;触れないでください。!K119&amp;CHAR(10)&amp;触れないでください。!K120&amp;CHAR(10)&amp;触れないでください。!K121&amp;CHAR(10)&amp;触れないでください。!K122&amp;CHAR(10)&amp;触れないでください。!K123&amp;CHAR(10)&amp;触れないでください。!K124&amp;CHAR(10)&amp;触れないでください。!K125&amp;CHAR(10)&amp;触れないでください。!K126&amp;CHAR(10)&amp;触れないでください。!K127&amp;CHAR(10)&amp;触れないでください。!K128&amp;CHAR(10)&amp;触れないでください。!K129&amp;CHAR(10)&amp;触れないでください。!K130&amp;CHAR(10)&amp;触れないでください。!K131&amp;CHAR(10)&amp;触れないでください。!K132&amp;CHAR(10)&amp;触れないでください。!K133&amp;CHAR(10)&amp;触れないでください。!K134&amp;CHAR(10)&amp;触れないでください。!K135&amp;CHAR(10)&amp;触れないでください。!K136&amp;CHAR(10)&amp;触れないでください。!K137&amp;CHAR(10)&amp;触れないでください。!K138&amp;CHAR(10)&amp;触れないでください。!K139&amp;CHAR(10)&amp;触れないでください。!K140&amp;CHAR(10)&amp;触れないでください。!K141&amp;CHAR(10)&amp;触れないでください。!K142&amp;CHAR(10)&amp;触れないでください。!K143&amp;CHAR(10)&amp;触れないでください。!K144&amp;CHAR(10)&amp;触れないでください。!K145&amp;CHAR(10)&amp;触れないでください。!K146&amp;CHAR(10)&amp;触れないでください。!K147&amp;CHAR(10)&amp;触れないでください。!K148&amp;CHAR(10)&amp;触れないでください。!K149&amp;CHAR(10)&amp;触れないでください。!K150&amp;CHAR(10)&amp;触れないでください。!K151&amp;CHAR(10)&amp;触れないでください。!K152&amp;CHAR(10)&amp;触れないでください。!K153&amp;CHAR(10)&amp;触れないでください。!K154&amp;CHAR(10)&amp;触れないでください。!K155&amp;CHAR(10)&amp;触れないでください。!K156&amp;CHAR(10)&amp;触れないでください。!K157&amp;CHAR(10)&amp;触れないでください。!K158&amp;CHAR(10)&amp;触れないでください。!K159&amp;CHAR(10)&amp;触れないでください。!K160&amp;CHAR(10)&amp;触れないでください。!K161&amp;CHAR(10)&amp;触れないでください。!K162&amp;CHAR(10)&amp;触れないでください。!K163&amp;CHAR(10)&amp;触れないでください。!K164&amp;CHAR(10)&amp;触れないでください。!K165&amp;CHAR(10)&amp;触れないでください。!K166&amp;CHAR(10)&amp;触れないでください。!K167&amp;CHAR(10)&amp;触れないでください。!K168&amp;CHAR(10)&amp;触れないでください。!K169&amp;CHAR(10)&amp;触れないでください。!K170&amp;CHAR(10)&amp;触れないでください。!K171&amp;CHAR(10)&amp;触れないでください。!K172&amp;CHAR(10)&amp;触れないでください。!K173&amp;CHAR(10)&amp;触れないでください。!K174&amp;CHAR(10)&amp;触れないでください。!K175&amp;CHAR(10)&amp;触れないでください。!K176&amp;CHAR(10)&amp;触れないでください。!K177&amp;CHAR(10)&amp;触れないでください。!K178&amp;CHAR(10)&amp;触れないでください。!K179&amp;CHAR(10)&amp;触れないでください。!K180&amp;CHAR(10)&amp;触れないでください。!K181&amp;CHAR(10)&amp;触れないでください。!K182&amp;CHAR(10)&amp;触れないでください。!K183&amp;CHAR(10)&amp;触れないでください。!K184&amp;CHAR(10)&amp;触れないでください。!K185&amp;CHAR(10)&amp;触れないでください。!K186&amp;CHAR(10)&amp;触れないでください。!K187&amp;CHAR(10)&amp;触れないでください。!K188&amp;CHAR(10)&amp;触れないでください。!K189&amp;CHAR(10)&amp;触れないでください。!K190&amp;CHAR(10)&amp;触れないでください。!K191&amp;CHAR(10)&amp;触れないでください。!K192&amp;CHAR(10)&amp;触れないでください。!K193&amp;CHAR(10)&amp;触れないでください。!K194&amp;CHAR(10)&amp;触れないでください。!K195&amp;CHAR(10)&amp;触れないでください。!K196&amp;CHAR(10)&amp;触れないでください。!K197&amp;CHAR(10)&amp;触れないでください。!K198&amp;CHAR(10)&amp;触れないでください。!K199&amp;CHAR(10)&amp;触れないでください。!K200&amp;CHAR(10)&amp;触れないでください。!K201&amp;CHAR(10)&amp;触れないでください。!K202&amp;CHAR(10)&amp;触れないでください。!K203&amp;CHAR(10)&amp;触れないでください。!K204&amp;CHAR(10)&amp;触れないでください。!K205&amp;CHAR(10)&amp;触れないでください。!K206&amp;CHAR(10)&amp;触れないでください。!K207&amp;CHAR(10)&amp;触れないでください。!K208&amp;CHAR(10)&amp;触れないでください。!K209&amp;CHAR(10)&amp;触れないでください。!K210&amp;CHAR(10)&amp;触れないでください。!K211&amp;CHAR(10)&amp;触れないでください。!K212&amp;CHAR(10)&amp;触れないでください。!K213&amp;CHAR(10)&amp;触れないでください。!K214&amp;CHAR(10)&amp;触れないでください。!K215&amp;CHAR(10)&amp;触れないでください。!K216&amp;CHAR(10)&amp;触れないでください。!K217&amp;CHAR(10)&amp;触れないでください。!K218&amp;CHAR(10)&amp;触れないでください。!K219&amp;CHAR(10)&amp;触れないでください。!K220&amp;CHAR(10)&amp;触れないでください。!K221&amp;CHAR(10)&amp;触れないでください。!K222&amp;CHAR(10)&amp;触れないでください。!K223&amp;CHAR(10)&amp;触れないでください。!K224&amp;CHAR(10)&amp;触れないでください。!K225&amp;CHAR(10)&amp;触れないでください。!K226&amp;CHAR(10)&amp;触れないでください。!K227&amp;CHAR(10)&amp;触れないでください。!K228&amp;CHAR(10)&amp;触れないでください。!K229&amp;CHAR(10)&amp;触れないでください。!K230&amp;CHAR(10)&amp;触れないでください。!K231&amp;CHAR(10)&amp;触れないでください。!K232&amp;CHAR(10)&amp;触れないでください。!K233&amp;CHAR(10)&amp;触れないでください。!K234&amp;CHAR(10)&amp;触れないでください。!K235&amp;CHAR(10)&amp;触れないでください。!K236&amp;CHAR(10)&amp;触れないでください。!K237&amp;CHAR(10)&amp;触れないでください。!K238&amp;CHAR(10)&amp;触れないでください。!K239&amp;CHAR(10)&amp;触れないでください。!K240&amp;CHAR(10)&amp;触れないでください。!K241&amp;CHAR(10)&amp;触れないでください。!K242&amp;CHAR(10)&amp;触れないでください。!K243&amp;CHAR(10)&amp;触れないでください。!K244&amp;CHAR(10)&amp;触れないでください。!K245&amp;CHAR(10)&amp;触れないでください。!K246&amp;CHAR(10)&amp;触れないでください。!K247&amp;CHAR(10)&amp;触れないでください。!K248&amp;CHAR(10)&amp;触れないでください。!K249,O9)</f>
        <v xml:space="preserve">
</v>
      </c>
      <c r="I9" s="1468"/>
      <c r="J9" s="1468"/>
      <c r="K9" s="1469"/>
      <c r="L9" s="352"/>
      <c r="N9" s="436"/>
      <c r="O9" s="421"/>
      <c r="Q9" s="411"/>
    </row>
    <row r="10" spans="1:20" ht="61.35" customHeight="1">
      <c r="A10" s="48"/>
      <c r="B10" s="1426"/>
      <c r="C10" s="55" t="s">
        <v>151</v>
      </c>
      <c r="D10" s="56"/>
      <c r="E10" s="57"/>
      <c r="F10" s="1368">
        <f>IF(N10="",触れないでください。!P250,N10)</f>
        <v>0</v>
      </c>
      <c r="G10" s="1369"/>
      <c r="H10" s="1370" t="str">
        <f>IF(O10="",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amp;CHAR(10)&amp;触れないでください。!O34&amp;CHAR(10)&amp;触れないでください。!O35&amp;CHAR(10)&amp;触れないでください。!O36&amp;CHAR(10)&amp;触れないでください。!O37&amp;CHAR(10)&amp;触れないでください。!O38&amp;CHAR(10)&amp;触れないでください。!O39&amp;CHAR(10)&amp;触れないでください。!O40&amp;CHAR(10)&amp;触れないでください。!O41&amp;CHAR(10)&amp;触れないでください。!O42&amp;CHAR(10)&amp;触れないでください。!O43&amp;CHAR(10)&amp;触れないでください。!O44&amp;CHAR(10)&amp;触れないでください。!O45&amp;CHAR(10)&amp;触れないでください。!O46&amp;CHAR(10)&amp;触れないでください。!O47&amp;CHAR(10)&amp;触れないでください。!O48&amp;CHAR(10)&amp;触れないでください。!O49&amp;CHAR(10)&amp;触れないでください。!O50&amp;CHAR(10)&amp;触れないでください。!O51&amp;CHAR(10)&amp;触れないでください。!O52&amp;CHAR(10)&amp;触れないでください。!O53&amp;CHAR(10)&amp;触れないでください。!O54&amp;CHAR(10)&amp;触れないでください。!O55&amp;CHAR(10)&amp;触れないでください。!O56&amp;CHAR(10)&amp;触れないでください。!O57&amp;CHAR(10)&amp;触れないでください。!O58&amp;CHAR(10)&amp;触れないでください。!O59&amp;CHAR(10)&amp;触れないでください。!O60&amp;CHAR(10)&amp;触れないでください。!O61&amp;CHAR(10)&amp;触れないでください。!O62&amp;CHAR(10)&amp;触れないでください。!O63&amp;CHAR(10)&amp;触れないでください。!O64&amp;CHAR(10)&amp;触れないでください。!O65&amp;CHAR(10)&amp;触れないでください。!O66&amp;CHAR(10)&amp;触れないでください。!O67&amp;CHAR(10)&amp;触れないでください。!O68&amp;CHAR(10)&amp;触れないでください。!O69&amp;CHAR(10)&amp;触れないでください。!O70&amp;CHAR(10)&amp;触れないでください。!O71&amp;CHAR(10)&amp;触れないでください。!O72&amp;CHAR(10)&amp;触れないでください。!O73&amp;CHAR(10)&amp;触れないでください。!O74&amp;CHAR(10)&amp;触れないでください。!O75&amp;CHAR(10)&amp;触れないでください。!O76&amp;CHAR(10)&amp;触れないでください。!O77&amp;CHAR(10)&amp;触れないでください。!O78&amp;CHAR(10)&amp;触れないでください。!O79&amp;CHAR(10)&amp;触れないでください。!O80&amp;CHAR(10)&amp;触れないでください。!O81&amp;CHAR(10)&amp;触れないでください。!O82&amp;CHAR(10)&amp;触れないでください。!O83&amp;CHAR(10)&amp;触れないでください。!O84&amp;CHAR(10)&amp;触れないでください。!O85&amp;CHAR(10)&amp;触れないでください。!O86&amp;CHAR(10)&amp;触れないでください。!O87&amp;CHAR(10)&amp;触れないでください。!O88&amp;CHAR(10)&amp;触れないでください。!O89&amp;CHAR(10)&amp;触れないでください。!O90&amp;CHAR(10)&amp;触れないでください。!O91&amp;CHAR(10)&amp;触れないでください。!O92&amp;CHAR(10)&amp;触れないでください。!O93&amp;CHAR(10)&amp;触れないでください。!O94&amp;CHAR(10)&amp;触れないでください。!O95&amp;CHAR(10)&amp;触れないでください。!O96&amp;CHAR(10)&amp;触れないでください。!O97&amp;CHAR(10)&amp;触れないでください。!O98&amp;CHAR(10)&amp;触れないでください。!O99&amp;CHAR(10)&amp;触れないでください。!O100&amp;CHAR(10)&amp;触れないでください。!O101&amp;CHAR(10)&amp;触れないでください。!O102&amp;CHAR(10)&amp;触れないでください。!O103&amp;CHAR(10)&amp;触れないでください。!O104&amp;CHAR(10)&amp;触れないでください。!O105&amp;CHAR(10)&amp;触れないでください。!O106&amp;CHAR(10)&amp;触れないでください。!O107&amp;CHAR(10)&amp;触れないでください。!O108&amp;CHAR(10)&amp;触れないでください。!O109&amp;CHAR(10)&amp;触れないでください。!O110&amp;CHAR(10)&amp;触れないでください。!O111&amp;CHAR(10)&amp;触れないでください。!O112&amp;CHAR(10)&amp;触れないでください。!O113&amp;CHAR(10)&amp;触れないでください。!O114&amp;CHAR(10)&amp;触れないでください。!O115&amp;CHAR(10)&amp;触れないでください。!O116&amp;CHAR(10)&amp;触れないでください。!O117&amp;CHAR(10)&amp;触れないでください。!O118&amp;CHAR(10)&amp;触れないでください。!O119&amp;CHAR(10)&amp;触れないでください。!O120&amp;CHAR(10)&amp;触れないでください。!O121&amp;CHAR(10)&amp;触れないでください。!O122&amp;CHAR(10)&amp;触れないでください。!O123&amp;CHAR(10)&amp;触れないでください。!O124&amp;CHAR(10)&amp;触れないでください。!O125&amp;CHAR(10)&amp;触れないでください。!O126&amp;CHAR(10)&amp;触れないでください。!O127&amp;CHAR(10)&amp;触れないでください。!O128&amp;CHAR(10)&amp;触れないでください。!O129&amp;CHAR(10)&amp;触れないでください。!O130&amp;CHAR(10)&amp;触れないでください。!O131&amp;CHAR(10)&amp;触れないでください。!O132&amp;CHAR(10)&amp;触れないでください。!O133&amp;CHAR(10)&amp;触れないでください。!O134&amp;CHAR(10)&amp;触れないでください。!O135&amp;CHAR(10)&amp;触れないでください。!O136&amp;CHAR(10)&amp;触れないでください。!O137&amp;CHAR(10)&amp;触れないでください。!O138&amp;CHAR(10)&amp;触れないでください。!O139&amp;CHAR(10)&amp;触れないでください。!O140&amp;CHAR(10)&amp;触れないでください。!O141&amp;CHAR(10)&amp;触れないでください。!O142&amp;CHAR(10)&amp;触れないでください。!O143&amp;CHAR(10)&amp;触れないでください。!O144&amp;CHAR(10)&amp;触れないでください。!O145&amp;CHAR(10)&amp;触れないでください。!O146&amp;CHAR(10)&amp;触れないでください。!O147&amp;CHAR(10)&amp;触れないでください。!O148&amp;CHAR(10)&amp;触れないでください。!O149&amp;CHAR(10)&amp;触れないでください。!O150&amp;CHAR(10)&amp;触れないでください。!O151&amp;CHAR(10)&amp;触れないでください。!O152&amp;CHAR(10)&amp;触れないでください。!O153&amp;CHAR(10)&amp;触れないでください。!O154&amp;CHAR(10)&amp;触れないでください。!O155&amp;CHAR(10)&amp;触れないでください。!O156&amp;CHAR(10)&amp;触れないでください。!O157&amp;CHAR(10)&amp;触れないでください。!O158&amp;CHAR(10)&amp;触れないでください。!O159&amp;CHAR(10)&amp;触れないでください。!O160&amp;CHAR(10)&amp;触れないでください。!O161&amp;CHAR(10)&amp;触れないでください。!O162&amp;CHAR(10)&amp;触れないでください。!O163&amp;CHAR(10)&amp;触れないでください。!O164&amp;CHAR(10)&amp;触れないでください。!O165&amp;CHAR(10)&amp;触れないでください。!O166&amp;CHAR(10)&amp;触れないでください。!O167&amp;CHAR(10)&amp;触れないでください。!O168&amp;CHAR(10)&amp;触れないでください。!O169&amp;CHAR(10)&amp;触れないでください。!O170&amp;CHAR(10)&amp;触れないでください。!O171&amp;CHAR(10)&amp;触れないでください。!O172&amp;CHAR(10)&amp;触れないでください。!O173&amp;CHAR(10)&amp;触れないでください。!O174&amp;CHAR(10)&amp;触れないでください。!O175&amp;CHAR(10)&amp;触れないでください。!O176&amp;CHAR(10)&amp;触れないでください。!O177&amp;CHAR(10)&amp;触れないでください。!O178&amp;CHAR(10)&amp;触れないでください。!O179&amp;CHAR(10)&amp;触れないでください。!O180&amp;CHAR(10)&amp;触れないでください。!O181&amp;CHAR(10)&amp;触れないでください。!O182&amp;CHAR(10)&amp;触れないでください。!O183&amp;CHAR(10)&amp;触れないでください。!O184&amp;CHAR(10)&amp;触れないでください。!O185&amp;CHAR(10)&amp;触れないでください。!O186&amp;CHAR(10)&amp;触れないでください。!O187&amp;CHAR(10)&amp;触れないでください。!O188&amp;CHAR(10)&amp;触れないでください。!O189&amp;CHAR(10)&amp;触れないでください。!O190&amp;CHAR(10)&amp;触れないでください。!O191&amp;CHAR(10)&amp;触れないでください。!O192&amp;CHAR(10)&amp;触れないでください。!O193&amp;CHAR(10)&amp;触れないでください。!O194&amp;CHAR(10)&amp;触れないでください。!O195&amp;CHAR(10)&amp;触れないでください。!O196&amp;CHAR(10)&amp;触れないでください。!O197&amp;CHAR(10)&amp;触れないでください。!O198&amp;CHAR(10)&amp;触れないでください。!O199&amp;CHAR(10)&amp;触れないでください。!O200&amp;CHAR(10)&amp;触れないでください。!O201&amp;CHAR(10)&amp;触れないでください。!O202&amp;CHAR(10)&amp;触れないでください。!O203&amp;CHAR(10)&amp;触れないでください。!O204&amp;CHAR(10)&amp;触れないでください。!O205&amp;CHAR(10)&amp;触れないでください。!O206&amp;CHAR(10)&amp;触れないでください。!O207&amp;CHAR(10)&amp;触れないでください。!O208&amp;CHAR(10)&amp;触れないでください。!O209&amp;CHAR(10)&amp;触れないでください。!O210&amp;CHAR(10)&amp;触れないでください。!O211&amp;CHAR(10)&amp;触れないでください。!O212&amp;CHAR(10)&amp;触れないでください。!O213&amp;CHAR(10)&amp;触れないでください。!O214&amp;CHAR(10)&amp;触れないでください。!O215&amp;CHAR(10)&amp;触れないでください。!O216&amp;CHAR(10)&amp;触れないでください。!O217&amp;CHAR(10)&amp;触れないでください。!O218&amp;CHAR(10)&amp;触れないでください。!O219&amp;CHAR(10)&amp;触れないでください。!O220&amp;CHAR(10)&amp;触れないでください。!O221&amp;CHAR(10)&amp;触れないでください。!O222&amp;CHAR(10)&amp;触れないでください。!O223&amp;CHAR(10)&amp;触れないでください。!O224&amp;CHAR(10)&amp;触れないでください。!O225&amp;CHAR(10)&amp;触れないでください。!O226&amp;CHAR(10)&amp;触れないでください。!O227&amp;CHAR(10)&amp;触れないでください。!O228&amp;CHAR(10)&amp;触れないでください。!O229&amp;CHAR(10)&amp;触れないでください。!O230&amp;CHAR(10)&amp;触れないでください。!O231&amp;CHAR(10)&amp;触れないでください。!O232&amp;CHAR(10)&amp;触れないでください。!O233&amp;CHAR(10)&amp;触れないでください。!O234&amp;CHAR(10)&amp;触れないでください。!O235&amp;CHAR(10)&amp;触れないでください。!O236&amp;CHAR(10)&amp;触れないでください。!O237&amp;CHAR(10)&amp;触れないでください。!O238&amp;CHAR(10)&amp;触れないでください。!O239&amp;CHAR(10)&amp;触れないでください。!O240&amp;CHAR(10)&amp;触れないでください。!O241&amp;CHAR(10)&amp;触れないでください。!O242&amp;CHAR(10)&amp;触れないでください。!O243&amp;CHAR(10)&amp;触れないでください。!O244&amp;CHAR(10)&amp;触れないでください。!O245&amp;CHAR(10)&amp;触れないでください。!O246&amp;CHAR(10)&amp;触れないでください。!O247&amp;CHAR(10)&amp;触れないでください。!O248&amp;CHAR(10)&amp;触れないでください。!O249,O10)</f>
        <v xml:space="preserve">
</v>
      </c>
      <c r="I10" s="1371"/>
      <c r="J10" s="1371"/>
      <c r="K10" s="1372"/>
      <c r="L10" s="47"/>
      <c r="N10" s="437"/>
      <c r="O10" s="422"/>
    </row>
    <row r="11" spans="1:20" ht="61.35" customHeight="1">
      <c r="A11" s="48"/>
      <c r="B11" s="1426"/>
      <c r="C11" s="55" t="s">
        <v>150</v>
      </c>
      <c r="D11" s="56"/>
      <c r="E11" s="57"/>
      <c r="F11" s="1368">
        <f>IF(N11="",触れないでください。!T250,N11)</f>
        <v>0</v>
      </c>
      <c r="G11" s="1369"/>
      <c r="H11" s="1370" t="str">
        <f>IF(O11="",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amp;CHAR(10)&amp;触れないでください。!S34&amp;CHAR(10)&amp;触れないでください。!S35&amp;CHAR(10)&amp;触れないでください。!S36&amp;CHAR(10)&amp;触れないでください。!S37&amp;CHAR(10)&amp;触れないでください。!S38&amp;CHAR(10)&amp;触れないでください。!S39&amp;CHAR(10)&amp;触れないでください。!S40&amp;CHAR(10)&amp;触れないでください。!S41&amp;CHAR(10)&amp;触れないでください。!S42&amp;CHAR(10)&amp;触れないでください。!S43&amp;CHAR(10)&amp;触れないでください。!S44&amp;CHAR(10)&amp;触れないでください。!S45&amp;CHAR(10)&amp;触れないでください。!S46&amp;CHAR(10)&amp;触れないでください。!S47&amp;CHAR(10)&amp;触れないでください。!S48&amp;CHAR(10)&amp;触れないでください。!S49&amp;CHAR(10)&amp;触れないでください。!S50&amp;CHAR(10)&amp;触れないでください。!S51&amp;CHAR(10)&amp;触れないでください。!S52&amp;CHAR(10)&amp;触れないでください。!S53&amp;CHAR(10)&amp;触れないでください。!S54&amp;CHAR(10)&amp;触れないでください。!S55&amp;CHAR(10)&amp;触れないでください。!S56&amp;CHAR(10)&amp;触れないでください。!S57&amp;CHAR(10)&amp;触れないでください。!S58&amp;CHAR(10)&amp;触れないでください。!S59&amp;CHAR(10)&amp;触れないでください。!S60&amp;CHAR(10)&amp;触れないでください。!S61&amp;CHAR(10)&amp;触れないでください。!S62&amp;CHAR(10)&amp;触れないでください。!S63&amp;CHAR(10)&amp;触れないでください。!S64&amp;CHAR(10)&amp;触れないでください。!S65&amp;CHAR(10)&amp;触れないでください。!S66&amp;CHAR(10)&amp;触れないでください。!S67&amp;CHAR(10)&amp;触れないでください。!S68&amp;CHAR(10)&amp;触れないでください。!S69&amp;CHAR(10)&amp;触れないでください。!S70&amp;CHAR(10)&amp;触れないでください。!S71&amp;CHAR(10)&amp;触れないでください。!S72&amp;CHAR(10)&amp;触れないでください。!S73&amp;CHAR(10)&amp;触れないでください。!S74&amp;CHAR(10)&amp;触れないでください。!S75&amp;CHAR(10)&amp;触れないでください。!S76&amp;CHAR(10)&amp;触れないでください。!S77&amp;CHAR(10)&amp;触れないでください。!S78&amp;CHAR(10)&amp;触れないでください。!S79&amp;CHAR(10)&amp;触れないでください。!S80&amp;CHAR(10)&amp;触れないでください。!S81&amp;CHAR(10)&amp;触れないでください。!S82&amp;CHAR(10)&amp;触れないでください。!S83&amp;CHAR(10)&amp;触れないでください。!S84&amp;CHAR(10)&amp;触れないでください。!S85&amp;CHAR(10)&amp;触れないでください。!S86&amp;CHAR(10)&amp;触れないでください。!S87&amp;CHAR(10)&amp;触れないでください。!S88&amp;CHAR(10)&amp;触れないでください。!S89&amp;CHAR(10)&amp;触れないでください。!S90&amp;CHAR(10)&amp;触れないでください。!S91&amp;CHAR(10)&amp;触れないでください。!S92&amp;CHAR(10)&amp;触れないでください。!S93&amp;CHAR(10)&amp;触れないでください。!S94&amp;CHAR(10)&amp;触れないでください。!S95&amp;CHAR(10)&amp;触れないでください。!S96&amp;CHAR(10)&amp;触れないでください。!S97&amp;CHAR(10)&amp;触れないでください。!S98&amp;CHAR(10)&amp;触れないでください。!S99&amp;CHAR(10)&amp;触れないでください。!S100&amp;CHAR(10)&amp;触れないでください。!S101&amp;CHAR(10)&amp;触れないでください。!S102&amp;CHAR(10)&amp;触れないでください。!S103&amp;CHAR(10)&amp;触れないでください。!S104&amp;CHAR(10)&amp;触れないでください。!S105&amp;CHAR(10)&amp;触れないでください。!S106&amp;CHAR(10)&amp;触れないでください。!S107&amp;CHAR(10)&amp;触れないでください。!S108&amp;CHAR(10)&amp;触れないでください。!S109&amp;CHAR(10)&amp;触れないでください。!S110&amp;CHAR(10)&amp;触れないでください。!S111&amp;CHAR(10)&amp;触れないでください。!S112&amp;CHAR(10)&amp;触れないでください。!S113&amp;CHAR(10)&amp;触れないでください。!S114&amp;CHAR(10)&amp;触れないでください。!S115&amp;CHAR(10)&amp;触れないでください。!S116&amp;CHAR(10)&amp;触れないでください。!S117&amp;CHAR(10)&amp;触れないでください。!S118&amp;CHAR(10)&amp;触れないでください。!S119&amp;CHAR(10)&amp;触れないでください。!S120&amp;CHAR(10)&amp;触れないでください。!S121&amp;CHAR(10)&amp;触れないでください。!S122&amp;CHAR(10)&amp;触れないでください。!S123&amp;CHAR(10)&amp;触れないでください。!S124&amp;CHAR(10)&amp;触れないでください。!S125&amp;CHAR(10)&amp;触れないでください。!S126&amp;CHAR(10)&amp;触れないでください。!S127&amp;CHAR(10)&amp;触れないでください。!S128&amp;CHAR(10)&amp;触れないでください。!S129&amp;CHAR(10)&amp;触れないでください。!S130&amp;CHAR(10)&amp;触れないでください。!S131&amp;CHAR(10)&amp;触れないでください。!S132&amp;CHAR(10)&amp;触れないでください。!S133&amp;CHAR(10)&amp;触れないでください。!S134&amp;CHAR(10)&amp;触れないでください。!S135&amp;CHAR(10)&amp;触れないでください。!S136&amp;CHAR(10)&amp;触れないでください。!S137&amp;CHAR(10)&amp;触れないでください。!S138&amp;CHAR(10)&amp;触れないでください。!S139&amp;CHAR(10)&amp;触れないでください。!S140&amp;CHAR(10)&amp;触れないでください。!S141&amp;CHAR(10)&amp;触れないでください。!S142&amp;CHAR(10)&amp;触れないでください。!S143&amp;CHAR(10)&amp;触れないでください。!S144&amp;CHAR(10)&amp;触れないでください。!S145&amp;CHAR(10)&amp;触れないでください。!S146&amp;CHAR(10)&amp;触れないでください。!S147&amp;CHAR(10)&amp;触れないでください。!S148&amp;CHAR(10)&amp;触れないでください。!S149&amp;CHAR(10)&amp;触れないでください。!S150&amp;CHAR(10)&amp;触れないでください。!S151&amp;CHAR(10)&amp;触れないでください。!S152&amp;CHAR(10)&amp;触れないでください。!S153&amp;CHAR(10)&amp;触れないでください。!S154&amp;CHAR(10)&amp;触れないでください。!S155&amp;CHAR(10)&amp;触れないでください。!S156&amp;CHAR(10)&amp;触れないでください。!S157&amp;CHAR(10)&amp;触れないでください。!S158&amp;CHAR(10)&amp;触れないでください。!S159&amp;CHAR(10)&amp;触れないでください。!S160&amp;CHAR(10)&amp;触れないでください。!S161&amp;CHAR(10)&amp;触れないでください。!S162&amp;CHAR(10)&amp;触れないでください。!S163&amp;CHAR(10)&amp;触れないでください。!S164&amp;CHAR(10)&amp;触れないでください。!S165&amp;CHAR(10)&amp;触れないでください。!S166&amp;CHAR(10)&amp;触れないでください。!S167&amp;CHAR(10)&amp;触れないでください。!S168&amp;CHAR(10)&amp;触れないでください。!S169&amp;CHAR(10)&amp;触れないでください。!S170&amp;CHAR(10)&amp;触れないでください。!S171&amp;CHAR(10)&amp;触れないでください。!S172&amp;CHAR(10)&amp;触れないでください。!S173&amp;CHAR(10)&amp;触れないでください。!S174&amp;CHAR(10)&amp;触れないでください。!S175&amp;CHAR(10)&amp;触れないでください。!S176&amp;CHAR(10)&amp;触れないでください。!S177&amp;CHAR(10)&amp;触れないでください。!S178&amp;CHAR(10)&amp;触れないでください。!S179&amp;CHAR(10)&amp;触れないでください。!S180&amp;CHAR(10)&amp;触れないでください。!S181&amp;CHAR(10)&amp;触れないでください。!S182&amp;CHAR(10)&amp;触れないでください。!S183&amp;CHAR(10)&amp;触れないでください。!S184&amp;CHAR(10)&amp;触れないでください。!S185&amp;CHAR(10)&amp;触れないでください。!S186&amp;CHAR(10)&amp;触れないでください。!S187&amp;CHAR(10)&amp;触れないでください。!S188&amp;CHAR(10)&amp;触れないでください。!S189&amp;CHAR(10)&amp;触れないでください。!S190&amp;CHAR(10)&amp;触れないでください。!S191&amp;CHAR(10)&amp;触れないでください。!S192&amp;CHAR(10)&amp;触れないでください。!S193&amp;CHAR(10)&amp;触れないでください。!S194&amp;CHAR(10)&amp;触れないでください。!S195&amp;CHAR(10)&amp;触れないでください。!S196&amp;CHAR(10)&amp;触れないでください。!S197&amp;CHAR(10)&amp;触れないでください。!S198&amp;CHAR(10)&amp;触れないでください。!S199&amp;CHAR(10)&amp;触れないでください。!S200&amp;CHAR(10)&amp;触れないでください。!S201&amp;CHAR(10)&amp;触れないでください。!S202&amp;CHAR(10)&amp;触れないでください。!S203&amp;CHAR(10)&amp;触れないでください。!S204&amp;CHAR(10)&amp;触れないでください。!S205&amp;CHAR(10)&amp;触れないでください。!S206&amp;CHAR(10)&amp;触れないでください。!S207&amp;CHAR(10)&amp;触れないでください。!S208&amp;CHAR(10)&amp;触れないでください。!S209&amp;CHAR(10)&amp;触れないでください。!S210&amp;CHAR(10)&amp;触れないでください。!S211&amp;CHAR(10)&amp;触れないでください。!S212&amp;CHAR(10)&amp;触れないでください。!S213&amp;CHAR(10)&amp;触れないでください。!S214&amp;CHAR(10)&amp;触れないでください。!S215&amp;CHAR(10)&amp;触れないでください。!S216&amp;CHAR(10)&amp;触れないでください。!S217&amp;CHAR(10)&amp;触れないでください。!S218&amp;CHAR(10)&amp;触れないでください。!S219&amp;CHAR(10)&amp;触れないでください。!S220&amp;CHAR(10)&amp;触れないでください。!S221&amp;CHAR(10)&amp;触れないでください。!S222&amp;CHAR(10)&amp;触れないでください。!S223&amp;CHAR(10)&amp;触れないでください。!S224&amp;CHAR(10)&amp;触れないでください。!S225&amp;CHAR(10)&amp;触れないでください。!S226&amp;CHAR(10)&amp;触れないでください。!S227&amp;CHAR(10)&amp;触れないでください。!S228&amp;CHAR(10)&amp;触れないでください。!S229&amp;CHAR(10)&amp;触れないでください。!S230&amp;CHAR(10)&amp;触れないでください。!S231&amp;CHAR(10)&amp;触れないでください。!S232&amp;CHAR(10)&amp;触れないでください。!S233&amp;CHAR(10)&amp;触れないでください。!S234&amp;CHAR(10)&amp;触れないでください。!S235&amp;CHAR(10)&amp;触れないでください。!S236&amp;CHAR(10)&amp;触れないでください。!S237&amp;CHAR(10)&amp;触れないでください。!S238&amp;CHAR(10)&amp;触れないでください。!S239&amp;CHAR(10)&amp;触れないでください。!S240&amp;CHAR(10)&amp;触れないでください。!S241&amp;CHAR(10)&amp;触れないでください。!S242&amp;CHAR(10)&amp;触れないでください。!S243&amp;CHAR(10)&amp;触れないでください。!S244&amp;CHAR(10)&amp;触れないでください。!S245&amp;CHAR(10)&amp;触れないでください。!S246&amp;CHAR(10)&amp;触れないでください。!S247&amp;CHAR(10)&amp;触れないでください。!S248&amp;CHAR(10)&amp;触れないでください。!S249,O11)</f>
        <v xml:space="preserve">
</v>
      </c>
      <c r="I11" s="1371"/>
      <c r="J11" s="1371"/>
      <c r="K11" s="1372"/>
      <c r="L11" s="353"/>
      <c r="N11" s="437"/>
      <c r="O11" s="422"/>
    </row>
    <row r="12" spans="1:20" ht="61.35" customHeight="1">
      <c r="A12" s="48"/>
      <c r="B12" s="1426"/>
      <c r="C12" s="1428" t="s">
        <v>179</v>
      </c>
      <c r="D12" s="1429"/>
      <c r="E12" s="1430"/>
      <c r="F12" s="1431">
        <f>IF(N12="",触れないでください。!X250,N12)</f>
        <v>0</v>
      </c>
      <c r="G12" s="1432"/>
      <c r="H12" s="1370" t="str">
        <f>IF(O12="",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amp;CHAR(10)&amp;触れないでください。!W34&amp;CHAR(10)&amp;触れないでください。!W35&amp;CHAR(10)&amp;触れないでください。!W36&amp;CHAR(10)&amp;触れないでください。!W37&amp;CHAR(10)&amp;触れないでください。!W38&amp;CHAR(10)&amp;触れないでください。!W39&amp;CHAR(10)&amp;触れないでください。!W40&amp;CHAR(10)&amp;触れないでください。!W41&amp;CHAR(10)&amp;触れないでください。!W42&amp;CHAR(10)&amp;触れないでください。!W43&amp;CHAR(10)&amp;触れないでください。!W44&amp;CHAR(10)&amp;触れないでください。!W45&amp;CHAR(10)&amp;触れないでください。!W46&amp;CHAR(10)&amp;触れないでください。!W47&amp;CHAR(10)&amp;触れないでください。!W48&amp;CHAR(10)&amp;触れないでください。!W49&amp;CHAR(10)&amp;触れないでください。!W50&amp;CHAR(10)&amp;触れないでください。!W51&amp;CHAR(10)&amp;触れないでください。!W52&amp;CHAR(10)&amp;触れないでください。!W53&amp;CHAR(10)&amp;触れないでください。!W54&amp;CHAR(10)&amp;触れないでください。!W55&amp;CHAR(10)&amp;触れないでください。!W56&amp;CHAR(10)&amp;触れないでください。!W57&amp;CHAR(10)&amp;触れないでください。!W58&amp;CHAR(10)&amp;触れないでください。!W59&amp;CHAR(10)&amp;触れないでください。!W60&amp;CHAR(10)&amp;触れないでください。!W61&amp;CHAR(10)&amp;触れないでください。!W62&amp;CHAR(10)&amp;触れないでください。!W63&amp;CHAR(10)&amp;触れないでください。!W64&amp;CHAR(10)&amp;触れないでください。!W65&amp;CHAR(10)&amp;触れないでください。!W66&amp;CHAR(10)&amp;触れないでください。!W67&amp;CHAR(10)&amp;触れないでください。!W68&amp;CHAR(10)&amp;触れないでください。!W69&amp;CHAR(10)&amp;触れないでください。!W70&amp;CHAR(10)&amp;触れないでください。!W71&amp;CHAR(10)&amp;触れないでください。!W72&amp;CHAR(10)&amp;触れないでください。!W73&amp;CHAR(10)&amp;触れないでください。!W74&amp;CHAR(10)&amp;触れないでください。!W75&amp;CHAR(10)&amp;触れないでください。!W76&amp;CHAR(10)&amp;触れないでください。!W77&amp;CHAR(10)&amp;触れないでください。!W78&amp;CHAR(10)&amp;触れないでください。!W79&amp;CHAR(10)&amp;触れないでください。!W80&amp;CHAR(10)&amp;触れないでください。!W81&amp;CHAR(10)&amp;触れないでください。!W82&amp;CHAR(10)&amp;触れないでください。!W83&amp;CHAR(10)&amp;触れないでください。!W84&amp;CHAR(10)&amp;触れないでください。!W85&amp;CHAR(10)&amp;触れないでください。!W86&amp;CHAR(10)&amp;触れないでください。!W87&amp;CHAR(10)&amp;触れないでください。!W88&amp;CHAR(10)&amp;触れないでください。!W89&amp;CHAR(10)&amp;触れないでください。!W90&amp;CHAR(10)&amp;触れないでください。!W91&amp;CHAR(10)&amp;触れないでください。!W92&amp;CHAR(10)&amp;触れないでください。!W93&amp;CHAR(10)&amp;触れないでください。!W94&amp;CHAR(10)&amp;触れないでください。!W95&amp;CHAR(10)&amp;触れないでください。!W96&amp;CHAR(10)&amp;触れないでください。!W97&amp;CHAR(10)&amp;触れないでください。!W98&amp;CHAR(10)&amp;触れないでください。!W99&amp;CHAR(10)&amp;触れないでください。!W100&amp;CHAR(10)&amp;触れないでください。!W101&amp;CHAR(10)&amp;触れないでください。!W102&amp;CHAR(10)&amp;触れないでください。!W103&amp;CHAR(10)&amp;触れないでください。!W104&amp;CHAR(10)&amp;触れないでください。!W105&amp;CHAR(10)&amp;触れないでください。!W106&amp;CHAR(10)&amp;触れないでください。!W107&amp;CHAR(10)&amp;触れないでください。!W108&amp;CHAR(10)&amp;触れないでください。!W109&amp;CHAR(10)&amp;触れないでください。!W110&amp;CHAR(10)&amp;触れないでください。!W111&amp;CHAR(10)&amp;触れないでください。!W112&amp;CHAR(10)&amp;触れないでください。!W113&amp;CHAR(10)&amp;触れないでください。!W114&amp;CHAR(10)&amp;触れないでください。!W115&amp;CHAR(10)&amp;触れないでください。!W116&amp;CHAR(10)&amp;触れないでください。!W117&amp;CHAR(10)&amp;触れないでください。!W118&amp;CHAR(10)&amp;触れないでください。!W119&amp;CHAR(10)&amp;触れないでください。!W120&amp;CHAR(10)&amp;触れないでください。!W121&amp;CHAR(10)&amp;触れないでください。!W122&amp;CHAR(10)&amp;触れないでください。!W123&amp;CHAR(10)&amp;触れないでください。!W124&amp;CHAR(10)&amp;触れないでください。!W125&amp;CHAR(10)&amp;触れないでください。!W126&amp;CHAR(10)&amp;触れないでください。!W127&amp;CHAR(10)&amp;触れないでください。!W128&amp;CHAR(10)&amp;触れないでください。!W129&amp;CHAR(10)&amp;触れないでください。!W130&amp;CHAR(10)&amp;触れないでください。!W131&amp;CHAR(10)&amp;触れないでください。!W132&amp;CHAR(10)&amp;触れないでください。!W133&amp;CHAR(10)&amp;触れないでください。!W134&amp;CHAR(10)&amp;触れないでください。!W135&amp;CHAR(10)&amp;触れないでください。!W136&amp;CHAR(10)&amp;触れないでください。!W137&amp;CHAR(10)&amp;触れないでください。!W138&amp;CHAR(10)&amp;触れないでください。!W139&amp;CHAR(10)&amp;触れないでください。!W140&amp;CHAR(10)&amp;触れないでください。!W141&amp;CHAR(10)&amp;触れないでください。!W142&amp;CHAR(10)&amp;触れないでください。!W143&amp;CHAR(10)&amp;触れないでください。!W144&amp;CHAR(10)&amp;触れないでください。!W145&amp;CHAR(10)&amp;触れないでください。!W146&amp;CHAR(10)&amp;触れないでください。!W147&amp;CHAR(10)&amp;触れないでください。!W148&amp;CHAR(10)&amp;触れないでください。!W149&amp;CHAR(10)&amp;触れないでください。!W150&amp;CHAR(10)&amp;触れないでください。!W151&amp;CHAR(10)&amp;触れないでください。!W152&amp;CHAR(10)&amp;触れないでください。!W153&amp;CHAR(10)&amp;触れないでください。!W154&amp;CHAR(10)&amp;触れないでください。!W155&amp;CHAR(10)&amp;触れないでください。!W156&amp;CHAR(10)&amp;触れないでください。!W157&amp;CHAR(10)&amp;触れないでください。!W158&amp;CHAR(10)&amp;触れないでください。!W159&amp;CHAR(10)&amp;触れないでください。!W160&amp;CHAR(10)&amp;触れないでください。!W161&amp;CHAR(10)&amp;触れないでください。!W162&amp;CHAR(10)&amp;触れないでください。!W163&amp;CHAR(10)&amp;触れないでください。!W164&amp;CHAR(10)&amp;触れないでください。!W165&amp;CHAR(10)&amp;触れないでください。!W166&amp;CHAR(10)&amp;触れないでください。!W167&amp;CHAR(10)&amp;触れないでください。!W168&amp;CHAR(10)&amp;触れないでください。!W169&amp;CHAR(10)&amp;触れないでください。!W170&amp;CHAR(10)&amp;触れないでください。!W171&amp;CHAR(10)&amp;触れないでください。!W172&amp;CHAR(10)&amp;触れないでください。!W173&amp;CHAR(10)&amp;触れないでください。!W174&amp;CHAR(10)&amp;触れないでください。!W175&amp;CHAR(10)&amp;触れないでください。!W176&amp;CHAR(10)&amp;触れないでください。!W177&amp;CHAR(10)&amp;触れないでください。!W178&amp;CHAR(10)&amp;触れないでください。!W179&amp;CHAR(10)&amp;触れないでください。!W180&amp;CHAR(10)&amp;触れないでください。!W181&amp;CHAR(10)&amp;触れないでください。!W182&amp;CHAR(10)&amp;触れないでください。!W183&amp;CHAR(10)&amp;触れないでください。!W184&amp;CHAR(10)&amp;触れないでください。!W185&amp;CHAR(10)&amp;触れないでください。!W186&amp;CHAR(10)&amp;触れないでください。!W187&amp;CHAR(10)&amp;触れないでください。!W188&amp;CHAR(10)&amp;触れないでください。!W189&amp;CHAR(10)&amp;触れないでください。!W190&amp;CHAR(10)&amp;触れないでください。!W191&amp;CHAR(10)&amp;触れないでください。!W192&amp;CHAR(10)&amp;触れないでください。!W193&amp;CHAR(10)&amp;触れないでください。!W194&amp;CHAR(10)&amp;触れないでください。!W195&amp;CHAR(10)&amp;触れないでください。!W196&amp;CHAR(10)&amp;触れないでください。!W197&amp;CHAR(10)&amp;触れないでください。!W198&amp;CHAR(10)&amp;触れないでください。!W199&amp;CHAR(10)&amp;触れないでください。!W200&amp;CHAR(10)&amp;触れないでください。!W201&amp;CHAR(10)&amp;触れないでください。!W202&amp;CHAR(10)&amp;触れないでください。!W203&amp;CHAR(10)&amp;触れないでください。!W204&amp;CHAR(10)&amp;触れないでください。!W205&amp;CHAR(10)&amp;触れないでください。!W206&amp;CHAR(10)&amp;触れないでください。!W207&amp;CHAR(10)&amp;触れないでください。!W208&amp;CHAR(10)&amp;触れないでください。!W209&amp;CHAR(10)&amp;触れないでください。!W210&amp;CHAR(10)&amp;触れないでください。!W211&amp;CHAR(10)&amp;触れないでください。!W212&amp;CHAR(10)&amp;触れないでください。!W213&amp;CHAR(10)&amp;触れないでください。!W214&amp;CHAR(10)&amp;触れないでください。!W215&amp;CHAR(10)&amp;触れないでください。!W216&amp;CHAR(10)&amp;触れないでください。!W217&amp;CHAR(10)&amp;触れないでください。!W218&amp;CHAR(10)&amp;触れないでください。!W219&amp;CHAR(10)&amp;触れないでください。!W220&amp;CHAR(10)&amp;触れないでください。!W221&amp;CHAR(10)&amp;触れないでください。!W222&amp;CHAR(10)&amp;触れないでください。!W223&amp;CHAR(10)&amp;触れないでください。!W224&amp;CHAR(10)&amp;触れないでください。!W225&amp;CHAR(10)&amp;触れないでください。!W226&amp;CHAR(10)&amp;触れないでください。!W227&amp;CHAR(10)&amp;触れないでください。!W228&amp;CHAR(10)&amp;触れないでください。!W229&amp;CHAR(10)&amp;触れないでください。!W230&amp;CHAR(10)&amp;触れないでください。!W231&amp;CHAR(10)&amp;触れないでください。!W232&amp;CHAR(10)&amp;触れないでください。!W233&amp;CHAR(10)&amp;触れないでください。!W234&amp;CHAR(10)&amp;触れないでください。!W235&amp;CHAR(10)&amp;触れないでください。!W236&amp;CHAR(10)&amp;触れないでください。!W237&amp;CHAR(10)&amp;触れないでください。!W238&amp;CHAR(10)&amp;触れないでください。!W239&amp;CHAR(10)&amp;触れないでください。!W240&amp;CHAR(10)&amp;触れないでください。!W241&amp;CHAR(10)&amp;触れないでください。!W242&amp;CHAR(10)&amp;触れないでください。!W243&amp;CHAR(10)&amp;触れないでください。!W244&amp;CHAR(10)&amp;触れないでください。!W245&amp;CHAR(10)&amp;触れないでください。!W246&amp;CHAR(10)&amp;触れないでください。!W247&amp;CHAR(10)&amp;触れないでください。!W248&amp;CHAR(10)&amp;触れないでください。!W249,O12)</f>
        <v xml:space="preserve">
</v>
      </c>
      <c r="I12" s="1371"/>
      <c r="J12" s="1371"/>
      <c r="K12" s="1372"/>
      <c r="L12" s="354"/>
      <c r="N12" s="437"/>
      <c r="O12" s="422"/>
    </row>
    <row r="13" spans="1:20" ht="61.35" customHeight="1">
      <c r="A13" s="48"/>
      <c r="B13" s="1426"/>
      <c r="C13" s="55" t="s">
        <v>149</v>
      </c>
      <c r="D13" s="56"/>
      <c r="E13" s="57"/>
      <c r="F13" s="1368">
        <f>IF(N13="",触れないでください。!AB250,N13)</f>
        <v>0</v>
      </c>
      <c r="G13" s="1369"/>
      <c r="H13" s="1370" t="str">
        <f>IF(O13="",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amp;CHAR(10)&amp;触れないでください。!AA52&amp;CHAR(10)&amp;触れないでください。!AA53&amp;CHAR(10)&amp;触れないでください。!AA54&amp;CHAR(10)&amp;触れないでください。!AA55&amp;CHAR(10)&amp;触れないでください。!AA56&amp;CHAR(10)&amp;触れないでください。!AA57&amp;CHAR(10)&amp;触れないでください。!AA58&amp;CHAR(10)&amp;触れないでください。!AA59&amp;CHAR(10)&amp;触れないでください。!AA60&amp;CHAR(10)&amp;触れないでください。!AA61&amp;CHAR(10)&amp;触れないでください。!AA62&amp;CHAR(10)&amp;触れないでください。!AA63&amp;CHAR(10)&amp;触れないでください。!AA64&amp;CHAR(10)&amp;触れないでください。!AA65&amp;CHAR(10)&amp;触れないでください。!AA66&amp;CHAR(10)&amp;触れないでください。!AA67&amp;CHAR(10)&amp;触れないでください。!AA68&amp;CHAR(10)&amp;触れないでください。!AA69&amp;CHAR(10)&amp;触れないでください。!AA70&amp;CHAR(10)&amp;触れないでください。!AA71&amp;CHAR(10)&amp;触れないでください。!AA72&amp;CHAR(10)&amp;触れないでください。!AA73&amp;CHAR(10)&amp;触れないでください。!AA74&amp;CHAR(10)&amp;触れないでください。!AA75&amp;CHAR(10)&amp;触れないでください。!AA76&amp;CHAR(10)&amp;触れないでください。!AA77&amp;CHAR(10)&amp;触れないでください。!AA78&amp;CHAR(10)&amp;触れないでください。!AA79&amp;CHAR(10)&amp;触れないでください。!AA80&amp;CHAR(10)&amp;触れないでください。!AA81&amp;CHAR(10)&amp;触れないでください。!AA82&amp;CHAR(10)&amp;触れないでください。!AA83&amp;CHAR(10)&amp;触れないでください。!AA84&amp;CHAR(10)&amp;触れないでください。!AA85&amp;CHAR(10)&amp;触れないでください。!AA86&amp;CHAR(10)&amp;触れないでください。!AA87&amp;CHAR(10)&amp;触れないでください。!AA88&amp;CHAR(10)&amp;触れないでください。!AA89&amp;CHAR(10)&amp;触れないでください。!AA90&amp;CHAR(10)&amp;触れないでください。!AA91&amp;CHAR(10)&amp;触れないでください。!AA92&amp;CHAR(10)&amp;触れないでください。!AA93&amp;CHAR(10)&amp;触れないでください。!AA94&amp;CHAR(10)&amp;触れないでください。!AA95&amp;CHAR(10)&amp;触れないでください。!AA96&amp;CHAR(10)&amp;触れないでください。!AA97&amp;CHAR(10)&amp;触れないでください。!AA98&amp;CHAR(10)&amp;触れないでください。!AA99&amp;CHAR(10)&amp;触れないでください。!AA100&amp;CHAR(10)&amp;触れないでください。!AA101&amp;CHAR(10)&amp;触れないでください。!AA102&amp;CHAR(10)&amp;触れないでください。!AA103&amp;CHAR(10)&amp;触れないでください。!AA104&amp;CHAR(10)&amp;触れないでください。!AA105&amp;CHAR(10)&amp;触れないでください。!AA106&amp;CHAR(10)&amp;触れないでください。!AA107&amp;CHAR(10)&amp;触れないでください。!AA108&amp;CHAR(10)&amp;触れないでください。!AA109&amp;CHAR(10)&amp;触れないでください。!AA110&amp;CHAR(10)&amp;触れないでください。!AA111&amp;CHAR(10)&amp;触れないでください。!AA112&amp;CHAR(10)&amp;触れないでください。!AA113&amp;CHAR(10)&amp;触れないでください。!AA114&amp;CHAR(10)&amp;触れないでください。!AA115&amp;CHAR(10)&amp;触れないでください。!AA116&amp;CHAR(10)&amp;触れないでください。!AA117&amp;CHAR(10)&amp;触れないでください。!AA118&amp;CHAR(10)&amp;触れないでください。!AA119&amp;CHAR(10)&amp;触れないでください。!AA120&amp;CHAR(10)&amp;触れないでください。!AA121&amp;CHAR(10)&amp;触れないでください。!AA122&amp;CHAR(10)&amp;触れないでください。!AA123&amp;CHAR(10)&amp;触れないでください。!AA124&amp;CHAR(10)&amp;触れないでください。!AA125&amp;CHAR(10)&amp;触れないでください。!AA126&amp;CHAR(10)&amp;触れないでください。!AA127&amp;CHAR(10)&amp;触れないでください。!AA128&amp;CHAR(10)&amp;触れないでください。!AA129&amp;CHAR(10)&amp;触れないでください。!AA130&amp;CHAR(10)&amp;触れないでください。!AA131&amp;CHAR(10)&amp;触れないでください。!AA132&amp;CHAR(10)&amp;触れないでください。!AA133&amp;CHAR(10)&amp;触れないでください。!AA134&amp;CHAR(10)&amp;触れないでください。!AA135&amp;CHAR(10)&amp;触れないでください。!AA136&amp;CHAR(10)&amp;触れないでください。!AA137&amp;CHAR(10)&amp;触れないでください。!AA138&amp;CHAR(10)&amp;触れないでください。!AA139&amp;CHAR(10)&amp;触れないでください。!AA140&amp;CHAR(10)&amp;触れないでください。!AA141&amp;CHAR(10)&amp;触れないでください。!AA142&amp;CHAR(10)&amp;触れないでください。!AA143&amp;CHAR(10)&amp;触れないでください。!AA144&amp;CHAR(10)&amp;触れないでください。!AA145&amp;CHAR(10)&amp;触れないでください。!AA146&amp;CHAR(10)&amp;触れないでください。!AA147&amp;CHAR(10)&amp;触れないでください。!AA148&amp;CHAR(10)&amp;触れないでください。!AA149&amp;CHAR(10)&amp;触れないでください。!AA150&amp;CHAR(10)&amp;触れないでください。!AA151&amp;CHAR(10)&amp;触れないでください。!AA152&amp;CHAR(10)&amp;触れないでください。!AA153&amp;CHAR(10)&amp;触れないでください。!AA154&amp;CHAR(10)&amp;触れないでください。!AA155&amp;CHAR(10)&amp;触れないでください。!AA156&amp;CHAR(10)&amp;触れないでください。!AA157&amp;CHAR(10)&amp;触れないでください。!AA158&amp;CHAR(10)&amp;触れないでください。!AA159&amp;CHAR(10)&amp;触れないでください。!AA160&amp;CHAR(10)&amp;触れないでください。!AA161&amp;CHAR(10)&amp;触れないでください。!AA162&amp;CHAR(10)&amp;触れないでください。!AA163&amp;CHAR(10)&amp;触れないでください。!AA164&amp;CHAR(10)&amp;触れないでください。!AA165&amp;CHAR(10)&amp;触れないでください。!AA166&amp;CHAR(10)&amp;触れないでください。!AA167&amp;CHAR(10)&amp;触れないでください。!AA168&amp;CHAR(10)&amp;触れないでください。!AA169&amp;CHAR(10)&amp;触れないでください。!AA170&amp;CHAR(10)&amp;触れないでください。!AA171&amp;CHAR(10)&amp;触れないでください。!AA172&amp;CHAR(10)&amp;触れないでください。!AA173&amp;CHAR(10)&amp;触れないでください。!AA174&amp;CHAR(10)&amp;触れないでください。!AA175&amp;CHAR(10)&amp;触れないでください。!AA176&amp;CHAR(10)&amp;触れないでください。!AA177&amp;CHAR(10)&amp;触れないでください。!AA178&amp;CHAR(10)&amp;触れないでください。!AA179&amp;CHAR(10)&amp;触れないでください。!AA180&amp;CHAR(10)&amp;触れないでください。!AA181&amp;CHAR(10)&amp;触れないでください。!AA182&amp;CHAR(10)&amp;触れないでください。!AA183&amp;CHAR(10)&amp;触れないでください。!AA184&amp;CHAR(10)&amp;触れないでください。!AA185&amp;CHAR(10)&amp;触れないでください。!AA186&amp;CHAR(10)&amp;触れないでください。!AA187&amp;CHAR(10)&amp;触れないでください。!AA188&amp;CHAR(10)&amp;触れないでください。!AA189&amp;CHAR(10)&amp;触れないでください。!AA190&amp;CHAR(10)&amp;触れないでください。!AA191&amp;CHAR(10)&amp;触れないでください。!AA192&amp;CHAR(10)&amp;触れないでください。!AA193&amp;CHAR(10)&amp;触れないでください。!AA194&amp;CHAR(10)&amp;触れないでください。!AA195&amp;CHAR(10)&amp;触れないでください。!AA196&amp;CHAR(10)&amp;触れないでください。!AA197&amp;CHAR(10)&amp;触れないでください。!AA198&amp;CHAR(10)&amp;触れないでください。!AA199&amp;CHAR(10)&amp;触れないでください。!AA200&amp;CHAR(10)&amp;触れないでください。!AA201&amp;CHAR(10)&amp;触れないでください。!AA202&amp;CHAR(10)&amp;触れないでください。!AA203&amp;CHAR(10)&amp;触れないでください。!AA204&amp;CHAR(10)&amp;触れないでください。!AA205&amp;CHAR(10)&amp;触れないでください。!AA206&amp;CHAR(10)&amp;触れないでください。!AA207&amp;CHAR(10)&amp;触れないでください。!AA208&amp;CHAR(10)&amp;触れないでください。!AA209&amp;CHAR(10)&amp;触れないでください。!AA210&amp;CHAR(10)&amp;触れないでください。!AA211&amp;CHAR(10)&amp;触れないでください。!AA212&amp;CHAR(10)&amp;触れないでください。!AA213&amp;CHAR(10)&amp;触れないでください。!AA214&amp;CHAR(10)&amp;触れないでください。!AA215&amp;CHAR(10)&amp;触れないでください。!AA216&amp;CHAR(10)&amp;触れないでください。!AA217&amp;CHAR(10)&amp;触れないでください。!AA218&amp;CHAR(10)&amp;触れないでください。!AA219&amp;CHAR(10)&amp;触れないでください。!AA220&amp;CHAR(10)&amp;触れないでください。!AA221&amp;CHAR(10)&amp;触れないでください。!AA222&amp;CHAR(10)&amp;触れないでください。!AA223&amp;CHAR(10)&amp;触れないでください。!AA224&amp;CHAR(10)&amp;触れないでください。!AA225&amp;CHAR(10)&amp;触れないでください。!AA226&amp;CHAR(10)&amp;触れないでください。!AA227&amp;CHAR(10)&amp;触れないでください。!AA228&amp;CHAR(10)&amp;触れないでください。!AA229&amp;CHAR(10)&amp;触れないでください。!AA230&amp;CHAR(10)&amp;触れないでください。!AA231&amp;CHAR(10)&amp;触れないでください。!AA232&amp;CHAR(10)&amp;触れないでください。!AA233&amp;CHAR(10)&amp;触れないでください。!AA234&amp;CHAR(10)&amp;触れないでください。!AA235&amp;CHAR(10)&amp;触れないでください。!AA236&amp;CHAR(10)&amp;触れないでください。!AA237&amp;CHAR(10)&amp;触れないでください。!AA238&amp;CHAR(10)&amp;触れないでください。!AA239&amp;CHAR(10)&amp;触れないでください。!AA240&amp;CHAR(10)&amp;触れないでください。!AA241&amp;CHAR(10)&amp;触れないでください。!AA242&amp;CHAR(10)&amp;触れないでください。!AA243&amp;CHAR(10)&amp;触れないでください。!AA244&amp;CHAR(10)&amp;触れないでください。!AA245&amp;CHAR(10)&amp;触れないでください。!AA246&amp;CHAR(10)&amp;触れないでください。!AA247&amp;CHAR(10)&amp;触れないでください。!AA248&amp;CHAR(10)&amp;触れないでください。!AA249,O13)</f>
        <v xml:space="preserve">
</v>
      </c>
      <c r="I13" s="1371"/>
      <c r="J13" s="1371"/>
      <c r="K13" s="1372"/>
      <c r="L13" s="354"/>
      <c r="N13" s="437"/>
      <c r="O13" s="422"/>
    </row>
    <row r="14" spans="1:20" ht="61.35" customHeight="1">
      <c r="A14" s="48"/>
      <c r="B14" s="1426"/>
      <c r="C14" s="55" t="s">
        <v>148</v>
      </c>
      <c r="D14" s="56"/>
      <c r="E14" s="57"/>
      <c r="F14" s="1368">
        <f>IF(N14="",触れないでください。!AF250,N14)</f>
        <v>0</v>
      </c>
      <c r="G14" s="1369"/>
      <c r="H14" s="1370" t="str">
        <f>IF(O14="",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amp;CHAR(10)&amp;触れないでください。!AE34&amp;CHAR(10)&amp;触れないでください。!AE35&amp;CHAR(10)&amp;触れないでください。!AE36&amp;CHAR(10)&amp;触れないでください。!AE37&amp;CHAR(10)&amp;触れないでください。!AE38&amp;CHAR(10)&amp;触れないでください。!AE39&amp;CHAR(10)&amp;触れないでください。!AE40&amp;CHAR(10)&amp;触れないでください。!AE41&amp;CHAR(10)&amp;触れないでください。!AE42&amp;CHAR(10)&amp;触れないでください。!AE43&amp;CHAR(10)&amp;触れないでください。!AE44&amp;CHAR(10)&amp;触れないでください。!AE45&amp;CHAR(10)&amp;触れないでください。!AE46&amp;CHAR(10)&amp;触れないでください。!AE47&amp;CHAR(10)&amp;触れないでください。!AE48&amp;CHAR(10)&amp;触れないでください。!AE49&amp;CHAR(10)&amp;触れないでください。!AE50&amp;CHAR(10)&amp;触れないでください。!AE51&amp;CHAR(10)&amp;触れないでください。!AE52&amp;CHAR(10)&amp;触れないでください。!AE53&amp;CHAR(10)&amp;触れないでください。!AE54&amp;CHAR(10)&amp;触れないでください。!AE55&amp;CHAR(10)&amp;触れないでください。!AE56&amp;CHAR(10)&amp;触れないでください。!AE57&amp;CHAR(10)&amp;触れないでください。!AE58&amp;CHAR(10)&amp;触れないでください。!AE59&amp;CHAR(10)&amp;触れないでください。!AE60&amp;CHAR(10)&amp;触れないでください。!AE61&amp;CHAR(10)&amp;触れないでください。!AE62&amp;CHAR(10)&amp;触れないでください。!AE63&amp;CHAR(10)&amp;触れないでください。!AE64&amp;CHAR(10)&amp;触れないでください。!AE65&amp;CHAR(10)&amp;触れないでください。!AE66&amp;CHAR(10)&amp;触れないでください。!AE67&amp;CHAR(10)&amp;触れないでください。!AE68&amp;CHAR(10)&amp;触れないでください。!AE69&amp;CHAR(10)&amp;触れないでください。!AE70&amp;CHAR(10)&amp;触れないでください。!AE71&amp;CHAR(10)&amp;触れないでください。!AE72&amp;CHAR(10)&amp;触れないでください。!AE73&amp;CHAR(10)&amp;触れないでください。!AE74&amp;CHAR(10)&amp;触れないでください。!AE75&amp;CHAR(10)&amp;触れないでください。!AE76&amp;CHAR(10)&amp;触れないでください。!AE77&amp;CHAR(10)&amp;触れないでください。!AE78&amp;CHAR(10)&amp;触れないでください。!AE79&amp;CHAR(10)&amp;触れないでください。!AE80&amp;CHAR(10)&amp;触れないでください。!AE81&amp;CHAR(10)&amp;触れないでください。!AE82&amp;CHAR(10)&amp;触れないでください。!AE83&amp;CHAR(10)&amp;触れないでください。!AE84&amp;CHAR(10)&amp;触れないでください。!AE85&amp;CHAR(10)&amp;触れないでください。!AE86&amp;CHAR(10)&amp;触れないでください。!AE87&amp;CHAR(10)&amp;触れないでください。!AE88&amp;CHAR(10)&amp;触れないでください。!AE89&amp;CHAR(10)&amp;触れないでください。!AE90&amp;CHAR(10)&amp;触れないでください。!AE91&amp;CHAR(10)&amp;触れないでください。!AE92&amp;CHAR(10)&amp;触れないでください。!AE93&amp;CHAR(10)&amp;触れないでください。!AE94&amp;CHAR(10)&amp;触れないでください。!AE95&amp;CHAR(10)&amp;触れないでください。!AE96&amp;CHAR(10)&amp;触れないでください。!AE97&amp;CHAR(10)&amp;触れないでください。!AE98&amp;CHAR(10)&amp;触れないでください。!AE99&amp;CHAR(10)&amp;触れないでください。!AE100&amp;CHAR(10)&amp;触れないでください。!AE101&amp;CHAR(10)&amp;触れないでください。!AE102&amp;CHAR(10)&amp;触れないでください。!AE103&amp;CHAR(10)&amp;触れないでください。!AE104&amp;CHAR(10)&amp;触れないでください。!AE105&amp;CHAR(10)&amp;触れないでください。!AE106&amp;CHAR(10)&amp;触れないでください。!AE107&amp;CHAR(10)&amp;触れないでください。!AE108&amp;CHAR(10)&amp;触れないでください。!AE109&amp;CHAR(10)&amp;触れないでください。!AE110&amp;CHAR(10)&amp;触れないでください。!AE111&amp;CHAR(10)&amp;触れないでください。!AE112&amp;CHAR(10)&amp;触れないでください。!AE113&amp;CHAR(10)&amp;触れないでください。!AE114&amp;CHAR(10)&amp;触れないでください。!AE115&amp;CHAR(10)&amp;触れないでください。!AE116&amp;CHAR(10)&amp;触れないでください。!AE117&amp;CHAR(10)&amp;触れないでください。!AE118&amp;CHAR(10)&amp;触れないでください。!AE119&amp;CHAR(10)&amp;触れないでください。!AE120&amp;CHAR(10)&amp;触れないでください。!AE121&amp;CHAR(10)&amp;触れないでください。!AE122&amp;CHAR(10)&amp;触れないでください。!AE123&amp;CHAR(10)&amp;触れないでください。!AE124&amp;CHAR(10)&amp;触れないでください。!AE125&amp;CHAR(10)&amp;触れないでください。!AE126&amp;CHAR(10)&amp;触れないでください。!AE127&amp;CHAR(10)&amp;触れないでください。!AE128&amp;CHAR(10)&amp;触れないでください。!AE129&amp;CHAR(10)&amp;触れないでください。!AE130&amp;CHAR(10)&amp;触れないでください。!AE131&amp;CHAR(10)&amp;触れないでください。!AE132&amp;CHAR(10)&amp;触れないでください。!AE133&amp;CHAR(10)&amp;触れないでください。!AE134&amp;CHAR(10)&amp;触れないでください。!AE135&amp;CHAR(10)&amp;触れないでください。!AE136&amp;CHAR(10)&amp;触れないでください。!AE137&amp;CHAR(10)&amp;触れないでください。!AE138&amp;CHAR(10)&amp;触れないでください。!AE139&amp;CHAR(10)&amp;触れないでください。!AE140&amp;CHAR(10)&amp;触れないでください。!AE141&amp;CHAR(10)&amp;触れないでください。!AE142&amp;CHAR(10)&amp;触れないでください。!AE143&amp;CHAR(10)&amp;触れないでください。!AE144&amp;CHAR(10)&amp;触れないでください。!AE145&amp;CHAR(10)&amp;触れないでください。!AE146&amp;CHAR(10)&amp;触れないでください。!AE147&amp;CHAR(10)&amp;触れないでください。!AE148&amp;CHAR(10)&amp;触れないでください。!AE149&amp;CHAR(10)&amp;触れないでください。!AE150&amp;CHAR(10)&amp;触れないでください。!AE151&amp;CHAR(10)&amp;触れないでください。!AE152&amp;CHAR(10)&amp;触れないでください。!AE153&amp;CHAR(10)&amp;触れないでください。!AE154&amp;CHAR(10)&amp;触れないでください。!AE155&amp;CHAR(10)&amp;触れないでください。!AE156&amp;CHAR(10)&amp;触れないでください。!AE157&amp;CHAR(10)&amp;触れないでください。!AE158&amp;CHAR(10)&amp;触れないでください。!AE159&amp;CHAR(10)&amp;触れないでください。!AE160&amp;CHAR(10)&amp;触れないでください。!AE161&amp;CHAR(10)&amp;触れないでください。!AE162&amp;CHAR(10)&amp;触れないでください。!AE163&amp;CHAR(10)&amp;触れないでください。!AE164&amp;CHAR(10)&amp;触れないでください。!AE165&amp;CHAR(10)&amp;触れないでください。!AE166&amp;CHAR(10)&amp;触れないでください。!AE167&amp;CHAR(10)&amp;触れないでください。!AE168&amp;CHAR(10)&amp;触れないでください。!AE169&amp;CHAR(10)&amp;触れないでください。!AE170&amp;CHAR(10)&amp;触れないでください。!AE171&amp;CHAR(10)&amp;触れないでください。!AE172&amp;CHAR(10)&amp;触れないでください。!AE173&amp;CHAR(10)&amp;触れないでください。!AE174&amp;CHAR(10)&amp;触れないでください。!AE175&amp;CHAR(10)&amp;触れないでください。!AE176&amp;CHAR(10)&amp;触れないでください。!AE177&amp;CHAR(10)&amp;触れないでください。!AE178&amp;CHAR(10)&amp;触れないでください。!AE179&amp;CHAR(10)&amp;触れないでください。!AE180&amp;CHAR(10)&amp;触れないでください。!AE181&amp;CHAR(10)&amp;触れないでください。!AE182&amp;CHAR(10)&amp;触れないでください。!AE183&amp;CHAR(10)&amp;触れないでください。!AE184&amp;CHAR(10)&amp;触れないでください。!AE185&amp;CHAR(10)&amp;触れないでください。!AE186&amp;CHAR(10)&amp;触れないでください。!AE187&amp;CHAR(10)&amp;触れないでください。!AE188&amp;CHAR(10)&amp;触れないでください。!AE189&amp;CHAR(10)&amp;触れないでください。!AE190&amp;CHAR(10)&amp;触れないでください。!AE191&amp;CHAR(10)&amp;触れないでください。!AE192&amp;CHAR(10)&amp;触れないでください。!AE193&amp;CHAR(10)&amp;触れないでください。!AE194&amp;CHAR(10)&amp;触れないでください。!AE195&amp;CHAR(10)&amp;触れないでください。!AE196&amp;CHAR(10)&amp;触れないでください。!AE197&amp;CHAR(10)&amp;触れないでください。!AE198&amp;CHAR(10)&amp;触れないでください。!AE199&amp;CHAR(10)&amp;触れないでください。!AE200&amp;CHAR(10)&amp;触れないでください。!AE201&amp;CHAR(10)&amp;触れないでください。!AE202&amp;CHAR(10)&amp;触れないでください。!AE203&amp;CHAR(10)&amp;触れないでください。!AE204&amp;CHAR(10)&amp;触れないでください。!AE205&amp;CHAR(10)&amp;触れないでください。!AE206&amp;CHAR(10)&amp;触れないでください。!AE207&amp;CHAR(10)&amp;触れないでください。!AE208&amp;CHAR(10)&amp;触れないでください。!AE209&amp;CHAR(10)&amp;触れないでください。!AE210&amp;CHAR(10)&amp;触れないでください。!AE211&amp;CHAR(10)&amp;触れないでください。!AE212&amp;CHAR(10)&amp;触れないでください。!AE213&amp;CHAR(10)&amp;触れないでください。!AE214&amp;CHAR(10)&amp;触れないでください。!AE215&amp;CHAR(10)&amp;触れないでください。!AE216&amp;CHAR(10)&amp;触れないでください。!AE217&amp;CHAR(10)&amp;触れないでください。!AE218&amp;CHAR(10)&amp;触れないでください。!AE219&amp;CHAR(10)&amp;触れないでください。!AE220&amp;CHAR(10)&amp;触れないでください。!AE221&amp;CHAR(10)&amp;触れないでください。!AE222&amp;CHAR(10)&amp;触れないでください。!AE223&amp;CHAR(10)&amp;触れないでください。!AE224&amp;CHAR(10)&amp;触れないでください。!AE225&amp;CHAR(10)&amp;触れないでください。!AE226&amp;CHAR(10)&amp;触れないでください。!AE227&amp;CHAR(10)&amp;触れないでください。!AE228&amp;CHAR(10)&amp;触れないでください。!AE229&amp;CHAR(10)&amp;触れないでください。!AE230&amp;CHAR(10)&amp;触れないでください。!AE231&amp;CHAR(10)&amp;触れないでください。!AE232&amp;CHAR(10)&amp;触れないでください。!AE233&amp;CHAR(10)&amp;触れないでください。!AE234&amp;CHAR(10)&amp;触れないでください。!AE235&amp;CHAR(10)&amp;触れないでください。!AE236&amp;CHAR(10)&amp;触れないでください。!AE237&amp;CHAR(10)&amp;触れないでください。!AE238&amp;CHAR(10)&amp;触れないでください。!AE239&amp;CHAR(10)&amp;触れないでください。!AE240&amp;CHAR(10)&amp;触れないでください。!AE241&amp;CHAR(10)&amp;触れないでください。!AE242&amp;CHAR(10)&amp;触れないでください。!AE243&amp;CHAR(10)&amp;触れないでください。!AE244&amp;CHAR(10)&amp;触れないでください。!AE245&amp;CHAR(10)&amp;触れないでください。!AE246&amp;CHAR(10)&amp;触れないでください。!AE247&amp;CHAR(10)&amp;触れないでください。!AE248&amp;CHAR(10)&amp;触れないでください。!AE249,O14)</f>
        <v xml:space="preserve">
</v>
      </c>
      <c r="I14" s="1371"/>
      <c r="J14" s="1371"/>
      <c r="K14" s="1372"/>
      <c r="L14" s="350"/>
      <c r="N14" s="437"/>
      <c r="O14" s="422"/>
    </row>
    <row r="15" spans="1:20" ht="61.35" customHeight="1">
      <c r="A15" s="48"/>
      <c r="B15" s="1426"/>
      <c r="C15" s="55" t="s">
        <v>147</v>
      </c>
      <c r="D15" s="56"/>
      <c r="E15" s="57"/>
      <c r="F15" s="1368">
        <f>IF(N15="",触れないでください。!AJ250,N15)</f>
        <v>0</v>
      </c>
      <c r="G15" s="1369"/>
      <c r="H15" s="1370" t="str">
        <f>IF(O15="",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amp;CHAR(10)&amp;触れないでください。!AI34&amp;CHAR(10)&amp;触れないでください。!AI35&amp;CHAR(10)&amp;触れないでください。!AI36&amp;CHAR(10)&amp;触れないでください。!AI37&amp;CHAR(10)&amp;触れないでください。!AI38&amp;CHAR(10)&amp;触れないでください。!AI39&amp;CHAR(10)&amp;触れないでください。!AI40&amp;CHAR(10)&amp;触れないでください。!AI41&amp;CHAR(10)&amp;触れないでください。!AI42&amp;CHAR(10)&amp;触れないでください。!AI43&amp;CHAR(10)&amp;触れないでください。!AI44&amp;CHAR(10)&amp;触れないでください。!AI45&amp;CHAR(10)&amp;触れないでください。!AI46&amp;CHAR(10)&amp;触れないでください。!AI47&amp;CHAR(10)&amp;触れないでください。!AI48&amp;CHAR(10)&amp;触れないでください。!AI49&amp;CHAR(10)&amp;触れないでください。!AI50&amp;CHAR(10)&amp;触れないでください。!AI51&amp;CHAR(10)&amp;触れないでください。!AI52&amp;CHAR(10)&amp;触れないでください。!AI53&amp;CHAR(10)&amp;触れないでください。!AI54&amp;CHAR(10)&amp;触れないでください。!AI55&amp;CHAR(10)&amp;触れないでください。!AI56&amp;CHAR(10)&amp;触れないでください。!AI57&amp;CHAR(10)&amp;触れないでください。!AI58&amp;CHAR(10)&amp;触れないでください。!AI59&amp;CHAR(10)&amp;触れないでください。!AI60&amp;CHAR(10)&amp;触れないでください。!AI61&amp;CHAR(10)&amp;触れないでください。!AI62&amp;CHAR(10)&amp;触れないでください。!AI63&amp;CHAR(10)&amp;触れないでください。!AI64&amp;CHAR(10)&amp;触れないでください。!AI65&amp;CHAR(10)&amp;触れないでください。!AI66&amp;CHAR(10)&amp;触れないでください。!AI67&amp;CHAR(10)&amp;触れないでください。!AI68&amp;CHAR(10)&amp;触れないでください。!AI69&amp;CHAR(10)&amp;触れないでください。!AI70&amp;CHAR(10)&amp;触れないでください。!AI71&amp;CHAR(10)&amp;触れないでください。!AI72&amp;CHAR(10)&amp;触れないでください。!AI73&amp;CHAR(10)&amp;触れないでください。!AI74&amp;CHAR(10)&amp;触れないでください。!AI75&amp;CHAR(10)&amp;触れないでください。!AI76&amp;CHAR(10)&amp;触れないでください。!AI77&amp;CHAR(10)&amp;触れないでください。!AI78&amp;CHAR(10)&amp;触れないでください。!AI79&amp;CHAR(10)&amp;触れないでください。!AI80&amp;CHAR(10)&amp;触れないでください。!AI81&amp;CHAR(10)&amp;触れないでください。!AI82&amp;CHAR(10)&amp;触れないでください。!AI83&amp;CHAR(10)&amp;触れないでください。!AI84&amp;CHAR(10)&amp;触れないでください。!AI85&amp;CHAR(10)&amp;触れないでください。!AI86&amp;CHAR(10)&amp;触れないでください。!AI87&amp;CHAR(10)&amp;触れないでください。!AI88&amp;CHAR(10)&amp;触れないでください。!AI89&amp;CHAR(10)&amp;触れないでください。!AI90&amp;CHAR(10)&amp;触れないでください。!AI91&amp;CHAR(10)&amp;触れないでください。!AI92&amp;CHAR(10)&amp;触れないでください。!AI93&amp;CHAR(10)&amp;触れないでください。!AI94&amp;CHAR(10)&amp;触れないでください。!AI95&amp;CHAR(10)&amp;触れないでください。!AI96&amp;CHAR(10)&amp;触れないでください。!AI97&amp;CHAR(10)&amp;触れないでください。!AI98&amp;CHAR(10)&amp;触れないでください。!AI99&amp;CHAR(10)&amp;触れないでください。!AI100&amp;CHAR(10)&amp;触れないでください。!AI101&amp;CHAR(10)&amp;触れないでください。!AI102&amp;CHAR(10)&amp;触れないでください。!AI103&amp;CHAR(10)&amp;触れないでください。!AI104&amp;CHAR(10)&amp;触れないでください。!AI105&amp;CHAR(10)&amp;触れないでください。!AI106&amp;CHAR(10)&amp;触れないでください。!AI107&amp;CHAR(10)&amp;触れないでください。!AI108&amp;CHAR(10)&amp;触れないでください。!AI109&amp;CHAR(10)&amp;触れないでください。!AI110&amp;CHAR(10)&amp;触れないでください。!AI111&amp;CHAR(10)&amp;触れないでください。!AI112&amp;CHAR(10)&amp;触れないでください。!AI113&amp;CHAR(10)&amp;触れないでください。!AI114&amp;CHAR(10)&amp;触れないでください。!AI115&amp;CHAR(10)&amp;触れないでください。!AI116&amp;CHAR(10)&amp;触れないでください。!AI117&amp;CHAR(10)&amp;触れないでください。!AI118&amp;CHAR(10)&amp;触れないでください。!AI119&amp;CHAR(10)&amp;触れないでください。!AI120&amp;CHAR(10)&amp;触れないでください。!AI121&amp;CHAR(10)&amp;触れないでください。!AI122&amp;CHAR(10)&amp;触れないでください。!AI123&amp;CHAR(10)&amp;触れないでください。!AI124&amp;CHAR(10)&amp;触れないでください。!AI125&amp;CHAR(10)&amp;触れないでください。!AI126&amp;CHAR(10)&amp;触れないでください。!AI127&amp;CHAR(10)&amp;触れないでください。!AI128&amp;CHAR(10)&amp;触れないでください。!AI129&amp;CHAR(10)&amp;触れないでください。!AI130&amp;CHAR(10)&amp;触れないでください。!AI131&amp;CHAR(10)&amp;触れないでください。!AI132&amp;CHAR(10)&amp;触れないでください。!AI133&amp;CHAR(10)&amp;触れないでください。!AI134&amp;CHAR(10)&amp;触れないでください。!AI135&amp;CHAR(10)&amp;触れないでください。!AI136&amp;CHAR(10)&amp;触れないでください。!AI137&amp;CHAR(10)&amp;触れないでください。!AI138&amp;CHAR(10)&amp;触れないでください。!AI139&amp;CHAR(10)&amp;触れないでください。!AI140&amp;CHAR(10)&amp;触れないでください。!AI141&amp;CHAR(10)&amp;触れないでください。!AI142&amp;CHAR(10)&amp;触れないでください。!AI143&amp;CHAR(10)&amp;触れないでください。!AI144&amp;CHAR(10)&amp;触れないでください。!AI145&amp;CHAR(10)&amp;触れないでください。!AI146&amp;CHAR(10)&amp;触れないでください。!AI147&amp;CHAR(10)&amp;触れないでください。!AI148&amp;CHAR(10)&amp;触れないでください。!AI149&amp;CHAR(10)&amp;触れないでください。!AI150&amp;CHAR(10)&amp;触れないでください。!AI151&amp;CHAR(10)&amp;触れないでください。!AI152&amp;CHAR(10)&amp;触れないでください。!AI153&amp;CHAR(10)&amp;触れないでください。!AI154&amp;CHAR(10)&amp;触れないでください。!AI155&amp;CHAR(10)&amp;触れないでください。!AI156&amp;CHAR(10)&amp;触れないでください。!AI157&amp;CHAR(10)&amp;触れないでください。!AI158&amp;CHAR(10)&amp;触れないでください。!AI159&amp;CHAR(10)&amp;触れないでください。!AI160&amp;CHAR(10)&amp;触れないでください。!AI161&amp;CHAR(10)&amp;触れないでください。!AI162&amp;CHAR(10)&amp;触れないでください。!AI163&amp;CHAR(10)&amp;触れないでください。!AI164&amp;CHAR(10)&amp;触れないでください。!AI165&amp;CHAR(10)&amp;触れないでください。!AI166&amp;CHAR(10)&amp;触れないでください。!AI167&amp;CHAR(10)&amp;触れないでください。!AI168&amp;CHAR(10)&amp;触れないでください。!AI169&amp;CHAR(10)&amp;触れないでください。!AI170&amp;CHAR(10)&amp;触れないでください。!AI171&amp;CHAR(10)&amp;触れないでください。!AI172&amp;CHAR(10)&amp;触れないでください。!AI173&amp;CHAR(10)&amp;触れないでください。!AI174&amp;CHAR(10)&amp;触れないでください。!AI175&amp;CHAR(10)&amp;触れないでください。!AI176&amp;CHAR(10)&amp;触れないでください。!AI177&amp;CHAR(10)&amp;触れないでください。!AI178&amp;CHAR(10)&amp;触れないでください。!AI179&amp;CHAR(10)&amp;触れないでください。!AI180&amp;CHAR(10)&amp;触れないでください。!AI181&amp;CHAR(10)&amp;触れないでください。!AI182&amp;CHAR(10)&amp;触れないでください。!AI183&amp;CHAR(10)&amp;触れないでください。!AI184&amp;CHAR(10)&amp;触れないでください。!AI185&amp;CHAR(10)&amp;触れないでください。!AI186&amp;CHAR(10)&amp;触れないでください。!AI187&amp;CHAR(10)&amp;触れないでください。!AI188&amp;CHAR(10)&amp;触れないでください。!AI189&amp;CHAR(10)&amp;触れないでください。!AI190&amp;CHAR(10)&amp;触れないでください。!AI191&amp;CHAR(10)&amp;触れないでください。!AI192&amp;CHAR(10)&amp;触れないでください。!AI193&amp;CHAR(10)&amp;触れないでください。!AI194&amp;CHAR(10)&amp;触れないでください。!AI195&amp;CHAR(10)&amp;触れないでください。!AI196&amp;CHAR(10)&amp;触れないでください。!AI197&amp;CHAR(10)&amp;触れないでください。!AI198&amp;CHAR(10)&amp;触れないでください。!AI199&amp;CHAR(10)&amp;触れないでください。!AI200&amp;CHAR(10)&amp;触れないでください。!AI201&amp;CHAR(10)&amp;触れないでください。!AI202&amp;CHAR(10)&amp;触れないでください。!AI203&amp;CHAR(10)&amp;触れないでください。!AI204&amp;CHAR(10)&amp;触れないでください。!AI205&amp;CHAR(10)&amp;触れないでください。!AI206&amp;CHAR(10)&amp;触れないでください。!AI207&amp;CHAR(10)&amp;触れないでください。!AI208&amp;CHAR(10)&amp;触れないでください。!AI209&amp;CHAR(10)&amp;触れないでください。!AI210&amp;CHAR(10)&amp;触れないでください。!AI211&amp;CHAR(10)&amp;触れないでください。!AI212&amp;CHAR(10)&amp;触れないでください。!AI213&amp;CHAR(10)&amp;触れないでください。!AI214&amp;CHAR(10)&amp;触れないでください。!AI215&amp;CHAR(10)&amp;触れないでください。!AI216&amp;CHAR(10)&amp;触れないでください。!AI217&amp;CHAR(10)&amp;触れないでください。!AI218&amp;CHAR(10)&amp;触れないでください。!AI219&amp;CHAR(10)&amp;触れないでください。!AI220&amp;CHAR(10)&amp;触れないでください。!AI221&amp;CHAR(10)&amp;触れないでください。!AI222&amp;CHAR(10)&amp;触れないでください。!AI223&amp;CHAR(10)&amp;触れないでください。!AI224&amp;CHAR(10)&amp;触れないでください。!AI225&amp;CHAR(10)&amp;触れないでください。!AI226&amp;CHAR(10)&amp;触れないでください。!AI227&amp;CHAR(10)&amp;触れないでください。!AI228&amp;CHAR(10)&amp;触れないでください。!AI229&amp;CHAR(10)&amp;触れないでください。!AI230&amp;CHAR(10)&amp;触れないでください。!AI231&amp;CHAR(10)&amp;触れないでください。!AI232&amp;CHAR(10)&amp;触れないでください。!AI233&amp;CHAR(10)&amp;触れないでください。!AI234&amp;CHAR(10)&amp;触れないでください。!AI235&amp;CHAR(10)&amp;触れないでください。!AI236&amp;CHAR(10)&amp;触れないでください。!AI237&amp;CHAR(10)&amp;触れないでください。!AI238&amp;CHAR(10)&amp;触れないでください。!AI239&amp;CHAR(10)&amp;触れないでください。!AI240&amp;CHAR(10)&amp;触れないでください。!AI241&amp;CHAR(10)&amp;触れないでください。!AI242&amp;CHAR(10)&amp;触れないでください。!AI243&amp;CHAR(10)&amp;触れないでください。!AI244&amp;CHAR(10)&amp;触れないでください。!AI245&amp;CHAR(10)&amp;触れないでください。!AI246&amp;CHAR(10)&amp;触れないでください。!AI247&amp;CHAR(10)&amp;触れないでください。!AI248&amp;CHAR(10)&amp;触れないでください。!AI249,O15)</f>
        <v xml:space="preserve">
</v>
      </c>
      <c r="I15" s="1371"/>
      <c r="J15" s="1371"/>
      <c r="K15" s="1372"/>
      <c r="L15" s="354"/>
      <c r="N15" s="437"/>
      <c r="O15" s="422"/>
    </row>
    <row r="16" spans="1:20" ht="61.35" customHeight="1">
      <c r="A16" s="48"/>
      <c r="B16" s="1426"/>
      <c r="C16" s="55" t="s">
        <v>146</v>
      </c>
      <c r="D16" s="56"/>
      <c r="E16" s="57"/>
      <c r="F16" s="1368">
        <f>IF(N16="",触れないでください。!AN250,N16)</f>
        <v>0</v>
      </c>
      <c r="G16" s="1369"/>
      <c r="H16" s="1370" t="str">
        <f>IF(O16="",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amp;CHAR(10)&amp;触れないでください。!AM53&amp;CHAR(10)&amp;触れないでください。!AM54&amp;CHAR(10)&amp;触れないでください。!AM55&amp;CHAR(10)&amp;触れないでください。!AM56&amp;CHAR(10)&amp;触れないでください。!AM57&amp;CHAR(10)&amp;触れないでください。!AM58&amp;CHAR(10)&amp;触れないでください。!AM59&amp;CHAR(10)&amp;触れないでください。!AM60&amp;CHAR(10)&amp;触れないでください。!AM61&amp;CHAR(10)&amp;触れないでください。!AM62&amp;CHAR(10)&amp;触れないでください。!AM63&amp;CHAR(10)&amp;触れないでください。!AM64&amp;CHAR(10)&amp;触れないでください。!AM65&amp;CHAR(10)&amp;触れないでください。!AM66&amp;CHAR(10)&amp;触れないでください。!AM67&amp;CHAR(10)&amp;触れないでください。!AM68&amp;CHAR(10)&amp;触れないでください。!AM69&amp;CHAR(10)&amp;触れないでください。!AM70&amp;CHAR(10)&amp;触れないでください。!AM71&amp;CHAR(10)&amp;触れないでください。!AM72&amp;CHAR(10)&amp;触れないでください。!AM73&amp;CHAR(10)&amp;触れないでください。!AM74&amp;CHAR(10)&amp;触れないでください。!AM75&amp;CHAR(10)&amp;触れないでください。!AM76&amp;CHAR(10)&amp;触れないでください。!AM77&amp;CHAR(10)&amp;触れないでください。!AM78&amp;CHAR(10)&amp;触れないでください。!AM79&amp;CHAR(10)&amp;触れないでください。!AM80&amp;CHAR(10)&amp;触れないでください。!AM81&amp;CHAR(10)&amp;触れないでください。!AM82&amp;CHAR(10)&amp;触れないでください。!AM83&amp;CHAR(10)&amp;触れないでください。!AM84&amp;CHAR(10)&amp;触れないでください。!AM85&amp;CHAR(10)&amp;触れないでください。!AM86&amp;CHAR(10)&amp;触れないでください。!AM87&amp;CHAR(10)&amp;触れないでください。!AM88&amp;CHAR(10)&amp;触れないでください。!AM89&amp;CHAR(10)&amp;触れないでください。!AM90&amp;CHAR(10)&amp;触れないでください。!AM91&amp;CHAR(10)&amp;触れないでください。!AM92&amp;CHAR(10)&amp;触れないでください。!AM93&amp;CHAR(10)&amp;触れないでください。!AM94&amp;CHAR(10)&amp;触れないでください。!AM95&amp;CHAR(10)&amp;触れないでください。!AM96&amp;CHAR(10)&amp;触れないでください。!AM97&amp;CHAR(10)&amp;触れないでください。!AM98&amp;CHAR(10)&amp;触れないでください。!AM99&amp;CHAR(10)&amp;触れないでください。!AM100&amp;CHAR(10)&amp;触れないでください。!AM101&amp;CHAR(10)&amp;触れないでください。!AM102&amp;CHAR(10)&amp;触れないでください。!AM103&amp;CHAR(10)&amp;触れないでください。!AM104&amp;CHAR(10)&amp;触れないでください。!AM105&amp;CHAR(10)&amp;触れないでください。!AM106&amp;CHAR(10)&amp;触れないでください。!AM107&amp;CHAR(10)&amp;触れないでください。!AM108&amp;CHAR(10)&amp;触れないでください。!AM109&amp;CHAR(10)&amp;触れないでください。!AM110&amp;CHAR(10)&amp;触れないでください。!AM111&amp;CHAR(10)&amp;触れないでください。!AM112&amp;CHAR(10)&amp;触れないでください。!AM113&amp;CHAR(10)&amp;触れないでください。!AM114&amp;CHAR(10)&amp;触れないでください。!AM115&amp;CHAR(10)&amp;触れないでください。!AM116&amp;CHAR(10)&amp;触れないでください。!AM117&amp;CHAR(10)&amp;触れないでください。!AM118&amp;CHAR(10)&amp;触れないでください。!AM119&amp;CHAR(10)&amp;触れないでください。!AM120&amp;CHAR(10)&amp;触れないでください。!AM121&amp;CHAR(10)&amp;触れないでください。!AM122&amp;CHAR(10)&amp;触れないでください。!AM123&amp;CHAR(10)&amp;触れないでください。!AM124&amp;CHAR(10)&amp;触れないでください。!AM125&amp;CHAR(10)&amp;触れないでください。!AM126&amp;CHAR(10)&amp;触れないでください。!AM127&amp;CHAR(10)&amp;触れないでください。!AM128&amp;CHAR(10)&amp;触れないでください。!AM129&amp;CHAR(10)&amp;触れないでください。!AM130&amp;CHAR(10)&amp;触れないでください。!AM131&amp;CHAR(10)&amp;触れないでください。!AM132&amp;CHAR(10)&amp;触れないでください。!AM133&amp;CHAR(10)&amp;触れないでください。!AM134&amp;CHAR(10)&amp;触れないでください。!AM135&amp;CHAR(10)&amp;触れないでください。!AM136&amp;CHAR(10)&amp;触れないでください。!AM137&amp;CHAR(10)&amp;触れないでください。!AM138&amp;CHAR(10)&amp;触れないでください。!AM139&amp;CHAR(10)&amp;触れないでください。!AM140&amp;CHAR(10)&amp;触れないでください。!AM141&amp;CHAR(10)&amp;触れないでください。!AM142&amp;CHAR(10)&amp;触れないでください。!AM143&amp;CHAR(10)&amp;触れないでください。!AM144&amp;CHAR(10)&amp;触れないでください。!AM145&amp;CHAR(10)&amp;触れないでください。!AM146&amp;CHAR(10)&amp;触れないでください。!AM147&amp;CHAR(10)&amp;触れないでください。!AM148&amp;CHAR(10)&amp;触れないでください。!AM149&amp;CHAR(10)&amp;触れないでください。!AM150&amp;CHAR(10)&amp;触れないでください。!AM151&amp;CHAR(10)&amp;触れないでください。!AM152&amp;CHAR(10)&amp;触れないでください。!AM153&amp;CHAR(10)&amp;触れないでください。!AM154&amp;CHAR(10)&amp;触れないでください。!AM155&amp;CHAR(10)&amp;触れないでください。!AM156&amp;CHAR(10)&amp;触れないでください。!AM157&amp;CHAR(10)&amp;触れないでください。!AM158&amp;CHAR(10)&amp;触れないでください。!AM159&amp;CHAR(10)&amp;触れないでください。!AM160&amp;CHAR(10)&amp;触れないでください。!AM161&amp;CHAR(10)&amp;触れないでください。!AM162&amp;CHAR(10)&amp;触れないでください。!AM163&amp;CHAR(10)&amp;触れないでください。!AM164&amp;CHAR(10)&amp;触れないでください。!AM165&amp;CHAR(10)&amp;触れないでください。!AM166&amp;CHAR(10)&amp;触れないでください。!AM167&amp;CHAR(10)&amp;触れないでください。!AM168&amp;CHAR(10)&amp;触れないでください。!AM169&amp;CHAR(10)&amp;触れないでください。!AM170&amp;CHAR(10)&amp;触れないでください。!AM171&amp;CHAR(10)&amp;触れないでください。!AM172&amp;CHAR(10)&amp;触れないでください。!AM173&amp;CHAR(10)&amp;触れないでください。!AM174&amp;CHAR(10)&amp;触れないでください。!AM175&amp;CHAR(10)&amp;触れないでください。!AM176&amp;CHAR(10)&amp;触れないでください。!AM177&amp;CHAR(10)&amp;触れないでください。!AM178&amp;CHAR(10)&amp;触れないでください。!AM179&amp;CHAR(10)&amp;触れないでください。!AM180&amp;CHAR(10)&amp;触れないでください。!AM181&amp;CHAR(10)&amp;触れないでください。!AM182&amp;CHAR(10)&amp;触れないでください。!AM183&amp;CHAR(10)&amp;触れないでください。!AM184&amp;CHAR(10)&amp;触れないでください。!AM185&amp;CHAR(10)&amp;触れないでください。!AM186&amp;CHAR(10)&amp;触れないでください。!AM187&amp;CHAR(10)&amp;触れないでください。!AM188&amp;CHAR(10)&amp;触れないでください。!AM189&amp;CHAR(10)&amp;触れないでください。!AM190&amp;CHAR(10)&amp;触れないでください。!AM191&amp;CHAR(10)&amp;触れないでください。!AM192&amp;CHAR(10)&amp;触れないでください。!AM193&amp;CHAR(10)&amp;触れないでください。!AM194&amp;CHAR(10)&amp;触れないでください。!AM195&amp;CHAR(10)&amp;触れないでください。!AM196&amp;CHAR(10)&amp;触れないでください。!AM197&amp;CHAR(10)&amp;触れないでください。!AM198&amp;CHAR(10)&amp;触れないでください。!AM199&amp;CHAR(10)&amp;触れないでください。!AM200&amp;CHAR(10)&amp;触れないでください。!AM201&amp;CHAR(10)&amp;触れないでください。!AM202&amp;CHAR(10)&amp;触れないでください。!AM203&amp;CHAR(10)&amp;触れないでください。!AM204&amp;CHAR(10)&amp;触れないでください。!AM205&amp;CHAR(10)&amp;触れないでください。!AM206&amp;CHAR(10)&amp;触れないでください。!AM207&amp;CHAR(10)&amp;触れないでください。!AM208&amp;CHAR(10)&amp;触れないでください。!AM209&amp;CHAR(10)&amp;触れないでください。!AM210&amp;CHAR(10)&amp;触れないでください。!AM211&amp;CHAR(10)&amp;触れないでください。!AM212&amp;CHAR(10)&amp;触れないでください。!AM213&amp;CHAR(10)&amp;触れないでください。!AM214&amp;CHAR(10)&amp;触れないでください。!AM215&amp;CHAR(10)&amp;触れないでください。!AM216&amp;CHAR(10)&amp;触れないでください。!AM217&amp;CHAR(10)&amp;触れないでください。!AM218&amp;CHAR(10)&amp;触れないでください。!AM219&amp;CHAR(10)&amp;触れないでください。!AM220&amp;CHAR(10)&amp;触れないでください。!AM221&amp;CHAR(10)&amp;触れないでください。!AM222&amp;CHAR(10)&amp;触れないでください。!AM223&amp;CHAR(10)&amp;触れないでください。!AM224&amp;CHAR(10)&amp;触れないでください。!AM225&amp;CHAR(10)&amp;触れないでください。!AM226&amp;CHAR(10)&amp;触れないでください。!AM227&amp;CHAR(10)&amp;触れないでください。!AM228&amp;CHAR(10)&amp;触れないでください。!AM229&amp;CHAR(10)&amp;触れないでください。!AM230&amp;CHAR(10)&amp;触れないでください。!AM231&amp;CHAR(10)&amp;触れないでください。!AM232&amp;CHAR(10)&amp;触れないでください。!AM233&amp;CHAR(10)&amp;触れないでください。!AM234&amp;CHAR(10)&amp;触れないでください。!AM235&amp;CHAR(10)&amp;触れないでください。!AM236&amp;CHAR(10)&amp;触れないでください。!AM237&amp;CHAR(10)&amp;触れないでください。!AM238&amp;CHAR(10)&amp;触れないでください。!AM239&amp;CHAR(10)&amp;触れないでください。!AM240&amp;CHAR(10)&amp;触れないでください。!AM241&amp;CHAR(10)&amp;触れないでください。!AM242&amp;CHAR(10)&amp;触れないでください。!AM243&amp;CHAR(10)&amp;触れないでください。!AM244&amp;CHAR(10)&amp;触れないでください。!AM245&amp;CHAR(10)&amp;触れないでください。!AM246&amp;CHAR(10)&amp;触れないでください。!AM247&amp;CHAR(10)&amp;触れないでください。!AM248&amp;CHAR(10)&amp;触れないでください。!AM249,O16)</f>
        <v xml:space="preserve">
</v>
      </c>
      <c r="I16" s="1371"/>
      <c r="J16" s="1371"/>
      <c r="K16" s="1372"/>
      <c r="L16" s="354"/>
      <c r="N16" s="437"/>
      <c r="O16" s="422"/>
    </row>
    <row r="17" spans="1:19" ht="61.35" customHeight="1">
      <c r="A17" s="48"/>
      <c r="B17" s="1426"/>
      <c r="C17" s="1441" t="s">
        <v>325</v>
      </c>
      <c r="D17" s="1442"/>
      <c r="E17" s="1443"/>
      <c r="F17" s="1431">
        <f>IF(N17="",触れないでください。!AR250,N17)</f>
        <v>0</v>
      </c>
      <c r="G17" s="1432"/>
      <c r="H17" s="1370" t="str">
        <f>IF(O17="",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amp;CHAR(10)&amp;触れないでください。!AQ53&amp;CHAR(10)&amp;触れないでください。!AQ54&amp;CHAR(10)&amp;触れないでください。!AQ55&amp;CHAR(10)&amp;触れないでください。!AQ56&amp;CHAR(10)&amp;触れないでください。!AQ57&amp;CHAR(10)&amp;触れないでください。!AQ58&amp;CHAR(10)&amp;触れないでください。!AQ59&amp;CHAR(10)&amp;触れないでください。!AQ60&amp;CHAR(10)&amp;触れないでください。!AQ61&amp;CHAR(10)&amp;触れないでください。!AQ62&amp;CHAR(10)&amp;触れないでください。!AQ63&amp;CHAR(10)&amp;触れないでください。!AQ64&amp;CHAR(10)&amp;触れないでください。!AQ65&amp;CHAR(10)&amp;触れないでください。!AQ66&amp;CHAR(10)&amp;触れないでください。!AQ67&amp;CHAR(10)&amp;触れないでください。!AQ68&amp;CHAR(10)&amp;触れないでください。!AQ69&amp;CHAR(10)&amp;触れないでください。!AQ70&amp;CHAR(10)&amp;触れないでください。!AQ71&amp;CHAR(10)&amp;触れないでください。!AQ72&amp;CHAR(10)&amp;触れないでください。!AQ73&amp;CHAR(10)&amp;触れないでください。!AQ74&amp;CHAR(10)&amp;触れないでください。!AQ75&amp;CHAR(10)&amp;触れないでください。!AQ76&amp;CHAR(10)&amp;触れないでください。!AQ77&amp;CHAR(10)&amp;触れないでください。!AQ78&amp;CHAR(10)&amp;触れないでください。!AQ79&amp;CHAR(10)&amp;触れないでください。!AQ80&amp;CHAR(10)&amp;触れないでください。!AQ81&amp;CHAR(10)&amp;触れないでください。!AQ82&amp;CHAR(10)&amp;触れないでください。!AQ83&amp;CHAR(10)&amp;触れないでください。!AQ84&amp;CHAR(10)&amp;触れないでください。!AQ85&amp;CHAR(10)&amp;触れないでください。!AQ86&amp;CHAR(10)&amp;触れないでください。!AQ87&amp;CHAR(10)&amp;触れないでください。!AQ88&amp;CHAR(10)&amp;触れないでください。!AQ89&amp;CHAR(10)&amp;触れないでください。!AQ90&amp;CHAR(10)&amp;触れないでください。!AQ91&amp;CHAR(10)&amp;触れないでください。!AQ92&amp;CHAR(10)&amp;触れないでください。!AQ93&amp;CHAR(10)&amp;触れないでください。!AQ94&amp;CHAR(10)&amp;触れないでください。!AQ95&amp;CHAR(10)&amp;触れないでください。!AQ96&amp;CHAR(10)&amp;触れないでください。!AQ97&amp;CHAR(10)&amp;触れないでください。!AQ98&amp;CHAR(10)&amp;触れないでください。!AQ99&amp;CHAR(10)&amp;触れないでください。!AQ100&amp;CHAR(10)&amp;触れないでください。!AQ101&amp;CHAR(10)&amp;触れないでください。!AQ102&amp;CHAR(10)&amp;触れないでください。!AQ103&amp;CHAR(10)&amp;触れないでください。!AQ104&amp;CHAR(10)&amp;触れないでください。!AQ105&amp;CHAR(10)&amp;触れないでください。!AQ106&amp;CHAR(10)&amp;触れないでください。!AQ107&amp;CHAR(10)&amp;触れないでください。!AQ108&amp;CHAR(10)&amp;触れないでください。!AQ109&amp;CHAR(10)&amp;触れないでください。!AQ110&amp;CHAR(10)&amp;触れないでください。!AQ111&amp;CHAR(10)&amp;触れないでください。!AQ112&amp;CHAR(10)&amp;触れないでください。!AQ113&amp;CHAR(10)&amp;触れないでください。!AQ114&amp;CHAR(10)&amp;触れないでください。!AQ115&amp;CHAR(10)&amp;触れないでください。!AQ116&amp;CHAR(10)&amp;触れないでください。!AQ117&amp;CHAR(10)&amp;触れないでください。!AQ118&amp;CHAR(10)&amp;触れないでください。!AQ119&amp;CHAR(10)&amp;触れないでください。!AQ120&amp;CHAR(10)&amp;触れないでください。!AQ121&amp;CHAR(10)&amp;触れないでください。!AQ122&amp;CHAR(10)&amp;触れないでください。!AQ123&amp;CHAR(10)&amp;触れないでください。!AQ124&amp;CHAR(10)&amp;触れないでください。!AQ125&amp;CHAR(10)&amp;触れないでください。!AQ126&amp;CHAR(10)&amp;触れないでください。!AQ127&amp;CHAR(10)&amp;触れないでください。!AQ128&amp;CHAR(10)&amp;触れないでください。!AQ129&amp;CHAR(10)&amp;触れないでください。!AQ130&amp;CHAR(10)&amp;触れないでください。!AQ131&amp;CHAR(10)&amp;触れないでください。!AQ132&amp;CHAR(10)&amp;触れないでください。!AQ133&amp;CHAR(10)&amp;触れないでください。!AQ134&amp;CHAR(10)&amp;触れないでください。!AQ135&amp;CHAR(10)&amp;触れないでください。!AQ136&amp;CHAR(10)&amp;触れないでください。!AQ137&amp;CHAR(10)&amp;触れないでください。!AQ138&amp;CHAR(10)&amp;触れないでください。!AQ139&amp;CHAR(10)&amp;触れないでください。!AQ140&amp;CHAR(10)&amp;触れないでください。!AQ141&amp;CHAR(10)&amp;触れないでください。!AQ142&amp;CHAR(10)&amp;触れないでください。!AQ143&amp;CHAR(10)&amp;触れないでください。!AQ144&amp;CHAR(10)&amp;触れないでください。!AQ145&amp;CHAR(10)&amp;触れないでください。!AQ146&amp;CHAR(10)&amp;触れないでください。!AQ147&amp;CHAR(10)&amp;触れないでください。!AQ148&amp;CHAR(10)&amp;触れないでください。!AQ149&amp;CHAR(10)&amp;触れないでください。!AQ150&amp;CHAR(10)&amp;触れないでください。!AQ151&amp;CHAR(10)&amp;触れないでください。!AQ152&amp;CHAR(10)&amp;触れないでください。!AQ153&amp;CHAR(10)&amp;触れないでください。!AQ154&amp;CHAR(10)&amp;触れないでください。!AQ155&amp;CHAR(10)&amp;触れないでください。!AQ156&amp;CHAR(10)&amp;触れないでください。!AQ157&amp;CHAR(10)&amp;触れないでください。!AQ158&amp;CHAR(10)&amp;触れないでください。!AQ159&amp;CHAR(10)&amp;触れないでください。!AQ160&amp;CHAR(10)&amp;触れないでください。!AQ161&amp;CHAR(10)&amp;触れないでください。!AQ162&amp;CHAR(10)&amp;触れないでください。!AQ163&amp;CHAR(10)&amp;触れないでください。!AQ164&amp;CHAR(10)&amp;触れないでください。!AQ165&amp;CHAR(10)&amp;触れないでください。!AQ166&amp;CHAR(10)&amp;触れないでください。!AQ167&amp;CHAR(10)&amp;触れないでください。!AQ168&amp;CHAR(10)&amp;触れないでください。!AQ169&amp;CHAR(10)&amp;触れないでください。!AQ170&amp;CHAR(10)&amp;触れないでください。!AQ171&amp;CHAR(10)&amp;触れないでください。!AQ172&amp;CHAR(10)&amp;触れないでください。!AQ173&amp;CHAR(10)&amp;触れないでください。!AQ174&amp;CHAR(10)&amp;触れないでください。!AQ175&amp;CHAR(10)&amp;触れないでください。!AQ176&amp;CHAR(10)&amp;触れないでください。!AQ177&amp;CHAR(10)&amp;触れないでください。!AQ178&amp;CHAR(10)&amp;触れないでください。!AQ179&amp;CHAR(10)&amp;触れないでください。!AQ180&amp;CHAR(10)&amp;触れないでください。!AQ181&amp;CHAR(10)&amp;触れないでください。!AQ182&amp;CHAR(10)&amp;触れないでください。!AQ183&amp;CHAR(10)&amp;触れないでください。!AQ184&amp;CHAR(10)&amp;触れないでください。!AQ185&amp;CHAR(10)&amp;触れないでください。!AQ186&amp;CHAR(10)&amp;触れないでください。!AQ187&amp;CHAR(10)&amp;触れないでください。!AQ188&amp;CHAR(10)&amp;触れないでください。!AQ189&amp;CHAR(10)&amp;触れないでください。!AQ190&amp;CHAR(10)&amp;触れないでください。!AQ191&amp;CHAR(10)&amp;触れないでください。!AQ192&amp;CHAR(10)&amp;触れないでください。!AQ193&amp;CHAR(10)&amp;触れないでください。!AQ194&amp;CHAR(10)&amp;触れないでください。!AQ195&amp;CHAR(10)&amp;触れないでください。!AQ196&amp;CHAR(10)&amp;触れないでください。!AQ197&amp;CHAR(10)&amp;触れないでください。!AQ198&amp;CHAR(10)&amp;触れないでください。!AQ199&amp;CHAR(10)&amp;触れないでください。!AQ200&amp;CHAR(10)&amp;触れないでください。!AQ201&amp;CHAR(10)&amp;触れないでください。!AQ202&amp;CHAR(10)&amp;触れないでください。!AQ203&amp;CHAR(10)&amp;触れないでください。!AQ204&amp;CHAR(10)&amp;触れないでください。!AQ205&amp;CHAR(10)&amp;触れないでください。!AQ206&amp;CHAR(10)&amp;触れないでください。!AQ207&amp;CHAR(10)&amp;触れないでください。!AQ208&amp;CHAR(10)&amp;触れないでください。!AQ209&amp;CHAR(10)&amp;触れないでください。!AQ210&amp;CHAR(10)&amp;触れないでください。!AQ211&amp;CHAR(10)&amp;触れないでください。!AQ212&amp;CHAR(10)&amp;触れないでください。!AQ213&amp;CHAR(10)&amp;触れないでください。!AQ214&amp;CHAR(10)&amp;触れないでください。!AQ215&amp;CHAR(10)&amp;触れないでください。!AQ216&amp;CHAR(10)&amp;触れないでください。!AQ217&amp;CHAR(10)&amp;触れないでください。!AQ218&amp;CHAR(10)&amp;触れないでください。!AQ219&amp;CHAR(10)&amp;触れないでください。!AQ220&amp;CHAR(10)&amp;触れないでください。!AQ221&amp;CHAR(10)&amp;触れないでください。!AQ222&amp;CHAR(10)&amp;触れないでください。!AQ223&amp;CHAR(10)&amp;触れないでください。!AQ224&amp;CHAR(10)&amp;触れないでください。!AQ225&amp;CHAR(10)&amp;触れないでください。!AQ226&amp;CHAR(10)&amp;触れないでください。!AQ227&amp;CHAR(10)&amp;触れないでください。!AQ228&amp;CHAR(10)&amp;触れないでください。!AQ229&amp;CHAR(10)&amp;触れないでください。!AQ230&amp;CHAR(10)&amp;触れないでください。!AQ231&amp;CHAR(10)&amp;触れないでください。!AQ232&amp;CHAR(10)&amp;触れないでください。!AQ233&amp;CHAR(10)&amp;触れないでください。!AQ234&amp;CHAR(10)&amp;触れないでください。!AQ235&amp;CHAR(10)&amp;触れないでください。!AQ236&amp;CHAR(10)&amp;触れないでください。!AQ237&amp;CHAR(10)&amp;触れないでください。!AQ238&amp;CHAR(10)&amp;触れないでください。!AQ239&amp;CHAR(10)&amp;触れないでください。!AQ240&amp;CHAR(10)&amp;触れないでください。!AQ241&amp;CHAR(10)&amp;触れないでください。!AQ242&amp;CHAR(10)&amp;触れないでください。!AQ243&amp;CHAR(10)&amp;触れないでください。!AQ244&amp;CHAR(10)&amp;触れないでください。!AQ245&amp;CHAR(10)&amp;触れないでください。!AQ246&amp;CHAR(10)&amp;触れないでください。!AQ247&amp;CHAR(10)&amp;触れないでください。!AQ248&amp;CHAR(10)&amp;触れないでください。!AQ249,O17)</f>
        <v xml:space="preserve">
</v>
      </c>
      <c r="I17" s="1371"/>
      <c r="J17" s="1371"/>
      <c r="K17" s="1372"/>
      <c r="L17" s="354"/>
      <c r="N17" s="437"/>
      <c r="O17" s="422"/>
      <c r="Q17" s="411"/>
    </row>
    <row r="18" spans="1:19" ht="61.35" customHeight="1">
      <c r="A18" s="48"/>
      <c r="B18" s="1426"/>
      <c r="C18" s="55" t="s">
        <v>145</v>
      </c>
      <c r="D18" s="56"/>
      <c r="E18" s="57"/>
      <c r="F18" s="1368">
        <f>IF(N18="",触れないでください。!AV250,N18)</f>
        <v>0</v>
      </c>
      <c r="G18" s="1369"/>
      <c r="H18" s="1370" t="str">
        <f>IF(O18="",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amp;CHAR(10)&amp;触れないでください。!AU53&amp;CHAR(10)&amp;触れないでください。!AU54&amp;CHAR(10)&amp;触れないでください。!AU55&amp;CHAR(10)&amp;触れないでください。!AU56&amp;CHAR(10)&amp;触れないでください。!AU57&amp;CHAR(10)&amp;触れないでください。!AU58&amp;CHAR(10)&amp;触れないでください。!AU59&amp;CHAR(10)&amp;触れないでください。!AU60&amp;CHAR(10)&amp;触れないでください。!AU61&amp;CHAR(10)&amp;触れないでください。!AU62&amp;CHAR(10)&amp;触れないでください。!AU63&amp;CHAR(10)&amp;触れないでください。!AU64&amp;CHAR(10)&amp;触れないでください。!AU65&amp;CHAR(10)&amp;触れないでください。!AU66&amp;CHAR(10)&amp;触れないでください。!AU67&amp;CHAR(10)&amp;触れないでください。!AU68&amp;CHAR(10)&amp;触れないでください。!AU69&amp;CHAR(10)&amp;触れないでください。!AU70&amp;CHAR(10)&amp;触れないでください。!AU71&amp;CHAR(10)&amp;触れないでください。!AU72&amp;CHAR(10)&amp;触れないでください。!AU73&amp;CHAR(10)&amp;触れないでください。!AU74&amp;CHAR(10)&amp;触れないでください。!AU75&amp;CHAR(10)&amp;触れないでください。!AU76&amp;CHAR(10)&amp;触れないでください。!AU77&amp;CHAR(10)&amp;触れないでください。!AU78&amp;CHAR(10)&amp;触れないでください。!AU79&amp;CHAR(10)&amp;触れないでください。!AU80&amp;CHAR(10)&amp;触れないでください。!AU81&amp;CHAR(10)&amp;触れないでください。!AU82&amp;CHAR(10)&amp;触れないでください。!AU83&amp;CHAR(10)&amp;触れないでください。!AU84&amp;CHAR(10)&amp;触れないでください。!AU85&amp;CHAR(10)&amp;触れないでください。!AU86&amp;CHAR(10)&amp;触れないでください。!AU87&amp;CHAR(10)&amp;触れないでください。!AU88&amp;CHAR(10)&amp;触れないでください。!AU89&amp;CHAR(10)&amp;触れないでください。!AU90&amp;CHAR(10)&amp;触れないでください。!AU91&amp;CHAR(10)&amp;触れないでください。!AU92&amp;CHAR(10)&amp;触れないでください。!AU93&amp;CHAR(10)&amp;触れないでください。!AU94&amp;CHAR(10)&amp;触れないでください。!AU95&amp;CHAR(10)&amp;触れないでください。!AU96&amp;CHAR(10)&amp;触れないでください。!AU97&amp;CHAR(10)&amp;触れないでください。!AU98&amp;CHAR(10)&amp;触れないでください。!AU99&amp;CHAR(10)&amp;触れないでください。!AU100&amp;CHAR(10)&amp;触れないでください。!AU101&amp;CHAR(10)&amp;触れないでください。!AU102&amp;CHAR(10)&amp;触れないでください。!AU103&amp;CHAR(10)&amp;触れないでください。!AU104&amp;CHAR(10)&amp;触れないでください。!AU105&amp;CHAR(10)&amp;触れないでください。!AU106&amp;CHAR(10)&amp;触れないでください。!AU107&amp;CHAR(10)&amp;触れないでください。!AU108&amp;CHAR(10)&amp;触れないでください。!AU109&amp;CHAR(10)&amp;触れないでください。!AU110&amp;CHAR(10)&amp;触れないでください。!AU111&amp;CHAR(10)&amp;触れないでください。!AU112&amp;CHAR(10)&amp;触れないでください。!AU113&amp;CHAR(10)&amp;触れないでください。!AU114&amp;CHAR(10)&amp;触れないでください。!AU115&amp;CHAR(10)&amp;触れないでください。!AU116&amp;CHAR(10)&amp;触れないでください。!AU117&amp;CHAR(10)&amp;触れないでください。!AU118&amp;CHAR(10)&amp;触れないでください。!AU119&amp;CHAR(10)&amp;触れないでください。!AU120&amp;CHAR(10)&amp;触れないでください。!AU121&amp;CHAR(10)&amp;触れないでください。!AU122&amp;CHAR(10)&amp;触れないでください。!AU123&amp;CHAR(10)&amp;触れないでください。!AU124&amp;CHAR(10)&amp;触れないでください。!AU125&amp;CHAR(10)&amp;触れないでください。!AU126&amp;CHAR(10)&amp;触れないでください。!AU127&amp;CHAR(10)&amp;触れないでください。!AU128&amp;CHAR(10)&amp;触れないでください。!AU129&amp;CHAR(10)&amp;触れないでください。!AU130&amp;CHAR(10)&amp;触れないでください。!AU131&amp;CHAR(10)&amp;触れないでください。!AU132&amp;CHAR(10)&amp;触れないでください。!AU133&amp;CHAR(10)&amp;触れないでください。!AU134&amp;CHAR(10)&amp;触れないでください。!AU135&amp;CHAR(10)&amp;触れないでください。!AU136&amp;CHAR(10)&amp;触れないでください。!AU137&amp;CHAR(10)&amp;触れないでください。!AU138&amp;CHAR(10)&amp;触れないでください。!AU139&amp;CHAR(10)&amp;触れないでください。!AU140&amp;CHAR(10)&amp;触れないでください。!AU141&amp;CHAR(10)&amp;触れないでください。!AU142&amp;CHAR(10)&amp;触れないでください。!AU143&amp;CHAR(10)&amp;触れないでください。!AU144&amp;CHAR(10)&amp;触れないでください。!AU145&amp;CHAR(10)&amp;触れないでください。!AU146&amp;CHAR(10)&amp;触れないでください。!AU147&amp;CHAR(10)&amp;触れないでください。!AU148&amp;CHAR(10)&amp;触れないでください。!AU149&amp;CHAR(10)&amp;触れないでください。!AU150&amp;CHAR(10)&amp;触れないでください。!AU151&amp;CHAR(10)&amp;触れないでください。!AU152&amp;CHAR(10)&amp;触れないでください。!AU153&amp;CHAR(10)&amp;触れないでください。!AU154&amp;CHAR(10)&amp;触れないでください。!AU155&amp;CHAR(10)&amp;触れないでください。!AU156&amp;CHAR(10)&amp;触れないでください。!AU157&amp;CHAR(10)&amp;触れないでください。!AU158&amp;CHAR(10)&amp;触れないでください。!AU159&amp;CHAR(10)&amp;触れないでください。!AU160&amp;CHAR(10)&amp;触れないでください。!AU161&amp;CHAR(10)&amp;触れないでください。!AU162&amp;CHAR(10)&amp;触れないでください。!AU163&amp;CHAR(10)&amp;触れないでください。!AU164&amp;CHAR(10)&amp;触れないでください。!AU165&amp;CHAR(10)&amp;触れないでください。!AU166&amp;CHAR(10)&amp;触れないでください。!AU167&amp;CHAR(10)&amp;触れないでください。!AU168&amp;CHAR(10)&amp;触れないでください。!AU169&amp;CHAR(10)&amp;触れないでください。!AU170&amp;CHAR(10)&amp;触れないでください。!AU171&amp;CHAR(10)&amp;触れないでください。!AU172&amp;CHAR(10)&amp;触れないでください。!AU173&amp;CHAR(10)&amp;触れないでください。!AU174&amp;CHAR(10)&amp;触れないでください。!AU175&amp;CHAR(10)&amp;触れないでください。!AU176&amp;CHAR(10)&amp;触れないでください。!AU177&amp;CHAR(10)&amp;触れないでください。!AU178&amp;CHAR(10)&amp;触れないでください。!AU179&amp;CHAR(10)&amp;触れないでください。!AU180&amp;CHAR(10)&amp;触れないでください。!AU181&amp;CHAR(10)&amp;触れないでください。!AU182&amp;CHAR(10)&amp;触れないでください。!AU183&amp;CHAR(10)&amp;触れないでください。!AU184&amp;CHAR(10)&amp;触れないでください。!AU185&amp;CHAR(10)&amp;触れないでください。!AU186&amp;CHAR(10)&amp;触れないでください。!AU187&amp;CHAR(10)&amp;触れないでください。!AU188&amp;CHAR(10)&amp;触れないでください。!AU189&amp;CHAR(10)&amp;触れないでください。!AU190&amp;CHAR(10)&amp;触れないでください。!AU191&amp;CHAR(10)&amp;触れないでください。!AU192&amp;CHAR(10)&amp;触れないでください。!AU193&amp;CHAR(10)&amp;触れないでください。!AU194&amp;CHAR(10)&amp;触れないでください。!AU195&amp;CHAR(10)&amp;触れないでください。!AU196&amp;CHAR(10)&amp;触れないでください。!AU197&amp;CHAR(10)&amp;触れないでください。!AU198&amp;CHAR(10)&amp;触れないでください。!AU199&amp;CHAR(10)&amp;触れないでください。!AU200&amp;CHAR(10)&amp;触れないでください。!AU201&amp;CHAR(10)&amp;触れないでください。!AU202&amp;CHAR(10)&amp;触れないでください。!AU203&amp;CHAR(10)&amp;触れないでください。!AU204&amp;CHAR(10)&amp;触れないでください。!AU205&amp;CHAR(10)&amp;触れないでください。!AU206&amp;CHAR(10)&amp;触れないでください。!AU207&amp;CHAR(10)&amp;触れないでください。!AU208&amp;CHAR(10)&amp;触れないでください。!AU209&amp;CHAR(10)&amp;触れないでください。!AU210&amp;CHAR(10)&amp;触れないでください。!AU211&amp;CHAR(10)&amp;触れないでください。!AU212&amp;CHAR(10)&amp;触れないでください。!AU213&amp;CHAR(10)&amp;触れないでください。!AU214&amp;CHAR(10)&amp;触れないでください。!AU215&amp;CHAR(10)&amp;触れないでください。!AU216&amp;CHAR(10)&amp;触れないでください。!AU217&amp;CHAR(10)&amp;触れないでください。!AU218&amp;CHAR(10)&amp;触れないでください。!AU219&amp;CHAR(10)&amp;触れないでください。!AU220&amp;CHAR(10)&amp;触れないでください。!AU221&amp;CHAR(10)&amp;触れないでください。!AU222&amp;CHAR(10)&amp;触れないでください。!AU223&amp;CHAR(10)&amp;触れないでください。!AU224&amp;CHAR(10)&amp;触れないでください。!AU225&amp;CHAR(10)&amp;触れないでください。!AU226&amp;CHAR(10)&amp;触れないでください。!AU227&amp;CHAR(10)&amp;触れないでください。!AU228&amp;CHAR(10)&amp;触れないでください。!AU229&amp;CHAR(10)&amp;触れないでください。!AU230&amp;CHAR(10)&amp;触れないでください。!AU231&amp;CHAR(10)&amp;触れないでください。!AU232&amp;CHAR(10)&amp;触れないでください。!AU233&amp;CHAR(10)&amp;触れないでください。!AU234&amp;CHAR(10)&amp;触れないでください。!AU235&amp;CHAR(10)&amp;触れないでください。!AU236&amp;CHAR(10)&amp;触れないでください。!AU237&amp;CHAR(10)&amp;触れないでください。!AU238&amp;CHAR(10)&amp;触れないでください。!AU239&amp;CHAR(10)&amp;触れないでください。!AU240&amp;CHAR(10)&amp;触れないでください。!AU241&amp;CHAR(10)&amp;触れないでください。!AU242&amp;CHAR(10)&amp;触れないでください。!AU243&amp;CHAR(10)&amp;触れないでください。!AU244&amp;CHAR(10)&amp;触れないでください。!AU245&amp;CHAR(10)&amp;触れないでください。!AU246&amp;CHAR(10)&amp;触れないでください。!AU247&amp;CHAR(10)&amp;触れないでください。!AU248&amp;CHAR(10)&amp;触れないでください。!AU249,O18)</f>
        <v xml:space="preserve">
</v>
      </c>
      <c r="I18" s="1371"/>
      <c r="J18" s="1371"/>
      <c r="K18" s="1372"/>
      <c r="L18" s="354"/>
      <c r="N18" s="437"/>
      <c r="O18" s="422"/>
    </row>
    <row r="19" spans="1:19" ht="61.35" customHeight="1" thickBot="1">
      <c r="A19" s="48"/>
      <c r="B19" s="1427"/>
      <c r="C19" s="58" t="s">
        <v>144</v>
      </c>
      <c r="D19" s="59"/>
      <c r="E19" s="60"/>
      <c r="F19" s="1449">
        <f>IF(N19="",触れないでください。!AZ250,N19)</f>
        <v>0</v>
      </c>
      <c r="G19" s="1450"/>
      <c r="H19" s="1411" t="str">
        <f>IF(O19="",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amp;CHAR(10)&amp;触れないでください。!AY34&amp;CHAR(10)&amp;触れないでください。!AY35&amp;CHAR(10)&amp;触れないでください。!AY36&amp;CHAR(10)&amp;触れないでください。!AY37&amp;CHAR(10)&amp;触れないでください。!AY38&amp;CHAR(10)&amp;触れないでください。!AY39&amp;CHAR(10)&amp;触れないでください。!AY40&amp;CHAR(10)&amp;触れないでください。!AY41&amp;CHAR(10)&amp;触れないでください。!AY42&amp;CHAR(10)&amp;触れないでください。!AY43&amp;CHAR(10)&amp;触れないでください。!AY44&amp;CHAR(10)&amp;触れないでください。!AY45&amp;CHAR(10)&amp;触れないでください。!AY46&amp;CHAR(10)&amp;触れないでください。!AY47&amp;CHAR(10)&amp;触れないでください。!AY48&amp;CHAR(10)&amp;触れないでください。!AY49&amp;CHAR(10)&amp;触れないでください。!AY50&amp;CHAR(10)&amp;触れないでください。!AY51&amp;CHAR(10)&amp;触れないでください。!AY52&amp;CHAR(10)&amp;触れないでください。!AY53&amp;CHAR(10)&amp;触れないでください。!AY54&amp;CHAR(10)&amp;触れないでください。!AY55&amp;CHAR(10)&amp;触れないでください。!AY56&amp;CHAR(10)&amp;触れないでください。!AY57&amp;CHAR(10)&amp;触れないでください。!AY58&amp;CHAR(10)&amp;触れないでください。!AY59&amp;CHAR(10)&amp;触れないでください。!AY60&amp;CHAR(10)&amp;触れないでください。!AY61&amp;CHAR(10)&amp;触れないでください。!AY62&amp;CHAR(10)&amp;触れないでください。!AY63&amp;CHAR(10)&amp;触れないでください。!AY64&amp;CHAR(10)&amp;触れないでください。!AY65&amp;CHAR(10)&amp;触れないでください。!AY66&amp;CHAR(10)&amp;触れないでください。!AY67&amp;CHAR(10)&amp;触れないでください。!AY68&amp;CHAR(10)&amp;触れないでください。!AY69&amp;CHAR(10)&amp;触れないでください。!AY70&amp;CHAR(10)&amp;触れないでください。!AY71&amp;CHAR(10)&amp;触れないでください。!AY72&amp;CHAR(10)&amp;触れないでください。!AY73&amp;CHAR(10)&amp;触れないでください。!AY74&amp;CHAR(10)&amp;触れないでください。!AY75&amp;CHAR(10)&amp;触れないでください。!AY76&amp;CHAR(10)&amp;触れないでください。!AY77&amp;CHAR(10)&amp;触れないでください。!AY78&amp;CHAR(10)&amp;触れないでください。!AY79&amp;CHAR(10)&amp;触れないでください。!AY80&amp;CHAR(10)&amp;触れないでください。!AY81&amp;CHAR(10)&amp;触れないでください。!AY82&amp;CHAR(10)&amp;触れないでください。!AY83&amp;CHAR(10)&amp;触れないでください。!AY84&amp;CHAR(10)&amp;触れないでください。!AY85&amp;CHAR(10)&amp;触れないでください。!AY86&amp;CHAR(10)&amp;触れないでください。!AY87&amp;CHAR(10)&amp;触れないでください。!AY88&amp;CHAR(10)&amp;触れないでください。!AY89&amp;CHAR(10)&amp;触れないでください。!AY90&amp;CHAR(10)&amp;触れないでください。!AY91&amp;CHAR(10)&amp;触れないでください。!AY92&amp;CHAR(10)&amp;触れないでください。!AY93&amp;CHAR(10)&amp;触れないでください。!AY94&amp;CHAR(10)&amp;触れないでください。!AY95&amp;CHAR(10)&amp;触れないでください。!AY96&amp;CHAR(10)&amp;触れないでください。!AY97&amp;CHAR(10)&amp;触れないでください。!AY98&amp;CHAR(10)&amp;触れないでください。!AY99&amp;CHAR(10)&amp;触れないでください。!AY100&amp;CHAR(10)&amp;触れないでください。!AY101&amp;CHAR(10)&amp;触れないでください。!AY102&amp;CHAR(10)&amp;触れないでください。!AY103&amp;CHAR(10)&amp;触れないでください。!AY104&amp;CHAR(10)&amp;触れないでください。!AY105&amp;CHAR(10)&amp;触れないでください。!AY106&amp;CHAR(10)&amp;触れないでください。!AY107&amp;CHAR(10)&amp;触れないでください。!AY108&amp;CHAR(10)&amp;触れないでください。!AY109&amp;CHAR(10)&amp;触れないでください。!AY110&amp;CHAR(10)&amp;触れないでください。!AY111&amp;CHAR(10)&amp;触れないでください。!AY112&amp;CHAR(10)&amp;触れないでください。!AY113&amp;CHAR(10)&amp;触れないでください。!AY114&amp;CHAR(10)&amp;触れないでください。!AY115&amp;CHAR(10)&amp;触れないでください。!AY116&amp;CHAR(10)&amp;触れないでください。!AY117&amp;CHAR(10)&amp;触れないでください。!AY118&amp;CHAR(10)&amp;触れないでください。!AY119&amp;CHAR(10)&amp;触れないでください。!AY120&amp;CHAR(10)&amp;触れないでください。!AY121&amp;CHAR(10)&amp;触れないでください。!AY122&amp;CHAR(10)&amp;触れないでください。!AY123&amp;CHAR(10)&amp;触れないでください。!AY124&amp;CHAR(10)&amp;触れないでください。!AY125&amp;CHAR(10)&amp;触れないでください。!AY126&amp;CHAR(10)&amp;触れないでください。!AY127&amp;CHAR(10)&amp;触れないでください。!AY128&amp;CHAR(10)&amp;触れないでください。!AY129&amp;CHAR(10)&amp;触れないでください。!AY130&amp;CHAR(10)&amp;触れないでください。!AY131&amp;CHAR(10)&amp;触れないでください。!AY132&amp;CHAR(10)&amp;触れないでください。!AY133&amp;CHAR(10)&amp;触れないでください。!AY134&amp;CHAR(10)&amp;触れないでください。!AY135&amp;CHAR(10)&amp;触れないでください。!AY136&amp;CHAR(10)&amp;触れないでください。!AY137&amp;CHAR(10)&amp;触れないでください。!AY138&amp;CHAR(10)&amp;触れないでください。!AY139&amp;CHAR(10)&amp;触れないでください。!AY140&amp;CHAR(10)&amp;触れないでください。!AY141&amp;CHAR(10)&amp;触れないでください。!AY142&amp;CHAR(10)&amp;触れないでください。!AY143&amp;CHAR(10)&amp;触れないでください。!AY144&amp;CHAR(10)&amp;触れないでください。!AY145&amp;CHAR(10)&amp;触れないでください。!AY146&amp;CHAR(10)&amp;触れないでください。!AY147&amp;CHAR(10)&amp;触れないでください。!AY148&amp;CHAR(10)&amp;触れないでください。!AY149&amp;CHAR(10)&amp;触れないでください。!AY150&amp;CHAR(10)&amp;触れないでください。!AY151&amp;CHAR(10)&amp;触れないでください。!AY152&amp;CHAR(10)&amp;触れないでください。!AY153&amp;CHAR(10)&amp;触れないでください。!AY154&amp;CHAR(10)&amp;触れないでください。!AY155&amp;CHAR(10)&amp;触れないでください。!AY156&amp;CHAR(10)&amp;触れないでください。!AY157&amp;CHAR(10)&amp;触れないでください。!AY158&amp;CHAR(10)&amp;触れないでください。!AY159&amp;CHAR(10)&amp;触れないでください。!AY160&amp;CHAR(10)&amp;触れないでください。!AY161&amp;CHAR(10)&amp;触れないでください。!AY162&amp;CHAR(10)&amp;触れないでください。!AY163&amp;CHAR(10)&amp;触れないでください。!AY164&amp;CHAR(10)&amp;触れないでください。!AY165&amp;CHAR(10)&amp;触れないでください。!AY166&amp;CHAR(10)&amp;触れないでください。!AY167&amp;CHAR(10)&amp;触れないでください。!AY168&amp;CHAR(10)&amp;触れないでください。!AY169&amp;CHAR(10)&amp;触れないでください。!AY170&amp;CHAR(10)&amp;触れないでください。!AY171&amp;CHAR(10)&amp;触れないでください。!AY172&amp;CHAR(10)&amp;触れないでください。!AY173&amp;CHAR(10)&amp;触れないでください。!AY174&amp;CHAR(10)&amp;触れないでください。!AY175&amp;CHAR(10)&amp;触れないでください。!AY176&amp;CHAR(10)&amp;触れないでください。!AY177&amp;CHAR(10)&amp;触れないでください。!AY178&amp;CHAR(10)&amp;触れないでください。!AY179&amp;CHAR(10)&amp;触れないでください。!AY180&amp;CHAR(10)&amp;触れないでください。!AY181&amp;CHAR(10)&amp;触れないでください。!AY182&amp;CHAR(10)&amp;触れないでください。!AY183&amp;CHAR(10)&amp;触れないでください。!AY184&amp;CHAR(10)&amp;触れないでください。!AY185&amp;CHAR(10)&amp;触れないでください。!AY186&amp;CHAR(10)&amp;触れないでください。!AY187&amp;CHAR(10)&amp;触れないでください。!AY188&amp;CHAR(10)&amp;触れないでください。!AY189&amp;CHAR(10)&amp;触れないでください。!AY190&amp;CHAR(10)&amp;触れないでください。!AY191&amp;CHAR(10)&amp;触れないでください。!AY192&amp;CHAR(10)&amp;触れないでください。!AY193&amp;CHAR(10)&amp;触れないでください。!AY194&amp;CHAR(10)&amp;触れないでください。!AY195&amp;CHAR(10)&amp;触れないでください。!AY196&amp;CHAR(10)&amp;触れないでください。!AY197&amp;CHAR(10)&amp;触れないでください。!AY198&amp;CHAR(10)&amp;触れないでください。!AY199&amp;CHAR(10)&amp;触れないでください。!AY200&amp;CHAR(10)&amp;触れないでください。!AY201&amp;CHAR(10)&amp;触れないでください。!AY202&amp;CHAR(10)&amp;触れないでください。!AY203&amp;CHAR(10)&amp;触れないでください。!AY204&amp;CHAR(10)&amp;触れないでください。!AY205&amp;CHAR(10)&amp;触れないでください。!AY206&amp;CHAR(10)&amp;触れないでください。!AY207&amp;CHAR(10)&amp;触れないでください。!AY208&amp;CHAR(10)&amp;触れないでください。!AY209&amp;CHAR(10)&amp;触れないでください。!AY210&amp;CHAR(10)&amp;触れないでください。!AY211&amp;CHAR(10)&amp;触れないでください。!AY212&amp;CHAR(10)&amp;触れないでください。!AY213&amp;CHAR(10)&amp;触れないでください。!AY214&amp;CHAR(10)&amp;触れないでください。!AY215&amp;CHAR(10)&amp;触れないでください。!AY216&amp;CHAR(10)&amp;触れないでください。!AY217&amp;CHAR(10)&amp;触れないでください。!AY218&amp;CHAR(10)&amp;触れないでください。!AY219&amp;CHAR(10)&amp;触れないでください。!AY220&amp;CHAR(10)&amp;触れないでください。!AY221&amp;CHAR(10)&amp;触れないでください。!AY222&amp;CHAR(10)&amp;触れないでください。!AY223&amp;CHAR(10)&amp;触れないでください。!AY224&amp;CHAR(10)&amp;触れないでください。!AY225&amp;CHAR(10)&amp;触れないでください。!AY226&amp;CHAR(10)&amp;触れないでください。!AY227&amp;CHAR(10)&amp;触れないでください。!AY228&amp;CHAR(10)&amp;触れないでください。!AY229&amp;CHAR(10)&amp;触れないでください。!AY230&amp;CHAR(10)&amp;触れないでください。!AY231&amp;CHAR(10)&amp;触れないでください。!AY232&amp;CHAR(10)&amp;触れないでください。!AY233&amp;CHAR(10)&amp;触れないでください。!AY234&amp;CHAR(10)&amp;触れないでください。!AY235&amp;CHAR(10)&amp;触れないでください。!AY236&amp;CHAR(10)&amp;触れないでください。!AY237&amp;CHAR(10)&amp;触れないでください。!AY238&amp;CHAR(10)&amp;触れないでください。!AY239&amp;CHAR(10)&amp;触れないでください。!AY240&amp;CHAR(10)&amp;触れないでください。!AY241&amp;CHAR(10)&amp;触れないでください。!AY242&amp;CHAR(10)&amp;触れないでください。!AY243&amp;CHAR(10)&amp;触れないでください。!AY244&amp;CHAR(10)&amp;触れないでください。!AY245&amp;CHAR(10)&amp;触れないでください。!AY246&amp;CHAR(10)&amp;触れないでください。!AY247&amp;CHAR(10)&amp;触れないでください。!AY248&amp;CHAR(10)&amp;触れないでください。!AY249,O19)</f>
        <v xml:space="preserve">
</v>
      </c>
      <c r="I19" s="1412"/>
      <c r="J19" s="1412"/>
      <c r="K19" s="1413"/>
      <c r="L19" s="354"/>
      <c r="N19" s="437"/>
      <c r="O19" s="423"/>
    </row>
    <row r="20" spans="1:19" ht="34.35" customHeight="1" thickBot="1">
      <c r="B20" s="1418" t="s">
        <v>180</v>
      </c>
      <c r="C20" s="1419"/>
      <c r="D20" s="1419"/>
      <c r="E20" s="1420"/>
      <c r="F20" s="1421">
        <f>F5+F6+F7</f>
        <v>0</v>
      </c>
      <c r="G20" s="1422"/>
      <c r="H20" s="1423"/>
      <c r="I20" s="1424"/>
      <c r="J20" s="1424"/>
      <c r="K20" s="1425"/>
      <c r="L20" s="354"/>
      <c r="N20" s="1381"/>
      <c r="O20" s="1382"/>
    </row>
    <row r="21" spans="1:19" ht="15" customHeight="1" thickBot="1">
      <c r="B21" s="61"/>
      <c r="C21" s="61"/>
      <c r="D21" s="61"/>
      <c r="E21" s="61"/>
      <c r="F21" s="62"/>
      <c r="G21" s="62"/>
      <c r="H21" s="63"/>
      <c r="I21" s="63"/>
      <c r="J21" s="63"/>
      <c r="K21" s="64"/>
      <c r="L21" s="354"/>
      <c r="N21" s="1383"/>
      <c r="O21" s="1384"/>
    </row>
    <row r="22" spans="1:19" ht="52.35" customHeight="1" thickBot="1">
      <c r="B22" s="1396" t="s">
        <v>181</v>
      </c>
      <c r="C22" s="1397"/>
      <c r="D22" s="1397"/>
      <c r="E22" s="1398"/>
      <c r="F22" s="1399">
        <f>IF(N22="",触れないでください。!BD250,N22)</f>
        <v>0</v>
      </c>
      <c r="G22" s="1400"/>
      <c r="H22" s="1401" t="str">
        <f>IF(O22="",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amp;CHAR(10)&amp;触れないでください。!BC53&amp;CHAR(10)&amp;触れないでください。!BC54&amp;CHAR(10)&amp;触れないでください。!BC55&amp;CHAR(10)&amp;触れないでください。!BC56&amp;CHAR(10)&amp;触れないでください。!BC57&amp;CHAR(10)&amp;触れないでください。!BC58&amp;CHAR(10)&amp;触れないでください。!BC59&amp;CHAR(10)&amp;触れないでください。!BC60&amp;CHAR(10)&amp;触れないでください。!BC61&amp;CHAR(10)&amp;触れないでください。!BC62&amp;CHAR(10)&amp;触れないでください。!BC63&amp;CHAR(10)&amp;触れないでください。!BC64&amp;CHAR(10)&amp;触れないでください。!BC65&amp;CHAR(10)&amp;触れないでください。!BC66&amp;CHAR(10)&amp;触れないでください。!BC67&amp;CHAR(10)&amp;触れないでください。!BC68&amp;CHAR(10)&amp;触れないでください。!BC69&amp;CHAR(10)&amp;触れないでください。!BC70&amp;CHAR(10)&amp;触れないでください。!BC71&amp;CHAR(10)&amp;触れないでください。!BC72&amp;CHAR(10)&amp;触れないでください。!BC73&amp;CHAR(10)&amp;触れないでください。!BC74&amp;CHAR(10)&amp;触れないでください。!BC75&amp;CHAR(10)&amp;触れないでください。!BC76&amp;CHAR(10)&amp;触れないでください。!BC77&amp;CHAR(10)&amp;触れないでください。!BC78&amp;CHAR(10)&amp;触れないでください。!BC79&amp;CHAR(10)&amp;触れないでください。!BC80&amp;CHAR(10)&amp;触れないでください。!BC81&amp;CHAR(10)&amp;触れないでください。!BC82&amp;CHAR(10)&amp;触れないでください。!BC83&amp;CHAR(10)&amp;触れないでください。!BC84&amp;CHAR(10)&amp;触れないでください。!BC85&amp;CHAR(10)&amp;触れないでください。!BC86&amp;CHAR(10)&amp;触れないでください。!BC87&amp;CHAR(10)&amp;触れないでください。!BC88&amp;CHAR(10)&amp;触れないでください。!BC89&amp;CHAR(10)&amp;触れないでください。!BC90&amp;CHAR(10)&amp;触れないでください。!BC91&amp;CHAR(10)&amp;触れないでください。!BC92&amp;CHAR(10)&amp;触れないでください。!BC93&amp;CHAR(10)&amp;触れないでください。!BC94&amp;CHAR(10)&amp;触れないでください。!BC95&amp;CHAR(10)&amp;触れないでください。!BC96&amp;CHAR(10)&amp;触れないでください。!BC97&amp;CHAR(10)&amp;触れないでください。!BC98&amp;CHAR(10)&amp;触れないでください。!BC99&amp;CHAR(10)&amp;触れないでください。!BC100&amp;CHAR(10)&amp;触れないでください。!BC101&amp;CHAR(10)&amp;触れないでください。!BC102&amp;CHAR(10)&amp;触れないでください。!BC103&amp;CHAR(10)&amp;触れないでください。!BC104&amp;CHAR(10)&amp;触れないでください。!BC105&amp;CHAR(10)&amp;触れないでください。!BC106&amp;CHAR(10)&amp;触れないでください。!BC107&amp;CHAR(10)&amp;触れないでください。!BC108&amp;CHAR(10)&amp;触れないでください。!BC109&amp;CHAR(10)&amp;触れないでください。!BC110&amp;CHAR(10)&amp;触れないでください。!BC111&amp;CHAR(10)&amp;触れないでください。!BC112&amp;CHAR(10)&amp;触れないでください。!BC113&amp;CHAR(10)&amp;触れないでください。!BC114&amp;CHAR(10)&amp;触れないでください。!BC115&amp;CHAR(10)&amp;触れないでください。!BC116&amp;CHAR(10)&amp;触れないでください。!BC117&amp;CHAR(10)&amp;触れないでください。!BC118&amp;CHAR(10)&amp;触れないでください。!BC119&amp;CHAR(10)&amp;触れないでください。!BC120&amp;CHAR(10)&amp;触れないでください。!BC121&amp;CHAR(10)&amp;触れないでください。!BC122&amp;CHAR(10)&amp;触れないでください。!BC123&amp;CHAR(10)&amp;触れないでください。!BC124&amp;CHAR(10)&amp;触れないでください。!BC125&amp;CHAR(10)&amp;触れないでください。!BC126&amp;CHAR(10)&amp;触れないでください。!BC127&amp;CHAR(10)&amp;触れないでください。!BC128&amp;CHAR(10)&amp;触れないでください。!BC129&amp;CHAR(10)&amp;触れないでください。!BC130&amp;CHAR(10)&amp;触れないでください。!BC131&amp;CHAR(10)&amp;触れないでください。!BC132&amp;CHAR(10)&amp;触れないでください。!BC133&amp;CHAR(10)&amp;触れないでください。!BC134&amp;CHAR(10)&amp;触れないでください。!BC135&amp;CHAR(10)&amp;触れないでください。!BC136&amp;CHAR(10)&amp;触れないでください。!BC137&amp;CHAR(10)&amp;触れないでください。!BC138&amp;CHAR(10)&amp;触れないでください。!BC139&amp;CHAR(10)&amp;触れないでください。!BC140&amp;CHAR(10)&amp;触れないでください。!BC141&amp;CHAR(10)&amp;触れないでください。!BC142&amp;CHAR(10)&amp;触れないでください。!BC143&amp;CHAR(10)&amp;触れないでください。!BC144&amp;CHAR(10)&amp;触れないでください。!BC145&amp;CHAR(10)&amp;触れないでください。!BC146&amp;CHAR(10)&amp;触れないでください。!BC147&amp;CHAR(10)&amp;触れないでください。!BC148&amp;CHAR(10)&amp;触れないでください。!BC149&amp;CHAR(10)&amp;触れないでください。!BC150&amp;CHAR(10)&amp;触れないでください。!BC151&amp;CHAR(10)&amp;触れないでください。!BC152&amp;CHAR(10)&amp;触れないでください。!BC153&amp;CHAR(10)&amp;触れないでください。!BC154&amp;CHAR(10)&amp;触れないでください。!BC155&amp;CHAR(10)&amp;触れないでください。!BC156&amp;CHAR(10)&amp;触れないでください。!BC157&amp;CHAR(10)&amp;触れないでください。!BC158&amp;CHAR(10)&amp;触れないでください。!BC159&amp;CHAR(10)&amp;触れないでください。!BC160&amp;CHAR(10)&amp;触れないでください。!BC161&amp;CHAR(10)&amp;触れないでください。!BC162&amp;CHAR(10)&amp;触れないでください。!BC163&amp;CHAR(10)&amp;触れないでください。!BC164&amp;CHAR(10)&amp;触れないでください。!BC165&amp;CHAR(10)&amp;触れないでください。!BC166&amp;CHAR(10)&amp;触れないでください。!BC167&amp;CHAR(10)&amp;触れないでください。!BC168&amp;CHAR(10)&amp;触れないでください。!BC169&amp;CHAR(10)&amp;触れないでください。!BC170&amp;CHAR(10)&amp;触れないでください。!BC171&amp;CHAR(10)&amp;触れないでください。!BC172&amp;CHAR(10)&amp;触れないでください。!BC173&amp;CHAR(10)&amp;触れないでください。!BC174&amp;CHAR(10)&amp;触れないでください。!BC175&amp;CHAR(10)&amp;触れないでください。!BC176&amp;CHAR(10)&amp;触れないでください。!BC177&amp;CHAR(10)&amp;触れないでください。!BC178&amp;CHAR(10)&amp;触れないでください。!BC179&amp;CHAR(10)&amp;触れないでください。!BC180&amp;CHAR(10)&amp;触れないでください。!BC181&amp;CHAR(10)&amp;触れないでください。!BC182&amp;CHAR(10)&amp;触れないでください。!BC183&amp;CHAR(10)&amp;触れないでください。!BC184&amp;CHAR(10)&amp;触れないでください。!BC185&amp;CHAR(10)&amp;触れないでください。!BC186&amp;CHAR(10)&amp;触れないでください。!BC187&amp;CHAR(10)&amp;触れないでください。!BC188&amp;CHAR(10)&amp;触れないでください。!BC189&amp;CHAR(10)&amp;触れないでください。!BC190&amp;CHAR(10)&amp;触れないでください。!BC191&amp;CHAR(10)&amp;触れないでください。!BC192&amp;CHAR(10)&amp;触れないでください。!BC193&amp;CHAR(10)&amp;触れないでください。!BC194&amp;CHAR(10)&amp;触れないでください。!BC195&amp;CHAR(10)&amp;触れないでください。!BC196&amp;CHAR(10)&amp;触れないでください。!BC197&amp;CHAR(10)&amp;触れないでください。!BC198&amp;CHAR(10)&amp;触れないでください。!BC199&amp;CHAR(10)&amp;触れないでください。!BC200&amp;CHAR(10)&amp;触れないでください。!BC201&amp;CHAR(10)&amp;触れないでください。!BC202&amp;CHAR(10)&amp;触れないでください。!BC203&amp;CHAR(10)&amp;触れないでください。!BC204&amp;CHAR(10)&amp;触れないでください。!BC205&amp;CHAR(10)&amp;触れないでください。!BC206&amp;CHAR(10)&amp;触れないでください。!BC207&amp;CHAR(10)&amp;触れないでください。!BC208&amp;CHAR(10)&amp;触れないでください。!BC209&amp;CHAR(10)&amp;触れないでください。!BC210&amp;CHAR(10)&amp;触れないでください。!BC211&amp;CHAR(10)&amp;触れないでください。!BC212&amp;CHAR(10)&amp;触れないでください。!BC213&amp;CHAR(10)&amp;触れないでください。!BC214&amp;CHAR(10)&amp;触れないでください。!BC215&amp;CHAR(10)&amp;触れないでください。!BC216&amp;CHAR(10)&amp;触れないでください。!BC217&amp;CHAR(10)&amp;触れないでください。!BC218&amp;CHAR(10)&amp;触れないでください。!BC219&amp;CHAR(10)&amp;触れないでください。!BC220&amp;CHAR(10)&amp;触れないでください。!BC221&amp;CHAR(10)&amp;触れないでください。!BC222&amp;CHAR(10)&amp;触れないでください。!BC223&amp;CHAR(10)&amp;触れないでください。!BC224&amp;CHAR(10)&amp;触れないでください。!BC225&amp;CHAR(10)&amp;触れないでください。!BC226&amp;CHAR(10)&amp;触れないでください。!BC227&amp;CHAR(10)&amp;触れないでください。!BC228&amp;CHAR(10)&amp;触れないでください。!BC229&amp;CHAR(10)&amp;触れないでください。!BC230&amp;CHAR(10)&amp;触れないでください。!BC231&amp;CHAR(10)&amp;触れないでください。!BC232&amp;CHAR(10)&amp;触れないでください。!BC233&amp;CHAR(10)&amp;触れないでください。!BC234&amp;CHAR(10)&amp;触れないでください。!BC235&amp;CHAR(10)&amp;触れないでください。!BC236&amp;CHAR(10)&amp;触れないでください。!BC237&amp;CHAR(10)&amp;触れないでください。!BC238&amp;CHAR(10)&amp;触れないでください。!BC239&amp;CHAR(10)&amp;触れないでください。!BC240&amp;CHAR(10)&amp;触れないでください。!BC241&amp;CHAR(10)&amp;触れないでください。!BC242&amp;CHAR(10)&amp;触れないでください。!BC243&amp;CHAR(10)&amp;触れないでください。!BC244&amp;CHAR(10)&amp;触れないでください。!BC245&amp;CHAR(10)&amp;触れないでください。!BC246&amp;CHAR(10)&amp;触れないでください。!BC247&amp;CHAR(10)&amp;触れないでください。!BC248&amp;CHAR(10)&amp;触れないでください。!BC249,O22)</f>
        <v xml:space="preserve">
</v>
      </c>
      <c r="I22" s="1402"/>
      <c r="J22" s="1402"/>
      <c r="K22" s="1403"/>
      <c r="L22" s="354"/>
      <c r="N22" s="438"/>
      <c r="O22" s="424"/>
    </row>
    <row r="23" spans="1:19" ht="14.1" customHeight="1" thickBot="1">
      <c r="B23" s="65"/>
      <c r="C23" s="65"/>
      <c r="D23" s="65"/>
      <c r="E23" s="65"/>
      <c r="F23" s="66"/>
      <c r="G23" s="66"/>
      <c r="H23" s="65"/>
      <c r="I23" s="65"/>
      <c r="J23" s="65"/>
      <c r="K23" s="65"/>
      <c r="L23" s="354"/>
    </row>
    <row r="24" spans="1:19" ht="39" customHeight="1" thickTop="1" thickBot="1">
      <c r="B24" s="1393" t="s">
        <v>143</v>
      </c>
      <c r="C24" s="1394"/>
      <c r="D24" s="1394"/>
      <c r="E24" s="1395"/>
      <c r="F24" s="1447">
        <f>F20+F22</f>
        <v>0</v>
      </c>
      <c r="G24" s="1448"/>
      <c r="H24" s="67"/>
      <c r="I24" s="63"/>
      <c r="J24" s="63"/>
      <c r="K24" s="65"/>
      <c r="L24" s="355"/>
    </row>
    <row r="25" spans="1:19" ht="10.35" customHeight="1">
      <c r="B25" s="68"/>
      <c r="C25" s="68"/>
      <c r="D25" s="68"/>
      <c r="E25" s="68"/>
      <c r="F25" s="68"/>
      <c r="G25" s="68"/>
      <c r="H25" s="69"/>
      <c r="I25" s="69"/>
      <c r="J25" s="69"/>
      <c r="K25" s="70"/>
      <c r="L25" s="64"/>
    </row>
    <row r="26" spans="1:19" ht="29.1" customHeight="1">
      <c r="B26" s="71" t="s">
        <v>142</v>
      </c>
      <c r="C26" s="72"/>
      <c r="D26" s="73"/>
      <c r="E26" s="72"/>
      <c r="F26" s="72"/>
      <c r="G26" s="72"/>
      <c r="H26" s="69"/>
      <c r="I26" s="74"/>
      <c r="J26" s="74"/>
      <c r="K26" s="70"/>
      <c r="L26" s="356"/>
    </row>
    <row r="27" spans="1:19" ht="24" customHeight="1" thickBot="1">
      <c r="B27" s="75" t="s">
        <v>141</v>
      </c>
      <c r="C27" s="76"/>
      <c r="D27" s="76"/>
      <c r="E27" s="76"/>
      <c r="F27" s="76"/>
      <c r="G27" s="76"/>
      <c r="H27" s="76"/>
      <c r="I27" s="76"/>
      <c r="J27" s="74"/>
      <c r="K27" s="70"/>
      <c r="L27" s="356"/>
    </row>
    <row r="28" spans="1:19" ht="27" customHeight="1" thickBot="1">
      <c r="A28" s="48"/>
      <c r="B28" s="1365" t="s">
        <v>140</v>
      </c>
      <c r="C28" s="1366"/>
      <c r="D28" s="1366"/>
      <c r="E28" s="1367"/>
      <c r="F28" s="1377" t="s">
        <v>139</v>
      </c>
      <c r="G28" s="1378"/>
      <c r="H28" s="1444" t="s">
        <v>138</v>
      </c>
      <c r="I28" s="1445"/>
      <c r="J28" s="1445"/>
      <c r="K28" s="1446"/>
      <c r="L28" s="356"/>
      <c r="N28" s="360" t="s">
        <v>327</v>
      </c>
      <c r="O28" s="361" t="s">
        <v>326</v>
      </c>
    </row>
    <row r="29" spans="1:19" ht="53.1" customHeight="1">
      <c r="B29" s="1385" t="s">
        <v>364</v>
      </c>
      <c r="C29" s="1386"/>
      <c r="D29" s="1386"/>
      <c r="E29" s="1387"/>
      <c r="F29" s="1388">
        <f>IF(N29="",触れないでください。!BH250,N29)</f>
        <v>0</v>
      </c>
      <c r="G29" s="1389"/>
      <c r="H29" s="1390" t="str">
        <f>IF(O29="",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amp;CHAR(10)&amp;触れないでください。!BG34&amp;CHAR(10)&amp;触れないでください。!BG35&amp;CHAR(10)&amp;触れないでください。!BG36&amp;CHAR(10)&amp;触れないでください。!BG37&amp;CHAR(10)&amp;触れないでください。!BG38&amp;CHAR(10)&amp;触れないでください。!BG39&amp;CHAR(10)&amp;触れないでください。!BG40&amp;CHAR(10)&amp;触れないでください。!BG41&amp;CHAR(10)&amp;触れないでください。!BG42&amp;CHAR(10)&amp;触れないでください。!BG43&amp;CHAR(10)&amp;触れないでください。!BG44&amp;CHAR(10)&amp;触れないでください。!BG45&amp;CHAR(10)&amp;触れないでください。!BG46&amp;CHAR(10)&amp;触れないでください。!BG47&amp;CHAR(10)&amp;触れないでください。!BG48&amp;CHAR(10)&amp;触れないでください。!BG49&amp;CHAR(10)&amp;触れないでください。!BG50&amp;CHAR(10)&amp;触れないでください。!BG51&amp;CHAR(10)&amp;触れないでください。!BG52&amp;CHAR(10)&amp;触れないでください。!BG53&amp;CHAR(10)&amp;触れないでください。!BG54&amp;CHAR(10)&amp;触れないでください。!BG55&amp;CHAR(10)&amp;触れないでください。!BG56&amp;CHAR(10)&amp;触れないでください。!BG57&amp;CHAR(10)&amp;触れないでください。!BG58&amp;CHAR(10)&amp;触れないでください。!BG59&amp;CHAR(10)&amp;触れないでください。!BG60&amp;CHAR(10)&amp;触れないでください。!BG61&amp;CHAR(10)&amp;触れないでください。!BG62&amp;CHAR(10)&amp;触れないでください。!BG63&amp;CHAR(10)&amp;触れないでください。!BG64&amp;CHAR(10)&amp;触れないでください。!BG65&amp;CHAR(10)&amp;触れないでください。!BG66&amp;CHAR(10)&amp;触れないでください。!BG67&amp;CHAR(10)&amp;触れないでください。!BG68&amp;CHAR(10)&amp;触れないでください。!BG69&amp;CHAR(10)&amp;触れないでください。!BG70&amp;CHAR(10)&amp;触れないでください。!BG71&amp;CHAR(10)&amp;触れないでください。!BG72&amp;CHAR(10)&amp;触れないでください。!BG73&amp;CHAR(10)&amp;触れないでください。!BG74&amp;CHAR(10)&amp;触れないでください。!BG75&amp;CHAR(10)&amp;触れないでください。!BG76&amp;CHAR(10)&amp;触れないでください。!BG77&amp;CHAR(10)&amp;触れないでください。!BG78&amp;CHAR(10)&amp;触れないでください。!BG79&amp;CHAR(10)&amp;触れないでください。!BG80&amp;CHAR(10)&amp;触れないでください。!BG81&amp;CHAR(10)&amp;触れないでください。!BG82&amp;CHAR(10)&amp;触れないでください。!BG83&amp;CHAR(10)&amp;触れないでください。!BG84&amp;CHAR(10)&amp;触れないでください。!BG85&amp;CHAR(10)&amp;触れないでください。!BG86&amp;CHAR(10)&amp;触れないでください。!BG87&amp;CHAR(10)&amp;触れないでください。!BG88&amp;CHAR(10)&amp;触れないでください。!BG89&amp;CHAR(10)&amp;触れないでください。!BG90&amp;CHAR(10)&amp;触れないでください。!BG91&amp;CHAR(10)&amp;触れないでください。!BG92&amp;CHAR(10)&amp;触れないでください。!BG93&amp;CHAR(10)&amp;触れないでください。!BG94&amp;CHAR(10)&amp;触れないでください。!BG95&amp;CHAR(10)&amp;触れないでください。!BG96&amp;CHAR(10)&amp;触れないでください。!BG97&amp;CHAR(10)&amp;触れないでください。!BG98&amp;CHAR(10)&amp;触れないでください。!BG99&amp;CHAR(10)&amp;触れないでください。!BG100&amp;CHAR(10)&amp;触れないでください。!BG101&amp;CHAR(10)&amp;触れないでください。!BG102&amp;CHAR(10)&amp;触れないでください。!BG103&amp;CHAR(10)&amp;触れないでください。!BG104&amp;CHAR(10)&amp;触れないでください。!BG105&amp;CHAR(10)&amp;触れないでください。!BG106&amp;CHAR(10)&amp;触れないでください。!BG107&amp;CHAR(10)&amp;触れないでください。!BG108&amp;CHAR(10)&amp;触れないでください。!BG109&amp;CHAR(10)&amp;触れないでください。!BG110&amp;CHAR(10)&amp;触れないでください。!BG111&amp;CHAR(10)&amp;触れないでください。!BG112&amp;CHAR(10)&amp;触れないでください。!BG113&amp;CHAR(10)&amp;触れないでください。!BG114&amp;CHAR(10)&amp;触れないでください。!BG115&amp;CHAR(10)&amp;触れないでください。!BG116&amp;CHAR(10)&amp;触れないでください。!BG117&amp;CHAR(10)&amp;触れないでください。!BG118&amp;CHAR(10)&amp;触れないでください。!BG119&amp;CHAR(10)&amp;触れないでください。!BG120&amp;CHAR(10)&amp;触れないでください。!BG121&amp;CHAR(10)&amp;触れないでください。!BG122&amp;CHAR(10)&amp;触れないでください。!BG123&amp;CHAR(10)&amp;触れないでください。!BG124&amp;CHAR(10)&amp;触れないでください。!BG125&amp;CHAR(10)&amp;触れないでください。!BG126&amp;CHAR(10)&amp;触れないでください。!BG127&amp;CHAR(10)&amp;触れないでください。!BG128&amp;CHAR(10)&amp;触れないでください。!BG129&amp;CHAR(10)&amp;触れないでください。!BG130&amp;CHAR(10)&amp;触れないでください。!BG131&amp;CHAR(10)&amp;触れないでください。!BG132&amp;CHAR(10)&amp;触れないでください。!BG133&amp;CHAR(10)&amp;触れないでください。!BG134&amp;CHAR(10)&amp;触れないでください。!BG135&amp;CHAR(10)&amp;触れないでください。!BG136&amp;CHAR(10)&amp;触れないでください。!BG137&amp;CHAR(10)&amp;触れないでください。!BG138&amp;CHAR(10)&amp;触れないでください。!BG139&amp;CHAR(10)&amp;触れないでください。!BG140&amp;CHAR(10)&amp;触れないでください。!BG141&amp;CHAR(10)&amp;触れないでください。!BG142&amp;CHAR(10)&amp;触れないでください。!BG143&amp;CHAR(10)&amp;触れないでください。!BG144&amp;CHAR(10)&amp;触れないでください。!BG145&amp;CHAR(10)&amp;触れないでください。!BG146&amp;CHAR(10)&amp;触れないでください。!BG147&amp;CHAR(10)&amp;触れないでください。!BG148&amp;CHAR(10)&amp;触れないでください。!BG149&amp;CHAR(10)&amp;触れないでください。!BG150&amp;CHAR(10)&amp;触れないでください。!BG151&amp;CHAR(10)&amp;触れないでください。!BG152&amp;CHAR(10)&amp;触れないでください。!BG153&amp;CHAR(10)&amp;触れないでください。!BG154&amp;CHAR(10)&amp;触れないでください。!BG155&amp;CHAR(10)&amp;触れないでください。!BG156&amp;CHAR(10)&amp;触れないでください。!BG157&amp;CHAR(10)&amp;触れないでください。!BG158&amp;CHAR(10)&amp;触れないでください。!BG159&amp;CHAR(10)&amp;触れないでください。!BG160&amp;CHAR(10)&amp;触れないでください。!BG161&amp;CHAR(10)&amp;触れないでください。!BG162&amp;CHAR(10)&amp;触れないでください。!BG163&amp;CHAR(10)&amp;触れないでください。!BG164&amp;CHAR(10)&amp;触れないでください。!BG165&amp;CHAR(10)&amp;触れないでください。!BG166&amp;CHAR(10)&amp;触れないでください。!BG167&amp;CHAR(10)&amp;触れないでください。!BG168&amp;CHAR(10)&amp;触れないでください。!BG169&amp;CHAR(10)&amp;触れないでください。!BG170&amp;CHAR(10)&amp;触れないでください。!BG171&amp;CHAR(10)&amp;触れないでください。!BG172&amp;CHAR(10)&amp;触れないでください。!BG173&amp;CHAR(10)&amp;触れないでください。!BG174&amp;CHAR(10)&amp;触れないでください。!BG175&amp;CHAR(10)&amp;触れないでください。!BG176&amp;CHAR(10)&amp;触れないでください。!BG177&amp;CHAR(10)&amp;触れないでください。!BG178&amp;CHAR(10)&amp;触れないでください。!BG179&amp;CHAR(10)&amp;触れないでください。!BG180&amp;CHAR(10)&amp;触れないでください。!BG181&amp;CHAR(10)&amp;触れないでください。!BG182&amp;CHAR(10)&amp;触れないでください。!BG183&amp;CHAR(10)&amp;触れないでください。!BG184&amp;CHAR(10)&amp;触れないでください。!BG185&amp;CHAR(10)&amp;触れないでください。!BG186&amp;CHAR(10)&amp;触れないでください。!BG187&amp;CHAR(10)&amp;触れないでください。!BG188&amp;CHAR(10)&amp;触れないでください。!BG189&amp;CHAR(10)&amp;触れないでください。!BG190&amp;CHAR(10)&amp;触れないでください。!BG191&amp;CHAR(10)&amp;触れないでください。!BG192&amp;CHAR(10)&amp;触れないでください。!BG193&amp;CHAR(10)&amp;触れないでください。!BG194&amp;CHAR(10)&amp;触れないでください。!BG195&amp;CHAR(10)&amp;触れないでください。!BG196&amp;CHAR(10)&amp;触れないでください。!BG197&amp;CHAR(10)&amp;触れないでください。!BG198&amp;CHAR(10)&amp;触れないでください。!BG199&amp;CHAR(10)&amp;触れないでください。!BG200&amp;CHAR(10)&amp;触れないでください。!BG201&amp;CHAR(10)&amp;触れないでください。!BG202&amp;CHAR(10)&amp;触れないでください。!BG203&amp;CHAR(10)&amp;触れないでください。!BG204&amp;CHAR(10)&amp;触れないでください。!BG205&amp;CHAR(10)&amp;触れないでください。!BG206&amp;CHAR(10)&amp;触れないでください。!BG207&amp;CHAR(10)&amp;触れないでください。!BG208&amp;CHAR(10)&amp;触れないでください。!BG209&amp;CHAR(10)&amp;触れないでください。!BG210&amp;CHAR(10)&amp;触れないでください。!BG211&amp;CHAR(10)&amp;触れないでください。!BG212&amp;CHAR(10)&amp;触れないでください。!BG213&amp;CHAR(10)&amp;触れないでください。!BG214&amp;CHAR(10)&amp;触れないでください。!BG215&amp;CHAR(10)&amp;触れないでください。!BG216&amp;CHAR(10)&amp;触れないでください。!BG217&amp;CHAR(10)&amp;触れないでください。!BG218&amp;CHAR(10)&amp;触れないでください。!BG219&amp;CHAR(10)&amp;触れないでください。!BG220&amp;CHAR(10)&amp;触れないでください。!BG221&amp;CHAR(10)&amp;触れないでください。!BG222&amp;CHAR(10)&amp;触れないでください。!BG223&amp;CHAR(10)&amp;触れないでください。!BG224&amp;CHAR(10)&amp;触れないでください。!BG225&amp;CHAR(10)&amp;触れないでください。!BG226&amp;CHAR(10)&amp;触れないでください。!BG227&amp;CHAR(10)&amp;触れないでください。!BG228&amp;CHAR(10)&amp;触れないでください。!BG229&amp;CHAR(10)&amp;触れないでください。!BG230&amp;CHAR(10)&amp;触れないでください。!BG231&amp;CHAR(10)&amp;触れないでください。!BG232&amp;CHAR(10)&amp;触れないでください。!BG233&amp;CHAR(10)&amp;触れないでください。!BG234&amp;CHAR(10)&amp;触れないでください。!BG235&amp;CHAR(10)&amp;触れないでください。!BG236&amp;CHAR(10)&amp;触れないでください。!BG237&amp;CHAR(10)&amp;触れないでください。!BG238&amp;CHAR(10)&amp;触れないでください。!BG239&amp;CHAR(10)&amp;触れないでください。!BG240&amp;CHAR(10)&amp;触れないでください。!BG241&amp;CHAR(10)&amp;触れないでください。!BG242&amp;CHAR(10)&amp;触れないでください。!BG243&amp;CHAR(10)&amp;触れないでください。!BG244&amp;CHAR(10)&amp;触れないでください。!BG245&amp;CHAR(10)&amp;触れないでください。!BG246&amp;CHAR(10)&amp;触れないでください。!BG247&amp;CHAR(10)&amp;触れないでください。!BG248&amp;CHAR(10)&amp;触れないでください。!BG249,O29)</f>
        <v xml:space="preserve">
</v>
      </c>
      <c r="I29" s="1391"/>
      <c r="J29" s="1391"/>
      <c r="K29" s="1392"/>
      <c r="L29" s="65"/>
      <c r="N29" s="439"/>
      <c r="O29" s="425"/>
    </row>
    <row r="30" spans="1:19" ht="55.5" customHeight="1">
      <c r="B30" s="1406" t="s">
        <v>365</v>
      </c>
      <c r="C30" s="1407"/>
      <c r="D30" s="1407"/>
      <c r="E30" s="1408"/>
      <c r="F30" s="1451">
        <f>IF(N30="",触れないでください。!BL250,N30)</f>
        <v>0</v>
      </c>
      <c r="G30" s="1452"/>
      <c r="H30" s="1370" t="str">
        <f>IF(O30="",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amp;CHAR(10)&amp;触れないでください。!BK34&amp;CHAR(10)&amp;触れないでください。!BK35&amp;CHAR(10)&amp;触れないでください。!BK36&amp;CHAR(10)&amp;触れないでください。!BK37&amp;CHAR(10)&amp;触れないでください。!BK38&amp;CHAR(10)&amp;触れないでください。!BK39&amp;CHAR(10)&amp;触れないでください。!BK40&amp;CHAR(10)&amp;触れないでください。!BK41&amp;CHAR(10)&amp;触れないでください。!BK42&amp;CHAR(10)&amp;触れないでください。!BK43&amp;CHAR(10)&amp;触れないでください。!BK44&amp;CHAR(10)&amp;触れないでください。!BK45&amp;CHAR(10)&amp;触れないでください。!BK46&amp;CHAR(10)&amp;触れないでください。!BK47&amp;CHAR(10)&amp;触れないでください。!BK48&amp;CHAR(10)&amp;触れないでください。!BK49&amp;CHAR(10)&amp;触れないでください。!BK50&amp;CHAR(10)&amp;触れないでください。!BK51&amp;CHAR(10)&amp;触れないでください。!BK52&amp;CHAR(10)&amp;触れないでください。!BK53&amp;CHAR(10)&amp;触れないでください。!BK54&amp;CHAR(10)&amp;触れないでください。!BK55&amp;CHAR(10)&amp;触れないでください。!BK56&amp;CHAR(10)&amp;触れないでください。!BK57&amp;CHAR(10)&amp;触れないでください。!BK58&amp;CHAR(10)&amp;触れないでください。!BK59&amp;CHAR(10)&amp;触れないでください。!BK60&amp;CHAR(10)&amp;触れないでください。!BK61&amp;CHAR(10)&amp;触れないでください。!BK62&amp;CHAR(10)&amp;触れないでください。!BK63&amp;CHAR(10)&amp;触れないでください。!BK64&amp;CHAR(10)&amp;触れないでください。!BK65&amp;CHAR(10)&amp;触れないでください。!BK66&amp;CHAR(10)&amp;触れないでください。!BK67&amp;CHAR(10)&amp;触れないでください。!BK68&amp;CHAR(10)&amp;触れないでください。!BK69&amp;CHAR(10)&amp;触れないでください。!BK70&amp;CHAR(10)&amp;触れないでください。!BK71&amp;CHAR(10)&amp;触れないでください。!BK72&amp;CHAR(10)&amp;触れないでください。!BK73&amp;CHAR(10)&amp;触れないでください。!BK74&amp;CHAR(10)&amp;触れないでください。!BK75&amp;CHAR(10)&amp;触れないでください。!BK76&amp;CHAR(10)&amp;触れないでください。!BK77&amp;CHAR(10)&amp;触れないでください。!BK78&amp;CHAR(10)&amp;触れないでください。!BK79&amp;CHAR(10)&amp;触れないでください。!BK80&amp;CHAR(10)&amp;触れないでください。!BK81&amp;CHAR(10)&amp;触れないでください。!BK82&amp;CHAR(10)&amp;触れないでください。!BK83&amp;CHAR(10)&amp;触れないでください。!BK84&amp;CHAR(10)&amp;触れないでください。!BK85&amp;CHAR(10)&amp;触れないでください。!BK86&amp;CHAR(10)&amp;触れないでください。!BK87&amp;CHAR(10)&amp;触れないでください。!BK88&amp;CHAR(10)&amp;触れないでください。!BK89&amp;CHAR(10)&amp;触れないでください。!BK90&amp;CHAR(10)&amp;触れないでください。!BK91&amp;CHAR(10)&amp;触れないでください。!BK92&amp;CHAR(10)&amp;触れないでください。!BK93&amp;CHAR(10)&amp;触れないでください。!BK94&amp;CHAR(10)&amp;触れないでください。!BK95&amp;CHAR(10)&amp;触れないでください。!BK96&amp;CHAR(10)&amp;触れないでください。!BK97&amp;CHAR(10)&amp;触れないでください。!BK98&amp;CHAR(10)&amp;触れないでください。!BK99&amp;CHAR(10)&amp;触れないでください。!BK100&amp;CHAR(10)&amp;触れないでください。!BK101&amp;CHAR(10)&amp;触れないでください。!BK102&amp;CHAR(10)&amp;触れないでください。!BK103&amp;CHAR(10)&amp;触れないでください。!BK104&amp;CHAR(10)&amp;触れないでください。!BK105&amp;CHAR(10)&amp;触れないでください。!BK106&amp;CHAR(10)&amp;触れないでください。!BK107&amp;CHAR(10)&amp;触れないでください。!BK108&amp;CHAR(10)&amp;触れないでください。!BK109&amp;CHAR(10)&amp;触れないでください。!BK110&amp;CHAR(10)&amp;触れないでください。!BK111&amp;CHAR(10)&amp;触れないでください。!BK112&amp;CHAR(10)&amp;触れないでください。!BK113&amp;CHAR(10)&amp;触れないでください。!BK114&amp;CHAR(10)&amp;触れないでください。!BK115&amp;CHAR(10)&amp;触れないでください。!BK116&amp;CHAR(10)&amp;触れないでください。!BK117&amp;CHAR(10)&amp;触れないでください。!BK118&amp;CHAR(10)&amp;触れないでください。!BK119&amp;CHAR(10)&amp;触れないでください。!BK120&amp;CHAR(10)&amp;触れないでください。!BK121&amp;CHAR(10)&amp;触れないでください。!BK122&amp;CHAR(10)&amp;触れないでください。!BK123&amp;CHAR(10)&amp;触れないでください。!BK124&amp;CHAR(10)&amp;触れないでください。!BK125&amp;CHAR(10)&amp;触れないでください。!BK126&amp;CHAR(10)&amp;触れないでください。!BK127&amp;CHAR(10)&amp;触れないでください。!BK128&amp;CHAR(10)&amp;触れないでください。!BK129&amp;CHAR(10)&amp;触れないでください。!BK130&amp;CHAR(10)&amp;触れないでください。!BK131&amp;CHAR(10)&amp;触れないでください。!BK132&amp;CHAR(10)&amp;触れないでください。!BK133&amp;CHAR(10)&amp;触れないでください。!BK134&amp;CHAR(10)&amp;触れないでください。!BK135&amp;CHAR(10)&amp;触れないでください。!BK136&amp;CHAR(10)&amp;触れないでください。!BK137&amp;CHAR(10)&amp;触れないでください。!BK138&amp;CHAR(10)&amp;触れないでください。!BK139&amp;CHAR(10)&amp;触れないでください。!BK140&amp;CHAR(10)&amp;触れないでください。!BK141&amp;CHAR(10)&amp;触れないでください。!BK142&amp;CHAR(10)&amp;触れないでください。!BK143&amp;CHAR(10)&amp;触れないでください。!BK144&amp;CHAR(10)&amp;触れないでください。!BK145&amp;CHAR(10)&amp;触れないでください。!BK146&amp;CHAR(10)&amp;触れないでください。!BK147&amp;CHAR(10)&amp;触れないでください。!BK148&amp;CHAR(10)&amp;触れないでください。!BK149&amp;CHAR(10)&amp;触れないでください。!BK150&amp;CHAR(10)&amp;触れないでください。!BK151&amp;CHAR(10)&amp;触れないでください。!BK152&amp;CHAR(10)&amp;触れないでください。!BK153&amp;CHAR(10)&amp;触れないでください。!BK154&amp;CHAR(10)&amp;触れないでください。!BK155&amp;CHAR(10)&amp;触れないでください。!BK156&amp;CHAR(10)&amp;触れないでください。!BK157&amp;CHAR(10)&amp;触れないでください。!BK158&amp;CHAR(10)&amp;触れないでください。!BK159&amp;CHAR(10)&amp;触れないでください。!BK160&amp;CHAR(10)&amp;触れないでください。!BK161&amp;CHAR(10)&amp;触れないでください。!BK162&amp;CHAR(10)&amp;触れないでください。!BK163&amp;CHAR(10)&amp;触れないでください。!BK164&amp;CHAR(10)&amp;触れないでください。!BK165&amp;CHAR(10)&amp;触れないでください。!BK166&amp;CHAR(10)&amp;触れないでください。!BK167&amp;CHAR(10)&amp;触れないでください。!BK168&amp;CHAR(10)&amp;触れないでください。!BK169&amp;CHAR(10)&amp;触れないでください。!BK170&amp;CHAR(10)&amp;触れないでください。!BK171&amp;CHAR(10)&amp;触れないでください。!BK172&amp;CHAR(10)&amp;触れないでください。!BK173&amp;CHAR(10)&amp;触れないでください。!BK174&amp;CHAR(10)&amp;触れないでください。!BK175&amp;CHAR(10)&amp;触れないでください。!BK176&amp;CHAR(10)&amp;触れないでください。!BK177&amp;CHAR(10)&amp;触れないでください。!BK178&amp;CHAR(10)&amp;触れないでください。!BK179&amp;CHAR(10)&amp;触れないでください。!BK180&amp;CHAR(10)&amp;触れないでください。!BK181&amp;CHAR(10)&amp;触れないでください。!BK182&amp;CHAR(10)&amp;触れないでください。!BK183&amp;CHAR(10)&amp;触れないでください。!BK184&amp;CHAR(10)&amp;触れないでください。!BK185&amp;CHAR(10)&amp;触れないでください。!BK186&amp;CHAR(10)&amp;触れないでください。!BK187&amp;CHAR(10)&amp;触れないでください。!BK188&amp;CHAR(10)&amp;触れないでください。!BK189&amp;CHAR(10)&amp;触れないでください。!BK190&amp;CHAR(10)&amp;触れないでください。!BK191&amp;CHAR(10)&amp;触れないでください。!BK192&amp;CHAR(10)&amp;触れないでください。!BK193&amp;CHAR(10)&amp;触れないでください。!BK194&amp;CHAR(10)&amp;触れないでください。!BK195&amp;CHAR(10)&amp;触れないでください。!BK196&amp;CHAR(10)&amp;触れないでください。!BK197&amp;CHAR(10)&amp;触れないでください。!BK198&amp;CHAR(10)&amp;触れないでください。!BK199&amp;CHAR(10)&amp;触れないでください。!BK200&amp;CHAR(10)&amp;触れないでください。!BK201&amp;CHAR(10)&amp;触れないでください。!BK202&amp;CHAR(10)&amp;触れないでください。!BK203&amp;CHAR(10)&amp;触れないでください。!BK204&amp;CHAR(10)&amp;触れないでください。!BK205&amp;CHAR(10)&amp;触れないでください。!BK206&amp;CHAR(10)&amp;触れないでください。!BK207&amp;CHAR(10)&amp;触れないでください。!BK208&amp;CHAR(10)&amp;触れないでください。!BK209&amp;CHAR(10)&amp;触れないでください。!BK210&amp;CHAR(10)&amp;触れないでください。!BK211&amp;CHAR(10)&amp;触れないでください。!BK212&amp;CHAR(10)&amp;触れないでください。!BK213&amp;CHAR(10)&amp;触れないでください。!BK214&amp;CHAR(10)&amp;触れないでください。!BK215&amp;CHAR(10)&amp;触れないでください。!BK216&amp;CHAR(10)&amp;触れないでください。!BK217&amp;CHAR(10)&amp;触れないでください。!BK218&amp;CHAR(10)&amp;触れないでください。!BK219&amp;CHAR(10)&amp;触れないでください。!BK220&amp;CHAR(10)&amp;触れないでください。!BK221&amp;CHAR(10)&amp;触れないでください。!BK222&amp;CHAR(10)&amp;触れないでください。!BK223&amp;CHAR(10)&amp;触れないでください。!BK224&amp;CHAR(10)&amp;触れないでください。!BK225&amp;CHAR(10)&amp;触れないでください。!BK226&amp;CHAR(10)&amp;触れないでください。!BK227&amp;CHAR(10)&amp;触れないでください。!BK228&amp;CHAR(10)&amp;触れないでください。!BK229&amp;CHAR(10)&amp;触れないでください。!BK230&amp;CHAR(10)&amp;触れないでください。!BK231&amp;CHAR(10)&amp;触れないでください。!BK232&amp;CHAR(10)&amp;触れないでください。!BK233&amp;CHAR(10)&amp;触れないでください。!BK234&amp;CHAR(10)&amp;触れないでください。!BK235&amp;CHAR(10)&amp;触れないでください。!BK236&amp;CHAR(10)&amp;触れないでください。!BK237&amp;CHAR(10)&amp;触れないでください。!BK238&amp;CHAR(10)&amp;触れないでください。!BK239&amp;CHAR(10)&amp;触れないでください。!BK240&amp;CHAR(10)&amp;触れないでください。!BK241&amp;CHAR(10)&amp;触れないでください。!BK242&amp;CHAR(10)&amp;触れないでください。!BK243&amp;CHAR(10)&amp;触れないでください。!BK244&amp;CHAR(10)&amp;触れないでください。!BK245&amp;CHAR(10)&amp;触れないでください。!BK246&amp;CHAR(10)&amp;触れないでください。!BK247&amp;CHAR(10)&amp;触れないでください。!BK248&amp;CHAR(10)&amp;触れないでください。!BK249,O30)</f>
        <v xml:space="preserve">
</v>
      </c>
      <c r="I30" s="1371"/>
      <c r="J30" s="1371"/>
      <c r="K30" s="1372"/>
      <c r="L30" s="65"/>
      <c r="N30" s="437"/>
      <c r="O30" s="426"/>
      <c r="P30" s="246"/>
      <c r="Q30" s="246"/>
      <c r="R30" s="246"/>
    </row>
    <row r="31" spans="1:19" ht="52.35" customHeight="1" thickBot="1">
      <c r="B31" s="1406" t="s">
        <v>366</v>
      </c>
      <c r="C31" s="1407"/>
      <c r="D31" s="1407"/>
      <c r="E31" s="1408"/>
      <c r="F31" s="1409">
        <f>IF(N31="",触れないでください。!BP250,N31)</f>
        <v>0</v>
      </c>
      <c r="G31" s="1410"/>
      <c r="H31" s="1411" t="str">
        <f>IF(O31="",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amp;CHAR(10)&amp;触れないでください。!BO13&amp;CHAR(10)&amp;触れないでください。!BO14&amp;CHAR(10)&amp;触れないでください。!BO15&amp;CHAR(10)&amp;触れないでください。!BO16&amp;CHAR(10)&amp;触れないでください。!BO17&amp;CHAR(10)&amp;触れないでください。!BO18&amp;CHAR(10)&amp;触れないでください。!BO19&amp;CHAR(10)&amp;触れないでください。!BO20&amp;CHAR(10)&amp;触れないでください。!BO21&amp;CHAR(10)&amp;触れないでください。!BO22&amp;CHAR(10)&amp;触れないでください。!BO23&amp;CHAR(10)&amp;触れないでください。!BO24&amp;CHAR(10)&amp;触れないでください。!BO25&amp;CHAR(10)&amp;触れないでください。!BO26&amp;CHAR(10)&amp;触れないでください。!BO27&amp;CHAR(10)&amp;触れないでください。!BO28&amp;CHAR(10)&amp;触れないでください。!BO29&amp;CHAR(10)&amp;触れないでください。!BO30&amp;CHAR(10)&amp;触れないでください。!BO31&amp;CHAR(10)&amp;触れないでください。!BO32&amp;CHAR(10)&amp;触れないでください。!BO33&amp;CHAR(10)&amp;触れないでください。!BO34&amp;CHAR(10)&amp;触れないでください。!BO35&amp;CHAR(10)&amp;触れないでください。!BO36&amp;CHAR(10)&amp;触れないでください。!BO37&amp;CHAR(10)&amp;触れないでください。!BO38&amp;CHAR(10)&amp;触れないでください。!BO39&amp;CHAR(10)&amp;触れないでください。!BO40&amp;CHAR(10)&amp;触れないでください。!BO41&amp;CHAR(10)&amp;触れないでください。!BO42&amp;CHAR(10)&amp;触れないでください。!BO43&amp;CHAR(10)&amp;触れないでください。!BO44&amp;CHAR(10)&amp;触れないでください。!BO45&amp;CHAR(10)&amp;触れないでください。!BO46&amp;CHAR(10)&amp;触れないでください。!BO47&amp;CHAR(10)&amp;触れないでください。!BO48&amp;CHAR(10)&amp;触れないでください。!BO49&amp;CHAR(10)&amp;触れないでください。!BO50&amp;CHAR(10)&amp;触れないでください。!BO51&amp;CHAR(10)&amp;触れないでください。!BO52&amp;CHAR(10)&amp;触れないでください。!BO53&amp;CHAR(10)&amp;触れないでください。!BO54&amp;CHAR(10)&amp;触れないでください。!BO55&amp;CHAR(10)&amp;触れないでください。!BO56&amp;CHAR(10)&amp;触れないでください。!BO57&amp;CHAR(10)&amp;触れないでください。!BO58&amp;CHAR(10)&amp;触れないでください。!BO59&amp;CHAR(10)&amp;触れないでください。!BO60&amp;CHAR(10)&amp;触れないでください。!BO61&amp;CHAR(10)&amp;触れないでください。!BO62&amp;CHAR(10)&amp;触れないでください。!BO63&amp;CHAR(10)&amp;触れないでください。!BO64&amp;CHAR(10)&amp;触れないでください。!BO65&amp;CHAR(10)&amp;触れないでください。!BO66&amp;CHAR(10)&amp;触れないでください。!BO67&amp;CHAR(10)&amp;触れないでください。!BO68&amp;CHAR(10)&amp;触れないでください。!BO69&amp;CHAR(10)&amp;触れないでください。!BO70&amp;CHAR(10)&amp;触れないでください。!BO71&amp;CHAR(10)&amp;触れないでください。!BO72&amp;CHAR(10)&amp;触れないでください。!BO73&amp;CHAR(10)&amp;触れないでください。!BO74&amp;CHAR(10)&amp;触れないでください。!BO75&amp;CHAR(10)&amp;触れないでください。!BO76&amp;CHAR(10)&amp;触れないでください。!BO77&amp;CHAR(10)&amp;触れないでください。!BO78&amp;CHAR(10)&amp;触れないでください。!BO79&amp;CHAR(10)&amp;触れないでください。!BO80&amp;CHAR(10)&amp;触れないでください。!BO81&amp;CHAR(10)&amp;触れないでください。!BO82&amp;CHAR(10)&amp;触れないでください。!BO83&amp;CHAR(10)&amp;触れないでください。!BO84&amp;CHAR(10)&amp;触れないでください。!BO85&amp;CHAR(10)&amp;触れないでください。!BO86&amp;CHAR(10)&amp;触れないでください。!BO87&amp;CHAR(10)&amp;触れないでください。!BO88&amp;CHAR(10)&amp;触れないでください。!BO89&amp;CHAR(10)&amp;触れないでください。!BO90&amp;CHAR(10)&amp;触れないでください。!BO91&amp;CHAR(10)&amp;触れないでください。!BO92&amp;CHAR(10)&amp;触れないでください。!BO93&amp;CHAR(10)&amp;触れないでください。!BO94&amp;CHAR(10)&amp;触れないでください。!BO95&amp;CHAR(10)&amp;触れないでください。!BO96&amp;CHAR(10)&amp;触れないでください。!BO97&amp;CHAR(10)&amp;触れないでください。!BO98&amp;CHAR(10)&amp;触れないでください。!BO99&amp;CHAR(10)&amp;触れないでください。!BO100&amp;CHAR(10)&amp;触れないでください。!BO101&amp;CHAR(10)&amp;触れないでください。!BO102&amp;CHAR(10)&amp;触れないでください。!BO103&amp;CHAR(10)&amp;触れないでください。!BO104&amp;CHAR(10)&amp;触れないでください。!BO105&amp;CHAR(10)&amp;触れないでください。!BO106&amp;CHAR(10)&amp;触れないでください。!BO107&amp;CHAR(10)&amp;触れないでください。!BO108&amp;CHAR(10)&amp;触れないでください。!BO109&amp;CHAR(10)&amp;触れないでください。!BO110&amp;CHAR(10)&amp;触れないでください。!BO111&amp;CHAR(10)&amp;触れないでください。!BO112&amp;CHAR(10)&amp;触れないでください。!BO113&amp;CHAR(10)&amp;触れないでください。!BO114&amp;CHAR(10)&amp;触れないでください。!BO115&amp;CHAR(10)&amp;触れないでください。!BO116&amp;CHAR(10)&amp;触れないでください。!BO117&amp;CHAR(10)&amp;触れないでください。!BO118&amp;CHAR(10)&amp;触れないでください。!BO119&amp;CHAR(10)&amp;触れないでください。!BO120&amp;CHAR(10)&amp;触れないでください。!BO121&amp;CHAR(10)&amp;触れないでください。!BO122&amp;CHAR(10)&amp;触れないでください。!BO123&amp;CHAR(10)&amp;触れないでください。!BO124&amp;CHAR(10)&amp;触れないでください。!BO125&amp;CHAR(10)&amp;触れないでください。!BO126&amp;CHAR(10)&amp;触れないでください。!BO127&amp;CHAR(10)&amp;触れないでください。!BO128&amp;CHAR(10)&amp;触れないでください。!BO129&amp;CHAR(10)&amp;触れないでください。!BO130&amp;CHAR(10)&amp;触れないでください。!BO131&amp;CHAR(10)&amp;触れないでください。!BO132&amp;CHAR(10)&amp;触れないでください。!BO133&amp;CHAR(10)&amp;触れないでください。!BO134&amp;CHAR(10)&amp;触れないでください。!BO135&amp;CHAR(10)&amp;触れないでください。!BO136&amp;CHAR(10)&amp;触れないでください。!BO137&amp;CHAR(10)&amp;触れないでください。!BO138&amp;CHAR(10)&amp;触れないでください。!BO139&amp;CHAR(10)&amp;触れないでください。!BO140&amp;CHAR(10)&amp;触れないでください。!BO141&amp;CHAR(10)&amp;触れないでください。!BO142&amp;CHAR(10)&amp;触れないでください。!BO143&amp;CHAR(10)&amp;触れないでください。!BO144&amp;CHAR(10)&amp;触れないでください。!BO145&amp;CHAR(10)&amp;触れないでください。!BO146&amp;CHAR(10)&amp;触れないでください。!BO147&amp;CHAR(10)&amp;触れないでください。!BO148&amp;CHAR(10)&amp;触れないでください。!BO149&amp;CHAR(10)&amp;触れないでください。!BO150&amp;CHAR(10)&amp;触れないでください。!BO151&amp;CHAR(10)&amp;触れないでください。!BO152&amp;CHAR(10)&amp;触れないでください。!BO153&amp;CHAR(10)&amp;触れないでください。!BO154&amp;CHAR(10)&amp;触れないでください。!BO155&amp;CHAR(10)&amp;触れないでください。!BO156&amp;CHAR(10)&amp;触れないでください。!BO157&amp;CHAR(10)&amp;触れないでください。!BO158&amp;CHAR(10)&amp;触れないでください。!BO159&amp;CHAR(10)&amp;触れないでください。!BO160&amp;CHAR(10)&amp;触れないでください。!BO161&amp;CHAR(10)&amp;触れないでください。!BO162&amp;CHAR(10)&amp;触れないでください。!BO163&amp;CHAR(10)&amp;触れないでください。!BO164&amp;CHAR(10)&amp;触れないでください。!BO165&amp;CHAR(10)&amp;触れないでください。!BO166&amp;CHAR(10)&amp;触れないでください。!BO167&amp;CHAR(10)&amp;触れないでください。!BO168&amp;CHAR(10)&amp;触れないでください。!BO169&amp;CHAR(10)&amp;触れないでください。!BO170&amp;CHAR(10)&amp;触れないでください。!BO171&amp;CHAR(10)&amp;触れないでください。!BO172&amp;CHAR(10)&amp;触れないでください。!BO173&amp;CHAR(10)&amp;触れないでください。!BO174&amp;CHAR(10)&amp;触れないでください。!BO175&amp;CHAR(10)&amp;触れないでください。!BO176&amp;CHAR(10)&amp;触れないでください。!BO177&amp;CHAR(10)&amp;触れないでください。!BO178&amp;CHAR(10)&amp;触れないでください。!BO179&amp;CHAR(10)&amp;触れないでください。!BO180&amp;CHAR(10)&amp;触れないでください。!BO181&amp;CHAR(10)&amp;触れないでください。!BO182&amp;CHAR(10)&amp;触れないでください。!BO183&amp;CHAR(10)&amp;触れないでください。!BO184&amp;CHAR(10)&amp;触れないでください。!BO185&amp;CHAR(10)&amp;触れないでください。!BO186&amp;CHAR(10)&amp;触れないでください。!BO187&amp;CHAR(10)&amp;触れないでください。!BO188&amp;CHAR(10)&amp;触れないでください。!BO189&amp;CHAR(10)&amp;触れないでください。!BO190&amp;CHAR(10)&amp;触れないでください。!BO191&amp;CHAR(10)&amp;触れないでください。!BO192&amp;CHAR(10)&amp;触れないでください。!BO193&amp;CHAR(10)&amp;触れないでください。!BO194&amp;CHAR(10)&amp;触れないでください。!BO195&amp;CHAR(10)&amp;触れないでください。!BO196&amp;CHAR(10)&amp;触れないでください。!BO197&amp;CHAR(10)&amp;触れないでください。!BO198&amp;CHAR(10)&amp;触れないでください。!BO199&amp;CHAR(10)&amp;触れないでください。!BO200&amp;CHAR(10)&amp;触れないでください。!BO201&amp;CHAR(10)&amp;触れないでください。!BO202&amp;CHAR(10)&amp;触れないでください。!BO203&amp;CHAR(10)&amp;触れないでください。!BO204&amp;CHAR(10)&amp;触れないでください。!BO205&amp;CHAR(10)&amp;触れないでください。!BO206&amp;CHAR(10)&amp;触れないでください。!BO207&amp;CHAR(10)&amp;触れないでください。!BO208&amp;CHAR(10)&amp;触れないでください。!BO209&amp;CHAR(10)&amp;触れないでください。!BO210&amp;CHAR(10)&amp;触れないでください。!BO211&amp;CHAR(10)&amp;触れないでください。!BO212&amp;CHAR(10)&amp;触れないでください。!BO213&amp;CHAR(10)&amp;触れないでください。!BO214&amp;CHAR(10)&amp;触れないでください。!BO215&amp;CHAR(10)&amp;触れないでください。!BO216&amp;CHAR(10)&amp;触れないでください。!BO217&amp;CHAR(10)&amp;触れないでください。!BO218&amp;CHAR(10)&amp;触れないでください。!BO219&amp;CHAR(10)&amp;触れないでください。!BO220&amp;CHAR(10)&amp;触れないでください。!BO221&amp;CHAR(10)&amp;触れないでください。!BO222&amp;CHAR(10)&amp;触れないでください。!BO223&amp;CHAR(10)&amp;触れないでください。!BO224&amp;CHAR(10)&amp;触れないでください。!BO225&amp;CHAR(10)&amp;触れないでください。!BO226&amp;CHAR(10)&amp;触れないでください。!BO227&amp;CHAR(10)&amp;触れないでください。!BO228&amp;CHAR(10)&amp;触れないでください。!BO229&amp;CHAR(10)&amp;触れないでください。!BO230&amp;CHAR(10)&amp;触れないでください。!BO231&amp;CHAR(10)&amp;触れないでください。!BO232&amp;CHAR(10)&amp;触れないでください。!BO233&amp;CHAR(10)&amp;触れないでください。!BO234&amp;CHAR(10)&amp;触れないでください。!BO235&amp;CHAR(10)&amp;触れないでください。!BO236&amp;CHAR(10)&amp;触れないでください。!BO237&amp;CHAR(10)&amp;触れないでください。!BO238&amp;CHAR(10)&amp;触れないでください。!BO239&amp;CHAR(10)&amp;触れないでください。!BO240&amp;CHAR(10)&amp;触れないでください。!BO241&amp;CHAR(10)&amp;触れないでください。!BO242&amp;CHAR(10)&amp;触れないでください。!BO243&amp;CHAR(10)&amp;触れないでください。!BO244&amp;CHAR(10)&amp;触れないでください。!BO245&amp;CHAR(10)&amp;触れないでください。!BO246&amp;CHAR(10)&amp;触れないでください。!BO247&amp;CHAR(10)&amp;触れないでください。!BO248&amp;CHAR(10)&amp;触れないでください。!BO249&amp;CHAR(10)&amp;触れないでください。!BO250,O31)</f>
        <v xml:space="preserve">
</v>
      </c>
      <c r="I31" s="1412"/>
      <c r="J31" s="1412"/>
      <c r="K31" s="1413"/>
      <c r="L31" s="65"/>
      <c r="N31" s="440"/>
      <c r="O31" s="427"/>
    </row>
    <row r="32" spans="1:19" ht="33" customHeight="1" thickTop="1" thickBot="1">
      <c r="B32" s="1414" t="s">
        <v>323</v>
      </c>
      <c r="C32" s="1415"/>
      <c r="D32" s="1415"/>
      <c r="E32" s="1416"/>
      <c r="F32" s="1437">
        <f>F29+F30+F31</f>
        <v>0</v>
      </c>
      <c r="G32" s="1438"/>
      <c r="H32" s="1439" t="str">
        <f>IF(F32&gt;=F22,"","←　C 収益合計 ≧ Ｂ その他の費用　としてください。")</f>
        <v/>
      </c>
      <c r="I32" s="1440"/>
      <c r="J32" s="1440"/>
      <c r="K32" s="1440"/>
      <c r="L32" s="70"/>
    </row>
    <row r="33" spans="1:12" ht="9" customHeight="1">
      <c r="B33" s="77"/>
      <c r="C33" s="77"/>
      <c r="D33" s="77"/>
      <c r="E33" s="77"/>
      <c r="F33" s="77"/>
      <c r="G33" s="77"/>
      <c r="H33" s="77"/>
      <c r="I33" s="77"/>
      <c r="J33" s="77"/>
      <c r="K33" s="77"/>
      <c r="L33" s="70"/>
    </row>
    <row r="34" spans="1:12" ht="36.75" customHeight="1" thickBot="1">
      <c r="B34" s="78" t="s">
        <v>137</v>
      </c>
      <c r="C34" s="79"/>
      <c r="D34" s="79"/>
      <c r="E34" s="80"/>
      <c r="F34" s="80"/>
      <c r="G34" s="80"/>
      <c r="H34" s="80"/>
      <c r="I34" s="81"/>
      <c r="J34" s="1435" t="s">
        <v>510</v>
      </c>
      <c r="K34" s="1436"/>
      <c r="L34" s="353"/>
    </row>
    <row r="35" spans="1:12" ht="52.35" customHeight="1" thickTop="1" thickBot="1">
      <c r="A35" s="82"/>
      <c r="B35" s="1453" t="s">
        <v>324</v>
      </c>
      <c r="C35" s="1454"/>
      <c r="D35" s="1455"/>
      <c r="E35" s="83" t="s">
        <v>136</v>
      </c>
      <c r="F35" s="1404">
        <f>IF(F36=0,0,IF((F17/F24)&gt;=0.5,"委託比率が
５０％以上",IF(F36,IF(OR(20000000&lt;F36,F36&lt;500000),"限度額の範囲としてください",F36))))</f>
        <v>0</v>
      </c>
      <c r="G35" s="1405"/>
      <c r="H35" s="84" t="s">
        <v>135</v>
      </c>
      <c r="I35" s="84" t="s">
        <v>134</v>
      </c>
      <c r="J35" s="85">
        <f>ROUNDDOWN(F35,-3)</f>
        <v>0</v>
      </c>
      <c r="K35" s="86" t="s">
        <v>133</v>
      </c>
      <c r="L35" s="357"/>
    </row>
    <row r="36" spans="1:12" ht="12" customHeight="1" thickTop="1">
      <c r="F36" s="1433">
        <f>F24-F32</f>
        <v>0</v>
      </c>
      <c r="G36" s="1434"/>
      <c r="L36" s="357"/>
    </row>
    <row r="37" spans="1:12" ht="28.5" customHeight="1">
      <c r="L37" s="357"/>
    </row>
    <row r="38" spans="1:12" ht="28.5" customHeight="1">
      <c r="L38" s="358"/>
    </row>
    <row r="39" spans="1:12" ht="28.5" customHeight="1">
      <c r="L39" s="77"/>
    </row>
    <row r="40" spans="1:12" ht="28.5" customHeight="1">
      <c r="L40" s="81"/>
    </row>
    <row r="41" spans="1:12" ht="28.5" customHeight="1">
      <c r="L41" s="359"/>
    </row>
  </sheetData>
  <sheetProtection algorithmName="SHA-512" hashValue="1rfV7HgYvZc/R6N+QP62LxAoKu50kuyWRvdNJrwoCdlhDruH3MIaj11GYarQxCOPVR/cAXR6B7IEhGyWjfjbJw==" saltValue="gxiKFn3Ekanpd7PfG3xu9A==" spinCount="100000" sheet="1" formatColumns="0" formatRows="0" selectLockedCells="1"/>
  <mergeCells count="73">
    <mergeCell ref="F2:K2"/>
    <mergeCell ref="B5:E5"/>
    <mergeCell ref="C9:E9"/>
    <mergeCell ref="F9:G9"/>
    <mergeCell ref="H9:K9"/>
    <mergeCell ref="F5:G5"/>
    <mergeCell ref="H5:K5"/>
    <mergeCell ref="H7:K7"/>
    <mergeCell ref="F6:G6"/>
    <mergeCell ref="H6:K6"/>
    <mergeCell ref="F7:G7"/>
    <mergeCell ref="C8:E8"/>
    <mergeCell ref="F8:G8"/>
    <mergeCell ref="H8:K8"/>
    <mergeCell ref="H4:K4"/>
    <mergeCell ref="F36:G36"/>
    <mergeCell ref="J34:K34"/>
    <mergeCell ref="F32:G32"/>
    <mergeCell ref="H32:K32"/>
    <mergeCell ref="C17:E17"/>
    <mergeCell ref="F28:G28"/>
    <mergeCell ref="H28:K28"/>
    <mergeCell ref="H19:K19"/>
    <mergeCell ref="F24:G24"/>
    <mergeCell ref="H17:K17"/>
    <mergeCell ref="F19:G19"/>
    <mergeCell ref="F17:G17"/>
    <mergeCell ref="B30:E30"/>
    <mergeCell ref="F30:G30"/>
    <mergeCell ref="H30:K30"/>
    <mergeCell ref="B35:D35"/>
    <mergeCell ref="B1:D1"/>
    <mergeCell ref="B20:E20"/>
    <mergeCell ref="F20:G20"/>
    <mergeCell ref="H20:K20"/>
    <mergeCell ref="B9:B19"/>
    <mergeCell ref="C12:E12"/>
    <mergeCell ref="F15:G15"/>
    <mergeCell ref="H15:K15"/>
    <mergeCell ref="F16:G16"/>
    <mergeCell ref="H16:K16"/>
    <mergeCell ref="F11:G11"/>
    <mergeCell ref="H11:K11"/>
    <mergeCell ref="F14:G14"/>
    <mergeCell ref="H14:K14"/>
    <mergeCell ref="F12:G12"/>
    <mergeCell ref="H12:K12"/>
    <mergeCell ref="F35:G35"/>
    <mergeCell ref="B31:E31"/>
    <mergeCell ref="F31:G31"/>
    <mergeCell ref="H31:K31"/>
    <mergeCell ref="B32:E32"/>
    <mergeCell ref="B29:E29"/>
    <mergeCell ref="F29:G29"/>
    <mergeCell ref="H29:K29"/>
    <mergeCell ref="B24:E24"/>
    <mergeCell ref="B22:E22"/>
    <mergeCell ref="F22:G22"/>
    <mergeCell ref="H22:K22"/>
    <mergeCell ref="Q6:T6"/>
    <mergeCell ref="N3:O3"/>
    <mergeCell ref="B28:E28"/>
    <mergeCell ref="F18:G18"/>
    <mergeCell ref="H18:K18"/>
    <mergeCell ref="F13:G13"/>
    <mergeCell ref="H13:K13"/>
    <mergeCell ref="B3:H3"/>
    <mergeCell ref="B4:E4"/>
    <mergeCell ref="F4:G4"/>
    <mergeCell ref="N7:O7"/>
    <mergeCell ref="N20:O21"/>
    <mergeCell ref="F10:G10"/>
    <mergeCell ref="H10:K10"/>
  </mergeCells>
  <phoneticPr fontId="1"/>
  <dataValidations count="1">
    <dataValidation type="custom" allowBlank="1" showInputMessage="1" showErrorMessage="1" sqref="O5" xr:uid="{00000000-0002-0000-0400-000000000000}">
      <formula1>NOT(H5="")</formula1>
    </dataValidation>
  </dataValidations>
  <printOptions horizontalCentered="1"/>
  <pageMargins left="0.31496062992125984" right="0.31496062992125984" top="0.74803149606299213" bottom="0.35433070866141736" header="0.43307086614173229" footer="0.31496062992125984"/>
  <pageSetup paperSize="9" scale="53"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8">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01000000}">
          <x14:formula1>
            <xm:f>触れないでください。!P$250=0</xm:f>
          </x14:formula1>
          <xm:sqref>N10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02000000}">
          <x14:formula1>
            <xm:f>触れないでください。!L$250=0</xm:f>
          </x14:formula1>
          <xm:sqref>N9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03000000}">
          <x14:formula1>
            <xm:f>触れないでください。!T$250=0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04000000}">
          <x14:formula1>
            <xm:f>触れないでください。!X$250=0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05000000}">
          <x14:formula1>
            <xm:f>触れないでください。!AB$250=0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06000000}">
          <x14:formula1>
            <xm:f>触れないでください。!AF$250=0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07000000}">
          <x14:formula1>
            <xm:f>触れないでください。!AJ$250=0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08000000}">
          <x14:formula1>
            <xm:f>触れないでください。!AN$250=0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09000000}">
          <x14:formula1>
            <xm:f>触れないでください。!AR$250=0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0A000000}">
          <x14:formula1>
            <xm:f>触れないでください。!AV$250=0</xm:f>
          </x14:formula1>
          <xm:sqref>N18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0B000000}">
          <x14:formula1>
            <xm:f>触れないでください。!AZ$250=0</xm:f>
          </x14:formula1>
          <xm:sqref>N19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0C000000}">
          <x14:formula1>
            <xm:f>触れないでください。!BD$250=0</xm:f>
          </x14:formula1>
          <xm:sqref>N22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0D000000}">
          <x14:formula1>
            <xm:f>触れないでください。!BH$250=0</xm:f>
          </x14:formula1>
          <xm:sqref>N29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0E000000}">
          <x14:formula1>
            <xm:f>触れないでください。!BL$250=0</xm:f>
          </x14:formula1>
          <xm:sqref>N30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0F000000}">
          <x14:formula1>
            <xm:f>触れないでください。!BP$250=0</xm:f>
          </x14:formula1>
          <xm:sqref>N31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10000000}">
          <x14:formula1>
            <xm:f>触れないでください。!D250=0</xm:f>
          </x14:formula1>
          <xm:sqref>N5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11000000}">
          <x14:formula1>
            <xm:f>触れないでください。!H$250=0</xm:f>
          </x14:formula1>
          <xm:sqref>N6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400-000012000000}">
          <x14:formula1>
            <xm:f>触れないでください。!BT$250=0</xm:f>
          </x14:formula1>
          <xm:sqref>N8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R41"/>
  <sheetViews>
    <sheetView zoomScale="85" zoomScaleNormal="85" workbookViewId="0">
      <selection activeCell="N5" sqref="N5"/>
    </sheetView>
  </sheetViews>
  <sheetFormatPr defaultColWidth="9" defaultRowHeight="28.5" customHeight="1"/>
  <cols>
    <col min="1" max="1" width="2.5" style="41" customWidth="1"/>
    <col min="2" max="2" width="6.5" style="87" customWidth="1"/>
    <col min="3" max="3" width="12.125" style="87" customWidth="1"/>
    <col min="4" max="4" width="9.875" style="87" customWidth="1"/>
    <col min="5" max="5" width="11.875" style="87" customWidth="1"/>
    <col min="6" max="6" width="8.625" style="87" customWidth="1"/>
    <col min="7" max="7" width="9.875" style="87" customWidth="1"/>
    <col min="8" max="8" width="11.625" style="87" customWidth="1"/>
    <col min="9" max="9" width="8.625" style="87" customWidth="1"/>
    <col min="10" max="10" width="13.125" style="87" customWidth="1"/>
    <col min="11" max="11" width="29.625" style="87" customWidth="1"/>
    <col min="12" max="12" width="8.875" style="87" hidden="1" customWidth="1"/>
    <col min="13" max="13" width="2.5" style="87" customWidth="1"/>
    <col min="14" max="14" width="18.875" style="87" customWidth="1"/>
    <col min="15" max="15" width="59.625" style="87" customWidth="1"/>
    <col min="16" max="16384" width="9" style="87"/>
  </cols>
  <sheetData>
    <row r="1" spans="1:15" ht="21" customHeight="1" thickBot="1">
      <c r="B1" s="1417" t="s">
        <v>494</v>
      </c>
      <c r="C1" s="1417"/>
      <c r="D1" s="1417"/>
      <c r="E1" s="42"/>
      <c r="F1" s="42"/>
      <c r="G1" s="42"/>
      <c r="H1" s="42"/>
      <c r="I1" s="42"/>
      <c r="J1" s="42"/>
      <c r="K1" s="42"/>
      <c r="L1" s="351"/>
    </row>
    <row r="2" spans="1:15" ht="29.85" customHeight="1" thickBot="1">
      <c r="B2" s="43" t="s">
        <v>159</v>
      </c>
      <c r="C2" s="44"/>
      <c r="D2" s="45"/>
      <c r="E2" s="46" t="s">
        <v>158</v>
      </c>
      <c r="F2" s="1456">
        <f>要望書!J12</f>
        <v>0</v>
      </c>
      <c r="G2" s="1457"/>
      <c r="H2" s="1457"/>
      <c r="I2" s="1457"/>
      <c r="J2" s="1457"/>
      <c r="K2" s="1458"/>
      <c r="L2" s="351"/>
    </row>
    <row r="3" spans="1:15" ht="28.35" customHeight="1" thickBot="1">
      <c r="B3" s="1373" t="s">
        <v>157</v>
      </c>
      <c r="C3" s="1373"/>
      <c r="D3" s="1373"/>
      <c r="E3" s="1373"/>
      <c r="F3" s="1373"/>
      <c r="G3" s="1373"/>
      <c r="H3" s="1373"/>
      <c r="I3" s="47"/>
      <c r="J3" s="47"/>
      <c r="K3" s="47"/>
      <c r="L3" s="351"/>
      <c r="N3" s="1364" t="s">
        <v>322</v>
      </c>
      <c r="O3" s="1364"/>
    </row>
    <row r="4" spans="1:15" ht="27" customHeight="1" thickBot="1">
      <c r="B4" s="1374" t="s">
        <v>156</v>
      </c>
      <c r="C4" s="1375"/>
      <c r="D4" s="1375"/>
      <c r="E4" s="1376"/>
      <c r="F4" s="1377" t="s">
        <v>155</v>
      </c>
      <c r="G4" s="1378"/>
      <c r="H4" s="1444" t="s">
        <v>138</v>
      </c>
      <c r="I4" s="1445"/>
      <c r="J4" s="1445"/>
      <c r="K4" s="1446"/>
      <c r="L4" s="351"/>
      <c r="N4" s="360" t="s">
        <v>327</v>
      </c>
      <c r="O4" s="361" t="s">
        <v>326</v>
      </c>
    </row>
    <row r="5" spans="1:15" ht="62.45" customHeight="1">
      <c r="A5" s="48"/>
      <c r="B5" s="1459" t="s">
        <v>177</v>
      </c>
      <c r="C5" s="1460"/>
      <c r="D5" s="1460"/>
      <c r="E5" s="1461"/>
      <c r="F5" s="1470">
        <f>IF(N5="",触れないでください。!D503,N5)</f>
        <v>0</v>
      </c>
      <c r="G5" s="1471"/>
      <c r="H5" s="1484" t="str">
        <f>IF(O5="",触れないでください。!C$256&amp;CHAR(10)&amp;触れないでください。!C$257&amp;CHAR(10)&amp;触れないでください。!C$258&amp;CHAR(10)&amp;触れないでください。!C$259&amp;CHAR(10)&amp;触れないでください。!C$260&amp;CHAR(10)&amp;触れないでください。!C$261&amp;CHAR(10)&amp;触れないでください。!C$262&amp;CHAR(10)&amp;触れないでください。!C$263&amp;CHAR(10)&amp;触れないでください。!C$264&amp;CHAR(10)&amp;触れないでください。!C$265&amp;CHAR(10)&amp;触れないでください。!C$266&amp;CHAR(10)&amp;触れないでください。!C$267&amp;CHAR(10)&amp;触れないでください。!C$268&amp;CHAR(10)&amp;触れないでください。!C$269&amp;CHAR(10)&amp;触れないでください。!C$270&amp;CHAR(10)&amp;触れないでください。!C$271&amp;CHAR(10)&amp;触れないでください。!C$272&amp;CHAR(10)&amp;触れないでください。!C$273&amp;CHAR(10)&amp;触れないでください。!C$274&amp;CHAR(10)&amp;触れないでください。!C$275&amp;CHAR(10)&amp;触れないでください。!C$276&amp;CHAR(10)&amp;触れないでください。!C$277&amp;CHAR(10)&amp;触れないでください。!C$278&amp;CHAR(10)&amp;触れないでください。!C$279&amp;CHAR(10)&amp;触れないでください。!C$280&amp;CHAR(10)&amp;触れないでください。!C$281&amp;CHAR(10)&amp;触れないでください。!C$282&amp;CHAR(10)&amp;触れないでください。!C$283&amp;CHAR(10)&amp;触れないでください。!C$284&amp;CHAR(10)&amp;触れないでください。!C$285&amp;CHAR(10)&amp;触れないでください。!C$286&amp;CHAR(10)&amp;触れないでください。!C$287&amp;CHAR(10)&amp;触れないでください。!C$288&amp;CHAR(10)&amp;触れないでください。!C$289&amp;CHAR(10)&amp;触れないでください。!C$290&amp;CHAR(10)&amp;触れないでください。!C$291&amp;CHAR(10)&amp;触れないでください。!C$292&amp;CHAR(10)&amp;触れないでください。!C$293&amp;CHAR(10)&amp;触れないでください。!C$294&amp;CHAR(10)&amp;触れないでください。!C$295&amp;CHAR(10)&amp;触れないでください。!C$296&amp;CHAR(10)&amp;触れないでください。!C$297&amp;CHAR(10)&amp;触れないでください。!C$298&amp;CHAR(10)&amp;触れないでください。!C$299&amp;CHAR(10)&amp;触れないでください。!C$300&amp;CHAR(10)&amp;触れないでください。!C$301&amp;CHAR(10)&amp;触れないでください。!C$302&amp;CHAR(10)&amp;触れないでください。!C$303&amp;CHAR(10)&amp;触れないでください。!C$304&amp;CHAR(10)&amp;触れないでください。!C$305&amp;CHAR(10)&amp;触れないでください。!C$306&amp;CHAR(10)&amp;触れないでください。!C$307&amp;CHAR(10)&amp;触れないでください。!C$308&amp;CHAR(10)&amp;触れないでください。!C$309&amp;CHAR(10)&amp;触れないでください。!C$310&amp;CHAR(10)&amp;触れないでください。!C$311&amp;CHAR(10)&amp;触れないでください。!C$312&amp;CHAR(10)&amp;触れないでください。!C$313&amp;CHAR(10)&amp;触れないでください。!C$314&amp;CHAR(10)&amp;触れないでください。!C$315&amp;CHAR(10)&amp;触れないでください。!C$316&amp;CHAR(10)&amp;触れないでください。!C$317&amp;CHAR(10)&amp;触れないでください。!C$318&amp;CHAR(10)&amp;触れないでください。!C$319&amp;CHAR(10)&amp;触れないでください。!C$320&amp;CHAR(10)&amp;触れないでください。!C$321&amp;CHAR(10)&amp;触れないでください。!C$322&amp;CHAR(10)&amp;触れないでください。!C$323&amp;CHAR(10)&amp;触れないでください。!C$324&amp;CHAR(10)&amp;触れないでください。!C$325&amp;CHAR(10)&amp;触れないでください。!C$326&amp;CHAR(10)&amp;触れないでください。!C$327&amp;CHAR(10)&amp;触れないでください。!C$328&amp;CHAR(10)&amp;触れないでください。!C$329&amp;CHAR(10)&amp;触れないでください。!C$330&amp;CHAR(10)&amp;触れないでください。!C$331&amp;CHAR(10)&amp;触れないでください。!C$332&amp;CHAR(10)&amp;触れないでください。!C$333&amp;CHAR(10)&amp;触れないでください。!C$334&amp;CHAR(10)&amp;触れないでください。!C$335&amp;CHAR(10)&amp;触れないでください。!C$336&amp;CHAR(10)&amp;触れないでください。!C$337&amp;CHAR(10)&amp;触れないでください。!C$338&amp;CHAR(10)&amp;触れないでください。!C$339&amp;CHAR(10)&amp;触れないでください。!C$340&amp;CHAR(10)&amp;触れないでください。!C$341&amp;CHAR(10)&amp;触れないでください。!C$342&amp;CHAR(10)&amp;触れないでください。!C$343&amp;CHAR(10)&amp;触れないでください。!C$344&amp;CHAR(10)&amp;触れないでください。!C$345&amp;CHAR(10)&amp;触れないでください。!C$346&amp;CHAR(10)&amp;触れないでください。!C$347&amp;CHAR(10)&amp;触れないでください。!C$348&amp;CHAR(10)&amp;触れないでください。!C$349&amp;CHAR(10)&amp;触れないでください。!C$350&amp;CHAR(10)&amp;触れないでください。!C$351&amp;CHAR(10)&amp;触れないでください。!C$352&amp;CHAR(10)&amp;触れないでください。!C$353&amp;CHAR(10)&amp;触れないでください。!C$354&amp;CHAR(10)&amp;触れないでください。!C$355&amp;CHAR(10)&amp;触れないでください。!C$356&amp;CHAR(10)&amp;触れないでください。!C$357&amp;CHAR(10)&amp;触れないでください。!C$358&amp;CHAR(10)&amp;触れないでください。!C$359&amp;CHAR(10)&amp;触れないでください。!C$360&amp;CHAR(10)&amp;触れないでください。!C$361&amp;CHAR(10)&amp;触れないでください。!C$362&amp;CHAR(10)&amp;触れないでください。!C$363&amp;CHAR(10)&amp;触れないでください。!C$364&amp;CHAR(10)&amp;触れないでください。!C$365&amp;CHAR(10)&amp;触れないでください。!C$366&amp;CHAR(10)&amp;触れないでください。!C$367&amp;CHAR(10)&amp;触れないでください。!C$368&amp;CHAR(10)&amp;触れないでください。!C$369&amp;CHAR(10)&amp;触れないでください。!C$370&amp;CHAR(10)&amp;触れないでください。!C$371&amp;CHAR(10)&amp;触れないでください。!C$372&amp;CHAR(10)&amp;触れないでください。!C$373&amp;CHAR(10)&amp;触れないでください。!C$374&amp;CHAR(10)&amp;触れないでください。!C$375&amp;CHAR(10)&amp;触れないでください。!C$376&amp;CHAR(10)&amp;触れないでください。!C$377&amp;CHAR(10)&amp;触れないでください。!C$378&amp;CHAR(10)&amp;触れないでください。!C$379&amp;CHAR(10)&amp;触れないでください。!C$380&amp;CHAR(10)&amp;触れないでください。!C$381&amp;CHAR(10)&amp;触れないでください。!C$382&amp;CHAR(10)&amp;触れないでください。!C$383&amp;CHAR(10)&amp;触れないでください。!C$384&amp;CHAR(10)&amp;触れないでください。!C$385&amp;CHAR(10)&amp;触れないでください。!C$386&amp;CHAR(10)&amp;触れないでください。!C$387&amp;CHAR(10)&amp;触れないでください。!C$388&amp;CHAR(10)&amp;触れないでください。!C$389&amp;CHAR(10)&amp;触れないでください。!C$390&amp;CHAR(10)&amp;触れないでください。!C$391&amp;CHAR(10)&amp;触れないでください。!C$392&amp;CHAR(10)&amp;触れないでください。!C$393&amp;CHAR(10)&amp;触れないでください。!C$394&amp;CHAR(10)&amp;触れないでください。!C$395&amp;CHAR(10)&amp;触れないでください。!C$396&amp;CHAR(10)&amp;触れないでください。!C$397&amp;CHAR(10)&amp;触れないでください。!C$398&amp;CHAR(10)&amp;触れないでください。!C$399&amp;CHAR(10)&amp;触れないでください。!C$400&amp;CHAR(10)&amp;触れないでください。!C$401&amp;CHAR(10)&amp;触れないでください。!C$402&amp;CHAR(10)&amp;触れないでください。!C$403&amp;CHAR(10)&amp;触れないでください。!C$404&amp;CHAR(10)&amp;触れないでください。!C$405&amp;CHAR(10)&amp;触れないでください。!C$406&amp;CHAR(10)&amp;触れないでください。!C$407&amp;CHAR(10)&amp;触れないでください。!C$408&amp;CHAR(10)&amp;触れないでください。!C$409&amp;CHAR(10)&amp;触れないでください。!C$410&amp;CHAR(10)&amp;触れないでください。!C$411&amp;CHAR(10)&amp;触れないでください。!C$412&amp;CHAR(10)&amp;触れないでください。!C$413&amp;CHAR(10)&amp;触れないでください。!C$414&amp;CHAR(10)&amp;触れないでください。!C$415&amp;CHAR(10)&amp;触れないでください。!C$416&amp;CHAR(10)&amp;触れないでください。!C$417&amp;CHAR(10)&amp;触れないでください。!C$418&amp;CHAR(10)&amp;触れないでください。!C$419&amp;CHAR(10)&amp;触れないでください。!C$420&amp;CHAR(10)&amp;触れないでください。!C$421&amp;CHAR(10)&amp;触れないでください。!C$422&amp;CHAR(10)&amp;触れないでください。!C$423&amp;CHAR(10)&amp;触れないでください。!C$424&amp;CHAR(10)&amp;触れないでください。!C$425&amp;CHAR(10)&amp;触れないでください。!C$426&amp;CHAR(10)&amp;触れないでください。!C$427&amp;CHAR(10)&amp;触れないでください。!C$428&amp;CHAR(10)&amp;触れないでください。!C$429&amp;CHAR(10)&amp;触れないでください。!C$430&amp;CHAR(10)&amp;触れないでください。!C$431&amp;CHAR(10)&amp;触れないでください。!C$432&amp;CHAR(10)&amp;触れないでください。!C$433&amp;CHAR(10)&amp;触れないでください。!C$434&amp;CHAR(10)&amp;触れないでください。!C$435&amp;CHAR(10)&amp;触れないでください。!C$436&amp;CHAR(10)&amp;触れないでください。!C$437&amp;CHAR(10)&amp;触れないでください。!C$438&amp;CHAR(10)&amp;触れないでください。!C$439&amp;CHAR(10)&amp;触れないでください。!C$440&amp;CHAR(10)&amp;触れないでください。!C$441&amp;CHAR(10)&amp;触れないでください。!C$442&amp;CHAR(10)&amp;触れないでください。!C$443&amp;CHAR(10)&amp;触れないでください。!C$444&amp;CHAR(10)&amp;触れないでください。!C$445&amp;CHAR(10)&amp;触れないでください。!C$446&amp;CHAR(10)&amp;触れないでください。!C$447&amp;CHAR(10)&amp;触れないでください。!C$448&amp;CHAR(10)&amp;触れないでください。!C$449&amp;CHAR(10)&amp;触れないでください。!C$450&amp;CHAR(10)&amp;触れないでください。!C$451&amp;CHAR(10)&amp;触れないでください。!C$452&amp;CHAR(10)&amp;触れないでください。!C$453&amp;CHAR(10)&amp;触れないでください。!C$454&amp;CHAR(10)&amp;触れないでください。!C$455&amp;CHAR(10)&amp;触れないでください。!C$456&amp;CHAR(10)&amp;触れないでください。!C$457&amp;CHAR(10)&amp;触れないでください。!C$458&amp;CHAR(10)&amp;触れないでください。!C$459&amp;CHAR(10)&amp;触れないでください。!C$460&amp;CHAR(10)&amp;触れないでください。!C$461&amp;CHAR(10)&amp;触れないでください。!C$462&amp;CHAR(10)&amp;触れないでください。!C$463&amp;CHAR(10)&amp;触れないでください。!C$464&amp;CHAR(10)&amp;触れないでください。!C$465&amp;CHAR(10)&amp;触れないでください。!C$466&amp;CHAR(10)&amp;触れないでください。!C$467&amp;CHAR(10)&amp;触れないでください。!C$468&amp;CHAR(10)&amp;触れないでください。!C$469&amp;CHAR(10)&amp;触れないでください。!C$470&amp;CHAR(10)&amp;触れないでください。!C$471&amp;CHAR(10)&amp;触れないでください。!C$472&amp;CHAR(10)&amp;触れないでください。!C$473&amp;CHAR(10)&amp;触れないでください。!C$474&amp;CHAR(10)&amp;触れないでください。!C$475&amp;CHAR(10)&amp;触れないでください。!C$476&amp;CHAR(10)&amp;触れないでください。!C$477&amp;CHAR(10)&amp;触れないでください。!C$478&amp;CHAR(10)&amp;触れないでください。!C$479&amp;CHAR(10)&amp;触れないでください。!C$480&amp;CHAR(10)&amp;触れないでください。!C$481&amp;CHAR(10)&amp;触れないでください。!C$482&amp;CHAR(10)&amp;触れないでください。!C$483&amp;CHAR(10)&amp;触れないでください。!C$484&amp;CHAR(10)&amp;触れないでください。!C$485&amp;CHAR(10)&amp;触れないでください。!C$486&amp;CHAR(10)&amp;触れないでください。!C$487&amp;CHAR(10)&amp;触れないでください。!C$488&amp;CHAR(10)&amp;触れないでください。!C$489&amp;CHAR(10)&amp;触れないでください。!C$490&amp;CHAR(10)&amp;触れないでください。!C$491&amp;CHAR(10)&amp;触れないでください。!C$492&amp;CHAR(10)&amp;触れないでください。!C$493&amp;CHAR(10)&amp;触れないでください。!C$494&amp;CHAR(10)&amp;触れないでください。!C$495&amp;CHAR(10)&amp;触れないでください。!C$496&amp;CHAR(10)&amp;触れないでください。!C$497&amp;CHAR(10)&amp;触れないでください。!C$498&amp;CHAR(10)&amp;触れないでください。!C$499&amp;CHAR(10)&amp;触れないでください。!C$500&amp;CHAR(10)&amp;触れないでください。!C$501&amp;CHAR(10)&amp;触れないでください。!C$502,O5)</f>
        <v xml:space="preserve">
</v>
      </c>
      <c r="I5" s="1485"/>
      <c r="J5" s="1485"/>
      <c r="K5" s="1486"/>
      <c r="L5" s="351"/>
      <c r="N5" s="433"/>
      <c r="O5" s="418"/>
    </row>
    <row r="6" spans="1:15" ht="52.35" customHeight="1">
      <c r="A6" s="48"/>
      <c r="B6" s="49" t="s">
        <v>154</v>
      </c>
      <c r="C6" s="50"/>
      <c r="D6" s="50"/>
      <c r="E6" s="51"/>
      <c r="F6" s="1475">
        <f>IF(N6="",触れないでください。!H503,N6)</f>
        <v>0</v>
      </c>
      <c r="G6" s="1476"/>
      <c r="H6" s="1487" t="str">
        <f>IF(O6="",触れないでください。!G$256&amp;CHAR(10)&amp;触れないでください。!G$257&amp;CHAR(10)&amp;触れないでください。!G$258&amp;CHAR(10)&amp;触れないでください。!G$259&amp;CHAR(10)&amp;触れないでください。!G$260&amp;CHAR(10)&amp;触れないでください。!G$261&amp;CHAR(10)&amp;触れないでください。!G$262&amp;CHAR(10)&amp;触れないでください。!G$263&amp;CHAR(10)&amp;触れないでください。!G$264&amp;CHAR(10)&amp;触れないでください。!G$265&amp;CHAR(10)&amp;触れないでください。!G$266&amp;CHAR(10)&amp;触れないでください。!G$267&amp;CHAR(10)&amp;触れないでください。!G$268&amp;CHAR(10)&amp;触れないでください。!G$269&amp;CHAR(10)&amp;触れないでください。!G$270&amp;CHAR(10)&amp;触れないでください。!G$271&amp;CHAR(10)&amp;触れないでください。!G$272&amp;CHAR(10)&amp;触れないでください。!G$273&amp;CHAR(10)&amp;触れないでください。!G$274&amp;CHAR(10)&amp;触れないでください。!G$275&amp;CHAR(10)&amp;触れないでください。!G$276&amp;CHAR(10)&amp;触れないでください。!G$277&amp;CHAR(10)&amp;触れないでください。!G$278&amp;CHAR(10)&amp;触れないでください。!G$279&amp;CHAR(10)&amp;触れないでください。!G$280&amp;CHAR(10)&amp;触れないでください。!G$281&amp;CHAR(10)&amp;触れないでください。!G$282&amp;CHAR(10)&amp;触れないでください。!G$283&amp;CHAR(10)&amp;触れないでください。!G$284&amp;CHAR(10)&amp;触れないでください。!G$285&amp;CHAR(10)&amp;触れないでください。!G$286&amp;CHAR(10)&amp;触れないでください。!G$287&amp;CHAR(10)&amp;触れないでください。!G$288&amp;CHAR(10)&amp;触れないでください。!G$289&amp;CHAR(10)&amp;触れないでください。!G$290&amp;CHAR(10)&amp;触れないでください。!G$291&amp;CHAR(10)&amp;触れないでください。!G$292&amp;CHAR(10)&amp;触れないでください。!G$293&amp;CHAR(10)&amp;触れないでください。!G$294&amp;CHAR(10)&amp;触れないでください。!G$295&amp;CHAR(10)&amp;触れないでください。!G$296&amp;CHAR(10)&amp;触れないでください。!G$297&amp;CHAR(10)&amp;触れないでください。!G$298&amp;CHAR(10)&amp;触れないでください。!G$299&amp;CHAR(10)&amp;触れないでください。!G$300&amp;CHAR(10)&amp;触れないでください。!G$301&amp;CHAR(10)&amp;触れないでください。!G$302&amp;CHAR(10)&amp;触れないでください。!G$303&amp;CHAR(10)&amp;触れないでください。!G$304&amp;CHAR(10)&amp;触れないでください。!G$305&amp;CHAR(10)&amp;触れないでください。!G$306&amp;CHAR(10)&amp;触れないでください。!G$307&amp;CHAR(10)&amp;触れないでください。!G$308&amp;CHAR(10)&amp;触れないでください。!G$309&amp;CHAR(10)&amp;触れないでください。!G$310&amp;CHAR(10)&amp;触れないでください。!G$311&amp;CHAR(10)&amp;触れないでください。!G$312&amp;CHAR(10)&amp;触れないでください。!G$313&amp;CHAR(10)&amp;触れないでください。!G$314&amp;CHAR(10)&amp;触れないでください。!G$315&amp;CHAR(10)&amp;触れないでください。!G$316&amp;CHAR(10)&amp;触れないでください。!G$317&amp;CHAR(10)&amp;触れないでください。!G$318&amp;CHAR(10)&amp;触れないでください。!G$319&amp;CHAR(10)&amp;触れないでください。!G$320&amp;CHAR(10)&amp;触れないでください。!G$321&amp;CHAR(10)&amp;触れないでください。!G$322&amp;CHAR(10)&amp;触れないでください。!G$323&amp;CHAR(10)&amp;触れないでください。!G$324&amp;CHAR(10)&amp;触れないでください。!G$325&amp;CHAR(10)&amp;触れないでください。!G$326&amp;CHAR(10)&amp;触れないでください。!G$327&amp;CHAR(10)&amp;触れないでください。!G$328&amp;CHAR(10)&amp;触れないでください。!G$329&amp;CHAR(10)&amp;触れないでください。!G$330&amp;CHAR(10)&amp;触れないでください。!G$331&amp;CHAR(10)&amp;触れないでください。!G$332&amp;CHAR(10)&amp;触れないでください。!G$333&amp;CHAR(10)&amp;触れないでください。!G$334&amp;CHAR(10)&amp;触れないでください。!G$335&amp;CHAR(10)&amp;触れないでください。!G$336&amp;CHAR(10)&amp;触れないでください。!G$337&amp;CHAR(10)&amp;触れないでください。!G$338&amp;CHAR(10)&amp;触れないでください。!G$339&amp;CHAR(10)&amp;触れないでください。!G$340&amp;CHAR(10)&amp;触れないでください。!G$341&amp;CHAR(10)&amp;触れないでください。!G$342&amp;CHAR(10)&amp;触れないでください。!G$343&amp;CHAR(10)&amp;触れないでください。!G$344&amp;CHAR(10)&amp;触れないでください。!G$345&amp;CHAR(10)&amp;触れないでください。!G$346&amp;CHAR(10)&amp;触れないでください。!G$347&amp;CHAR(10)&amp;触れないでください。!G$348&amp;CHAR(10)&amp;触れないでください。!G$349&amp;CHAR(10)&amp;触れないでください。!G$350&amp;CHAR(10)&amp;触れないでください。!G$351&amp;CHAR(10)&amp;触れないでください。!G$352&amp;CHAR(10)&amp;触れないでください。!G$353&amp;CHAR(10)&amp;触れないでください。!G$354&amp;CHAR(10)&amp;触れないでください。!G$355&amp;CHAR(10)&amp;触れないでください。!G$356&amp;CHAR(10)&amp;触れないでください。!G$357&amp;CHAR(10)&amp;触れないでください。!G$358&amp;CHAR(10)&amp;触れないでください。!G$359&amp;CHAR(10)&amp;触れないでください。!G$360&amp;CHAR(10)&amp;触れないでください。!G$361&amp;CHAR(10)&amp;触れないでください。!G$362&amp;CHAR(10)&amp;触れないでください。!G$363&amp;CHAR(10)&amp;触れないでください。!G$364&amp;CHAR(10)&amp;触れないでください。!G$365&amp;CHAR(10)&amp;触れないでください。!G$366&amp;CHAR(10)&amp;触れないでください。!G$367&amp;CHAR(10)&amp;触れないでください。!G$368&amp;CHAR(10)&amp;触れないでください。!G$369&amp;CHAR(10)&amp;触れないでください。!G$370&amp;CHAR(10)&amp;触れないでください。!G$371&amp;CHAR(10)&amp;触れないでください。!G$372&amp;CHAR(10)&amp;触れないでください。!G$373&amp;CHAR(10)&amp;触れないでください。!G$374&amp;CHAR(10)&amp;触れないでください。!G$375&amp;CHAR(10)&amp;触れないでください。!G$376&amp;CHAR(10)&amp;触れないでください。!G$377&amp;CHAR(10)&amp;触れないでください。!G$378&amp;CHAR(10)&amp;触れないでください。!G$379&amp;CHAR(10)&amp;触れないでください。!G$380&amp;CHAR(10)&amp;触れないでください。!G$381&amp;CHAR(10)&amp;触れないでください。!G$382&amp;CHAR(10)&amp;触れないでください。!G$383&amp;CHAR(10)&amp;触れないでください。!G$384&amp;CHAR(10)&amp;触れないでください。!G$385&amp;CHAR(10)&amp;触れないでください。!G$386&amp;CHAR(10)&amp;触れないでください。!G$387&amp;CHAR(10)&amp;触れないでください。!G$388&amp;CHAR(10)&amp;触れないでください。!G$389&amp;CHAR(10)&amp;触れないでください。!G$390&amp;CHAR(10)&amp;触れないでください。!G$391&amp;CHAR(10)&amp;触れないでください。!G$392&amp;CHAR(10)&amp;触れないでください。!G$393&amp;CHAR(10)&amp;触れないでください。!G$394&amp;CHAR(10)&amp;触れないでください。!G$395&amp;CHAR(10)&amp;触れないでください。!G$396&amp;CHAR(10)&amp;触れないでください。!G$397&amp;CHAR(10)&amp;触れないでください。!G$398&amp;CHAR(10)&amp;触れないでください。!G$399&amp;CHAR(10)&amp;触れないでください。!G$400&amp;CHAR(10)&amp;触れないでください。!G$401&amp;CHAR(10)&amp;触れないでください。!G$402&amp;CHAR(10)&amp;触れないでください。!G$403&amp;CHAR(10)&amp;触れないでください。!G$404&amp;CHAR(10)&amp;触れないでください。!G$405&amp;CHAR(10)&amp;触れないでください。!G$406&amp;CHAR(10)&amp;触れないでください。!G$407&amp;CHAR(10)&amp;触れないでください。!G$408&amp;CHAR(10)&amp;触れないでください。!G$409&amp;CHAR(10)&amp;触れないでください。!G$410&amp;CHAR(10)&amp;触れないでください。!G$411&amp;CHAR(10)&amp;触れないでください。!G$412&amp;CHAR(10)&amp;触れないでください。!G$413&amp;CHAR(10)&amp;触れないでください。!G$414&amp;CHAR(10)&amp;触れないでください。!G$415&amp;CHAR(10)&amp;触れないでください。!G$416&amp;CHAR(10)&amp;触れないでください。!G$417&amp;CHAR(10)&amp;触れないでください。!G$418&amp;CHAR(10)&amp;触れないでください。!G$419&amp;CHAR(10)&amp;触れないでください。!G$420&amp;CHAR(10)&amp;触れないでください。!G$421&amp;CHAR(10)&amp;触れないでください。!G$422&amp;CHAR(10)&amp;触れないでください。!G$423&amp;CHAR(10)&amp;触れないでください。!G$424&amp;CHAR(10)&amp;触れないでください。!G$425&amp;CHAR(10)&amp;触れないでください。!G$426&amp;CHAR(10)&amp;触れないでください。!G$427&amp;CHAR(10)&amp;触れないでください。!G$428&amp;CHAR(10)&amp;触れないでください。!G$429&amp;CHAR(10)&amp;触れないでください。!G$430&amp;CHAR(10)&amp;触れないでください。!G$431&amp;CHAR(10)&amp;触れないでください。!G$432&amp;CHAR(10)&amp;触れないでください。!G$433&amp;CHAR(10)&amp;触れないでください。!G$434&amp;CHAR(10)&amp;触れないでください。!G$435&amp;CHAR(10)&amp;触れないでください。!G$436&amp;CHAR(10)&amp;触れないでください。!G$437&amp;CHAR(10)&amp;触れないでください。!G$438&amp;CHAR(10)&amp;触れないでください。!G$439&amp;CHAR(10)&amp;触れないでください。!G$440&amp;CHAR(10)&amp;触れないでください。!G$441&amp;CHAR(10)&amp;触れないでください。!G$442&amp;CHAR(10)&amp;触れないでください。!G$443&amp;CHAR(10)&amp;触れないでください。!G$444&amp;CHAR(10)&amp;触れないでください。!G$445&amp;CHAR(10)&amp;触れないでください。!G$446&amp;CHAR(10)&amp;触れないでください。!G$447&amp;CHAR(10)&amp;触れないでください。!G$448&amp;CHAR(10)&amp;触れないでください。!G$449&amp;CHAR(10)&amp;触れないでください。!G$450&amp;CHAR(10)&amp;触れないでください。!G$451&amp;CHAR(10)&amp;触れないでください。!G$452&amp;CHAR(10)&amp;触れないでください。!G$453&amp;CHAR(10)&amp;触れないでください。!G$454&amp;CHAR(10)&amp;触れないでください。!G$455&amp;CHAR(10)&amp;触れないでください。!G$456&amp;CHAR(10)&amp;触れないでください。!G$457&amp;CHAR(10)&amp;触れないでください。!G$458&amp;CHAR(10)&amp;触れないでください。!G$459&amp;CHAR(10)&amp;触れないでください。!G$460&amp;CHAR(10)&amp;触れないでください。!G$461&amp;CHAR(10)&amp;触れないでください。!G$462&amp;CHAR(10)&amp;触れないでください。!G$463&amp;CHAR(10)&amp;触れないでください。!G$464&amp;CHAR(10)&amp;触れないでください。!G$465&amp;CHAR(10)&amp;触れないでください。!G$466&amp;CHAR(10)&amp;触れないでください。!G$467&amp;CHAR(10)&amp;触れないでください。!G$468&amp;CHAR(10)&amp;触れないでください。!G$469&amp;CHAR(10)&amp;触れないでください。!G$470&amp;CHAR(10)&amp;触れないでください。!G$471&amp;CHAR(10)&amp;触れないでください。!G$472&amp;CHAR(10)&amp;触れないでください。!G$473&amp;CHAR(10)&amp;触れないでください。!G$474&amp;CHAR(10)&amp;触れないでください。!G$475&amp;CHAR(10)&amp;触れないでください。!G$476&amp;CHAR(10)&amp;触れないでください。!G$477&amp;CHAR(10)&amp;触れないでください。!G$478&amp;CHAR(10)&amp;触れないでください。!G$479&amp;CHAR(10)&amp;触れないでください。!G$480&amp;CHAR(10)&amp;触れないでください。!G$481&amp;CHAR(10)&amp;触れないでください。!G$482&amp;CHAR(10)&amp;触れないでください。!G$483&amp;CHAR(10)&amp;触れないでください。!G$484&amp;CHAR(10)&amp;触れないでください。!G$485&amp;CHAR(10)&amp;触れないでください。!G$486&amp;CHAR(10)&amp;触れないでください。!G$487&amp;CHAR(10)&amp;触れないでください。!G$488&amp;CHAR(10)&amp;触れないでください。!G$489&amp;CHAR(10)&amp;触れないでください。!G$490&amp;CHAR(10)&amp;触れないでください。!G$491&amp;CHAR(10)&amp;触れないでください。!G$492&amp;CHAR(10)&amp;触れないでください。!G$493&amp;CHAR(10)&amp;触れないでください。!G$494&amp;CHAR(10)&amp;触れないでください。!G$495&amp;CHAR(10)&amp;触れないでください。!G$496&amp;CHAR(10)&amp;触れないでください。!G$497&amp;CHAR(10)&amp;触れないでください。!G$498&amp;CHAR(10)&amp;触れないでください。!G$499&amp;CHAR(10)&amp;触れないでください。!G$500&amp;CHAR(10)&amp;触れないでください。!G$501&amp;CHAR(10)&amp;触れないでください。!G$502,O6)</f>
        <v xml:space="preserve">
</v>
      </c>
      <c r="I6" s="1488"/>
      <c r="J6" s="1488"/>
      <c r="K6" s="1489"/>
      <c r="L6" s="42"/>
      <c r="N6" s="434"/>
      <c r="O6" s="419"/>
    </row>
    <row r="7" spans="1:15" ht="35.450000000000003" customHeight="1">
      <c r="A7" s="48"/>
      <c r="B7" s="52" t="s">
        <v>153</v>
      </c>
      <c r="C7" s="53"/>
      <c r="D7" s="53"/>
      <c r="E7" s="54"/>
      <c r="F7" s="1480">
        <f>SUM(F8:G19)</f>
        <v>0</v>
      </c>
      <c r="G7" s="1481"/>
      <c r="H7" s="1472"/>
      <c r="I7" s="1473"/>
      <c r="J7" s="1473"/>
      <c r="K7" s="1474"/>
      <c r="L7" s="42"/>
      <c r="N7" s="1379"/>
      <c r="O7" s="1380"/>
    </row>
    <row r="8" spans="1:15" ht="78.75" customHeight="1">
      <c r="A8" s="48"/>
      <c r="B8" s="349"/>
      <c r="C8" s="1462" t="s">
        <v>507</v>
      </c>
      <c r="D8" s="1463"/>
      <c r="E8" s="1464"/>
      <c r="F8" s="1465">
        <f>IF(N8="",触れないでください。!BT503,N8)</f>
        <v>0</v>
      </c>
      <c r="G8" s="1466"/>
      <c r="H8" s="1370" t="str">
        <f>IF(O8="",触れないでください。!BS$256&amp;CHAR(10)&amp;触れないでください。!BS$257&amp;CHAR(10)&amp;触れないでください。!BS$258&amp;CHAR(10)&amp;触れないでください。!BS$259&amp;CHAR(10)&amp;触れないでください。!BS$260&amp;CHAR(10)&amp;触れないでください。!BS$261&amp;CHAR(10)&amp;触れないでください。!BS$262&amp;CHAR(10)&amp;触れないでください。!BS$263&amp;CHAR(10)&amp;触れないでください。!BS$264&amp;CHAR(10)&amp;触れないでください。!BS$265&amp;CHAR(10)&amp;触れないでください。!BS$266&amp;CHAR(10)&amp;触れないでください。!BS$267&amp;CHAR(10)&amp;触れないでください。!BS$268&amp;CHAR(10)&amp;触れないでください。!BS$269&amp;CHAR(10)&amp;触れないでください。!BS$270&amp;CHAR(10)&amp;触れないでください。!BS$271&amp;CHAR(10)&amp;触れないでください。!BS$272&amp;CHAR(10)&amp;触れないでください。!BS$273&amp;CHAR(10)&amp;触れないでください。!BS$274&amp;CHAR(10)&amp;触れないでください。!BS$275&amp;CHAR(10)&amp;触れないでください。!BS$276&amp;CHAR(10)&amp;触れないでください。!BS$277&amp;CHAR(10)&amp;触れないでください。!BS$278&amp;CHAR(10)&amp;触れないでください。!BS$279&amp;CHAR(10)&amp;触れないでください。!BS$280&amp;CHAR(10)&amp;触れないでください。!BS$281&amp;CHAR(10)&amp;触れないでください。!BS$282&amp;CHAR(10)&amp;触れないでください。!BS$283&amp;CHAR(10)&amp;触れないでください。!BS$284&amp;CHAR(10)&amp;触れないでください。!BS$285&amp;CHAR(10)&amp;触れないでください。!BS$286&amp;CHAR(10)&amp;触れないでください。!BS$287&amp;CHAR(10)&amp;触れないでください。!BS$288&amp;CHAR(10)&amp;触れないでください。!BS$289&amp;CHAR(10)&amp;触れないでください。!BS$290&amp;CHAR(10)&amp;触れないでください。!BS$291&amp;CHAR(10)&amp;触れないでください。!BS$292&amp;CHAR(10)&amp;触れないでください。!BS$293&amp;CHAR(10)&amp;触れないでください。!BS$294&amp;CHAR(10)&amp;触れないでください。!BS$295&amp;CHAR(10)&amp;触れないでください。!BS$296&amp;CHAR(10)&amp;触れないでください。!BS$297&amp;CHAR(10)&amp;触れないでください。!BS$298&amp;CHAR(10)&amp;触れないでください。!BS$299&amp;CHAR(10)&amp;触れないでください。!BS$300&amp;CHAR(10)&amp;触れないでください。!BS$301&amp;CHAR(10)&amp;触れないでください。!BS$302&amp;CHAR(10)&amp;触れないでください。!BS$303&amp;CHAR(10)&amp;触れないでください。!BS$304&amp;CHAR(10)&amp;触れないでください。!BS$305&amp;CHAR(10)&amp;触れないでください。!BS$306&amp;CHAR(10)&amp;触れないでください。!BS$307&amp;CHAR(10)&amp;触れないでください。!BS$308&amp;CHAR(10)&amp;触れないでください。!BS$309&amp;CHAR(10)&amp;触れないでください。!BS$310&amp;CHAR(10)&amp;触れないでください。!BS$311&amp;CHAR(10)&amp;触れないでください。!BS$312&amp;CHAR(10)&amp;触れないでください。!BS$313&amp;CHAR(10)&amp;触れないでください。!BS$314&amp;CHAR(10)&amp;触れないでください。!BS$315&amp;CHAR(10)&amp;触れないでください。!BS$316&amp;CHAR(10)&amp;触れないでください。!BS$317&amp;CHAR(10)&amp;触れないでください。!BS$318&amp;CHAR(10)&amp;触れないでください。!BS$319&amp;CHAR(10)&amp;触れないでください。!BS$320&amp;CHAR(10)&amp;触れないでください。!BS$321&amp;CHAR(10)&amp;触れないでください。!BS$322&amp;CHAR(10)&amp;触れないでください。!BS$323&amp;CHAR(10)&amp;触れないでください。!BS$324&amp;CHAR(10)&amp;触れないでください。!BS$325&amp;CHAR(10)&amp;触れないでください。!BS$326&amp;CHAR(10)&amp;触れないでください。!BS$327&amp;CHAR(10)&amp;触れないでください。!BS$328&amp;CHAR(10)&amp;触れないでください。!BS$329&amp;CHAR(10)&amp;触れないでください。!BS$330&amp;CHAR(10)&amp;触れないでください。!BS$331&amp;CHAR(10)&amp;触れないでください。!BS$332&amp;CHAR(10)&amp;触れないでください。!BS$333&amp;CHAR(10)&amp;触れないでください。!BS$334&amp;CHAR(10)&amp;触れないでください。!BS$335&amp;CHAR(10)&amp;触れないでください。!BS$336&amp;CHAR(10)&amp;触れないでください。!BS$337&amp;CHAR(10)&amp;触れないでください。!BS$338&amp;CHAR(10)&amp;触れないでください。!BS$339&amp;CHAR(10)&amp;触れないでください。!BS$340&amp;CHAR(10)&amp;触れないでください。!BS$341&amp;CHAR(10)&amp;触れないでください。!BS$342&amp;CHAR(10)&amp;触れないでください。!BS$343&amp;CHAR(10)&amp;触れないでください。!BS$344&amp;CHAR(10)&amp;触れないでください。!BS$345&amp;CHAR(10)&amp;触れないでください。!BS$346&amp;CHAR(10)&amp;触れないでください。!BS$347&amp;CHAR(10)&amp;触れないでください。!BS$348&amp;CHAR(10)&amp;触れないでください。!BS$349&amp;CHAR(10)&amp;触れないでください。!BS$350&amp;CHAR(10)&amp;触れないでください。!BS$351&amp;CHAR(10)&amp;触れないでください。!BS$352&amp;CHAR(10)&amp;触れないでください。!BS$353&amp;CHAR(10)&amp;触れないでください。!BS$354&amp;CHAR(10)&amp;触れないでください。!BS$355&amp;CHAR(10)&amp;触れないでください。!BS$356&amp;CHAR(10)&amp;触れないでください。!BS$357&amp;CHAR(10)&amp;触れないでください。!BS$358&amp;CHAR(10)&amp;触れないでください。!BS$359&amp;CHAR(10)&amp;触れないでください。!BS$360&amp;CHAR(10)&amp;触れないでください。!BS$361&amp;CHAR(10)&amp;触れないでください。!BS$362&amp;CHAR(10)&amp;触れないでください。!BS$363&amp;CHAR(10)&amp;触れないでください。!BS$364&amp;CHAR(10)&amp;触れないでください。!BS$365&amp;CHAR(10)&amp;触れないでください。!BS$366&amp;CHAR(10)&amp;触れないでください。!BS$367&amp;CHAR(10)&amp;触れないでください。!BS$368&amp;CHAR(10)&amp;触れないでください。!BS$369&amp;CHAR(10)&amp;触れないでください。!BS$370&amp;CHAR(10)&amp;触れないでください。!BS$371&amp;CHAR(10)&amp;触れないでください。!BS$372&amp;CHAR(10)&amp;触れないでください。!BS$373&amp;CHAR(10)&amp;触れないでください。!BS$374&amp;CHAR(10)&amp;触れないでください。!BS$375&amp;CHAR(10)&amp;触れないでください。!BS$376&amp;CHAR(10)&amp;触れないでください。!BS$377&amp;CHAR(10)&amp;触れないでください。!BS$378&amp;CHAR(10)&amp;触れないでください。!BS$379&amp;CHAR(10)&amp;触れないでください。!BS$380&amp;CHAR(10)&amp;触れないでください。!BS$381&amp;CHAR(10)&amp;触れないでください。!BS$382&amp;CHAR(10)&amp;触れないでください。!BS$383&amp;CHAR(10)&amp;触れないでください。!BS$384&amp;CHAR(10)&amp;触れないでください。!BS$385&amp;CHAR(10)&amp;触れないでください。!BS$386&amp;CHAR(10)&amp;触れないでください。!BS$387&amp;CHAR(10)&amp;触れないでください。!BS$388&amp;CHAR(10)&amp;触れないでください。!BS$389&amp;CHAR(10)&amp;触れないでください。!BS$390&amp;CHAR(10)&amp;触れないでください。!BS$391&amp;CHAR(10)&amp;触れないでください。!BS$392&amp;CHAR(10)&amp;触れないでください。!BS$393&amp;CHAR(10)&amp;触れないでください。!BS$394&amp;CHAR(10)&amp;触れないでください。!BS$395&amp;CHAR(10)&amp;触れないでください。!BS$396&amp;CHAR(10)&amp;触れないでください。!BS$397&amp;CHAR(10)&amp;触れないでください。!BS$398&amp;CHAR(10)&amp;触れないでください。!BS$399&amp;CHAR(10)&amp;触れないでください。!BS$400&amp;CHAR(10)&amp;触れないでください。!BS$401&amp;CHAR(10)&amp;触れないでください。!BS$402&amp;CHAR(10)&amp;触れないでください。!BS$403&amp;CHAR(10)&amp;触れないでください。!BS$404&amp;CHAR(10)&amp;触れないでください。!BS$405&amp;CHAR(10)&amp;触れないでください。!BS$406&amp;CHAR(10)&amp;触れないでください。!BS$407&amp;CHAR(10)&amp;触れないでください。!BS$408&amp;CHAR(10)&amp;触れないでください。!BS$409&amp;CHAR(10)&amp;触れないでください。!BS$410&amp;CHAR(10)&amp;触れないでください。!BS$411&amp;CHAR(10)&amp;触れないでください。!BS$412&amp;CHAR(10)&amp;触れないでください。!BS$413&amp;CHAR(10)&amp;触れないでください。!BS$414&amp;CHAR(10)&amp;触れないでください。!BS$415&amp;CHAR(10)&amp;触れないでください。!BS$416&amp;CHAR(10)&amp;触れないでください。!BS$417&amp;CHAR(10)&amp;触れないでください。!BS$418&amp;CHAR(10)&amp;触れないでください。!BS$419&amp;CHAR(10)&amp;触れないでください。!BS$420&amp;CHAR(10)&amp;触れないでください。!BS$421&amp;CHAR(10)&amp;触れないでください。!BS$422&amp;CHAR(10)&amp;触れないでください。!BS$423&amp;CHAR(10)&amp;触れないでください。!BS$424&amp;CHAR(10)&amp;触れないでください。!BS$425&amp;CHAR(10)&amp;触れないでください。!BS$426&amp;CHAR(10)&amp;触れないでください。!BS$427&amp;CHAR(10)&amp;触れないでください。!BS$428&amp;CHAR(10)&amp;触れないでください。!BS$429&amp;CHAR(10)&amp;触れないでください。!BS$430&amp;CHAR(10)&amp;触れないでください。!BS$431&amp;CHAR(10)&amp;触れないでください。!BS$432&amp;CHAR(10)&amp;触れないでください。!BS$433&amp;CHAR(10)&amp;触れないでください。!BS$434&amp;CHAR(10)&amp;触れないでください。!BS$435&amp;CHAR(10)&amp;触れないでください。!BS$436&amp;CHAR(10)&amp;触れないでください。!BS$437&amp;CHAR(10)&amp;触れないでください。!BS$438&amp;CHAR(10)&amp;触れないでください。!BS$439&amp;CHAR(10)&amp;触れないでください。!BS$440&amp;CHAR(10)&amp;触れないでください。!BS$441&amp;CHAR(10)&amp;触れないでください。!BS$442&amp;CHAR(10)&amp;触れないでください。!BS$443&amp;CHAR(10)&amp;触れないでください。!BS$444&amp;CHAR(10)&amp;触れないでください。!BS$445&amp;CHAR(10)&amp;触れないでください。!BS$446&amp;CHAR(10)&amp;触れないでください。!BS$447&amp;CHAR(10)&amp;触れないでください。!BS$448&amp;CHAR(10)&amp;触れないでください。!BS$449&amp;CHAR(10)&amp;触れないでください。!BS$450&amp;CHAR(10)&amp;触れないでください。!BS$451&amp;CHAR(10)&amp;触れないでください。!BS$452&amp;CHAR(10)&amp;触れないでください。!BS$453&amp;CHAR(10)&amp;触れないでください。!BS$454&amp;CHAR(10)&amp;触れないでください。!BS$455&amp;CHAR(10)&amp;触れないでください。!BS$456&amp;CHAR(10)&amp;触れないでください。!BS$457&amp;CHAR(10)&amp;触れないでください。!BS$458&amp;CHAR(10)&amp;触れないでください。!BS$459&amp;CHAR(10)&amp;触れないでください。!BS$460&amp;CHAR(10)&amp;触れないでください。!BS$461&amp;CHAR(10)&amp;触れないでください。!BS$462&amp;CHAR(10)&amp;触れないでください。!BS$463&amp;CHAR(10)&amp;触れないでください。!BS$464&amp;CHAR(10)&amp;触れないでください。!BS$465&amp;CHAR(10)&amp;触れないでください。!BS$466&amp;CHAR(10)&amp;触れないでください。!BS$467&amp;CHAR(10)&amp;触れないでください。!BS$468&amp;CHAR(10)&amp;触れないでください。!BS$469&amp;CHAR(10)&amp;触れないでください。!BS$470&amp;CHAR(10)&amp;触れないでください。!BS$471&amp;CHAR(10)&amp;触れないでください。!BS$472&amp;CHAR(10)&amp;触れないでください。!BS$473&amp;CHAR(10)&amp;触れないでください。!BS$474&amp;CHAR(10)&amp;触れないでください。!BS$475&amp;CHAR(10)&amp;触れないでください。!BS$476&amp;CHAR(10)&amp;触れないでください。!BS$477&amp;CHAR(10)&amp;触れないでください。!BS$478&amp;CHAR(10)&amp;触れないでください。!BS$479&amp;CHAR(10)&amp;触れないでください。!BS$480&amp;CHAR(10)&amp;触れないでください。!BS$481&amp;CHAR(10)&amp;触れないでください。!BS$482&amp;CHAR(10)&amp;触れないでください。!BS$483&amp;CHAR(10)&amp;触れないでください。!BS$484&amp;CHAR(10)&amp;触れないでください。!BS$485&amp;CHAR(10)&amp;触れないでください。!BS$486&amp;CHAR(10)&amp;触れないでください。!BS$487&amp;CHAR(10)&amp;触れないでください。!BS$488&amp;CHAR(10)&amp;触れないでください。!BS$489&amp;CHAR(10)&amp;触れないでください。!BS$490&amp;CHAR(10)&amp;触れないでください。!BS$491&amp;CHAR(10)&amp;触れないでください。!BS$492&amp;CHAR(10)&amp;触れないでください。!BS$493&amp;CHAR(10)&amp;触れないでください。!BS$494&amp;CHAR(10)&amp;触れないでください。!BS$495&amp;CHAR(10)&amp;触れないでください。!BS$496&amp;CHAR(10)&amp;触れないでください。!BS$497&amp;CHAR(10)&amp;触れないでください。!BS$498&amp;CHAR(10)&amp;触れないでください。!BS$499&amp;CHAR(10)&amp;触れないでください。!BS$500&amp;CHAR(10)&amp;触れないでください。!BS$501&amp;CHAR(10)&amp;触れないでください。!BS$502,O8)</f>
        <v xml:space="preserve">
</v>
      </c>
      <c r="I8" s="1371"/>
      <c r="J8" s="1371"/>
      <c r="K8" s="1372"/>
      <c r="L8" s="42"/>
      <c r="N8" s="435"/>
      <c r="O8" s="420"/>
    </row>
    <row r="9" spans="1:15" ht="52.35" customHeight="1">
      <c r="A9" s="48"/>
      <c r="B9" s="1426" t="s">
        <v>152</v>
      </c>
      <c r="C9" s="1462" t="s">
        <v>178</v>
      </c>
      <c r="D9" s="1463"/>
      <c r="E9" s="1464"/>
      <c r="F9" s="1465">
        <f>IF(N9="",触れないでください。!L503,N9)</f>
        <v>0</v>
      </c>
      <c r="G9" s="1466"/>
      <c r="H9" s="1370" t="str">
        <f>IF(O9="",触れないでください。!K$256&amp;CHAR(10)&amp;触れないでください。!K$257&amp;CHAR(10)&amp;触れないでください。!K$258&amp;CHAR(10)&amp;触れないでください。!K$259&amp;CHAR(10)&amp;触れないでください。!K$260&amp;CHAR(10)&amp;触れないでください。!K$261&amp;CHAR(10)&amp;触れないでください。!K$262&amp;CHAR(10)&amp;触れないでください。!K$263&amp;CHAR(10)&amp;触れないでください。!K$264&amp;CHAR(10)&amp;触れないでください。!K$265&amp;CHAR(10)&amp;触れないでください。!K$266&amp;CHAR(10)&amp;触れないでください。!K$267&amp;CHAR(10)&amp;触れないでください。!K$268&amp;CHAR(10)&amp;触れないでください。!K$269&amp;CHAR(10)&amp;触れないでください。!K$270&amp;CHAR(10)&amp;触れないでください。!K$271&amp;CHAR(10)&amp;触れないでください。!K$272&amp;CHAR(10)&amp;触れないでください。!K$273&amp;CHAR(10)&amp;触れないでください。!K$274&amp;CHAR(10)&amp;触れないでください。!K$275&amp;CHAR(10)&amp;触れないでください。!K$276&amp;CHAR(10)&amp;触れないでください。!K$277&amp;CHAR(10)&amp;触れないでください。!K$278&amp;CHAR(10)&amp;触れないでください。!K$279&amp;CHAR(10)&amp;触れないでください。!K$280&amp;CHAR(10)&amp;触れないでください。!K$281&amp;CHAR(10)&amp;触れないでください。!K$282&amp;CHAR(10)&amp;触れないでください。!K$283&amp;CHAR(10)&amp;触れないでください。!K$284&amp;CHAR(10)&amp;触れないでください。!K$285&amp;CHAR(10)&amp;触れないでください。!K$286&amp;CHAR(10)&amp;触れないでください。!K$287&amp;CHAR(10)&amp;触れないでください。!K$288&amp;CHAR(10)&amp;触れないでください。!K$289&amp;CHAR(10)&amp;触れないでください。!K$290&amp;CHAR(10)&amp;触れないでください。!K$291&amp;CHAR(10)&amp;触れないでください。!K$292&amp;CHAR(10)&amp;触れないでください。!K$293&amp;CHAR(10)&amp;触れないでください。!K$294&amp;CHAR(10)&amp;触れないでください。!K$295&amp;CHAR(10)&amp;触れないでください。!K$296&amp;CHAR(10)&amp;触れないでください。!K$297&amp;CHAR(10)&amp;触れないでください。!K$298&amp;CHAR(10)&amp;触れないでください。!K$299&amp;CHAR(10)&amp;触れないでください。!K$300&amp;CHAR(10)&amp;触れないでください。!K$301&amp;CHAR(10)&amp;触れないでください。!K$302&amp;CHAR(10)&amp;触れないでください。!K$303&amp;CHAR(10)&amp;触れないでください。!K$304&amp;CHAR(10)&amp;触れないでください。!K$305&amp;CHAR(10)&amp;触れないでください。!K$306&amp;CHAR(10)&amp;触れないでください。!K$307&amp;CHAR(10)&amp;触れないでください。!K$308&amp;CHAR(10)&amp;触れないでください。!K$309&amp;CHAR(10)&amp;触れないでください。!K$310&amp;CHAR(10)&amp;触れないでください。!K$311&amp;CHAR(10)&amp;触れないでください。!K$312&amp;CHAR(10)&amp;触れないでください。!K$313&amp;CHAR(10)&amp;触れないでください。!K$314&amp;CHAR(10)&amp;触れないでください。!K$315&amp;CHAR(10)&amp;触れないでください。!K$316&amp;CHAR(10)&amp;触れないでください。!K$317&amp;CHAR(10)&amp;触れないでください。!K$318&amp;CHAR(10)&amp;触れないでください。!K$319&amp;CHAR(10)&amp;触れないでください。!K$320&amp;CHAR(10)&amp;触れないでください。!K$321&amp;CHAR(10)&amp;触れないでください。!K$322&amp;CHAR(10)&amp;触れないでください。!K$323&amp;CHAR(10)&amp;触れないでください。!K$324&amp;CHAR(10)&amp;触れないでください。!K$325&amp;CHAR(10)&amp;触れないでください。!K$326&amp;CHAR(10)&amp;触れないでください。!K$327&amp;CHAR(10)&amp;触れないでください。!K$328&amp;CHAR(10)&amp;触れないでください。!K$329&amp;CHAR(10)&amp;触れないでください。!K$330&amp;CHAR(10)&amp;触れないでください。!K$331&amp;CHAR(10)&amp;触れないでください。!K$332&amp;CHAR(10)&amp;触れないでください。!K$333&amp;CHAR(10)&amp;触れないでください。!K$334&amp;CHAR(10)&amp;触れないでください。!K$335&amp;CHAR(10)&amp;触れないでください。!K$336&amp;CHAR(10)&amp;触れないでください。!K$337&amp;CHAR(10)&amp;触れないでください。!K$338&amp;CHAR(10)&amp;触れないでください。!K$339&amp;CHAR(10)&amp;触れないでください。!K$340&amp;CHAR(10)&amp;触れないでください。!K$341&amp;CHAR(10)&amp;触れないでください。!K$342&amp;CHAR(10)&amp;触れないでください。!K$343&amp;CHAR(10)&amp;触れないでください。!K$344&amp;CHAR(10)&amp;触れないでください。!K$345&amp;CHAR(10)&amp;触れないでください。!K$346&amp;CHAR(10)&amp;触れないでください。!K$347&amp;CHAR(10)&amp;触れないでください。!K$348&amp;CHAR(10)&amp;触れないでください。!K$349&amp;CHAR(10)&amp;触れないでください。!K$350&amp;CHAR(10)&amp;触れないでください。!K$351&amp;CHAR(10)&amp;触れないでください。!K$352&amp;CHAR(10)&amp;触れないでください。!K$353&amp;CHAR(10)&amp;触れないでください。!K$354&amp;CHAR(10)&amp;触れないでください。!K$355&amp;CHAR(10)&amp;触れないでください。!K$356&amp;CHAR(10)&amp;触れないでください。!K$357&amp;CHAR(10)&amp;触れないでください。!K$358&amp;CHAR(10)&amp;触れないでください。!K$359&amp;CHAR(10)&amp;触れないでください。!K$360&amp;CHAR(10)&amp;触れないでください。!K$361&amp;CHAR(10)&amp;触れないでください。!K$362&amp;CHAR(10)&amp;触れないでください。!K$363&amp;CHAR(10)&amp;触れないでください。!K$364&amp;CHAR(10)&amp;触れないでください。!K$365&amp;CHAR(10)&amp;触れないでください。!K$366&amp;CHAR(10)&amp;触れないでください。!K$367&amp;CHAR(10)&amp;触れないでください。!K$368&amp;CHAR(10)&amp;触れないでください。!K$369&amp;CHAR(10)&amp;触れないでください。!K$370&amp;CHAR(10)&amp;触れないでください。!K$371&amp;CHAR(10)&amp;触れないでください。!K$372&amp;CHAR(10)&amp;触れないでください。!K$373&amp;CHAR(10)&amp;触れないでください。!K$374&amp;CHAR(10)&amp;触れないでください。!K$375&amp;CHAR(10)&amp;触れないでください。!K$376&amp;CHAR(10)&amp;触れないでください。!K$377&amp;CHAR(10)&amp;触れないでください。!K$378&amp;CHAR(10)&amp;触れないでください。!K$379&amp;CHAR(10)&amp;触れないでください。!K$380&amp;CHAR(10)&amp;触れないでください。!K$381&amp;CHAR(10)&amp;触れないでください。!K$382&amp;CHAR(10)&amp;触れないでください。!K$383&amp;CHAR(10)&amp;触れないでください。!K$384&amp;CHAR(10)&amp;触れないでください。!K$385&amp;CHAR(10)&amp;触れないでください。!K$386&amp;CHAR(10)&amp;触れないでください。!K$387&amp;CHAR(10)&amp;触れないでください。!K$388&amp;CHAR(10)&amp;触れないでください。!K$389&amp;CHAR(10)&amp;触れないでください。!K$390&amp;CHAR(10)&amp;触れないでください。!K$391&amp;CHAR(10)&amp;触れないでください。!K$392&amp;CHAR(10)&amp;触れないでください。!K$393&amp;CHAR(10)&amp;触れないでください。!K$394&amp;CHAR(10)&amp;触れないでください。!K$395&amp;CHAR(10)&amp;触れないでください。!K$396&amp;CHAR(10)&amp;触れないでください。!K$397&amp;CHAR(10)&amp;触れないでください。!K$398&amp;CHAR(10)&amp;触れないでください。!K$399&amp;CHAR(10)&amp;触れないでください。!K$400&amp;CHAR(10)&amp;触れないでください。!K$401&amp;CHAR(10)&amp;触れないでください。!K$402&amp;CHAR(10)&amp;触れないでください。!K$403&amp;CHAR(10)&amp;触れないでください。!K$404&amp;CHAR(10)&amp;触れないでください。!K$405&amp;CHAR(10)&amp;触れないでください。!K$406&amp;CHAR(10)&amp;触れないでください。!K$407&amp;CHAR(10)&amp;触れないでください。!K$408&amp;CHAR(10)&amp;触れないでください。!K$409&amp;CHAR(10)&amp;触れないでください。!K$410&amp;CHAR(10)&amp;触れないでください。!K$411&amp;CHAR(10)&amp;触れないでください。!K$412&amp;CHAR(10)&amp;触れないでください。!K$413&amp;CHAR(10)&amp;触れないでください。!K$414&amp;CHAR(10)&amp;触れないでください。!K$415&amp;CHAR(10)&amp;触れないでください。!K$416&amp;CHAR(10)&amp;触れないでください。!K$417&amp;CHAR(10)&amp;触れないでください。!K$418&amp;CHAR(10)&amp;触れないでください。!K$419&amp;CHAR(10)&amp;触れないでください。!K$420&amp;CHAR(10)&amp;触れないでください。!K$421&amp;CHAR(10)&amp;触れないでください。!K$422&amp;CHAR(10)&amp;触れないでください。!K$423&amp;CHAR(10)&amp;触れないでください。!K$424&amp;CHAR(10)&amp;触れないでください。!K$425&amp;CHAR(10)&amp;触れないでください。!K$426&amp;CHAR(10)&amp;触れないでください。!K$427&amp;CHAR(10)&amp;触れないでください。!K$428&amp;CHAR(10)&amp;触れないでください。!K$429&amp;CHAR(10)&amp;触れないでください。!K$430&amp;CHAR(10)&amp;触れないでください。!K$431&amp;CHAR(10)&amp;触れないでください。!K$432&amp;CHAR(10)&amp;触れないでください。!K$433&amp;CHAR(10)&amp;触れないでください。!K$434&amp;CHAR(10)&amp;触れないでください。!K$435&amp;CHAR(10)&amp;触れないでください。!K$436&amp;CHAR(10)&amp;触れないでください。!K$437&amp;CHAR(10)&amp;触れないでください。!K$438&amp;CHAR(10)&amp;触れないでください。!K$439&amp;CHAR(10)&amp;触れないでください。!K$440&amp;CHAR(10)&amp;触れないでください。!K$441&amp;CHAR(10)&amp;触れないでください。!K$442&amp;CHAR(10)&amp;触れないでください。!K$443&amp;CHAR(10)&amp;触れないでください。!K$444&amp;CHAR(10)&amp;触れないでください。!K$445&amp;CHAR(10)&amp;触れないでください。!K$446&amp;CHAR(10)&amp;触れないでください。!K$447&amp;CHAR(10)&amp;触れないでください。!K$448&amp;CHAR(10)&amp;触れないでください。!K$449&amp;CHAR(10)&amp;触れないでください。!K$450&amp;CHAR(10)&amp;触れないでください。!K$451&amp;CHAR(10)&amp;触れないでください。!K$452&amp;CHAR(10)&amp;触れないでください。!K$453&amp;CHAR(10)&amp;触れないでください。!K$454&amp;CHAR(10)&amp;触れないでください。!K$455&amp;CHAR(10)&amp;触れないでください。!K$456&amp;CHAR(10)&amp;触れないでください。!K$457&amp;CHAR(10)&amp;触れないでください。!K$458&amp;CHAR(10)&amp;触れないでください。!K$459&amp;CHAR(10)&amp;触れないでください。!K$460&amp;CHAR(10)&amp;触れないでください。!K$461&amp;CHAR(10)&amp;触れないでください。!K$462&amp;CHAR(10)&amp;触れないでください。!K$463&amp;CHAR(10)&amp;触れないでください。!K$464&amp;CHAR(10)&amp;触れないでください。!K$465&amp;CHAR(10)&amp;触れないでください。!K$466&amp;CHAR(10)&amp;触れないでください。!K$467&amp;CHAR(10)&amp;触れないでください。!K$468&amp;CHAR(10)&amp;触れないでください。!K$469&amp;CHAR(10)&amp;触れないでください。!K$470&amp;CHAR(10)&amp;触れないでください。!K$471&amp;CHAR(10)&amp;触れないでください。!K$472&amp;CHAR(10)&amp;触れないでください。!K$473&amp;CHAR(10)&amp;触れないでください。!K$474&amp;CHAR(10)&amp;触れないでください。!K$475&amp;CHAR(10)&amp;触れないでください。!K$476&amp;CHAR(10)&amp;触れないでください。!K$477&amp;CHAR(10)&amp;触れないでください。!K$478&amp;CHAR(10)&amp;触れないでください。!K$479&amp;CHAR(10)&amp;触れないでください。!K$480&amp;CHAR(10)&amp;触れないでください。!K$481&amp;CHAR(10)&amp;触れないでください。!K$482&amp;CHAR(10)&amp;触れないでください。!K$483&amp;CHAR(10)&amp;触れないでください。!K$484&amp;CHAR(10)&amp;触れないでください。!K$485&amp;CHAR(10)&amp;触れないでください。!K$486&amp;CHAR(10)&amp;触れないでください。!K$487&amp;CHAR(10)&amp;触れないでください。!K$488&amp;CHAR(10)&amp;触れないでください。!K$489&amp;CHAR(10)&amp;触れないでください。!K$490&amp;CHAR(10)&amp;触れないでください。!K$491&amp;CHAR(10)&amp;触れないでください。!K$492&amp;CHAR(10)&amp;触れないでください。!K$493&amp;CHAR(10)&amp;触れないでください。!K$494&amp;CHAR(10)&amp;触れないでください。!K$495&amp;CHAR(10)&amp;触れないでください。!K$496&amp;CHAR(10)&amp;触れないでください。!K$497&amp;CHAR(10)&amp;触れないでください。!K$498&amp;CHAR(10)&amp;触れないでください。!K$499&amp;CHAR(10)&amp;触れないでください。!K$500&amp;CHAR(10)&amp;触れないでください。!K$501&amp;CHAR(10)&amp;触れないでください。!K$502,O9)</f>
        <v xml:space="preserve">
</v>
      </c>
      <c r="I9" s="1371"/>
      <c r="J9" s="1371"/>
      <c r="K9" s="1372"/>
      <c r="L9" s="352"/>
      <c r="N9" s="436"/>
      <c r="O9" s="421"/>
    </row>
    <row r="10" spans="1:15" ht="52.35" customHeight="1">
      <c r="A10" s="48"/>
      <c r="B10" s="1426"/>
      <c r="C10" s="55" t="s">
        <v>151</v>
      </c>
      <c r="D10" s="56"/>
      <c r="E10" s="57"/>
      <c r="F10" s="1368">
        <f>IF(N10="",触れないでください。!P503,N10)</f>
        <v>0</v>
      </c>
      <c r="G10" s="1369"/>
      <c r="H10" s="1370" t="str">
        <f>IF(O10="",触れないでください。!O$256&amp;CHAR(10)&amp;触れないでください。!O$257&amp;CHAR(10)&amp;触れないでください。!O$258&amp;CHAR(10)&amp;触れないでください。!O$259&amp;CHAR(10)&amp;触れないでください。!O$260&amp;CHAR(10)&amp;触れないでください。!O$261&amp;CHAR(10)&amp;触れないでください。!O$262&amp;CHAR(10)&amp;触れないでください。!O$263&amp;CHAR(10)&amp;触れないでください。!O$264&amp;CHAR(10)&amp;触れないでください。!O$265&amp;CHAR(10)&amp;触れないでください。!O$266&amp;CHAR(10)&amp;触れないでください。!O$267&amp;CHAR(10)&amp;触れないでください。!O$268&amp;CHAR(10)&amp;触れないでください。!O$269&amp;CHAR(10)&amp;触れないでください。!O$270&amp;CHAR(10)&amp;触れないでください。!O$271&amp;CHAR(10)&amp;触れないでください。!O$272&amp;CHAR(10)&amp;触れないでください。!O$273&amp;CHAR(10)&amp;触れないでください。!O$274&amp;CHAR(10)&amp;触れないでください。!O$275&amp;CHAR(10)&amp;触れないでください。!O$276&amp;CHAR(10)&amp;触れないでください。!O$277&amp;CHAR(10)&amp;触れないでください。!O$278&amp;CHAR(10)&amp;触れないでください。!O$279&amp;CHAR(10)&amp;触れないでください。!O$280&amp;CHAR(10)&amp;触れないでください。!O$281&amp;CHAR(10)&amp;触れないでください。!O$282&amp;CHAR(10)&amp;触れないでください。!O$283&amp;CHAR(10)&amp;触れないでください。!O$284&amp;CHAR(10)&amp;触れないでください。!O$285&amp;CHAR(10)&amp;触れないでください。!O$286&amp;CHAR(10)&amp;触れないでください。!O$287&amp;CHAR(10)&amp;触れないでください。!O$288&amp;CHAR(10)&amp;触れないでください。!O$289&amp;CHAR(10)&amp;触れないでください。!O$290&amp;CHAR(10)&amp;触れないでください。!O$291&amp;CHAR(10)&amp;触れないでください。!O$292&amp;CHAR(10)&amp;触れないでください。!O$293&amp;CHAR(10)&amp;触れないでください。!O$294&amp;CHAR(10)&amp;触れないでください。!O$295&amp;CHAR(10)&amp;触れないでください。!O$296&amp;CHAR(10)&amp;触れないでください。!O$297&amp;CHAR(10)&amp;触れないでください。!O$298&amp;CHAR(10)&amp;触れないでください。!O$299&amp;CHAR(10)&amp;触れないでください。!O$300&amp;CHAR(10)&amp;触れないでください。!O$301&amp;CHAR(10)&amp;触れないでください。!O$302&amp;CHAR(10)&amp;触れないでください。!O$303&amp;CHAR(10)&amp;触れないでください。!O$304&amp;CHAR(10)&amp;触れないでください。!O$305&amp;CHAR(10)&amp;触れないでください。!O$306&amp;CHAR(10)&amp;触れないでください。!O$307&amp;CHAR(10)&amp;触れないでください。!O$308&amp;CHAR(10)&amp;触れないでください。!O$309&amp;CHAR(10)&amp;触れないでください。!O$310&amp;CHAR(10)&amp;触れないでください。!O$311&amp;CHAR(10)&amp;触れないでください。!O$312&amp;CHAR(10)&amp;触れないでください。!O$313&amp;CHAR(10)&amp;触れないでください。!O$314&amp;CHAR(10)&amp;触れないでください。!O$315&amp;CHAR(10)&amp;触れないでください。!O$316&amp;CHAR(10)&amp;触れないでください。!O$317&amp;CHAR(10)&amp;触れないでください。!O$318&amp;CHAR(10)&amp;触れないでください。!O$319&amp;CHAR(10)&amp;触れないでください。!O$320&amp;CHAR(10)&amp;触れないでください。!O$321&amp;CHAR(10)&amp;触れないでください。!O$322&amp;CHAR(10)&amp;触れないでください。!O$323&amp;CHAR(10)&amp;触れないでください。!O$324&amp;CHAR(10)&amp;触れないでください。!O$325&amp;CHAR(10)&amp;触れないでください。!O$326&amp;CHAR(10)&amp;触れないでください。!O$327&amp;CHAR(10)&amp;触れないでください。!O$328&amp;CHAR(10)&amp;触れないでください。!O$329&amp;CHAR(10)&amp;触れないでください。!O$330&amp;CHAR(10)&amp;触れないでください。!O$331&amp;CHAR(10)&amp;触れないでください。!O$332&amp;CHAR(10)&amp;触れないでください。!O$333&amp;CHAR(10)&amp;触れないでください。!O$334&amp;CHAR(10)&amp;触れないでください。!O$335&amp;CHAR(10)&amp;触れないでください。!O$336&amp;CHAR(10)&amp;触れないでください。!O$337&amp;CHAR(10)&amp;触れないでください。!O$338&amp;CHAR(10)&amp;触れないでください。!O$339&amp;CHAR(10)&amp;触れないでください。!O$340&amp;CHAR(10)&amp;触れないでください。!O$341&amp;CHAR(10)&amp;触れないでください。!O$342&amp;CHAR(10)&amp;触れないでください。!O$343&amp;CHAR(10)&amp;触れないでください。!O$344&amp;CHAR(10)&amp;触れないでください。!O$345&amp;CHAR(10)&amp;触れないでください。!O$346&amp;CHAR(10)&amp;触れないでください。!O$347&amp;CHAR(10)&amp;触れないでください。!O$348&amp;CHAR(10)&amp;触れないでください。!O$349&amp;CHAR(10)&amp;触れないでください。!O$350&amp;CHAR(10)&amp;触れないでください。!O$351&amp;CHAR(10)&amp;触れないでください。!O$352&amp;CHAR(10)&amp;触れないでください。!O$353&amp;CHAR(10)&amp;触れないでください。!O$354&amp;CHAR(10)&amp;触れないでください。!O$355&amp;CHAR(10)&amp;触れないでください。!O$356&amp;CHAR(10)&amp;触れないでください。!O$357&amp;CHAR(10)&amp;触れないでください。!O$358&amp;CHAR(10)&amp;触れないでください。!O$359&amp;CHAR(10)&amp;触れないでください。!O$360&amp;CHAR(10)&amp;触れないでください。!O$361&amp;CHAR(10)&amp;触れないでください。!O$362&amp;CHAR(10)&amp;触れないでください。!O$363&amp;CHAR(10)&amp;触れないでください。!O$364&amp;CHAR(10)&amp;触れないでください。!O$365&amp;CHAR(10)&amp;触れないでください。!O$366&amp;CHAR(10)&amp;触れないでください。!O$367&amp;CHAR(10)&amp;触れないでください。!O$368&amp;CHAR(10)&amp;触れないでください。!O$369&amp;CHAR(10)&amp;触れないでください。!O$370&amp;CHAR(10)&amp;触れないでください。!O$371&amp;CHAR(10)&amp;触れないでください。!O$372&amp;CHAR(10)&amp;触れないでください。!O$373&amp;CHAR(10)&amp;触れないでください。!O$374&amp;CHAR(10)&amp;触れないでください。!O$375&amp;CHAR(10)&amp;触れないでください。!O$376&amp;CHAR(10)&amp;触れないでください。!O$377&amp;CHAR(10)&amp;触れないでください。!O$378&amp;CHAR(10)&amp;触れないでください。!O$379&amp;CHAR(10)&amp;触れないでください。!O$380&amp;CHAR(10)&amp;触れないでください。!O$381&amp;CHAR(10)&amp;触れないでください。!O$382&amp;CHAR(10)&amp;触れないでください。!O$383&amp;CHAR(10)&amp;触れないでください。!O$384&amp;CHAR(10)&amp;触れないでください。!O$385&amp;CHAR(10)&amp;触れないでください。!O$386&amp;CHAR(10)&amp;触れないでください。!O$387&amp;CHAR(10)&amp;触れないでください。!O$388&amp;CHAR(10)&amp;触れないでください。!O$389&amp;CHAR(10)&amp;触れないでください。!O$390&amp;CHAR(10)&amp;触れないでください。!O$391&amp;CHAR(10)&amp;触れないでください。!O$392&amp;CHAR(10)&amp;触れないでください。!O$393&amp;CHAR(10)&amp;触れないでください。!O$394&amp;CHAR(10)&amp;触れないでください。!O$395&amp;CHAR(10)&amp;触れないでください。!O$396&amp;CHAR(10)&amp;触れないでください。!O$397&amp;CHAR(10)&amp;触れないでください。!O$398&amp;CHAR(10)&amp;触れないでください。!O$399&amp;CHAR(10)&amp;触れないでください。!O$400&amp;CHAR(10)&amp;触れないでください。!O$401&amp;CHAR(10)&amp;触れないでください。!O$402&amp;CHAR(10)&amp;触れないでください。!O$403&amp;CHAR(10)&amp;触れないでください。!O$404&amp;CHAR(10)&amp;触れないでください。!O$405&amp;CHAR(10)&amp;触れないでください。!O$406&amp;CHAR(10)&amp;触れないでください。!O$407&amp;CHAR(10)&amp;触れないでください。!O$408&amp;CHAR(10)&amp;触れないでください。!O$409&amp;CHAR(10)&amp;触れないでください。!O$410&amp;CHAR(10)&amp;触れないでください。!O$411&amp;CHAR(10)&amp;触れないでください。!O$412&amp;CHAR(10)&amp;触れないでください。!O$413&amp;CHAR(10)&amp;触れないでください。!O$414&amp;CHAR(10)&amp;触れないでください。!O$415&amp;CHAR(10)&amp;触れないでください。!O$416&amp;CHAR(10)&amp;触れないでください。!O$417&amp;CHAR(10)&amp;触れないでください。!O$418&amp;CHAR(10)&amp;触れないでください。!O$419&amp;CHAR(10)&amp;触れないでください。!O$420&amp;CHAR(10)&amp;触れないでください。!O$421&amp;CHAR(10)&amp;触れないでください。!O$422&amp;CHAR(10)&amp;触れないでください。!O$423&amp;CHAR(10)&amp;触れないでください。!O$424&amp;CHAR(10)&amp;触れないでください。!O$425&amp;CHAR(10)&amp;触れないでください。!O$426&amp;CHAR(10)&amp;触れないでください。!O$427&amp;CHAR(10)&amp;触れないでください。!O$428&amp;CHAR(10)&amp;触れないでください。!O$429&amp;CHAR(10)&amp;触れないでください。!O$430&amp;CHAR(10)&amp;触れないでください。!O$431&amp;CHAR(10)&amp;触れないでください。!O$432&amp;CHAR(10)&amp;触れないでください。!O$433&amp;CHAR(10)&amp;触れないでください。!O$434&amp;CHAR(10)&amp;触れないでください。!O$435&amp;CHAR(10)&amp;触れないでください。!O$436&amp;CHAR(10)&amp;触れないでください。!O$437&amp;CHAR(10)&amp;触れないでください。!O$438&amp;CHAR(10)&amp;触れないでください。!O$439&amp;CHAR(10)&amp;触れないでください。!O$440&amp;CHAR(10)&amp;触れないでください。!O$441&amp;CHAR(10)&amp;触れないでください。!O$442&amp;CHAR(10)&amp;触れないでください。!O$443&amp;CHAR(10)&amp;触れないでください。!O$444&amp;CHAR(10)&amp;触れないでください。!O$445&amp;CHAR(10)&amp;触れないでください。!O$446&amp;CHAR(10)&amp;触れないでください。!O$447&amp;CHAR(10)&amp;触れないでください。!O$448&amp;CHAR(10)&amp;触れないでください。!O$449&amp;CHAR(10)&amp;触れないでください。!O$450&amp;CHAR(10)&amp;触れないでください。!O$451&amp;CHAR(10)&amp;触れないでください。!O$452&amp;CHAR(10)&amp;触れないでください。!O$453&amp;CHAR(10)&amp;触れないでください。!O$454&amp;CHAR(10)&amp;触れないでください。!O$455&amp;CHAR(10)&amp;触れないでください。!O$456&amp;CHAR(10)&amp;触れないでください。!O$457&amp;CHAR(10)&amp;触れないでください。!O$458&amp;CHAR(10)&amp;触れないでください。!O$459&amp;CHAR(10)&amp;触れないでください。!O$460&amp;CHAR(10)&amp;触れないでください。!O$461&amp;CHAR(10)&amp;触れないでください。!O$462&amp;CHAR(10)&amp;触れないでください。!O$463&amp;CHAR(10)&amp;触れないでください。!O$464&amp;CHAR(10)&amp;触れないでください。!O$465&amp;CHAR(10)&amp;触れないでください。!O$466&amp;CHAR(10)&amp;触れないでください。!O$467&amp;CHAR(10)&amp;触れないでください。!O$468&amp;CHAR(10)&amp;触れないでください。!O$469&amp;CHAR(10)&amp;触れないでください。!O$470&amp;CHAR(10)&amp;触れないでください。!O$471&amp;CHAR(10)&amp;触れないでください。!O$472&amp;CHAR(10)&amp;触れないでください。!O$473&amp;CHAR(10)&amp;触れないでください。!O$474&amp;CHAR(10)&amp;触れないでください。!O$475&amp;CHAR(10)&amp;触れないでください。!O$476&amp;CHAR(10)&amp;触れないでください。!O$477&amp;CHAR(10)&amp;触れないでください。!O$478&amp;CHAR(10)&amp;触れないでください。!O$479&amp;CHAR(10)&amp;触れないでください。!O$480&amp;CHAR(10)&amp;触れないでください。!O$481&amp;CHAR(10)&amp;触れないでください。!O$482&amp;CHAR(10)&amp;触れないでください。!O$483&amp;CHAR(10)&amp;触れないでください。!O$484&amp;CHAR(10)&amp;触れないでください。!O$485&amp;CHAR(10)&amp;触れないでください。!O$486&amp;CHAR(10)&amp;触れないでください。!O$487&amp;CHAR(10)&amp;触れないでください。!O$488&amp;CHAR(10)&amp;触れないでください。!O$489&amp;CHAR(10)&amp;触れないでください。!O$490&amp;CHAR(10)&amp;触れないでください。!O$491&amp;CHAR(10)&amp;触れないでください。!O$492&amp;CHAR(10)&amp;触れないでください。!O$493&amp;CHAR(10)&amp;触れないでください。!O$494&amp;CHAR(10)&amp;触れないでください。!O$495&amp;CHAR(10)&amp;触れないでください。!O$496&amp;CHAR(10)&amp;触れないでください。!O$497&amp;CHAR(10)&amp;触れないでください。!O$498&amp;CHAR(10)&amp;触れないでください。!O$499&amp;CHAR(10)&amp;触れないでください。!O$500&amp;CHAR(10)&amp;触れないでください。!O$501&amp;CHAR(10)&amp;触れないでください。!O$502,O10)</f>
        <v xml:space="preserve">
</v>
      </c>
      <c r="I10" s="1371"/>
      <c r="J10" s="1371"/>
      <c r="K10" s="1372"/>
      <c r="L10" s="47"/>
      <c r="N10" s="437"/>
      <c r="O10" s="422"/>
    </row>
    <row r="11" spans="1:15" ht="52.35" customHeight="1">
      <c r="A11" s="48"/>
      <c r="B11" s="1426"/>
      <c r="C11" s="55" t="s">
        <v>150</v>
      </c>
      <c r="D11" s="56"/>
      <c r="E11" s="57"/>
      <c r="F11" s="1368">
        <f>IF(N11="",触れないでください。!T503,N11)</f>
        <v>0</v>
      </c>
      <c r="G11" s="1369"/>
      <c r="H11" s="1370" t="str">
        <f>IF(O11="",触れないでください。!S$256&amp;CHAR(10)&amp;触れないでください。!S$257&amp;CHAR(10)&amp;触れないでください。!S$258&amp;CHAR(10)&amp;触れないでください。!S$259&amp;CHAR(10)&amp;触れないでください。!S$260&amp;CHAR(10)&amp;触れないでください。!S$261&amp;CHAR(10)&amp;触れないでください。!S$262&amp;CHAR(10)&amp;触れないでください。!S$263&amp;CHAR(10)&amp;触れないでください。!S$264&amp;CHAR(10)&amp;触れないでください。!S$265&amp;CHAR(10)&amp;触れないでください。!S$266&amp;CHAR(10)&amp;触れないでください。!S$267&amp;CHAR(10)&amp;触れないでください。!S$268&amp;CHAR(10)&amp;触れないでください。!S$269&amp;CHAR(10)&amp;触れないでください。!S$270&amp;CHAR(10)&amp;触れないでください。!S$271&amp;CHAR(10)&amp;触れないでください。!S$272&amp;CHAR(10)&amp;触れないでください。!S$273&amp;CHAR(10)&amp;触れないでください。!S$274&amp;CHAR(10)&amp;触れないでください。!S$275&amp;CHAR(10)&amp;触れないでください。!S$276&amp;CHAR(10)&amp;触れないでください。!S$277&amp;CHAR(10)&amp;触れないでください。!S$278&amp;CHAR(10)&amp;触れないでください。!S$279&amp;CHAR(10)&amp;触れないでください。!S$280&amp;CHAR(10)&amp;触れないでください。!S$281&amp;CHAR(10)&amp;触れないでください。!S$282&amp;CHAR(10)&amp;触れないでください。!S$283&amp;CHAR(10)&amp;触れないでください。!S$284&amp;CHAR(10)&amp;触れないでください。!S$285&amp;CHAR(10)&amp;触れないでください。!S$286&amp;CHAR(10)&amp;触れないでください。!S$287&amp;CHAR(10)&amp;触れないでください。!S$288&amp;CHAR(10)&amp;触れないでください。!S$289&amp;CHAR(10)&amp;触れないでください。!S$290&amp;CHAR(10)&amp;触れないでください。!S$291&amp;CHAR(10)&amp;触れないでください。!S$292&amp;CHAR(10)&amp;触れないでください。!S$293&amp;CHAR(10)&amp;触れないでください。!S$294&amp;CHAR(10)&amp;触れないでください。!S$295&amp;CHAR(10)&amp;触れないでください。!S$296&amp;CHAR(10)&amp;触れないでください。!S$297&amp;CHAR(10)&amp;触れないでください。!S$298&amp;CHAR(10)&amp;触れないでください。!S$299&amp;CHAR(10)&amp;触れないでください。!S$300&amp;CHAR(10)&amp;触れないでください。!S$301&amp;CHAR(10)&amp;触れないでください。!S$302&amp;CHAR(10)&amp;触れないでください。!S$303&amp;CHAR(10)&amp;触れないでください。!S$304&amp;CHAR(10)&amp;触れないでください。!S$305&amp;CHAR(10)&amp;触れないでください。!S$306&amp;CHAR(10)&amp;触れないでください。!S$307&amp;CHAR(10)&amp;触れないでください。!S$308&amp;CHAR(10)&amp;触れないでください。!S$309&amp;CHAR(10)&amp;触れないでください。!S$310&amp;CHAR(10)&amp;触れないでください。!S$311&amp;CHAR(10)&amp;触れないでください。!S$312&amp;CHAR(10)&amp;触れないでください。!S$313&amp;CHAR(10)&amp;触れないでください。!S$314&amp;CHAR(10)&amp;触れないでください。!S$315&amp;CHAR(10)&amp;触れないでください。!S$316&amp;CHAR(10)&amp;触れないでください。!S$317&amp;CHAR(10)&amp;触れないでください。!S$318&amp;CHAR(10)&amp;触れないでください。!S$319&amp;CHAR(10)&amp;触れないでください。!S$320&amp;CHAR(10)&amp;触れないでください。!S$321&amp;CHAR(10)&amp;触れないでください。!S$322&amp;CHAR(10)&amp;触れないでください。!S$323&amp;CHAR(10)&amp;触れないでください。!S$324&amp;CHAR(10)&amp;触れないでください。!S$325&amp;CHAR(10)&amp;触れないでください。!S$326&amp;CHAR(10)&amp;触れないでください。!S$327&amp;CHAR(10)&amp;触れないでください。!S$328&amp;CHAR(10)&amp;触れないでください。!S$329&amp;CHAR(10)&amp;触れないでください。!S$330&amp;CHAR(10)&amp;触れないでください。!S$331&amp;CHAR(10)&amp;触れないでください。!S$332&amp;CHAR(10)&amp;触れないでください。!S$333&amp;CHAR(10)&amp;触れないでください。!S$334&amp;CHAR(10)&amp;触れないでください。!S$335&amp;CHAR(10)&amp;触れないでください。!S$336&amp;CHAR(10)&amp;触れないでください。!S$337&amp;CHAR(10)&amp;触れないでください。!S$338&amp;CHAR(10)&amp;触れないでください。!S$339&amp;CHAR(10)&amp;触れないでください。!S$340&amp;CHAR(10)&amp;触れないでください。!S$341&amp;CHAR(10)&amp;触れないでください。!S$342&amp;CHAR(10)&amp;触れないでください。!S$343&amp;CHAR(10)&amp;触れないでください。!S$344&amp;CHAR(10)&amp;触れないでください。!S$345&amp;CHAR(10)&amp;触れないでください。!S$346&amp;CHAR(10)&amp;触れないでください。!S$347&amp;CHAR(10)&amp;触れないでください。!S$348&amp;CHAR(10)&amp;触れないでください。!S$349&amp;CHAR(10)&amp;触れないでください。!S$350&amp;CHAR(10)&amp;触れないでください。!S$351&amp;CHAR(10)&amp;触れないでください。!S$352&amp;CHAR(10)&amp;触れないでください。!S$353&amp;CHAR(10)&amp;触れないでください。!S$354&amp;CHAR(10)&amp;触れないでください。!S$355&amp;CHAR(10)&amp;触れないでください。!S$356&amp;CHAR(10)&amp;触れないでください。!S$357&amp;CHAR(10)&amp;触れないでください。!S$358&amp;CHAR(10)&amp;触れないでください。!S$359&amp;CHAR(10)&amp;触れないでください。!S$360&amp;CHAR(10)&amp;触れないでください。!S$361&amp;CHAR(10)&amp;触れないでください。!S$362&amp;CHAR(10)&amp;触れないでください。!S$363&amp;CHAR(10)&amp;触れないでください。!S$364&amp;CHAR(10)&amp;触れないでください。!S$365&amp;CHAR(10)&amp;触れないでください。!S$366&amp;CHAR(10)&amp;触れないでください。!S$367&amp;CHAR(10)&amp;触れないでください。!S$368&amp;CHAR(10)&amp;触れないでください。!S$369&amp;CHAR(10)&amp;触れないでください。!S$370&amp;CHAR(10)&amp;触れないでください。!S$371&amp;CHAR(10)&amp;触れないでください。!S$372&amp;CHAR(10)&amp;触れないでください。!S$373&amp;CHAR(10)&amp;触れないでください。!S$374&amp;CHAR(10)&amp;触れないでください。!S$375&amp;CHAR(10)&amp;触れないでください。!S$376&amp;CHAR(10)&amp;触れないでください。!S$377&amp;CHAR(10)&amp;触れないでください。!S$378&amp;CHAR(10)&amp;触れないでください。!S$379&amp;CHAR(10)&amp;触れないでください。!S$380&amp;CHAR(10)&amp;触れないでください。!S$381&amp;CHAR(10)&amp;触れないでください。!S$382&amp;CHAR(10)&amp;触れないでください。!S$383&amp;CHAR(10)&amp;触れないでください。!S$384&amp;CHAR(10)&amp;触れないでください。!S$385&amp;CHAR(10)&amp;触れないでください。!S$386&amp;CHAR(10)&amp;触れないでください。!S$387&amp;CHAR(10)&amp;触れないでください。!S$388&amp;CHAR(10)&amp;触れないでください。!S$389&amp;CHAR(10)&amp;触れないでください。!S$390&amp;CHAR(10)&amp;触れないでください。!S$391&amp;CHAR(10)&amp;触れないでください。!S$392&amp;CHAR(10)&amp;触れないでください。!S$393&amp;CHAR(10)&amp;触れないでください。!S$394&amp;CHAR(10)&amp;触れないでください。!S$395&amp;CHAR(10)&amp;触れないでください。!S$396&amp;CHAR(10)&amp;触れないでください。!S$397&amp;CHAR(10)&amp;触れないでください。!S$398&amp;CHAR(10)&amp;触れないでください。!S$399&amp;CHAR(10)&amp;触れないでください。!S$400&amp;CHAR(10)&amp;触れないでください。!S$401&amp;CHAR(10)&amp;触れないでください。!S$402&amp;CHAR(10)&amp;触れないでください。!S$403&amp;CHAR(10)&amp;触れないでください。!S$404&amp;CHAR(10)&amp;触れないでください。!S$405&amp;CHAR(10)&amp;触れないでください。!S$406&amp;CHAR(10)&amp;触れないでください。!S$407&amp;CHAR(10)&amp;触れないでください。!S$408&amp;CHAR(10)&amp;触れないでください。!S$409&amp;CHAR(10)&amp;触れないでください。!S$410&amp;CHAR(10)&amp;触れないでください。!S$411&amp;CHAR(10)&amp;触れないでください。!S$412&amp;CHAR(10)&amp;触れないでください。!S$413&amp;CHAR(10)&amp;触れないでください。!S$414&amp;CHAR(10)&amp;触れないでください。!S$415&amp;CHAR(10)&amp;触れないでください。!S$416&amp;CHAR(10)&amp;触れないでください。!S$417&amp;CHAR(10)&amp;触れないでください。!S$418&amp;CHAR(10)&amp;触れないでください。!S$419&amp;CHAR(10)&amp;触れないでください。!S$420&amp;CHAR(10)&amp;触れないでください。!S$421&amp;CHAR(10)&amp;触れないでください。!S$422&amp;CHAR(10)&amp;触れないでください。!S$423&amp;CHAR(10)&amp;触れないでください。!S$424&amp;CHAR(10)&amp;触れないでください。!S$425&amp;CHAR(10)&amp;触れないでください。!S$426&amp;CHAR(10)&amp;触れないでください。!S$427&amp;CHAR(10)&amp;触れないでください。!S$428&amp;CHAR(10)&amp;触れないでください。!S$429&amp;CHAR(10)&amp;触れないでください。!S$430&amp;CHAR(10)&amp;触れないでください。!S$431&amp;CHAR(10)&amp;触れないでください。!S$432&amp;CHAR(10)&amp;触れないでください。!S$433&amp;CHAR(10)&amp;触れないでください。!S$434&amp;CHAR(10)&amp;触れないでください。!S$435&amp;CHAR(10)&amp;触れないでください。!S$436&amp;CHAR(10)&amp;触れないでください。!S$437&amp;CHAR(10)&amp;触れないでください。!S$438&amp;CHAR(10)&amp;触れないでください。!S$439&amp;CHAR(10)&amp;触れないでください。!S$440&amp;CHAR(10)&amp;触れないでください。!S$441&amp;CHAR(10)&amp;触れないでください。!S$442&amp;CHAR(10)&amp;触れないでください。!S$443&amp;CHAR(10)&amp;触れないでください。!S$444&amp;CHAR(10)&amp;触れないでください。!S$445&amp;CHAR(10)&amp;触れないでください。!S$446&amp;CHAR(10)&amp;触れないでください。!S$447&amp;CHAR(10)&amp;触れないでください。!S$448&amp;CHAR(10)&amp;触れないでください。!S$449&amp;CHAR(10)&amp;触れないでください。!S$450&amp;CHAR(10)&amp;触れないでください。!S$451&amp;CHAR(10)&amp;触れないでください。!S$452&amp;CHAR(10)&amp;触れないでください。!S$453&amp;CHAR(10)&amp;触れないでください。!S$454&amp;CHAR(10)&amp;触れないでください。!S$455&amp;CHAR(10)&amp;触れないでください。!S$456&amp;CHAR(10)&amp;触れないでください。!S$457&amp;CHAR(10)&amp;触れないでください。!S$458&amp;CHAR(10)&amp;触れないでください。!S$459&amp;CHAR(10)&amp;触れないでください。!S$460&amp;CHAR(10)&amp;触れないでください。!S$461&amp;CHAR(10)&amp;触れないでください。!S$462&amp;CHAR(10)&amp;触れないでください。!S$463&amp;CHAR(10)&amp;触れないでください。!S$464&amp;CHAR(10)&amp;触れないでください。!S$465&amp;CHAR(10)&amp;触れないでください。!S$466&amp;CHAR(10)&amp;触れないでください。!S$467&amp;CHAR(10)&amp;触れないでください。!S$468&amp;CHAR(10)&amp;触れないでください。!S$469&amp;CHAR(10)&amp;触れないでください。!S$470&amp;CHAR(10)&amp;触れないでください。!S$471&amp;CHAR(10)&amp;触れないでください。!S$472&amp;CHAR(10)&amp;触れないでください。!S$473&amp;CHAR(10)&amp;触れないでください。!S$474&amp;CHAR(10)&amp;触れないでください。!S$475&amp;CHAR(10)&amp;触れないでください。!S$476&amp;CHAR(10)&amp;触れないでください。!S$477&amp;CHAR(10)&amp;触れないでください。!S$478&amp;CHAR(10)&amp;触れないでください。!S$479&amp;CHAR(10)&amp;触れないでください。!S$480&amp;CHAR(10)&amp;触れないでください。!S$481&amp;CHAR(10)&amp;触れないでください。!S$482&amp;CHAR(10)&amp;触れないでください。!S$483&amp;CHAR(10)&amp;触れないでください。!S$484&amp;CHAR(10)&amp;触れないでください。!S$485&amp;CHAR(10)&amp;触れないでください。!S$486&amp;CHAR(10)&amp;触れないでください。!S$487&amp;CHAR(10)&amp;触れないでください。!S$488&amp;CHAR(10)&amp;触れないでください。!S$489&amp;CHAR(10)&amp;触れないでください。!S$490&amp;CHAR(10)&amp;触れないでください。!S$491&amp;CHAR(10)&amp;触れないでください。!S$492&amp;CHAR(10)&amp;触れないでください。!S$493&amp;CHAR(10)&amp;触れないでください。!S$494&amp;CHAR(10)&amp;触れないでください。!S$495&amp;CHAR(10)&amp;触れないでください。!S$496&amp;CHAR(10)&amp;触れないでください。!S$497&amp;CHAR(10)&amp;触れないでください。!S$498&amp;CHAR(10)&amp;触れないでください。!S$499&amp;CHAR(10)&amp;触れないでください。!S$500&amp;CHAR(10)&amp;触れないでください。!S$501&amp;CHAR(10)&amp;触れないでください。!S$502,O11)</f>
        <v xml:space="preserve">
</v>
      </c>
      <c r="I11" s="1371"/>
      <c r="J11" s="1371"/>
      <c r="K11" s="1372"/>
      <c r="L11" s="353"/>
      <c r="N11" s="437"/>
      <c r="O11" s="422"/>
    </row>
    <row r="12" spans="1:15" ht="56.25" customHeight="1">
      <c r="A12" s="48"/>
      <c r="B12" s="1426"/>
      <c r="C12" s="1428" t="s">
        <v>179</v>
      </c>
      <c r="D12" s="1429"/>
      <c r="E12" s="1430"/>
      <c r="F12" s="1431">
        <f>IF(N12="",触れないでください。!X503,N12)</f>
        <v>0</v>
      </c>
      <c r="G12" s="1432"/>
      <c r="H12" s="1370" t="str">
        <f>IF(O12="",触れないでください。!W$256&amp;CHAR(10)&amp;触れないでください。!W$257&amp;CHAR(10)&amp;触れないでください。!W$258&amp;CHAR(10)&amp;触れないでください。!W$259&amp;CHAR(10)&amp;触れないでください。!W$260&amp;CHAR(10)&amp;触れないでください。!W$261&amp;CHAR(10)&amp;触れないでください。!W$262&amp;CHAR(10)&amp;触れないでください。!W$263&amp;CHAR(10)&amp;触れないでください。!W$264&amp;CHAR(10)&amp;触れないでください。!W$265&amp;CHAR(10)&amp;触れないでください。!W$266&amp;CHAR(10)&amp;触れないでください。!W$267&amp;CHAR(10)&amp;触れないでください。!W$268&amp;CHAR(10)&amp;触れないでください。!W$269&amp;CHAR(10)&amp;触れないでください。!W$270&amp;CHAR(10)&amp;触れないでください。!W$271&amp;CHAR(10)&amp;触れないでください。!W$272&amp;CHAR(10)&amp;触れないでください。!W$273&amp;CHAR(10)&amp;触れないでください。!W$274&amp;CHAR(10)&amp;触れないでください。!W$275&amp;CHAR(10)&amp;触れないでください。!W$276&amp;CHAR(10)&amp;触れないでください。!W$277&amp;CHAR(10)&amp;触れないでください。!W$278&amp;CHAR(10)&amp;触れないでください。!W$279&amp;CHAR(10)&amp;触れないでください。!W$280&amp;CHAR(10)&amp;触れないでください。!W$281&amp;CHAR(10)&amp;触れないでください。!W$282&amp;CHAR(10)&amp;触れないでください。!W$283&amp;CHAR(10)&amp;触れないでください。!W$284&amp;CHAR(10)&amp;触れないでください。!W$285&amp;CHAR(10)&amp;触れないでください。!W$286&amp;CHAR(10)&amp;触れないでください。!W$287&amp;CHAR(10)&amp;触れないでください。!W$288&amp;CHAR(10)&amp;触れないでください。!W$289&amp;CHAR(10)&amp;触れないでください。!W$290&amp;CHAR(10)&amp;触れないでください。!W$291&amp;CHAR(10)&amp;触れないでください。!W$292&amp;CHAR(10)&amp;触れないでください。!W$293&amp;CHAR(10)&amp;触れないでください。!W$294&amp;CHAR(10)&amp;触れないでください。!W$295&amp;CHAR(10)&amp;触れないでください。!W$296&amp;CHAR(10)&amp;触れないでください。!W$297&amp;CHAR(10)&amp;触れないでください。!W$298&amp;CHAR(10)&amp;触れないでください。!W$299&amp;CHAR(10)&amp;触れないでください。!W$300&amp;CHAR(10)&amp;触れないでください。!W$301&amp;CHAR(10)&amp;触れないでください。!W$302&amp;CHAR(10)&amp;触れないでください。!W$303&amp;CHAR(10)&amp;触れないでください。!W$304&amp;CHAR(10)&amp;触れないでください。!W$305&amp;CHAR(10)&amp;触れないでください。!W$306&amp;CHAR(10)&amp;触れないでください。!W$307&amp;CHAR(10)&amp;触れないでください。!W$308&amp;CHAR(10)&amp;触れないでください。!W$309&amp;CHAR(10)&amp;触れないでください。!W$310&amp;CHAR(10)&amp;触れないでください。!W$311&amp;CHAR(10)&amp;触れないでください。!W$312&amp;CHAR(10)&amp;触れないでください。!W$313&amp;CHAR(10)&amp;触れないでください。!W$314&amp;CHAR(10)&amp;触れないでください。!W$315&amp;CHAR(10)&amp;触れないでください。!W$316&amp;CHAR(10)&amp;触れないでください。!W$317&amp;CHAR(10)&amp;触れないでください。!W$318&amp;CHAR(10)&amp;触れないでください。!W$319&amp;CHAR(10)&amp;触れないでください。!W$320&amp;CHAR(10)&amp;触れないでください。!W$321&amp;CHAR(10)&amp;触れないでください。!W$322&amp;CHAR(10)&amp;触れないでください。!W$323&amp;CHAR(10)&amp;触れないでください。!W$324&amp;CHAR(10)&amp;触れないでください。!W$325&amp;CHAR(10)&amp;触れないでください。!W$326&amp;CHAR(10)&amp;触れないでください。!W$327&amp;CHAR(10)&amp;触れないでください。!W$328&amp;CHAR(10)&amp;触れないでください。!W$329&amp;CHAR(10)&amp;触れないでください。!W$330&amp;CHAR(10)&amp;触れないでください。!W$331&amp;CHAR(10)&amp;触れないでください。!W$332&amp;CHAR(10)&amp;触れないでください。!W$333&amp;CHAR(10)&amp;触れないでください。!W$334&amp;CHAR(10)&amp;触れないでください。!W$335&amp;CHAR(10)&amp;触れないでください。!W$336&amp;CHAR(10)&amp;触れないでください。!W$337&amp;CHAR(10)&amp;触れないでください。!W$338&amp;CHAR(10)&amp;触れないでください。!W$339&amp;CHAR(10)&amp;触れないでください。!W$340&amp;CHAR(10)&amp;触れないでください。!W$341&amp;CHAR(10)&amp;触れないでください。!W$342&amp;CHAR(10)&amp;触れないでください。!W$343&amp;CHAR(10)&amp;触れないでください。!W$344&amp;CHAR(10)&amp;触れないでください。!W$345&amp;CHAR(10)&amp;触れないでください。!W$346&amp;CHAR(10)&amp;触れないでください。!W$347&amp;CHAR(10)&amp;触れないでください。!W$348&amp;CHAR(10)&amp;触れないでください。!W$349&amp;CHAR(10)&amp;触れないでください。!W$350&amp;CHAR(10)&amp;触れないでください。!W$351&amp;CHAR(10)&amp;触れないでください。!W$352&amp;CHAR(10)&amp;触れないでください。!W$353&amp;CHAR(10)&amp;触れないでください。!W$354&amp;CHAR(10)&amp;触れないでください。!W$355&amp;CHAR(10)&amp;触れないでください。!W$356&amp;CHAR(10)&amp;触れないでください。!W$357&amp;CHAR(10)&amp;触れないでください。!W$358&amp;CHAR(10)&amp;触れないでください。!W$359&amp;CHAR(10)&amp;触れないでください。!W$360&amp;CHAR(10)&amp;触れないでください。!W$361&amp;CHAR(10)&amp;触れないでください。!W$362&amp;CHAR(10)&amp;触れないでください。!W$363&amp;CHAR(10)&amp;触れないでください。!W$364&amp;CHAR(10)&amp;触れないでください。!W$365&amp;CHAR(10)&amp;触れないでください。!W$366&amp;CHAR(10)&amp;触れないでください。!W$367&amp;CHAR(10)&amp;触れないでください。!W$368&amp;CHAR(10)&amp;触れないでください。!W$369&amp;CHAR(10)&amp;触れないでください。!W$370&amp;CHAR(10)&amp;触れないでください。!W$371&amp;CHAR(10)&amp;触れないでください。!W$372&amp;CHAR(10)&amp;触れないでください。!W$373&amp;CHAR(10)&amp;触れないでください。!W$374&amp;CHAR(10)&amp;触れないでください。!W$375&amp;CHAR(10)&amp;触れないでください。!W$376&amp;CHAR(10)&amp;触れないでください。!W$377&amp;CHAR(10)&amp;触れないでください。!W$378&amp;CHAR(10)&amp;触れないでください。!W$379&amp;CHAR(10)&amp;触れないでください。!W$380&amp;CHAR(10)&amp;触れないでください。!W$381&amp;CHAR(10)&amp;触れないでください。!W$382&amp;CHAR(10)&amp;触れないでください。!W$383&amp;CHAR(10)&amp;触れないでください。!W$384&amp;CHAR(10)&amp;触れないでください。!W$385&amp;CHAR(10)&amp;触れないでください。!W$386&amp;CHAR(10)&amp;触れないでください。!W$387&amp;CHAR(10)&amp;触れないでください。!W$388&amp;CHAR(10)&amp;触れないでください。!W$389&amp;CHAR(10)&amp;触れないでください。!W$390&amp;CHAR(10)&amp;触れないでください。!W$391&amp;CHAR(10)&amp;触れないでください。!W$392&amp;CHAR(10)&amp;触れないでください。!W$393&amp;CHAR(10)&amp;触れないでください。!W$394&amp;CHAR(10)&amp;触れないでください。!W$395&amp;CHAR(10)&amp;触れないでください。!W$396&amp;CHAR(10)&amp;触れないでください。!W$397&amp;CHAR(10)&amp;触れないでください。!W$398&amp;CHAR(10)&amp;触れないでください。!W$399&amp;CHAR(10)&amp;触れないでください。!W$400&amp;CHAR(10)&amp;触れないでください。!W$401&amp;CHAR(10)&amp;触れないでください。!W$402&amp;CHAR(10)&amp;触れないでください。!W$403&amp;CHAR(10)&amp;触れないでください。!W$404&amp;CHAR(10)&amp;触れないでください。!W$405&amp;CHAR(10)&amp;触れないでください。!W$406&amp;CHAR(10)&amp;触れないでください。!W$407&amp;CHAR(10)&amp;触れないでください。!W$408&amp;CHAR(10)&amp;触れないでください。!W$409&amp;CHAR(10)&amp;触れないでください。!W$410&amp;CHAR(10)&amp;触れないでください。!W$411&amp;CHAR(10)&amp;触れないでください。!W$412&amp;CHAR(10)&amp;触れないでください。!W$413&amp;CHAR(10)&amp;触れないでください。!W$414&amp;CHAR(10)&amp;触れないでください。!W$415&amp;CHAR(10)&amp;触れないでください。!W$416&amp;CHAR(10)&amp;触れないでください。!W$417&amp;CHAR(10)&amp;触れないでください。!W$418&amp;CHAR(10)&amp;触れないでください。!W$419&amp;CHAR(10)&amp;触れないでください。!W$420&amp;CHAR(10)&amp;触れないでください。!W$421&amp;CHAR(10)&amp;触れないでください。!W$422&amp;CHAR(10)&amp;触れないでください。!W$423&amp;CHAR(10)&amp;触れないでください。!W$424&amp;CHAR(10)&amp;触れないでください。!W$425&amp;CHAR(10)&amp;触れないでください。!W$426&amp;CHAR(10)&amp;触れないでください。!W$427&amp;CHAR(10)&amp;触れないでください。!W$428&amp;CHAR(10)&amp;触れないでください。!W$429&amp;CHAR(10)&amp;触れないでください。!W$430&amp;CHAR(10)&amp;触れないでください。!W$431&amp;CHAR(10)&amp;触れないでください。!W$432&amp;CHAR(10)&amp;触れないでください。!W$433&amp;CHAR(10)&amp;触れないでください。!W$434&amp;CHAR(10)&amp;触れないでください。!W$435&amp;CHAR(10)&amp;触れないでください。!W$436&amp;CHAR(10)&amp;触れないでください。!W$437&amp;CHAR(10)&amp;触れないでください。!W$438&amp;CHAR(10)&amp;触れないでください。!W$439&amp;CHAR(10)&amp;触れないでください。!W$440&amp;CHAR(10)&amp;触れないでください。!W$441&amp;CHAR(10)&amp;触れないでください。!W$442&amp;CHAR(10)&amp;触れないでください。!W$443&amp;CHAR(10)&amp;触れないでください。!W$444&amp;CHAR(10)&amp;触れないでください。!W$445&amp;CHAR(10)&amp;触れないでください。!W$446&amp;CHAR(10)&amp;触れないでください。!W$447&amp;CHAR(10)&amp;触れないでください。!W$448&amp;CHAR(10)&amp;触れないでください。!W$449&amp;CHAR(10)&amp;触れないでください。!W$450&amp;CHAR(10)&amp;触れないでください。!W$451&amp;CHAR(10)&amp;触れないでください。!W$452&amp;CHAR(10)&amp;触れないでください。!W$453&amp;CHAR(10)&amp;触れないでください。!W$454&amp;CHAR(10)&amp;触れないでください。!W$455&amp;CHAR(10)&amp;触れないでください。!W$456&amp;CHAR(10)&amp;触れないでください。!W$457&amp;CHAR(10)&amp;触れないでください。!W$458&amp;CHAR(10)&amp;触れないでください。!W$459&amp;CHAR(10)&amp;触れないでください。!W$460&amp;CHAR(10)&amp;触れないでください。!W$461&amp;CHAR(10)&amp;触れないでください。!W$462&amp;CHAR(10)&amp;触れないでください。!W$463&amp;CHAR(10)&amp;触れないでください。!W$464&amp;CHAR(10)&amp;触れないでください。!W$465&amp;CHAR(10)&amp;触れないでください。!W$466&amp;CHAR(10)&amp;触れないでください。!W$467&amp;CHAR(10)&amp;触れないでください。!W$468&amp;CHAR(10)&amp;触れないでください。!W$469&amp;CHAR(10)&amp;触れないでください。!W$470&amp;CHAR(10)&amp;触れないでください。!W$471&amp;CHAR(10)&amp;触れないでください。!W$472&amp;CHAR(10)&amp;触れないでください。!W$473&amp;CHAR(10)&amp;触れないでください。!W$474&amp;CHAR(10)&amp;触れないでください。!W$475&amp;CHAR(10)&amp;触れないでください。!W$476&amp;CHAR(10)&amp;触れないでください。!W$477&amp;CHAR(10)&amp;触れないでください。!W$478&amp;CHAR(10)&amp;触れないでください。!W$479&amp;CHAR(10)&amp;触れないでください。!W$480&amp;CHAR(10)&amp;触れないでください。!W$481&amp;CHAR(10)&amp;触れないでください。!W$482&amp;CHAR(10)&amp;触れないでください。!W$483&amp;CHAR(10)&amp;触れないでください。!W$484&amp;CHAR(10)&amp;触れないでください。!W$485&amp;CHAR(10)&amp;触れないでください。!W$486&amp;CHAR(10)&amp;触れないでください。!W$487&amp;CHAR(10)&amp;触れないでください。!W$488&amp;CHAR(10)&amp;触れないでください。!W$489&amp;CHAR(10)&amp;触れないでください。!W$490&amp;CHAR(10)&amp;触れないでください。!W$491&amp;CHAR(10)&amp;触れないでください。!W$492&amp;CHAR(10)&amp;触れないでください。!W$493&amp;CHAR(10)&amp;触れないでください。!W$494&amp;CHAR(10)&amp;触れないでください。!W$495&amp;CHAR(10)&amp;触れないでください。!W$496&amp;CHAR(10)&amp;触れないでください。!W$497&amp;CHAR(10)&amp;触れないでください。!W$498&amp;CHAR(10)&amp;触れないでください。!W$499&amp;CHAR(10)&amp;触れないでください。!W$500&amp;CHAR(10)&amp;触れないでください。!W$501&amp;CHAR(10)&amp;触れないでください。!W$502,O12)</f>
        <v xml:space="preserve">
</v>
      </c>
      <c r="I12" s="1371"/>
      <c r="J12" s="1371"/>
      <c r="K12" s="1372"/>
      <c r="L12" s="354"/>
      <c r="N12" s="437"/>
      <c r="O12" s="422"/>
    </row>
    <row r="13" spans="1:15" ht="52.35" customHeight="1">
      <c r="A13" s="48"/>
      <c r="B13" s="1426"/>
      <c r="C13" s="55" t="s">
        <v>149</v>
      </c>
      <c r="D13" s="56"/>
      <c r="E13" s="57"/>
      <c r="F13" s="1368">
        <f>IF(N13="",触れないでください。!AB503,N13)</f>
        <v>0</v>
      </c>
      <c r="G13" s="1369"/>
      <c r="H13" s="1370" t="str">
        <f>IF(O13="",触れないでください。!AA$256&amp;CHAR(10)&amp;触れないでください。!AA$257&amp;CHAR(10)&amp;触れないでください。!AA$258&amp;CHAR(10)&amp;触れないでください。!AA$259&amp;CHAR(10)&amp;触れないでください。!AA$260&amp;CHAR(10)&amp;触れないでください。!AA$261&amp;CHAR(10)&amp;触れないでください。!AA$262&amp;CHAR(10)&amp;触れないでください。!AA$263&amp;CHAR(10)&amp;触れないでください。!AA$264&amp;CHAR(10)&amp;触れないでください。!AA$265&amp;CHAR(10)&amp;触れないでください。!AA$266&amp;CHAR(10)&amp;触れないでください。!AA$267&amp;CHAR(10)&amp;触れないでください。!AA$268&amp;CHAR(10)&amp;触れないでください。!AA$269&amp;CHAR(10)&amp;触れないでください。!AA$270&amp;CHAR(10)&amp;触れないでください。!AA$271&amp;CHAR(10)&amp;触れないでください。!AA$272&amp;CHAR(10)&amp;触れないでください。!AA$273&amp;CHAR(10)&amp;触れないでください。!AA$274&amp;CHAR(10)&amp;触れないでください。!AA$275&amp;CHAR(10)&amp;触れないでください。!AA$276&amp;CHAR(10)&amp;触れないでください。!AA$277&amp;CHAR(10)&amp;触れないでください。!AA$278&amp;CHAR(10)&amp;触れないでください。!AA$279&amp;CHAR(10)&amp;触れないでください。!AA$280&amp;CHAR(10)&amp;触れないでください。!AA$281&amp;CHAR(10)&amp;触れないでください。!AA$282&amp;CHAR(10)&amp;触れないでください。!AA$283&amp;CHAR(10)&amp;触れないでください。!AA$284&amp;CHAR(10)&amp;触れないでください。!AA$285&amp;CHAR(10)&amp;触れないでください。!AA$286&amp;CHAR(10)&amp;触れないでください。!AA$287&amp;CHAR(10)&amp;触れないでください。!AA$288&amp;CHAR(10)&amp;触れないでください。!AA$289&amp;CHAR(10)&amp;触れないでください。!AA$290&amp;CHAR(10)&amp;触れないでください。!AA$291&amp;CHAR(10)&amp;触れないでください。!AA$292&amp;CHAR(10)&amp;触れないでください。!AA$293&amp;CHAR(10)&amp;触れないでください。!AA$294&amp;CHAR(10)&amp;触れないでください。!AA$295&amp;CHAR(10)&amp;触れないでください。!AA$296&amp;CHAR(10)&amp;触れないでください。!AA$297&amp;CHAR(10)&amp;触れないでください。!AA$298&amp;CHAR(10)&amp;触れないでください。!AA$299&amp;CHAR(10)&amp;触れないでください。!AA$300&amp;CHAR(10)&amp;触れないでください。!AA$301&amp;CHAR(10)&amp;触れないでください。!AA$302&amp;CHAR(10)&amp;触れないでください。!AA$303&amp;CHAR(10)&amp;触れないでください。!AA$304&amp;CHAR(10)&amp;触れないでください。!AA$305&amp;CHAR(10)&amp;触れないでください。!AA$306&amp;CHAR(10)&amp;触れないでください。!AA$307&amp;CHAR(10)&amp;触れないでください。!AA$308&amp;CHAR(10)&amp;触れないでください。!AA$309&amp;CHAR(10)&amp;触れないでください。!AA$310&amp;CHAR(10)&amp;触れないでください。!AA$311&amp;CHAR(10)&amp;触れないでください。!AA$312&amp;CHAR(10)&amp;触れないでください。!AA$313&amp;CHAR(10)&amp;触れないでください。!AA$314&amp;CHAR(10)&amp;触れないでください。!AA$315&amp;CHAR(10)&amp;触れないでください。!AA$316&amp;CHAR(10)&amp;触れないでください。!AA$317&amp;CHAR(10)&amp;触れないでください。!AA$318&amp;CHAR(10)&amp;触れないでください。!AA$319&amp;CHAR(10)&amp;触れないでください。!AA$320&amp;CHAR(10)&amp;触れないでください。!AA$321&amp;CHAR(10)&amp;触れないでください。!AA$322&amp;CHAR(10)&amp;触れないでください。!AA$323&amp;CHAR(10)&amp;触れないでください。!AA$324&amp;CHAR(10)&amp;触れないでください。!AA$325&amp;CHAR(10)&amp;触れないでください。!AA$326&amp;CHAR(10)&amp;触れないでください。!AA$327&amp;CHAR(10)&amp;触れないでください。!AA$328&amp;CHAR(10)&amp;触れないでください。!AA$329&amp;CHAR(10)&amp;触れないでください。!AA$330&amp;CHAR(10)&amp;触れないでください。!AA$331&amp;CHAR(10)&amp;触れないでください。!AA$332&amp;CHAR(10)&amp;触れないでください。!AA$333&amp;CHAR(10)&amp;触れないでください。!AA$334&amp;CHAR(10)&amp;触れないでください。!AA$335&amp;CHAR(10)&amp;触れないでください。!AA$336&amp;CHAR(10)&amp;触れないでください。!AA$337&amp;CHAR(10)&amp;触れないでください。!AA$338&amp;CHAR(10)&amp;触れないでください。!AA$339&amp;CHAR(10)&amp;触れないでください。!AA$340&amp;CHAR(10)&amp;触れないでください。!AA$341&amp;CHAR(10)&amp;触れないでください。!AA$342&amp;CHAR(10)&amp;触れないでください。!AA$343&amp;CHAR(10)&amp;触れないでください。!AA$344&amp;CHAR(10)&amp;触れないでください。!AA$345&amp;CHAR(10)&amp;触れないでください。!AA$346&amp;CHAR(10)&amp;触れないでください。!AA$347&amp;CHAR(10)&amp;触れないでください。!AA$348&amp;CHAR(10)&amp;触れないでください。!AA$349&amp;CHAR(10)&amp;触れないでください。!AA$350&amp;CHAR(10)&amp;触れないでください。!AA$351&amp;CHAR(10)&amp;触れないでください。!AA$352&amp;CHAR(10)&amp;触れないでください。!AA$353&amp;CHAR(10)&amp;触れないでください。!AA$354&amp;CHAR(10)&amp;触れないでください。!AA$355&amp;CHAR(10)&amp;触れないでください。!AA$356&amp;CHAR(10)&amp;触れないでください。!AA$357&amp;CHAR(10)&amp;触れないでください。!AA$358&amp;CHAR(10)&amp;触れないでください。!AA$359&amp;CHAR(10)&amp;触れないでください。!AA$360&amp;CHAR(10)&amp;触れないでください。!AA$361&amp;CHAR(10)&amp;触れないでください。!AA$362&amp;CHAR(10)&amp;触れないでください。!AA$363&amp;CHAR(10)&amp;触れないでください。!AA$364&amp;CHAR(10)&amp;触れないでください。!AA$365&amp;CHAR(10)&amp;触れないでください。!AA$366&amp;CHAR(10)&amp;触れないでください。!AA$367&amp;CHAR(10)&amp;触れないでください。!AA$368&amp;CHAR(10)&amp;触れないでください。!AA$369&amp;CHAR(10)&amp;触れないでください。!AA$370&amp;CHAR(10)&amp;触れないでください。!AA$371&amp;CHAR(10)&amp;触れないでください。!AA$372&amp;CHAR(10)&amp;触れないでください。!AA$373&amp;CHAR(10)&amp;触れないでください。!AA$374&amp;CHAR(10)&amp;触れないでください。!AA$375&amp;CHAR(10)&amp;触れないでください。!AA$376&amp;CHAR(10)&amp;触れないでください。!AA$377&amp;CHAR(10)&amp;触れないでください。!AA$378&amp;CHAR(10)&amp;触れないでください。!AA$379&amp;CHAR(10)&amp;触れないでください。!AA$380&amp;CHAR(10)&amp;触れないでください。!AA$381&amp;CHAR(10)&amp;触れないでください。!AA$382&amp;CHAR(10)&amp;触れないでください。!AA$383&amp;CHAR(10)&amp;触れないでください。!AA$384&amp;CHAR(10)&amp;触れないでください。!AA$385&amp;CHAR(10)&amp;触れないでください。!AA$386&amp;CHAR(10)&amp;触れないでください。!AA$387&amp;CHAR(10)&amp;触れないでください。!AA$388&amp;CHAR(10)&amp;触れないでください。!AA$389&amp;CHAR(10)&amp;触れないでください。!AA$390&amp;CHAR(10)&amp;触れないでください。!AA$391&amp;CHAR(10)&amp;触れないでください。!AA$392&amp;CHAR(10)&amp;触れないでください。!AA$393&amp;CHAR(10)&amp;触れないでください。!AA$394&amp;CHAR(10)&amp;触れないでください。!AA$395&amp;CHAR(10)&amp;触れないでください。!AA$396&amp;CHAR(10)&amp;触れないでください。!AA$397&amp;CHAR(10)&amp;触れないでください。!AA$398&amp;CHAR(10)&amp;触れないでください。!AA$399&amp;CHAR(10)&amp;触れないでください。!AA$400&amp;CHAR(10)&amp;触れないでください。!AA$401&amp;CHAR(10)&amp;触れないでください。!AA$402&amp;CHAR(10)&amp;触れないでください。!AA$403&amp;CHAR(10)&amp;触れないでください。!AA$404&amp;CHAR(10)&amp;触れないでください。!AA$405&amp;CHAR(10)&amp;触れないでください。!AA$406&amp;CHAR(10)&amp;触れないでください。!AA$407&amp;CHAR(10)&amp;触れないでください。!AA$408&amp;CHAR(10)&amp;触れないでください。!AA$409&amp;CHAR(10)&amp;触れないでください。!AA$410&amp;CHAR(10)&amp;触れないでください。!AA$411&amp;CHAR(10)&amp;触れないでください。!AA$412&amp;CHAR(10)&amp;触れないでください。!AA$413&amp;CHAR(10)&amp;触れないでください。!AA$414&amp;CHAR(10)&amp;触れないでください。!AA$415&amp;CHAR(10)&amp;触れないでください。!AA$416&amp;CHAR(10)&amp;触れないでください。!AA$417&amp;CHAR(10)&amp;触れないでください。!AA$418&amp;CHAR(10)&amp;触れないでください。!AA$419&amp;CHAR(10)&amp;触れないでください。!AA$420&amp;CHAR(10)&amp;触れないでください。!AA$421&amp;CHAR(10)&amp;触れないでください。!AA$422&amp;CHAR(10)&amp;触れないでください。!AA$423&amp;CHAR(10)&amp;触れないでください。!AA$424&amp;CHAR(10)&amp;触れないでください。!AA$425&amp;CHAR(10)&amp;触れないでください。!AA$426&amp;CHAR(10)&amp;触れないでください。!AA$427&amp;CHAR(10)&amp;触れないでください。!AA$428&amp;CHAR(10)&amp;触れないでください。!AA$429&amp;CHAR(10)&amp;触れないでください。!AA$430&amp;CHAR(10)&amp;触れないでください。!AA$431&amp;CHAR(10)&amp;触れないでください。!AA$432&amp;CHAR(10)&amp;触れないでください。!AA$433&amp;CHAR(10)&amp;触れないでください。!AA$434&amp;CHAR(10)&amp;触れないでください。!AA$435&amp;CHAR(10)&amp;触れないでください。!AA$436&amp;CHAR(10)&amp;触れないでください。!AA$437&amp;CHAR(10)&amp;触れないでください。!AA$438&amp;CHAR(10)&amp;触れないでください。!AA$439&amp;CHAR(10)&amp;触れないでください。!AA$440&amp;CHAR(10)&amp;触れないでください。!AA$441&amp;CHAR(10)&amp;触れないでください。!AA$442&amp;CHAR(10)&amp;触れないでください。!AA$443&amp;CHAR(10)&amp;触れないでください。!AA$444&amp;CHAR(10)&amp;触れないでください。!AA$445&amp;CHAR(10)&amp;触れないでください。!AA$446&amp;CHAR(10)&amp;触れないでください。!AA$447&amp;CHAR(10)&amp;触れないでください。!AA$448&amp;CHAR(10)&amp;触れないでください。!AA$449&amp;CHAR(10)&amp;触れないでください。!AA$450&amp;CHAR(10)&amp;触れないでください。!AA$451&amp;CHAR(10)&amp;触れないでください。!AA$452&amp;CHAR(10)&amp;触れないでください。!AA$453&amp;CHAR(10)&amp;触れないでください。!AA$454&amp;CHAR(10)&amp;触れないでください。!AA$455&amp;CHAR(10)&amp;触れないでください。!AA$456&amp;CHAR(10)&amp;触れないでください。!AA$457&amp;CHAR(10)&amp;触れないでください。!AA$458&amp;CHAR(10)&amp;触れないでください。!AA$459&amp;CHAR(10)&amp;触れないでください。!AA$460&amp;CHAR(10)&amp;触れないでください。!AA$461&amp;CHAR(10)&amp;触れないでください。!AA$462&amp;CHAR(10)&amp;触れないでください。!AA$463&amp;CHAR(10)&amp;触れないでください。!AA$464&amp;CHAR(10)&amp;触れないでください。!AA$465&amp;CHAR(10)&amp;触れないでください。!AA$466&amp;CHAR(10)&amp;触れないでください。!AA$467&amp;CHAR(10)&amp;触れないでください。!AA$468&amp;CHAR(10)&amp;触れないでください。!AA$469&amp;CHAR(10)&amp;触れないでください。!AA$470&amp;CHAR(10)&amp;触れないでください。!AA$471&amp;CHAR(10)&amp;触れないでください。!AA$472&amp;CHAR(10)&amp;触れないでください。!AA$473&amp;CHAR(10)&amp;触れないでください。!AA$474&amp;CHAR(10)&amp;触れないでください。!AA$475&amp;CHAR(10)&amp;触れないでください。!AA$476&amp;CHAR(10)&amp;触れないでください。!AA$477&amp;CHAR(10)&amp;触れないでください。!AA$478&amp;CHAR(10)&amp;触れないでください。!AA$479&amp;CHAR(10)&amp;触れないでください。!AA$480&amp;CHAR(10)&amp;触れないでください。!AA$481&amp;CHAR(10)&amp;触れないでください。!AA$482&amp;CHAR(10)&amp;触れないでください。!AA$483&amp;CHAR(10)&amp;触れないでください。!AA$484&amp;CHAR(10)&amp;触れないでください。!AA$485&amp;CHAR(10)&amp;触れないでください。!AA$486&amp;CHAR(10)&amp;触れないでください。!AA$487&amp;CHAR(10)&amp;触れないでください。!AA$488&amp;CHAR(10)&amp;触れないでください。!AA$489&amp;CHAR(10)&amp;触れないでください。!AA$490&amp;CHAR(10)&amp;触れないでください。!AA$491&amp;CHAR(10)&amp;触れないでください。!AA$492&amp;CHAR(10)&amp;触れないでください。!AA$493&amp;CHAR(10)&amp;触れないでください。!AA$494&amp;CHAR(10)&amp;触れないでください。!AA$495&amp;CHAR(10)&amp;触れないでください。!AA$496&amp;CHAR(10)&amp;触れないでください。!AA$497&amp;CHAR(10)&amp;触れないでください。!AA$498&amp;CHAR(10)&amp;触れないでください。!AA$499&amp;CHAR(10)&amp;触れないでください。!AA$500&amp;CHAR(10)&amp;触れないでください。!AA$501&amp;CHAR(10)&amp;触れないでください。!AA$502,O13)</f>
        <v xml:space="preserve">
</v>
      </c>
      <c r="I13" s="1371"/>
      <c r="J13" s="1371"/>
      <c r="K13" s="1372"/>
      <c r="L13" s="354"/>
      <c r="N13" s="437"/>
      <c r="O13" s="422"/>
    </row>
    <row r="14" spans="1:15" ht="52.35" customHeight="1">
      <c r="A14" s="48"/>
      <c r="B14" s="1426"/>
      <c r="C14" s="55" t="s">
        <v>148</v>
      </c>
      <c r="D14" s="56"/>
      <c r="E14" s="57"/>
      <c r="F14" s="1368">
        <f>IF(N14="",触れないでください。!AF503,N14)</f>
        <v>0</v>
      </c>
      <c r="G14" s="1369"/>
      <c r="H14" s="1370" t="str">
        <f>IF(O14="",触れないでください。!AE$256&amp;CHAR(10)&amp;触れないでください。!AE$257&amp;CHAR(10)&amp;触れないでください。!AE$258&amp;CHAR(10)&amp;触れないでください。!AE$259&amp;CHAR(10)&amp;触れないでください。!AE$260&amp;CHAR(10)&amp;触れないでください。!AE$261&amp;CHAR(10)&amp;触れないでください。!AE$262&amp;CHAR(10)&amp;触れないでください。!AE$263&amp;CHAR(10)&amp;触れないでください。!AE$264&amp;CHAR(10)&amp;触れないでください。!AE$265&amp;CHAR(10)&amp;触れないでください。!AE$266&amp;CHAR(10)&amp;触れないでください。!AE$267&amp;CHAR(10)&amp;触れないでください。!AE$268&amp;CHAR(10)&amp;触れないでください。!AE$269&amp;CHAR(10)&amp;触れないでください。!AE$270&amp;CHAR(10)&amp;触れないでください。!AE$271&amp;CHAR(10)&amp;触れないでください。!AE$272&amp;CHAR(10)&amp;触れないでください。!AE$273&amp;CHAR(10)&amp;触れないでください。!AE$274&amp;CHAR(10)&amp;触れないでください。!AE$275&amp;CHAR(10)&amp;触れないでください。!AE$276&amp;CHAR(10)&amp;触れないでください。!AE$277&amp;CHAR(10)&amp;触れないでください。!AE$278&amp;CHAR(10)&amp;触れないでください。!AE$279&amp;CHAR(10)&amp;触れないでください。!AE$280&amp;CHAR(10)&amp;触れないでください。!AE$281&amp;CHAR(10)&amp;触れないでください。!AE$282&amp;CHAR(10)&amp;触れないでください。!AE$283&amp;CHAR(10)&amp;触れないでください。!AE$284&amp;CHAR(10)&amp;触れないでください。!AE$285&amp;CHAR(10)&amp;触れないでください。!AE$286&amp;CHAR(10)&amp;触れないでください。!AE$287&amp;CHAR(10)&amp;触れないでください。!AE$288&amp;CHAR(10)&amp;触れないでください。!AE$289&amp;CHAR(10)&amp;触れないでください。!AE$290&amp;CHAR(10)&amp;触れないでください。!AE$291&amp;CHAR(10)&amp;触れないでください。!AE$292&amp;CHAR(10)&amp;触れないでください。!AE$293&amp;CHAR(10)&amp;触れないでください。!AE$294&amp;CHAR(10)&amp;触れないでください。!AE$295&amp;CHAR(10)&amp;触れないでください。!AE$296&amp;CHAR(10)&amp;触れないでください。!AE$297&amp;CHAR(10)&amp;触れないでください。!AE$298&amp;CHAR(10)&amp;触れないでください。!AE$299&amp;CHAR(10)&amp;触れないでください。!AE$300&amp;CHAR(10)&amp;触れないでください。!AE$301&amp;CHAR(10)&amp;触れないでください。!AE$302&amp;CHAR(10)&amp;触れないでください。!AE$303&amp;CHAR(10)&amp;触れないでください。!AE$304&amp;CHAR(10)&amp;触れないでください。!AE$305&amp;CHAR(10)&amp;触れないでください。!AE$306&amp;CHAR(10)&amp;触れないでください。!AE$307&amp;CHAR(10)&amp;触れないでください。!AE$308&amp;CHAR(10)&amp;触れないでください。!AE$309&amp;CHAR(10)&amp;触れないでください。!AE$310&amp;CHAR(10)&amp;触れないでください。!AE$311&amp;CHAR(10)&amp;触れないでください。!AE$312&amp;CHAR(10)&amp;触れないでください。!AE$313&amp;CHAR(10)&amp;触れないでください。!AE$314&amp;CHAR(10)&amp;触れないでください。!AE$315&amp;CHAR(10)&amp;触れないでください。!AE$316&amp;CHAR(10)&amp;触れないでください。!AE$317&amp;CHAR(10)&amp;触れないでください。!AE$318&amp;CHAR(10)&amp;触れないでください。!AE$319&amp;CHAR(10)&amp;触れないでください。!AE$320&amp;CHAR(10)&amp;触れないでください。!AE$321&amp;CHAR(10)&amp;触れないでください。!AE$322&amp;CHAR(10)&amp;触れないでください。!AE$323&amp;CHAR(10)&amp;触れないでください。!AE$324&amp;CHAR(10)&amp;触れないでください。!AE$325&amp;CHAR(10)&amp;触れないでください。!AE$326&amp;CHAR(10)&amp;触れないでください。!AE$327&amp;CHAR(10)&amp;触れないでください。!AE$328&amp;CHAR(10)&amp;触れないでください。!AE$329&amp;CHAR(10)&amp;触れないでください。!AE$330&amp;CHAR(10)&amp;触れないでください。!AE$331&amp;CHAR(10)&amp;触れないでください。!AE$332&amp;CHAR(10)&amp;触れないでください。!AE$333&amp;CHAR(10)&amp;触れないでください。!AE$334&amp;CHAR(10)&amp;触れないでください。!AE$335&amp;CHAR(10)&amp;触れないでください。!AE$336&amp;CHAR(10)&amp;触れないでください。!AE$337&amp;CHAR(10)&amp;触れないでください。!AE$338&amp;CHAR(10)&amp;触れないでください。!AE$339&amp;CHAR(10)&amp;触れないでください。!AE$340&amp;CHAR(10)&amp;触れないでください。!AE$341&amp;CHAR(10)&amp;触れないでください。!AE$342&amp;CHAR(10)&amp;触れないでください。!AE$343&amp;CHAR(10)&amp;触れないでください。!AE$344&amp;CHAR(10)&amp;触れないでください。!AE$345&amp;CHAR(10)&amp;触れないでください。!AE$346&amp;CHAR(10)&amp;触れないでください。!AE$347&amp;CHAR(10)&amp;触れないでください。!AE$348&amp;CHAR(10)&amp;触れないでください。!AE$349&amp;CHAR(10)&amp;触れないでください。!AE$350&amp;CHAR(10)&amp;触れないでください。!AE$351&amp;CHAR(10)&amp;触れないでください。!AE$352&amp;CHAR(10)&amp;触れないでください。!AE$353&amp;CHAR(10)&amp;触れないでください。!AE$354&amp;CHAR(10)&amp;触れないでください。!AE$355&amp;CHAR(10)&amp;触れないでください。!AE$356&amp;CHAR(10)&amp;触れないでください。!AE$357&amp;CHAR(10)&amp;触れないでください。!AE$358&amp;CHAR(10)&amp;触れないでください。!AE$359&amp;CHAR(10)&amp;触れないでください。!AE$360&amp;CHAR(10)&amp;触れないでください。!AE$361&amp;CHAR(10)&amp;触れないでください。!AE$362&amp;CHAR(10)&amp;触れないでください。!AE$363&amp;CHAR(10)&amp;触れないでください。!AE$364&amp;CHAR(10)&amp;触れないでください。!AE$365&amp;CHAR(10)&amp;触れないでください。!AE$366&amp;CHAR(10)&amp;触れないでください。!AE$367&amp;CHAR(10)&amp;触れないでください。!AE$368&amp;CHAR(10)&amp;触れないでください。!AE$369&amp;CHAR(10)&amp;触れないでください。!AE$370&amp;CHAR(10)&amp;触れないでください。!AE$371&amp;CHAR(10)&amp;触れないでください。!AE$372&amp;CHAR(10)&amp;触れないでください。!AE$373&amp;CHAR(10)&amp;触れないでください。!AE$374&amp;CHAR(10)&amp;触れないでください。!AE$375&amp;CHAR(10)&amp;触れないでください。!AE$376&amp;CHAR(10)&amp;触れないでください。!AE$377&amp;CHAR(10)&amp;触れないでください。!AE$378&amp;CHAR(10)&amp;触れないでください。!AE$379&amp;CHAR(10)&amp;触れないでください。!AE$380&amp;CHAR(10)&amp;触れないでください。!AE$381&amp;CHAR(10)&amp;触れないでください。!AE$382&amp;CHAR(10)&amp;触れないでください。!AE$383&amp;CHAR(10)&amp;触れないでください。!AE$384&amp;CHAR(10)&amp;触れないでください。!AE$385&amp;CHAR(10)&amp;触れないでください。!AE$386&amp;CHAR(10)&amp;触れないでください。!AE$387&amp;CHAR(10)&amp;触れないでください。!AE$388&amp;CHAR(10)&amp;触れないでください。!AE$389&amp;CHAR(10)&amp;触れないでください。!AE$390&amp;CHAR(10)&amp;触れないでください。!AE$391&amp;CHAR(10)&amp;触れないでください。!AE$392&amp;CHAR(10)&amp;触れないでください。!AE$393&amp;CHAR(10)&amp;触れないでください。!AE$394&amp;CHAR(10)&amp;触れないでください。!AE$395&amp;CHAR(10)&amp;触れないでください。!AE$396&amp;CHAR(10)&amp;触れないでください。!AE$397&amp;CHAR(10)&amp;触れないでください。!AE$398&amp;CHAR(10)&amp;触れないでください。!AE$399&amp;CHAR(10)&amp;触れないでください。!AE$400&amp;CHAR(10)&amp;触れないでください。!AE$401&amp;CHAR(10)&amp;触れないでください。!AE$402&amp;CHAR(10)&amp;触れないでください。!AE$403&amp;CHAR(10)&amp;触れないでください。!AE$404&amp;CHAR(10)&amp;触れないでください。!AE$405&amp;CHAR(10)&amp;触れないでください。!AE$406&amp;CHAR(10)&amp;触れないでください。!AE$407&amp;CHAR(10)&amp;触れないでください。!AE$408&amp;CHAR(10)&amp;触れないでください。!AE$409&amp;CHAR(10)&amp;触れないでください。!AE$410&amp;CHAR(10)&amp;触れないでください。!AE$411&amp;CHAR(10)&amp;触れないでください。!AE$412&amp;CHAR(10)&amp;触れないでください。!AE$413&amp;CHAR(10)&amp;触れないでください。!AE$414&amp;CHAR(10)&amp;触れないでください。!AE$415&amp;CHAR(10)&amp;触れないでください。!AE$416&amp;CHAR(10)&amp;触れないでください。!AE$417&amp;CHAR(10)&amp;触れないでください。!AE$418&amp;CHAR(10)&amp;触れないでください。!AE$419&amp;CHAR(10)&amp;触れないでください。!AE$420&amp;CHAR(10)&amp;触れないでください。!AE$421&amp;CHAR(10)&amp;触れないでください。!AE$422&amp;CHAR(10)&amp;触れないでください。!AE$423&amp;CHAR(10)&amp;触れないでください。!AE$424&amp;CHAR(10)&amp;触れないでください。!AE$425&amp;CHAR(10)&amp;触れないでください。!AE$426&amp;CHAR(10)&amp;触れないでください。!AE$427&amp;CHAR(10)&amp;触れないでください。!AE$428&amp;CHAR(10)&amp;触れないでください。!AE$429&amp;CHAR(10)&amp;触れないでください。!AE$430&amp;CHAR(10)&amp;触れないでください。!AE$431&amp;CHAR(10)&amp;触れないでください。!AE$432&amp;CHAR(10)&amp;触れないでください。!AE$433&amp;CHAR(10)&amp;触れないでください。!AE$434&amp;CHAR(10)&amp;触れないでください。!AE$435&amp;CHAR(10)&amp;触れないでください。!AE$436&amp;CHAR(10)&amp;触れないでください。!AE$437&amp;CHAR(10)&amp;触れないでください。!AE$438&amp;CHAR(10)&amp;触れないでください。!AE$439&amp;CHAR(10)&amp;触れないでください。!AE$440&amp;CHAR(10)&amp;触れないでください。!AE$441&amp;CHAR(10)&amp;触れないでください。!AE$442&amp;CHAR(10)&amp;触れないでください。!AE$443&amp;CHAR(10)&amp;触れないでください。!AE$444&amp;CHAR(10)&amp;触れないでください。!AE$445&amp;CHAR(10)&amp;触れないでください。!AE$446&amp;CHAR(10)&amp;触れないでください。!AE$447&amp;CHAR(10)&amp;触れないでください。!AE$448&amp;CHAR(10)&amp;触れないでください。!AE$449&amp;CHAR(10)&amp;触れないでください。!AE$450&amp;CHAR(10)&amp;触れないでください。!AE$451&amp;CHAR(10)&amp;触れないでください。!AE$452&amp;CHAR(10)&amp;触れないでください。!AE$453&amp;CHAR(10)&amp;触れないでください。!AE$454&amp;CHAR(10)&amp;触れないでください。!AE$455&amp;CHAR(10)&amp;触れないでください。!AE$456&amp;CHAR(10)&amp;触れないでください。!AE$457&amp;CHAR(10)&amp;触れないでください。!AE$458&amp;CHAR(10)&amp;触れないでください。!AE$459&amp;CHAR(10)&amp;触れないでください。!AE$460&amp;CHAR(10)&amp;触れないでください。!AE$461&amp;CHAR(10)&amp;触れないでください。!AE$462&amp;CHAR(10)&amp;触れないでください。!AE$463&amp;CHAR(10)&amp;触れないでください。!AE$464&amp;CHAR(10)&amp;触れないでください。!AE$465&amp;CHAR(10)&amp;触れないでください。!AE$466&amp;CHAR(10)&amp;触れないでください。!AE$467&amp;CHAR(10)&amp;触れないでください。!AE$468&amp;CHAR(10)&amp;触れないでください。!AE$469&amp;CHAR(10)&amp;触れないでください。!AE$470&amp;CHAR(10)&amp;触れないでください。!AE$471&amp;CHAR(10)&amp;触れないでください。!AE$472&amp;CHAR(10)&amp;触れないでください。!AE$473&amp;CHAR(10)&amp;触れないでください。!AE$474&amp;CHAR(10)&amp;触れないでください。!AE$475&amp;CHAR(10)&amp;触れないでください。!AE$476&amp;CHAR(10)&amp;触れないでください。!AE$477&amp;CHAR(10)&amp;触れないでください。!AE$478&amp;CHAR(10)&amp;触れないでください。!AE$479&amp;CHAR(10)&amp;触れないでください。!AE$480&amp;CHAR(10)&amp;触れないでください。!AE$481&amp;CHAR(10)&amp;触れないでください。!AE$482&amp;CHAR(10)&amp;触れないでください。!AE$483&amp;CHAR(10)&amp;触れないでください。!AE$484&amp;CHAR(10)&amp;触れないでください。!AE$485&amp;CHAR(10)&amp;触れないでください。!AE$486&amp;CHAR(10)&amp;触れないでください。!AE$487&amp;CHAR(10)&amp;触れないでください。!AE$488&amp;CHAR(10)&amp;触れないでください。!AE$489&amp;CHAR(10)&amp;触れないでください。!AE$490&amp;CHAR(10)&amp;触れないでください。!AE$491&amp;CHAR(10)&amp;触れないでください。!AE$492&amp;CHAR(10)&amp;触れないでください。!AE$493&amp;CHAR(10)&amp;触れないでください。!AE$494&amp;CHAR(10)&amp;触れないでください。!AE$495&amp;CHAR(10)&amp;触れないでください。!AE$496&amp;CHAR(10)&amp;触れないでください。!AE$497&amp;CHAR(10)&amp;触れないでください。!AE$498&amp;CHAR(10)&amp;触れないでください。!AE$499&amp;CHAR(10)&amp;触れないでください。!AE$500&amp;CHAR(10)&amp;触れないでください。!AE$501&amp;CHAR(10)&amp;触れないでください。!AE$502,O14)</f>
        <v xml:space="preserve">
</v>
      </c>
      <c r="I14" s="1371"/>
      <c r="J14" s="1371"/>
      <c r="K14" s="1372"/>
      <c r="L14" s="350"/>
      <c r="N14" s="437"/>
      <c r="O14" s="422"/>
    </row>
    <row r="15" spans="1:15" ht="52.35" customHeight="1">
      <c r="A15" s="48"/>
      <c r="B15" s="1426"/>
      <c r="C15" s="55" t="s">
        <v>147</v>
      </c>
      <c r="D15" s="56"/>
      <c r="E15" s="57"/>
      <c r="F15" s="1368">
        <f>IF(N15="",触れないでください。!AJ503,N15)</f>
        <v>0</v>
      </c>
      <c r="G15" s="1369"/>
      <c r="H15" s="1370" t="str">
        <f>IF(O15="",触れないでください。!AI$256&amp;CHAR(10)&amp;触れないでください。!AI$257&amp;CHAR(10)&amp;触れないでください。!AI$258&amp;CHAR(10)&amp;触れないでください。!AI$259&amp;CHAR(10)&amp;触れないでください。!AI$260&amp;CHAR(10)&amp;触れないでください。!AI$261&amp;CHAR(10)&amp;触れないでください。!AI$262&amp;CHAR(10)&amp;触れないでください。!AI$263&amp;CHAR(10)&amp;触れないでください。!AI$264&amp;CHAR(10)&amp;触れないでください。!AI$265&amp;CHAR(10)&amp;触れないでください。!AI$266&amp;CHAR(10)&amp;触れないでください。!AI$267&amp;CHAR(10)&amp;触れないでください。!AI$268&amp;CHAR(10)&amp;触れないでください。!AI$269&amp;CHAR(10)&amp;触れないでください。!AI$270&amp;CHAR(10)&amp;触れないでください。!AI$271&amp;CHAR(10)&amp;触れないでください。!AI$272&amp;CHAR(10)&amp;触れないでください。!AI$273&amp;CHAR(10)&amp;触れないでください。!AI$274&amp;CHAR(10)&amp;触れないでください。!AI$275&amp;CHAR(10)&amp;触れないでください。!AI$276&amp;CHAR(10)&amp;触れないでください。!AI$277&amp;CHAR(10)&amp;触れないでください。!AI$278&amp;CHAR(10)&amp;触れないでください。!AI$279&amp;CHAR(10)&amp;触れないでください。!AI$280&amp;CHAR(10)&amp;触れないでください。!AI$281&amp;CHAR(10)&amp;触れないでください。!AI$282&amp;CHAR(10)&amp;触れないでください。!AI$283&amp;CHAR(10)&amp;触れないでください。!AI$284&amp;CHAR(10)&amp;触れないでください。!AI$285&amp;CHAR(10)&amp;触れないでください。!AI$286&amp;CHAR(10)&amp;触れないでください。!AI$287&amp;CHAR(10)&amp;触れないでください。!AI$288&amp;CHAR(10)&amp;触れないでください。!AI$289&amp;CHAR(10)&amp;触れないでください。!AI$290&amp;CHAR(10)&amp;触れないでください。!AI$291&amp;CHAR(10)&amp;触れないでください。!AI$292&amp;CHAR(10)&amp;触れないでください。!AI$293&amp;CHAR(10)&amp;触れないでください。!AI$294&amp;CHAR(10)&amp;触れないでください。!AI$295&amp;CHAR(10)&amp;触れないでください。!AI$296&amp;CHAR(10)&amp;触れないでください。!AI$297&amp;CHAR(10)&amp;触れないでください。!AI$298&amp;CHAR(10)&amp;触れないでください。!AI$299&amp;CHAR(10)&amp;触れないでください。!AI$300&amp;CHAR(10)&amp;触れないでください。!AI$301&amp;CHAR(10)&amp;触れないでください。!AI$302&amp;CHAR(10)&amp;触れないでください。!AI$303&amp;CHAR(10)&amp;触れないでください。!AI$304&amp;CHAR(10)&amp;触れないでください。!AI$305&amp;CHAR(10)&amp;触れないでください。!AI$306&amp;CHAR(10)&amp;触れないでください。!AI$307&amp;CHAR(10)&amp;触れないでください。!AI$308&amp;CHAR(10)&amp;触れないでください。!AI$309&amp;CHAR(10)&amp;触れないでください。!AI$310&amp;CHAR(10)&amp;触れないでください。!AI$311&amp;CHAR(10)&amp;触れないでください。!AI$312&amp;CHAR(10)&amp;触れないでください。!AI$313&amp;CHAR(10)&amp;触れないでください。!AI$314&amp;CHAR(10)&amp;触れないでください。!AI$315&amp;CHAR(10)&amp;触れないでください。!AI$316&amp;CHAR(10)&amp;触れないでください。!AI$317&amp;CHAR(10)&amp;触れないでください。!AI$318&amp;CHAR(10)&amp;触れないでください。!AI$319&amp;CHAR(10)&amp;触れないでください。!AI$320&amp;CHAR(10)&amp;触れないでください。!AI$321&amp;CHAR(10)&amp;触れないでください。!AI$322&amp;CHAR(10)&amp;触れないでください。!AI$323&amp;CHAR(10)&amp;触れないでください。!AI$324&amp;CHAR(10)&amp;触れないでください。!AI$325&amp;CHAR(10)&amp;触れないでください。!AI$326&amp;CHAR(10)&amp;触れないでください。!AI$327&amp;CHAR(10)&amp;触れないでください。!AI$328&amp;CHAR(10)&amp;触れないでください。!AI$329&amp;CHAR(10)&amp;触れないでください。!AI$330&amp;CHAR(10)&amp;触れないでください。!AI$331&amp;CHAR(10)&amp;触れないでください。!AI$332&amp;CHAR(10)&amp;触れないでください。!AI$333&amp;CHAR(10)&amp;触れないでください。!AI$334&amp;CHAR(10)&amp;触れないでください。!AI$335&amp;CHAR(10)&amp;触れないでください。!AI$336&amp;CHAR(10)&amp;触れないでください。!AI$337&amp;CHAR(10)&amp;触れないでください。!AI$338&amp;CHAR(10)&amp;触れないでください。!AI$339&amp;CHAR(10)&amp;触れないでください。!AI$340&amp;CHAR(10)&amp;触れないでください。!AI$341&amp;CHAR(10)&amp;触れないでください。!AI$342&amp;CHAR(10)&amp;触れないでください。!AI$343&amp;CHAR(10)&amp;触れないでください。!AI$344&amp;CHAR(10)&amp;触れないでください。!AI$345&amp;CHAR(10)&amp;触れないでください。!AI$346&amp;CHAR(10)&amp;触れないでください。!AI$347&amp;CHAR(10)&amp;触れないでください。!AI$348&amp;CHAR(10)&amp;触れないでください。!AI$349&amp;CHAR(10)&amp;触れないでください。!AI$350&amp;CHAR(10)&amp;触れないでください。!AI$351&amp;CHAR(10)&amp;触れないでください。!AI$352&amp;CHAR(10)&amp;触れないでください。!AI$353&amp;CHAR(10)&amp;触れないでください。!AI$354&amp;CHAR(10)&amp;触れないでください。!AI$355&amp;CHAR(10)&amp;触れないでください。!AI$356&amp;CHAR(10)&amp;触れないでください。!AI$357&amp;CHAR(10)&amp;触れないでください。!AI$358&amp;CHAR(10)&amp;触れないでください。!AI$359&amp;CHAR(10)&amp;触れないでください。!AI$360&amp;CHAR(10)&amp;触れないでください。!AI$361&amp;CHAR(10)&amp;触れないでください。!AI$362&amp;CHAR(10)&amp;触れないでください。!AI$363&amp;CHAR(10)&amp;触れないでください。!AI$364&amp;CHAR(10)&amp;触れないでください。!AI$365&amp;CHAR(10)&amp;触れないでください。!AI$366&amp;CHAR(10)&amp;触れないでください。!AI$367&amp;CHAR(10)&amp;触れないでください。!AI$368&amp;CHAR(10)&amp;触れないでください。!AI$369&amp;CHAR(10)&amp;触れないでください。!AI$370&amp;CHAR(10)&amp;触れないでください。!AI$371&amp;CHAR(10)&amp;触れないでください。!AI$372&amp;CHAR(10)&amp;触れないでください。!AI$373&amp;CHAR(10)&amp;触れないでください。!AI$374&amp;CHAR(10)&amp;触れないでください。!AI$375&amp;CHAR(10)&amp;触れないでください。!AI$376&amp;CHAR(10)&amp;触れないでください。!AI$377&amp;CHAR(10)&amp;触れないでください。!AI$378&amp;CHAR(10)&amp;触れないでください。!AI$379&amp;CHAR(10)&amp;触れないでください。!AI$380&amp;CHAR(10)&amp;触れないでください。!AI$381&amp;CHAR(10)&amp;触れないでください。!AI$382&amp;CHAR(10)&amp;触れないでください。!AI$383&amp;CHAR(10)&amp;触れないでください。!AI$384&amp;CHAR(10)&amp;触れないでください。!AI$385&amp;CHAR(10)&amp;触れないでください。!AI$386&amp;CHAR(10)&amp;触れないでください。!AI$387&amp;CHAR(10)&amp;触れないでください。!AI$388&amp;CHAR(10)&amp;触れないでください。!AI$389&amp;CHAR(10)&amp;触れないでください。!AI$390&amp;CHAR(10)&amp;触れないでください。!AI$391&amp;CHAR(10)&amp;触れないでください。!AI$392&amp;CHAR(10)&amp;触れないでください。!AI$393&amp;CHAR(10)&amp;触れないでください。!AI$394&amp;CHAR(10)&amp;触れないでください。!AI$395&amp;CHAR(10)&amp;触れないでください。!AI$396&amp;CHAR(10)&amp;触れないでください。!AI$397&amp;CHAR(10)&amp;触れないでください。!AI$398&amp;CHAR(10)&amp;触れないでください。!AI$399&amp;CHAR(10)&amp;触れないでください。!AI$400&amp;CHAR(10)&amp;触れないでください。!AI$401&amp;CHAR(10)&amp;触れないでください。!AI$402&amp;CHAR(10)&amp;触れないでください。!AI$403&amp;CHAR(10)&amp;触れないでください。!AI$404&amp;CHAR(10)&amp;触れないでください。!AI$405&amp;CHAR(10)&amp;触れないでください。!AI$406&amp;CHAR(10)&amp;触れないでください。!AI$407&amp;CHAR(10)&amp;触れないでください。!AI$408&amp;CHAR(10)&amp;触れないでください。!AI$409&amp;CHAR(10)&amp;触れないでください。!AI$410&amp;CHAR(10)&amp;触れないでください。!AI$411&amp;CHAR(10)&amp;触れないでください。!AI$412&amp;CHAR(10)&amp;触れないでください。!AI$413&amp;CHAR(10)&amp;触れないでください。!AI$414&amp;CHAR(10)&amp;触れないでください。!AI$415&amp;CHAR(10)&amp;触れないでください。!AI$416&amp;CHAR(10)&amp;触れないでください。!AI$417&amp;CHAR(10)&amp;触れないでください。!AI$418&amp;CHAR(10)&amp;触れないでください。!AI$419&amp;CHAR(10)&amp;触れないでください。!AI$420&amp;CHAR(10)&amp;触れないでください。!AI$421&amp;CHAR(10)&amp;触れないでください。!AI$422&amp;CHAR(10)&amp;触れないでください。!AI$423&amp;CHAR(10)&amp;触れないでください。!AI$424&amp;CHAR(10)&amp;触れないでください。!AI$425&amp;CHAR(10)&amp;触れないでください。!AI$426&amp;CHAR(10)&amp;触れないでください。!AI$427&amp;CHAR(10)&amp;触れないでください。!AI$428&amp;CHAR(10)&amp;触れないでください。!AI$429&amp;CHAR(10)&amp;触れないでください。!AI$430&amp;CHAR(10)&amp;触れないでください。!AI$431&amp;CHAR(10)&amp;触れないでください。!AI$432&amp;CHAR(10)&amp;触れないでください。!AI$433&amp;CHAR(10)&amp;触れないでください。!AI$434&amp;CHAR(10)&amp;触れないでください。!AI$435&amp;CHAR(10)&amp;触れないでください。!AI$436&amp;CHAR(10)&amp;触れないでください。!AI$437&amp;CHAR(10)&amp;触れないでください。!AI$438&amp;CHAR(10)&amp;触れないでください。!AI$439&amp;CHAR(10)&amp;触れないでください。!AI$440&amp;CHAR(10)&amp;触れないでください。!AI$441&amp;CHAR(10)&amp;触れないでください。!AI$442&amp;CHAR(10)&amp;触れないでください。!AI$443&amp;CHAR(10)&amp;触れないでください。!AI$444&amp;CHAR(10)&amp;触れないでください。!AI$445&amp;CHAR(10)&amp;触れないでください。!AI$446&amp;CHAR(10)&amp;触れないでください。!AI$447&amp;CHAR(10)&amp;触れないでください。!AI$448&amp;CHAR(10)&amp;触れないでください。!AI$449&amp;CHAR(10)&amp;触れないでください。!AI$450&amp;CHAR(10)&amp;触れないでください。!AI$451&amp;CHAR(10)&amp;触れないでください。!AI$452&amp;CHAR(10)&amp;触れないでください。!AI$453&amp;CHAR(10)&amp;触れないでください。!AI$454&amp;CHAR(10)&amp;触れないでください。!AI$455&amp;CHAR(10)&amp;触れないでください。!AI$456&amp;CHAR(10)&amp;触れないでください。!AI$457&amp;CHAR(10)&amp;触れないでください。!AI$458&amp;CHAR(10)&amp;触れないでください。!AI$459&amp;CHAR(10)&amp;触れないでください。!AI$460&amp;CHAR(10)&amp;触れないでください。!AI$461&amp;CHAR(10)&amp;触れないでください。!AI$462&amp;CHAR(10)&amp;触れないでください。!AI$463&amp;CHAR(10)&amp;触れないでください。!AI$464&amp;CHAR(10)&amp;触れないでください。!AI$465&amp;CHAR(10)&amp;触れないでください。!AI$466&amp;CHAR(10)&amp;触れないでください。!AI$467&amp;CHAR(10)&amp;触れないでください。!AI$468&amp;CHAR(10)&amp;触れないでください。!AI$469&amp;CHAR(10)&amp;触れないでください。!AI$470&amp;CHAR(10)&amp;触れないでください。!AI$471&amp;CHAR(10)&amp;触れないでください。!AI$472&amp;CHAR(10)&amp;触れないでください。!AI$473&amp;CHAR(10)&amp;触れないでください。!AI$474&amp;CHAR(10)&amp;触れないでください。!AI$475&amp;CHAR(10)&amp;触れないでください。!AI$476&amp;CHAR(10)&amp;触れないでください。!AI$477&amp;CHAR(10)&amp;触れないでください。!AI$478&amp;CHAR(10)&amp;触れないでください。!AI$479&amp;CHAR(10)&amp;触れないでください。!AI$480&amp;CHAR(10)&amp;触れないでください。!AI$481&amp;CHAR(10)&amp;触れないでください。!AI$482&amp;CHAR(10)&amp;触れないでください。!AI$483&amp;CHAR(10)&amp;触れないでください。!AI$484&amp;CHAR(10)&amp;触れないでください。!AI$485&amp;CHAR(10)&amp;触れないでください。!AI$486&amp;CHAR(10)&amp;触れないでください。!AI$487&amp;CHAR(10)&amp;触れないでください。!AI$488&amp;CHAR(10)&amp;触れないでください。!AI$489&amp;CHAR(10)&amp;触れないでください。!AI$490&amp;CHAR(10)&amp;触れないでください。!AI$491&amp;CHAR(10)&amp;触れないでください。!AI$492&amp;CHAR(10)&amp;触れないでください。!AI$493&amp;CHAR(10)&amp;触れないでください。!AI$494&amp;CHAR(10)&amp;触れないでください。!AI$495&amp;CHAR(10)&amp;触れないでください。!AI$496&amp;CHAR(10)&amp;触れないでください。!AI$497&amp;CHAR(10)&amp;触れないでください。!AI$498&amp;CHAR(10)&amp;触れないでください。!AI$499&amp;CHAR(10)&amp;触れないでください。!AI$500&amp;CHAR(10)&amp;触れないでください。!AI$501&amp;CHAR(10)&amp;触れないでください。!AI$502,O15)</f>
        <v xml:space="preserve">
</v>
      </c>
      <c r="I15" s="1371"/>
      <c r="J15" s="1371"/>
      <c r="K15" s="1372"/>
      <c r="L15" s="354"/>
      <c r="N15" s="437"/>
      <c r="O15" s="422"/>
    </row>
    <row r="16" spans="1:15" ht="52.35" customHeight="1">
      <c r="A16" s="48"/>
      <c r="B16" s="1426"/>
      <c r="C16" s="55" t="s">
        <v>146</v>
      </c>
      <c r="D16" s="56"/>
      <c r="E16" s="57"/>
      <c r="F16" s="1368">
        <f>IF(N16="",触れないでください。!AN503,N16)</f>
        <v>0</v>
      </c>
      <c r="G16" s="1369"/>
      <c r="H16" s="1370" t="str">
        <f>IF(O16="",触れないでください。!AM$256&amp;CHAR(10)&amp;触れないでください。!AM$257&amp;CHAR(10)&amp;触れないでください。!AM$258&amp;CHAR(10)&amp;触れないでください。!AM$259&amp;CHAR(10)&amp;触れないでください。!AM$260&amp;CHAR(10)&amp;触れないでください。!AM$261&amp;CHAR(10)&amp;触れないでください。!AM$262&amp;CHAR(10)&amp;触れないでください。!AM$263&amp;CHAR(10)&amp;触れないでください。!AM$264&amp;CHAR(10)&amp;触れないでください。!AM$265&amp;CHAR(10)&amp;触れないでください。!AM$266&amp;CHAR(10)&amp;触れないでください。!AM$267&amp;CHAR(10)&amp;触れないでください。!AM$268&amp;CHAR(10)&amp;触れないでください。!AM$269&amp;CHAR(10)&amp;触れないでください。!AM$270&amp;CHAR(10)&amp;触れないでください。!AM$271&amp;CHAR(10)&amp;触れないでください。!AM$272&amp;CHAR(10)&amp;触れないでください。!AM$273&amp;CHAR(10)&amp;触れないでください。!AM$274&amp;CHAR(10)&amp;触れないでください。!AM$275&amp;CHAR(10)&amp;触れないでください。!AM$276&amp;CHAR(10)&amp;触れないでください。!AM$277&amp;CHAR(10)&amp;触れないでください。!AM$278&amp;CHAR(10)&amp;触れないでください。!AM$279&amp;CHAR(10)&amp;触れないでください。!AM$280&amp;CHAR(10)&amp;触れないでください。!AM$281&amp;CHAR(10)&amp;触れないでください。!AM$282&amp;CHAR(10)&amp;触れないでください。!AM$283&amp;CHAR(10)&amp;触れないでください。!AM$284&amp;CHAR(10)&amp;触れないでください。!AM$285&amp;CHAR(10)&amp;触れないでください。!AM$286&amp;CHAR(10)&amp;触れないでください。!AM$287&amp;CHAR(10)&amp;触れないでください。!AM$288&amp;CHAR(10)&amp;触れないでください。!AM$289&amp;CHAR(10)&amp;触れないでください。!AM$290&amp;CHAR(10)&amp;触れないでください。!AM$291&amp;CHAR(10)&amp;触れないでください。!AM$292&amp;CHAR(10)&amp;触れないでください。!AM$293&amp;CHAR(10)&amp;触れないでください。!AM$294&amp;CHAR(10)&amp;触れないでください。!AM$295&amp;CHAR(10)&amp;触れないでください。!AM$296&amp;CHAR(10)&amp;触れないでください。!AM$297&amp;CHAR(10)&amp;触れないでください。!AM$298&amp;CHAR(10)&amp;触れないでください。!AM$299&amp;CHAR(10)&amp;触れないでください。!AM$300&amp;CHAR(10)&amp;触れないでください。!AM$301&amp;CHAR(10)&amp;触れないでください。!AM$302&amp;CHAR(10)&amp;触れないでください。!AM$303&amp;CHAR(10)&amp;触れないでください。!AM$304&amp;CHAR(10)&amp;触れないでください。!AM$305&amp;CHAR(10)&amp;触れないでください。!AM$306&amp;CHAR(10)&amp;触れないでください。!AM$307&amp;CHAR(10)&amp;触れないでください。!AM$308&amp;CHAR(10)&amp;触れないでください。!AM$309&amp;CHAR(10)&amp;触れないでください。!AM$310&amp;CHAR(10)&amp;触れないでください。!AM$311&amp;CHAR(10)&amp;触れないでください。!AM$312&amp;CHAR(10)&amp;触れないでください。!AM$313&amp;CHAR(10)&amp;触れないでください。!AM$314&amp;CHAR(10)&amp;触れないでください。!AM$315&amp;CHAR(10)&amp;触れないでください。!AM$316&amp;CHAR(10)&amp;触れないでください。!AM$317&amp;CHAR(10)&amp;触れないでください。!AM$318&amp;CHAR(10)&amp;触れないでください。!AM$319&amp;CHAR(10)&amp;触れないでください。!AM$320&amp;CHAR(10)&amp;触れないでください。!AM$321&amp;CHAR(10)&amp;触れないでください。!AM$322&amp;CHAR(10)&amp;触れないでください。!AM$323&amp;CHAR(10)&amp;触れないでください。!AM$324&amp;CHAR(10)&amp;触れないでください。!AM$325&amp;CHAR(10)&amp;触れないでください。!AM$326&amp;CHAR(10)&amp;触れないでください。!AM$327&amp;CHAR(10)&amp;触れないでください。!AM$328&amp;CHAR(10)&amp;触れないでください。!AM$329&amp;CHAR(10)&amp;触れないでください。!AM$330&amp;CHAR(10)&amp;触れないでください。!AM$331&amp;CHAR(10)&amp;触れないでください。!AM$332&amp;CHAR(10)&amp;触れないでください。!AM$333&amp;CHAR(10)&amp;触れないでください。!AM$334&amp;CHAR(10)&amp;触れないでください。!AM$335&amp;CHAR(10)&amp;触れないでください。!AM$336&amp;CHAR(10)&amp;触れないでください。!AM$337&amp;CHAR(10)&amp;触れないでください。!AM$338&amp;CHAR(10)&amp;触れないでください。!AM$339&amp;CHAR(10)&amp;触れないでください。!AM$340&amp;CHAR(10)&amp;触れないでください。!AM$341&amp;CHAR(10)&amp;触れないでください。!AM$342&amp;CHAR(10)&amp;触れないでください。!AM$343&amp;CHAR(10)&amp;触れないでください。!AM$344&amp;CHAR(10)&amp;触れないでください。!AM$345&amp;CHAR(10)&amp;触れないでください。!AM$346&amp;CHAR(10)&amp;触れないでください。!AM$347&amp;CHAR(10)&amp;触れないでください。!AM$348&amp;CHAR(10)&amp;触れないでください。!AM$349&amp;CHAR(10)&amp;触れないでください。!AM$350&amp;CHAR(10)&amp;触れないでください。!AM$351&amp;CHAR(10)&amp;触れないでください。!AM$352&amp;CHAR(10)&amp;触れないでください。!AM$353&amp;CHAR(10)&amp;触れないでください。!AM$354&amp;CHAR(10)&amp;触れないでください。!AM$355&amp;CHAR(10)&amp;触れないでください。!AM$356&amp;CHAR(10)&amp;触れないでください。!AM$357&amp;CHAR(10)&amp;触れないでください。!AM$358&amp;CHAR(10)&amp;触れないでください。!AM$359&amp;CHAR(10)&amp;触れないでください。!AM$360&amp;CHAR(10)&amp;触れないでください。!AM$361&amp;CHAR(10)&amp;触れないでください。!AM$362&amp;CHAR(10)&amp;触れないでください。!AM$363&amp;CHAR(10)&amp;触れないでください。!AM$364&amp;CHAR(10)&amp;触れないでください。!AM$365&amp;CHAR(10)&amp;触れないでください。!AM$366&amp;CHAR(10)&amp;触れないでください。!AM$367&amp;CHAR(10)&amp;触れないでください。!AM$368&amp;CHAR(10)&amp;触れないでください。!AM$369&amp;CHAR(10)&amp;触れないでください。!AM$370&amp;CHAR(10)&amp;触れないでください。!AM$371&amp;CHAR(10)&amp;触れないでください。!AM$372&amp;CHAR(10)&amp;触れないでください。!AM$373&amp;CHAR(10)&amp;触れないでください。!AM$374&amp;CHAR(10)&amp;触れないでください。!AM$375&amp;CHAR(10)&amp;触れないでください。!AM$376&amp;CHAR(10)&amp;触れないでください。!AM$377&amp;CHAR(10)&amp;触れないでください。!AM$378&amp;CHAR(10)&amp;触れないでください。!AM$379&amp;CHAR(10)&amp;触れないでください。!AM$380&amp;CHAR(10)&amp;触れないでください。!AM$381&amp;CHAR(10)&amp;触れないでください。!AM$382&amp;CHAR(10)&amp;触れないでください。!AM$383&amp;CHAR(10)&amp;触れないでください。!AM$384&amp;CHAR(10)&amp;触れないでください。!AM$385&amp;CHAR(10)&amp;触れないでください。!AM$386&amp;CHAR(10)&amp;触れないでください。!AM$387&amp;CHAR(10)&amp;触れないでください。!AM$388&amp;CHAR(10)&amp;触れないでください。!AM$389&amp;CHAR(10)&amp;触れないでください。!AM$390&amp;CHAR(10)&amp;触れないでください。!AM$391&amp;CHAR(10)&amp;触れないでください。!AM$392&amp;CHAR(10)&amp;触れないでください。!AM$393&amp;CHAR(10)&amp;触れないでください。!AM$394&amp;CHAR(10)&amp;触れないでください。!AM$395&amp;CHAR(10)&amp;触れないでください。!AM$396&amp;CHAR(10)&amp;触れないでください。!AM$397&amp;CHAR(10)&amp;触れないでください。!AM$398&amp;CHAR(10)&amp;触れないでください。!AM$399&amp;CHAR(10)&amp;触れないでください。!AM$400&amp;CHAR(10)&amp;触れないでください。!AM$401&amp;CHAR(10)&amp;触れないでください。!AM$402&amp;CHAR(10)&amp;触れないでください。!AM$403&amp;CHAR(10)&amp;触れないでください。!AM$404&amp;CHAR(10)&amp;触れないでください。!AM$405&amp;CHAR(10)&amp;触れないでください。!AM$406&amp;CHAR(10)&amp;触れないでください。!AM$407&amp;CHAR(10)&amp;触れないでください。!AM$408&amp;CHAR(10)&amp;触れないでください。!AM$409&amp;CHAR(10)&amp;触れないでください。!AM$410&amp;CHAR(10)&amp;触れないでください。!AM$411&amp;CHAR(10)&amp;触れないでください。!AM$412&amp;CHAR(10)&amp;触れないでください。!AM$413&amp;CHAR(10)&amp;触れないでください。!AM$414&amp;CHAR(10)&amp;触れないでください。!AM$415&amp;CHAR(10)&amp;触れないでください。!AM$416&amp;CHAR(10)&amp;触れないでください。!AM$417&amp;CHAR(10)&amp;触れないでください。!AM$418&amp;CHAR(10)&amp;触れないでください。!AM$419&amp;CHAR(10)&amp;触れないでください。!AM$420&amp;CHAR(10)&amp;触れないでください。!AM$421&amp;CHAR(10)&amp;触れないでください。!AM$422&amp;CHAR(10)&amp;触れないでください。!AM$423&amp;CHAR(10)&amp;触れないでください。!AM$424&amp;CHAR(10)&amp;触れないでください。!AM$425&amp;CHAR(10)&amp;触れないでください。!AM$426&amp;CHAR(10)&amp;触れないでください。!AM$427&amp;CHAR(10)&amp;触れないでください。!AM$428&amp;CHAR(10)&amp;触れないでください。!AM$429&amp;CHAR(10)&amp;触れないでください。!AM$430&amp;CHAR(10)&amp;触れないでください。!AM$431&amp;CHAR(10)&amp;触れないでください。!AM$432&amp;CHAR(10)&amp;触れないでください。!AM$433&amp;CHAR(10)&amp;触れないでください。!AM$434&amp;CHAR(10)&amp;触れないでください。!AM$435&amp;CHAR(10)&amp;触れないでください。!AM$436&amp;CHAR(10)&amp;触れないでください。!AM$437&amp;CHAR(10)&amp;触れないでください。!AM$438&amp;CHAR(10)&amp;触れないでください。!AM$439&amp;CHAR(10)&amp;触れないでください。!AM$440&amp;CHAR(10)&amp;触れないでください。!AM$441&amp;CHAR(10)&amp;触れないでください。!AM$442&amp;CHAR(10)&amp;触れないでください。!AM$443&amp;CHAR(10)&amp;触れないでください。!AM$444&amp;CHAR(10)&amp;触れないでください。!AM$445&amp;CHAR(10)&amp;触れないでください。!AM$446&amp;CHAR(10)&amp;触れないでください。!AM$447&amp;CHAR(10)&amp;触れないでください。!AM$448&amp;CHAR(10)&amp;触れないでください。!AM$449&amp;CHAR(10)&amp;触れないでください。!AM$450&amp;CHAR(10)&amp;触れないでください。!AM$451&amp;CHAR(10)&amp;触れないでください。!AM$452&amp;CHAR(10)&amp;触れないでください。!AM$453&amp;CHAR(10)&amp;触れないでください。!AM$454&amp;CHAR(10)&amp;触れないでください。!AM$455&amp;CHAR(10)&amp;触れないでください。!AM$456&amp;CHAR(10)&amp;触れないでください。!AM$457&amp;CHAR(10)&amp;触れないでください。!AM$458&amp;CHAR(10)&amp;触れないでください。!AM$459&amp;CHAR(10)&amp;触れないでください。!AM$460&amp;CHAR(10)&amp;触れないでください。!AM$461&amp;CHAR(10)&amp;触れないでください。!AM$462&amp;CHAR(10)&amp;触れないでください。!AM$463&amp;CHAR(10)&amp;触れないでください。!AM$464&amp;CHAR(10)&amp;触れないでください。!AM$465&amp;CHAR(10)&amp;触れないでください。!AM$466&amp;CHAR(10)&amp;触れないでください。!AM$467&amp;CHAR(10)&amp;触れないでください。!AM$468&amp;CHAR(10)&amp;触れないでください。!AM$469&amp;CHAR(10)&amp;触れないでください。!AM$470&amp;CHAR(10)&amp;触れないでください。!AM$471&amp;CHAR(10)&amp;触れないでください。!AM$472&amp;CHAR(10)&amp;触れないでください。!AM$473&amp;CHAR(10)&amp;触れないでください。!AM$474&amp;CHAR(10)&amp;触れないでください。!AM$475&amp;CHAR(10)&amp;触れないでください。!AM$476&amp;CHAR(10)&amp;触れないでください。!AM$477&amp;CHAR(10)&amp;触れないでください。!AM$478&amp;CHAR(10)&amp;触れないでください。!AM$479&amp;CHAR(10)&amp;触れないでください。!AM$480&amp;CHAR(10)&amp;触れないでください。!AM$481&amp;CHAR(10)&amp;触れないでください。!AM$482&amp;CHAR(10)&amp;触れないでください。!AM$483&amp;CHAR(10)&amp;触れないでください。!AM$484&amp;CHAR(10)&amp;触れないでください。!AM$485&amp;CHAR(10)&amp;触れないでください。!AM$486&amp;CHAR(10)&amp;触れないでください。!AM$487&amp;CHAR(10)&amp;触れないでください。!AM$488&amp;CHAR(10)&amp;触れないでください。!AM$489&amp;CHAR(10)&amp;触れないでください。!AM$490&amp;CHAR(10)&amp;触れないでください。!AM$491&amp;CHAR(10)&amp;触れないでください。!AM$492&amp;CHAR(10)&amp;触れないでください。!AM$493&amp;CHAR(10)&amp;触れないでください。!AM$494&amp;CHAR(10)&amp;触れないでください。!AM$495&amp;CHAR(10)&amp;触れないでください。!AM$496&amp;CHAR(10)&amp;触れないでください。!AM$497&amp;CHAR(10)&amp;触れないでください。!AM$498&amp;CHAR(10)&amp;触れないでください。!AM$499&amp;CHAR(10)&amp;触れないでください。!AM$500&amp;CHAR(10)&amp;触れないでください。!AM$501&amp;CHAR(10)&amp;触れないでください。!AM$502,O16)</f>
        <v xml:space="preserve">
</v>
      </c>
      <c r="I16" s="1371"/>
      <c r="J16" s="1371"/>
      <c r="K16" s="1372"/>
      <c r="L16" s="354"/>
      <c r="N16" s="437"/>
      <c r="O16" s="422"/>
    </row>
    <row r="17" spans="1:18" ht="54.75" customHeight="1">
      <c r="A17" s="48"/>
      <c r="B17" s="1426"/>
      <c r="C17" s="1441" t="s">
        <v>325</v>
      </c>
      <c r="D17" s="1442"/>
      <c r="E17" s="1443"/>
      <c r="F17" s="1431">
        <f>IF(N17="",触れないでください。!AR503,N17)</f>
        <v>0</v>
      </c>
      <c r="G17" s="1432"/>
      <c r="H17" s="1370" t="str">
        <f>IF(O17="",触れないでください。!AQ$256&amp;CHAR(10)&amp;触れないでください。!AQ$257&amp;CHAR(10)&amp;触れないでください。!AQ$258&amp;CHAR(10)&amp;触れないでください。!AQ$259&amp;CHAR(10)&amp;触れないでください。!AQ$260&amp;CHAR(10)&amp;触れないでください。!AQ$261&amp;CHAR(10)&amp;触れないでください。!AQ$262&amp;CHAR(10)&amp;触れないでください。!AQ$263&amp;CHAR(10)&amp;触れないでください。!AQ$264&amp;CHAR(10)&amp;触れないでください。!AQ$265&amp;CHAR(10)&amp;触れないでください。!AQ$266&amp;CHAR(10)&amp;触れないでください。!AQ$267&amp;CHAR(10)&amp;触れないでください。!AQ$268&amp;CHAR(10)&amp;触れないでください。!AQ$269&amp;CHAR(10)&amp;触れないでください。!AQ$270&amp;CHAR(10)&amp;触れないでください。!AQ$271&amp;CHAR(10)&amp;触れないでください。!AQ$272&amp;CHAR(10)&amp;触れないでください。!AQ$273&amp;CHAR(10)&amp;触れないでください。!AQ$274&amp;CHAR(10)&amp;触れないでください。!AQ$275&amp;CHAR(10)&amp;触れないでください。!AQ$276&amp;CHAR(10)&amp;触れないでください。!AQ$277&amp;CHAR(10)&amp;触れないでください。!AQ$278&amp;CHAR(10)&amp;触れないでください。!AQ$279&amp;CHAR(10)&amp;触れないでください。!AQ$280&amp;CHAR(10)&amp;触れないでください。!AQ$281&amp;CHAR(10)&amp;触れないでください。!AQ$282&amp;CHAR(10)&amp;触れないでください。!AQ$283&amp;CHAR(10)&amp;触れないでください。!AQ$284&amp;CHAR(10)&amp;触れないでください。!AQ$285&amp;CHAR(10)&amp;触れないでください。!AQ$286&amp;CHAR(10)&amp;触れないでください。!AQ$287&amp;CHAR(10)&amp;触れないでください。!AQ$288&amp;CHAR(10)&amp;触れないでください。!AQ$289&amp;CHAR(10)&amp;触れないでください。!AQ$290&amp;CHAR(10)&amp;触れないでください。!AQ$291&amp;CHAR(10)&amp;触れないでください。!AQ$292&amp;CHAR(10)&amp;触れないでください。!AQ$293&amp;CHAR(10)&amp;触れないでください。!AQ$294&amp;CHAR(10)&amp;触れないでください。!AQ$295&amp;CHAR(10)&amp;触れないでください。!AQ$296&amp;CHAR(10)&amp;触れないでください。!AQ$297&amp;CHAR(10)&amp;触れないでください。!AQ$298&amp;CHAR(10)&amp;触れないでください。!AQ$299&amp;CHAR(10)&amp;触れないでください。!AQ$300&amp;CHAR(10)&amp;触れないでください。!AQ$301&amp;CHAR(10)&amp;触れないでください。!AQ$302&amp;CHAR(10)&amp;触れないでください。!AQ$303&amp;CHAR(10)&amp;触れないでください。!AQ$304&amp;CHAR(10)&amp;触れないでください。!AQ$305&amp;CHAR(10)&amp;触れないでください。!AQ$306&amp;CHAR(10)&amp;触れないでください。!AQ$307&amp;CHAR(10)&amp;触れないでください。!AQ$308&amp;CHAR(10)&amp;触れないでください。!AQ$309&amp;CHAR(10)&amp;触れないでください。!AQ$310&amp;CHAR(10)&amp;触れないでください。!AQ$311&amp;CHAR(10)&amp;触れないでください。!AQ$312&amp;CHAR(10)&amp;触れないでください。!AQ$313&amp;CHAR(10)&amp;触れないでください。!AQ$314&amp;CHAR(10)&amp;触れないでください。!AQ$315&amp;CHAR(10)&amp;触れないでください。!AQ$316&amp;CHAR(10)&amp;触れないでください。!AQ$317&amp;CHAR(10)&amp;触れないでください。!AQ$318&amp;CHAR(10)&amp;触れないでください。!AQ$319&amp;CHAR(10)&amp;触れないでください。!AQ$320&amp;CHAR(10)&amp;触れないでください。!AQ$321&amp;CHAR(10)&amp;触れないでください。!AQ$322&amp;CHAR(10)&amp;触れないでください。!AQ$323&amp;CHAR(10)&amp;触れないでください。!AQ$324&amp;CHAR(10)&amp;触れないでください。!AQ$325&amp;CHAR(10)&amp;触れないでください。!AQ$326&amp;CHAR(10)&amp;触れないでください。!AQ$327&amp;CHAR(10)&amp;触れないでください。!AQ$328&amp;CHAR(10)&amp;触れないでください。!AQ$329&amp;CHAR(10)&amp;触れないでください。!AQ$330&amp;CHAR(10)&amp;触れないでください。!AQ$331&amp;CHAR(10)&amp;触れないでください。!AQ$332&amp;CHAR(10)&amp;触れないでください。!AQ$333&amp;CHAR(10)&amp;触れないでください。!AQ$334&amp;CHAR(10)&amp;触れないでください。!AQ$335&amp;CHAR(10)&amp;触れないでください。!AQ$336&amp;CHAR(10)&amp;触れないでください。!AQ$337&amp;CHAR(10)&amp;触れないでください。!AQ$338&amp;CHAR(10)&amp;触れないでください。!AQ$339&amp;CHAR(10)&amp;触れないでください。!AQ$340&amp;CHAR(10)&amp;触れないでください。!AQ$341&amp;CHAR(10)&amp;触れないでください。!AQ$342&amp;CHAR(10)&amp;触れないでください。!AQ$343&amp;CHAR(10)&amp;触れないでください。!AQ$344&amp;CHAR(10)&amp;触れないでください。!AQ$345&amp;CHAR(10)&amp;触れないでください。!AQ$346&amp;CHAR(10)&amp;触れないでください。!AQ$347&amp;CHAR(10)&amp;触れないでください。!AQ$348&amp;CHAR(10)&amp;触れないでください。!AQ$349&amp;CHAR(10)&amp;触れないでください。!AQ$350&amp;CHAR(10)&amp;触れないでください。!AQ$351&amp;CHAR(10)&amp;触れないでください。!AQ$352&amp;CHAR(10)&amp;触れないでください。!AQ$353&amp;CHAR(10)&amp;触れないでください。!AQ$354&amp;CHAR(10)&amp;触れないでください。!AQ$355&amp;CHAR(10)&amp;触れないでください。!AQ$356&amp;CHAR(10)&amp;触れないでください。!AQ$357&amp;CHAR(10)&amp;触れないでください。!AQ$358&amp;CHAR(10)&amp;触れないでください。!AQ$359&amp;CHAR(10)&amp;触れないでください。!AQ$360&amp;CHAR(10)&amp;触れないでください。!AQ$361&amp;CHAR(10)&amp;触れないでください。!AQ$362&amp;CHAR(10)&amp;触れないでください。!AQ$363&amp;CHAR(10)&amp;触れないでください。!AQ$364&amp;CHAR(10)&amp;触れないでください。!AQ$365&amp;CHAR(10)&amp;触れないでください。!AQ$366&amp;CHAR(10)&amp;触れないでください。!AQ$367&amp;CHAR(10)&amp;触れないでください。!AQ$368&amp;CHAR(10)&amp;触れないでください。!AQ$369&amp;CHAR(10)&amp;触れないでください。!AQ$370&amp;CHAR(10)&amp;触れないでください。!AQ$371&amp;CHAR(10)&amp;触れないでください。!AQ$372&amp;CHAR(10)&amp;触れないでください。!AQ$373&amp;CHAR(10)&amp;触れないでください。!AQ$374&amp;CHAR(10)&amp;触れないでください。!AQ$375&amp;CHAR(10)&amp;触れないでください。!AQ$376&amp;CHAR(10)&amp;触れないでください。!AQ$377&amp;CHAR(10)&amp;触れないでください。!AQ$378&amp;CHAR(10)&amp;触れないでください。!AQ$379&amp;CHAR(10)&amp;触れないでください。!AQ$380&amp;CHAR(10)&amp;触れないでください。!AQ$381&amp;CHAR(10)&amp;触れないでください。!AQ$382&amp;CHAR(10)&amp;触れないでください。!AQ$383&amp;CHAR(10)&amp;触れないでください。!AQ$384&amp;CHAR(10)&amp;触れないでください。!AQ$385&amp;CHAR(10)&amp;触れないでください。!AQ$386&amp;CHAR(10)&amp;触れないでください。!AQ$387&amp;CHAR(10)&amp;触れないでください。!AQ$388&amp;CHAR(10)&amp;触れないでください。!AQ$389&amp;CHAR(10)&amp;触れないでください。!AQ$390&amp;CHAR(10)&amp;触れないでください。!AQ$391&amp;CHAR(10)&amp;触れないでください。!AQ$392&amp;CHAR(10)&amp;触れないでください。!AQ$393&amp;CHAR(10)&amp;触れないでください。!AQ$394&amp;CHAR(10)&amp;触れないでください。!AQ$395&amp;CHAR(10)&amp;触れないでください。!AQ$396&amp;CHAR(10)&amp;触れないでください。!AQ$397&amp;CHAR(10)&amp;触れないでください。!AQ$398&amp;CHAR(10)&amp;触れないでください。!AQ$399&amp;CHAR(10)&amp;触れないでください。!AQ$400&amp;CHAR(10)&amp;触れないでください。!AQ$401&amp;CHAR(10)&amp;触れないでください。!AQ$402&amp;CHAR(10)&amp;触れないでください。!AQ$403&amp;CHAR(10)&amp;触れないでください。!AQ$404&amp;CHAR(10)&amp;触れないでください。!AQ$405&amp;CHAR(10)&amp;触れないでください。!AQ$406&amp;CHAR(10)&amp;触れないでください。!AQ$407&amp;CHAR(10)&amp;触れないでください。!AQ$408&amp;CHAR(10)&amp;触れないでください。!AQ$409&amp;CHAR(10)&amp;触れないでください。!AQ$410&amp;CHAR(10)&amp;触れないでください。!AQ$411&amp;CHAR(10)&amp;触れないでください。!AQ$412&amp;CHAR(10)&amp;触れないでください。!AQ$413&amp;CHAR(10)&amp;触れないでください。!AQ$414&amp;CHAR(10)&amp;触れないでください。!AQ$415&amp;CHAR(10)&amp;触れないでください。!AQ$416&amp;CHAR(10)&amp;触れないでください。!AQ$417&amp;CHAR(10)&amp;触れないでください。!AQ$418&amp;CHAR(10)&amp;触れないでください。!AQ$419&amp;CHAR(10)&amp;触れないでください。!AQ$420&amp;CHAR(10)&amp;触れないでください。!AQ$421&amp;CHAR(10)&amp;触れないでください。!AQ$422&amp;CHAR(10)&amp;触れないでください。!AQ$423&amp;CHAR(10)&amp;触れないでください。!AQ$424&amp;CHAR(10)&amp;触れないでください。!AQ$425&amp;CHAR(10)&amp;触れないでください。!AQ$426&amp;CHAR(10)&amp;触れないでください。!AQ$427&amp;CHAR(10)&amp;触れないでください。!AQ$428&amp;CHAR(10)&amp;触れないでください。!AQ$429&amp;CHAR(10)&amp;触れないでください。!AQ$430&amp;CHAR(10)&amp;触れないでください。!AQ$431&amp;CHAR(10)&amp;触れないでください。!AQ$432&amp;CHAR(10)&amp;触れないでください。!AQ$433&amp;CHAR(10)&amp;触れないでください。!AQ$434&amp;CHAR(10)&amp;触れないでください。!AQ$435&amp;CHAR(10)&amp;触れないでください。!AQ$436&amp;CHAR(10)&amp;触れないでください。!AQ$437&amp;CHAR(10)&amp;触れないでください。!AQ$438&amp;CHAR(10)&amp;触れないでください。!AQ$439&amp;CHAR(10)&amp;触れないでください。!AQ$440&amp;CHAR(10)&amp;触れないでください。!AQ$441&amp;CHAR(10)&amp;触れないでください。!AQ$442&amp;CHAR(10)&amp;触れないでください。!AQ$443&amp;CHAR(10)&amp;触れないでください。!AQ$444&amp;CHAR(10)&amp;触れないでください。!AQ$445&amp;CHAR(10)&amp;触れないでください。!AQ$446&amp;CHAR(10)&amp;触れないでください。!AQ$447&amp;CHAR(10)&amp;触れないでください。!AQ$448&amp;CHAR(10)&amp;触れないでください。!AQ$449&amp;CHAR(10)&amp;触れないでください。!AQ$450&amp;CHAR(10)&amp;触れないでください。!AQ$451&amp;CHAR(10)&amp;触れないでください。!AQ$452&amp;CHAR(10)&amp;触れないでください。!AQ$453&amp;CHAR(10)&amp;触れないでください。!AQ$454&amp;CHAR(10)&amp;触れないでください。!AQ$455&amp;CHAR(10)&amp;触れないでください。!AQ$456&amp;CHAR(10)&amp;触れないでください。!AQ$457&amp;CHAR(10)&amp;触れないでください。!AQ$458&amp;CHAR(10)&amp;触れないでください。!AQ$459&amp;CHAR(10)&amp;触れないでください。!AQ$460&amp;CHAR(10)&amp;触れないでください。!AQ$461&amp;CHAR(10)&amp;触れないでください。!AQ$462&amp;CHAR(10)&amp;触れないでください。!AQ$463&amp;CHAR(10)&amp;触れないでください。!AQ$464&amp;CHAR(10)&amp;触れないでください。!AQ$465&amp;CHAR(10)&amp;触れないでください。!AQ$466&amp;CHAR(10)&amp;触れないでください。!AQ$467&amp;CHAR(10)&amp;触れないでください。!AQ$468&amp;CHAR(10)&amp;触れないでください。!AQ$469&amp;CHAR(10)&amp;触れないでください。!AQ$470&amp;CHAR(10)&amp;触れないでください。!AQ$471&amp;CHAR(10)&amp;触れないでください。!AQ$472&amp;CHAR(10)&amp;触れないでください。!AQ$473&amp;CHAR(10)&amp;触れないでください。!AQ$474&amp;CHAR(10)&amp;触れないでください。!AQ$475&amp;CHAR(10)&amp;触れないでください。!AQ$476&amp;CHAR(10)&amp;触れないでください。!AQ$477&amp;CHAR(10)&amp;触れないでください。!AQ$478&amp;CHAR(10)&amp;触れないでください。!AQ$479&amp;CHAR(10)&amp;触れないでください。!AQ$480&amp;CHAR(10)&amp;触れないでください。!AQ$481&amp;CHAR(10)&amp;触れないでください。!AQ$482&amp;CHAR(10)&amp;触れないでください。!AQ$483&amp;CHAR(10)&amp;触れないでください。!AQ$484&amp;CHAR(10)&amp;触れないでください。!AQ$485&amp;CHAR(10)&amp;触れないでください。!AQ$486&amp;CHAR(10)&amp;触れないでください。!AQ$487&amp;CHAR(10)&amp;触れないでください。!AQ$488&amp;CHAR(10)&amp;触れないでください。!AQ$489&amp;CHAR(10)&amp;触れないでください。!AQ$490&amp;CHAR(10)&amp;触れないでください。!AQ$491&amp;CHAR(10)&amp;触れないでください。!AQ$492&amp;CHAR(10)&amp;触れないでください。!AQ$493&amp;CHAR(10)&amp;触れないでください。!AQ$494&amp;CHAR(10)&amp;触れないでください。!AQ$495&amp;CHAR(10)&amp;触れないでください。!AQ$496&amp;CHAR(10)&amp;触れないでください。!AQ$497&amp;CHAR(10)&amp;触れないでください。!AQ$498&amp;CHAR(10)&amp;触れないでください。!AQ$499&amp;CHAR(10)&amp;触れないでください。!AQ$500&amp;CHAR(10)&amp;触れないでください。!AQ$501&amp;CHAR(10)&amp;触れないでください。!AQ$502,O17)</f>
        <v xml:space="preserve">
</v>
      </c>
      <c r="I17" s="1371"/>
      <c r="J17" s="1371"/>
      <c r="K17" s="1372"/>
      <c r="L17" s="354"/>
      <c r="N17" s="437"/>
      <c r="O17" s="422"/>
    </row>
    <row r="18" spans="1:18" ht="52.35" customHeight="1">
      <c r="A18" s="48"/>
      <c r="B18" s="1426"/>
      <c r="C18" s="55" t="s">
        <v>145</v>
      </c>
      <c r="D18" s="56"/>
      <c r="E18" s="57"/>
      <c r="F18" s="1368">
        <f>IF(N18="",触れないでください。!AV503,N18)</f>
        <v>0</v>
      </c>
      <c r="G18" s="1369"/>
      <c r="H18" s="1370" t="str">
        <f>IF(O18="",触れないでください。!AU$256&amp;CHAR(10)&amp;触れないでください。!AU$257&amp;CHAR(10)&amp;触れないでください。!AU$258&amp;CHAR(10)&amp;触れないでください。!AU$259&amp;CHAR(10)&amp;触れないでください。!AU$260&amp;CHAR(10)&amp;触れないでください。!AU$261&amp;CHAR(10)&amp;触れないでください。!AU$262&amp;CHAR(10)&amp;触れないでください。!AU$263&amp;CHAR(10)&amp;触れないでください。!AU$264&amp;CHAR(10)&amp;触れないでください。!AU$265&amp;CHAR(10)&amp;触れないでください。!AU$266&amp;CHAR(10)&amp;触れないでください。!AU$267&amp;CHAR(10)&amp;触れないでください。!AU$268&amp;CHAR(10)&amp;触れないでください。!AU$269&amp;CHAR(10)&amp;触れないでください。!AU$270&amp;CHAR(10)&amp;触れないでください。!AU$271&amp;CHAR(10)&amp;触れないでください。!AU$272&amp;CHAR(10)&amp;触れないでください。!AU$273&amp;CHAR(10)&amp;触れないでください。!AU$274&amp;CHAR(10)&amp;触れないでください。!AU$275&amp;CHAR(10)&amp;触れないでください。!AU$276&amp;CHAR(10)&amp;触れないでください。!AU$277&amp;CHAR(10)&amp;触れないでください。!AU$278&amp;CHAR(10)&amp;触れないでください。!AU$279&amp;CHAR(10)&amp;触れないでください。!AU$280&amp;CHAR(10)&amp;触れないでください。!AU$281&amp;CHAR(10)&amp;触れないでください。!AU$282&amp;CHAR(10)&amp;触れないでください。!AU$283&amp;CHAR(10)&amp;触れないでください。!AU$284&amp;CHAR(10)&amp;触れないでください。!AU$285&amp;CHAR(10)&amp;触れないでください。!AU$286&amp;CHAR(10)&amp;触れないでください。!AU$287&amp;CHAR(10)&amp;触れないでください。!AU$288&amp;CHAR(10)&amp;触れないでください。!AU$289&amp;CHAR(10)&amp;触れないでください。!AU$290&amp;CHAR(10)&amp;触れないでください。!AU$291&amp;CHAR(10)&amp;触れないでください。!AU$292&amp;CHAR(10)&amp;触れないでください。!AU$293&amp;CHAR(10)&amp;触れないでください。!AU$294&amp;CHAR(10)&amp;触れないでください。!AU$295&amp;CHAR(10)&amp;触れないでください。!AU$296&amp;CHAR(10)&amp;触れないでください。!AU$297&amp;CHAR(10)&amp;触れないでください。!AU$298&amp;CHAR(10)&amp;触れないでください。!AU$299&amp;CHAR(10)&amp;触れないでください。!AU$300&amp;CHAR(10)&amp;触れないでください。!AU$301&amp;CHAR(10)&amp;触れないでください。!AU$302&amp;CHAR(10)&amp;触れないでください。!AU$303&amp;CHAR(10)&amp;触れないでください。!AU$304&amp;CHAR(10)&amp;触れないでください。!AU$305&amp;CHAR(10)&amp;触れないでください。!AU$306&amp;CHAR(10)&amp;触れないでください。!AU$307&amp;CHAR(10)&amp;触れないでください。!AU$308&amp;CHAR(10)&amp;触れないでください。!AU$309&amp;CHAR(10)&amp;触れないでください。!AU$310&amp;CHAR(10)&amp;触れないでください。!AU$311&amp;CHAR(10)&amp;触れないでください。!AU$312&amp;CHAR(10)&amp;触れないでください。!AU$313&amp;CHAR(10)&amp;触れないでください。!AU$314&amp;CHAR(10)&amp;触れないでください。!AU$315&amp;CHAR(10)&amp;触れないでください。!AU$316&amp;CHAR(10)&amp;触れないでください。!AU$317&amp;CHAR(10)&amp;触れないでください。!AU$318&amp;CHAR(10)&amp;触れないでください。!AU$319&amp;CHAR(10)&amp;触れないでください。!AU$320&amp;CHAR(10)&amp;触れないでください。!AU$321&amp;CHAR(10)&amp;触れないでください。!AU$322&amp;CHAR(10)&amp;触れないでください。!AU$323&amp;CHAR(10)&amp;触れないでください。!AU$324&amp;CHAR(10)&amp;触れないでください。!AU$325&amp;CHAR(10)&amp;触れないでください。!AU$326&amp;CHAR(10)&amp;触れないでください。!AU$327&amp;CHAR(10)&amp;触れないでください。!AU$328&amp;CHAR(10)&amp;触れないでください。!AU$329&amp;CHAR(10)&amp;触れないでください。!AU$330&amp;CHAR(10)&amp;触れないでください。!AU$331&amp;CHAR(10)&amp;触れないでください。!AU$332&amp;CHAR(10)&amp;触れないでください。!AU$333&amp;CHAR(10)&amp;触れないでください。!AU$334&amp;CHAR(10)&amp;触れないでください。!AU$335&amp;CHAR(10)&amp;触れないでください。!AU$336&amp;CHAR(10)&amp;触れないでください。!AU$337&amp;CHAR(10)&amp;触れないでください。!AU$338&amp;CHAR(10)&amp;触れないでください。!AU$339&amp;CHAR(10)&amp;触れないでください。!AU$340&amp;CHAR(10)&amp;触れないでください。!AU$341&amp;CHAR(10)&amp;触れないでください。!AU$342&amp;CHAR(10)&amp;触れないでください。!AU$343&amp;CHAR(10)&amp;触れないでください。!AU$344&amp;CHAR(10)&amp;触れないでください。!AU$345&amp;CHAR(10)&amp;触れないでください。!AU$346&amp;CHAR(10)&amp;触れないでください。!AU$347&amp;CHAR(10)&amp;触れないでください。!AU$348&amp;CHAR(10)&amp;触れないでください。!AU$349&amp;CHAR(10)&amp;触れないでください。!AU$350&amp;CHAR(10)&amp;触れないでください。!AU$351&amp;CHAR(10)&amp;触れないでください。!AU$352&amp;CHAR(10)&amp;触れないでください。!AU$353&amp;CHAR(10)&amp;触れないでください。!AU$354&amp;CHAR(10)&amp;触れないでください。!AU$355&amp;CHAR(10)&amp;触れないでください。!AU$356&amp;CHAR(10)&amp;触れないでください。!AU$357&amp;CHAR(10)&amp;触れないでください。!AU$358&amp;CHAR(10)&amp;触れないでください。!AU$359&amp;CHAR(10)&amp;触れないでください。!AU$360&amp;CHAR(10)&amp;触れないでください。!AU$361&amp;CHAR(10)&amp;触れないでください。!AU$362&amp;CHAR(10)&amp;触れないでください。!AU$363&amp;CHAR(10)&amp;触れないでください。!AU$364&amp;CHAR(10)&amp;触れないでください。!AU$365&amp;CHAR(10)&amp;触れないでください。!AU$366&amp;CHAR(10)&amp;触れないでください。!AU$367&amp;CHAR(10)&amp;触れないでください。!AU$368&amp;CHAR(10)&amp;触れないでください。!AU$369&amp;CHAR(10)&amp;触れないでください。!AU$370&amp;CHAR(10)&amp;触れないでください。!AU$371&amp;CHAR(10)&amp;触れないでください。!AU$372&amp;CHAR(10)&amp;触れないでください。!AU$373&amp;CHAR(10)&amp;触れないでください。!AU$374&amp;CHAR(10)&amp;触れないでください。!AU$375&amp;CHAR(10)&amp;触れないでください。!AU$376&amp;CHAR(10)&amp;触れないでください。!AU$377&amp;CHAR(10)&amp;触れないでください。!AU$378&amp;CHAR(10)&amp;触れないでください。!AU$379&amp;CHAR(10)&amp;触れないでください。!AU$380&amp;CHAR(10)&amp;触れないでください。!AU$381&amp;CHAR(10)&amp;触れないでください。!AU$382&amp;CHAR(10)&amp;触れないでください。!AU$383&amp;CHAR(10)&amp;触れないでください。!AU$384&amp;CHAR(10)&amp;触れないでください。!AU$385&amp;CHAR(10)&amp;触れないでください。!AU$386&amp;CHAR(10)&amp;触れないでください。!AU$387&amp;CHAR(10)&amp;触れないでください。!AU$388&amp;CHAR(10)&amp;触れないでください。!AU$389&amp;CHAR(10)&amp;触れないでください。!AU$390&amp;CHAR(10)&amp;触れないでください。!AU$391&amp;CHAR(10)&amp;触れないでください。!AU$392&amp;CHAR(10)&amp;触れないでください。!AU$393&amp;CHAR(10)&amp;触れないでください。!AU$394&amp;CHAR(10)&amp;触れないでください。!AU$395&amp;CHAR(10)&amp;触れないでください。!AU$396&amp;CHAR(10)&amp;触れないでください。!AU$397&amp;CHAR(10)&amp;触れないでください。!AU$398&amp;CHAR(10)&amp;触れないでください。!AU$399&amp;CHAR(10)&amp;触れないでください。!AU$400&amp;CHAR(10)&amp;触れないでください。!AU$401&amp;CHAR(10)&amp;触れないでください。!AU$402&amp;CHAR(10)&amp;触れないでください。!AU$403&amp;CHAR(10)&amp;触れないでください。!AU$404&amp;CHAR(10)&amp;触れないでください。!AU$405&amp;CHAR(10)&amp;触れないでください。!AU$406&amp;CHAR(10)&amp;触れないでください。!AU$407&amp;CHAR(10)&amp;触れないでください。!AU$408&amp;CHAR(10)&amp;触れないでください。!AU$409&amp;CHAR(10)&amp;触れないでください。!AU$410&amp;CHAR(10)&amp;触れないでください。!AU$411&amp;CHAR(10)&amp;触れないでください。!AU$412&amp;CHAR(10)&amp;触れないでください。!AU$413&amp;CHAR(10)&amp;触れないでください。!AU$414&amp;CHAR(10)&amp;触れないでください。!AU$415&amp;CHAR(10)&amp;触れないでください。!AU$416&amp;CHAR(10)&amp;触れないでください。!AU$417&amp;CHAR(10)&amp;触れないでください。!AU$418&amp;CHAR(10)&amp;触れないでください。!AU$419&amp;CHAR(10)&amp;触れないでください。!AU$420&amp;CHAR(10)&amp;触れないでください。!AU$421&amp;CHAR(10)&amp;触れないでください。!AU$422&amp;CHAR(10)&amp;触れないでください。!AU$423&amp;CHAR(10)&amp;触れないでください。!AU$424&amp;CHAR(10)&amp;触れないでください。!AU$425&amp;CHAR(10)&amp;触れないでください。!AU$426&amp;CHAR(10)&amp;触れないでください。!AU$427&amp;CHAR(10)&amp;触れないでください。!AU$428&amp;CHAR(10)&amp;触れないでください。!AU$429&amp;CHAR(10)&amp;触れないでください。!AU$430&amp;CHAR(10)&amp;触れないでください。!AU$431&amp;CHAR(10)&amp;触れないでください。!AU$432&amp;CHAR(10)&amp;触れないでください。!AU$433&amp;CHAR(10)&amp;触れないでください。!AU$434&amp;CHAR(10)&amp;触れないでください。!AU$435&amp;CHAR(10)&amp;触れないでください。!AU$436&amp;CHAR(10)&amp;触れないでください。!AU$437&amp;CHAR(10)&amp;触れないでください。!AU$438&amp;CHAR(10)&amp;触れないでください。!AU$439&amp;CHAR(10)&amp;触れないでください。!AU$440&amp;CHAR(10)&amp;触れないでください。!AU$441&amp;CHAR(10)&amp;触れないでください。!AU$442&amp;CHAR(10)&amp;触れないでください。!AU$443&amp;CHAR(10)&amp;触れないでください。!AU$444&amp;CHAR(10)&amp;触れないでください。!AU$445&amp;CHAR(10)&amp;触れないでください。!AU$446&amp;CHAR(10)&amp;触れないでください。!AU$447&amp;CHAR(10)&amp;触れないでください。!AU$448&amp;CHAR(10)&amp;触れないでください。!AU$449&amp;CHAR(10)&amp;触れないでください。!AU$450&amp;CHAR(10)&amp;触れないでください。!AU$451&amp;CHAR(10)&amp;触れないでください。!AU$452&amp;CHAR(10)&amp;触れないでください。!AU$453&amp;CHAR(10)&amp;触れないでください。!AU$454&amp;CHAR(10)&amp;触れないでください。!AU$455&amp;CHAR(10)&amp;触れないでください。!AU$456&amp;CHAR(10)&amp;触れないでください。!AU$457&amp;CHAR(10)&amp;触れないでください。!AU$458&amp;CHAR(10)&amp;触れないでください。!AU$459&amp;CHAR(10)&amp;触れないでください。!AU$460&amp;CHAR(10)&amp;触れないでください。!AU$461&amp;CHAR(10)&amp;触れないでください。!AU$462&amp;CHAR(10)&amp;触れないでください。!AU$463&amp;CHAR(10)&amp;触れないでください。!AU$464&amp;CHAR(10)&amp;触れないでください。!AU$465&amp;CHAR(10)&amp;触れないでください。!AU$466&amp;CHAR(10)&amp;触れないでください。!AU$467&amp;CHAR(10)&amp;触れないでください。!AU$468&amp;CHAR(10)&amp;触れないでください。!AU$469&amp;CHAR(10)&amp;触れないでください。!AU$470&amp;CHAR(10)&amp;触れないでください。!AU$471&amp;CHAR(10)&amp;触れないでください。!AU$472&amp;CHAR(10)&amp;触れないでください。!AU$473&amp;CHAR(10)&amp;触れないでください。!AU$474&amp;CHAR(10)&amp;触れないでください。!AU$475&amp;CHAR(10)&amp;触れないでください。!AU$476&amp;CHAR(10)&amp;触れないでください。!AU$477&amp;CHAR(10)&amp;触れないでください。!AU$478&amp;CHAR(10)&amp;触れないでください。!AU$479&amp;CHAR(10)&amp;触れないでください。!AU$480&amp;CHAR(10)&amp;触れないでください。!AU$481&amp;CHAR(10)&amp;触れないでください。!AU$482&amp;CHAR(10)&amp;触れないでください。!AU$483&amp;CHAR(10)&amp;触れないでください。!AU$484&amp;CHAR(10)&amp;触れないでください。!AU$485&amp;CHAR(10)&amp;触れないでください。!AU$486&amp;CHAR(10)&amp;触れないでください。!AU$487&amp;CHAR(10)&amp;触れないでください。!AU$488&amp;CHAR(10)&amp;触れないでください。!AU$489&amp;CHAR(10)&amp;触れないでください。!AU$490&amp;CHAR(10)&amp;触れないでください。!AU$491&amp;CHAR(10)&amp;触れないでください。!AU$492&amp;CHAR(10)&amp;触れないでください。!AU$493&amp;CHAR(10)&amp;触れないでください。!AU$494&amp;CHAR(10)&amp;触れないでください。!AU$495&amp;CHAR(10)&amp;触れないでください。!AU$496&amp;CHAR(10)&amp;触れないでください。!AU$497&amp;CHAR(10)&amp;触れないでください。!AU$498&amp;CHAR(10)&amp;触れないでください。!AU$499&amp;CHAR(10)&amp;触れないでください。!AU$500&amp;CHAR(10)&amp;触れないでください。!AU$501&amp;CHAR(10)&amp;触れないでください。!AU$502,O18)</f>
        <v xml:space="preserve">
</v>
      </c>
      <c r="I18" s="1371"/>
      <c r="J18" s="1371"/>
      <c r="K18" s="1372"/>
      <c r="L18" s="354"/>
      <c r="N18" s="437"/>
      <c r="O18" s="422"/>
    </row>
    <row r="19" spans="1:18" ht="52.35" customHeight="1" thickBot="1">
      <c r="A19" s="48"/>
      <c r="B19" s="1427"/>
      <c r="C19" s="58" t="s">
        <v>144</v>
      </c>
      <c r="D19" s="59"/>
      <c r="E19" s="60"/>
      <c r="F19" s="1449">
        <f>IF(N19="",触れないでください。!AZ503,N19)</f>
        <v>0</v>
      </c>
      <c r="G19" s="1450"/>
      <c r="H19" s="1370" t="str">
        <f>IF(O19="",触れないでください。!AY$256&amp;CHAR(10)&amp;触れないでください。!AY$257&amp;CHAR(10)&amp;触れないでください。!AY$258&amp;CHAR(10)&amp;触れないでください。!AY$259&amp;CHAR(10)&amp;触れないでください。!AY$260&amp;CHAR(10)&amp;触れないでください。!AY$261&amp;CHAR(10)&amp;触れないでください。!AY$262&amp;CHAR(10)&amp;触れないでください。!AY$263&amp;CHAR(10)&amp;触れないでください。!AY$264&amp;CHAR(10)&amp;触れないでください。!AY$265&amp;CHAR(10)&amp;触れないでください。!AY$266&amp;CHAR(10)&amp;触れないでください。!AY$267&amp;CHAR(10)&amp;触れないでください。!AY$268&amp;CHAR(10)&amp;触れないでください。!AY$269&amp;CHAR(10)&amp;触れないでください。!AY$270&amp;CHAR(10)&amp;触れないでください。!AY$271&amp;CHAR(10)&amp;触れないでください。!AY$272&amp;CHAR(10)&amp;触れないでください。!AY$273&amp;CHAR(10)&amp;触れないでください。!AY$274&amp;CHAR(10)&amp;触れないでください。!AY$275&amp;CHAR(10)&amp;触れないでください。!AY$276&amp;CHAR(10)&amp;触れないでください。!AY$277&amp;CHAR(10)&amp;触れないでください。!AY$278&amp;CHAR(10)&amp;触れないでください。!AY$279&amp;CHAR(10)&amp;触れないでください。!AY$280&amp;CHAR(10)&amp;触れないでください。!AY$281&amp;CHAR(10)&amp;触れないでください。!AY$282&amp;CHAR(10)&amp;触れないでください。!AY$283&amp;CHAR(10)&amp;触れないでください。!AY$284&amp;CHAR(10)&amp;触れないでください。!AY$285&amp;CHAR(10)&amp;触れないでください。!AY$286&amp;CHAR(10)&amp;触れないでください。!AY$287&amp;CHAR(10)&amp;触れないでください。!AY$288&amp;CHAR(10)&amp;触れないでください。!AY$289&amp;CHAR(10)&amp;触れないでください。!AY$290&amp;CHAR(10)&amp;触れないでください。!AY$291&amp;CHAR(10)&amp;触れないでください。!AY$292&amp;CHAR(10)&amp;触れないでください。!AY$293&amp;CHAR(10)&amp;触れないでください。!AY$294&amp;CHAR(10)&amp;触れないでください。!AY$295&amp;CHAR(10)&amp;触れないでください。!AY$296&amp;CHAR(10)&amp;触れないでください。!AY$297&amp;CHAR(10)&amp;触れないでください。!AY$298&amp;CHAR(10)&amp;触れないでください。!AY$299&amp;CHAR(10)&amp;触れないでください。!AY$300&amp;CHAR(10)&amp;触れないでください。!AY$301&amp;CHAR(10)&amp;触れないでください。!AY$302&amp;CHAR(10)&amp;触れないでください。!AY$303&amp;CHAR(10)&amp;触れないでください。!AY$304&amp;CHAR(10)&amp;触れないでください。!AY$305&amp;CHAR(10)&amp;触れないでください。!AY$306&amp;CHAR(10)&amp;触れないでください。!AY$307&amp;CHAR(10)&amp;触れないでください。!AY$308&amp;CHAR(10)&amp;触れないでください。!AY$309&amp;CHAR(10)&amp;触れないでください。!AY$310&amp;CHAR(10)&amp;触れないでください。!AY$311&amp;CHAR(10)&amp;触れないでください。!AY$312&amp;CHAR(10)&amp;触れないでください。!AY$313&amp;CHAR(10)&amp;触れないでください。!AY$314&amp;CHAR(10)&amp;触れないでください。!AY$315&amp;CHAR(10)&amp;触れないでください。!AY$316&amp;CHAR(10)&amp;触れないでください。!AY$317&amp;CHAR(10)&amp;触れないでください。!AY$318&amp;CHAR(10)&amp;触れないでください。!AY$319&amp;CHAR(10)&amp;触れないでください。!AY$320&amp;CHAR(10)&amp;触れないでください。!AY$321&amp;CHAR(10)&amp;触れないでください。!AY$322&amp;CHAR(10)&amp;触れないでください。!AY$323&amp;CHAR(10)&amp;触れないでください。!AY$324&amp;CHAR(10)&amp;触れないでください。!AY$325&amp;CHAR(10)&amp;触れないでください。!AY$326&amp;CHAR(10)&amp;触れないでください。!AY$327&amp;CHAR(10)&amp;触れないでください。!AY$328&amp;CHAR(10)&amp;触れないでください。!AY$329&amp;CHAR(10)&amp;触れないでください。!AY$330&amp;CHAR(10)&amp;触れないでください。!AY$331&amp;CHAR(10)&amp;触れないでください。!AY$332&amp;CHAR(10)&amp;触れないでください。!AY$333&amp;CHAR(10)&amp;触れないでください。!AY$334&amp;CHAR(10)&amp;触れないでください。!AY$335&amp;CHAR(10)&amp;触れないでください。!AY$336&amp;CHAR(10)&amp;触れないでください。!AY$337&amp;CHAR(10)&amp;触れないでください。!AY$338&amp;CHAR(10)&amp;触れないでください。!AY$339&amp;CHAR(10)&amp;触れないでください。!AY$340&amp;CHAR(10)&amp;触れないでください。!AY$341&amp;CHAR(10)&amp;触れないでください。!AY$342&amp;CHAR(10)&amp;触れないでください。!AY$343&amp;CHAR(10)&amp;触れないでください。!AY$344&amp;CHAR(10)&amp;触れないでください。!AY$345&amp;CHAR(10)&amp;触れないでください。!AY$346&amp;CHAR(10)&amp;触れないでください。!AY$347&amp;CHAR(10)&amp;触れないでください。!AY$348&amp;CHAR(10)&amp;触れないでください。!AY$349&amp;CHAR(10)&amp;触れないでください。!AY$350&amp;CHAR(10)&amp;触れないでください。!AY$351&amp;CHAR(10)&amp;触れないでください。!AY$352&amp;CHAR(10)&amp;触れないでください。!AY$353&amp;CHAR(10)&amp;触れないでください。!AY$354&amp;CHAR(10)&amp;触れないでください。!AY$355&amp;CHAR(10)&amp;触れないでください。!AY$356&amp;CHAR(10)&amp;触れないでください。!AY$357&amp;CHAR(10)&amp;触れないでください。!AY$358&amp;CHAR(10)&amp;触れないでください。!AY$359&amp;CHAR(10)&amp;触れないでください。!AY$360&amp;CHAR(10)&amp;触れないでください。!AY$361&amp;CHAR(10)&amp;触れないでください。!AY$362&amp;CHAR(10)&amp;触れないでください。!AY$363&amp;CHAR(10)&amp;触れないでください。!AY$364&amp;CHAR(10)&amp;触れないでください。!AY$365&amp;CHAR(10)&amp;触れないでください。!AY$366&amp;CHAR(10)&amp;触れないでください。!AY$367&amp;CHAR(10)&amp;触れないでください。!AY$368&amp;CHAR(10)&amp;触れないでください。!AY$369&amp;CHAR(10)&amp;触れないでください。!AY$370&amp;CHAR(10)&amp;触れないでください。!AY$371&amp;CHAR(10)&amp;触れないでください。!AY$372&amp;CHAR(10)&amp;触れないでください。!AY$373&amp;CHAR(10)&amp;触れないでください。!AY$374&amp;CHAR(10)&amp;触れないでください。!AY$375&amp;CHAR(10)&amp;触れないでください。!AY$376&amp;CHAR(10)&amp;触れないでください。!AY$377&amp;CHAR(10)&amp;触れないでください。!AY$378&amp;CHAR(10)&amp;触れないでください。!AY$379&amp;CHAR(10)&amp;触れないでください。!AY$380&amp;CHAR(10)&amp;触れないでください。!AY$381&amp;CHAR(10)&amp;触れないでください。!AY$382&amp;CHAR(10)&amp;触れないでください。!AY$383&amp;CHAR(10)&amp;触れないでください。!AY$384&amp;CHAR(10)&amp;触れないでください。!AY$385&amp;CHAR(10)&amp;触れないでください。!AY$386&amp;CHAR(10)&amp;触れないでください。!AY$387&amp;CHAR(10)&amp;触れないでください。!AY$388&amp;CHAR(10)&amp;触れないでください。!AY$389&amp;CHAR(10)&amp;触れないでください。!AY$390&amp;CHAR(10)&amp;触れないでください。!AY$391&amp;CHAR(10)&amp;触れないでください。!AY$392&amp;CHAR(10)&amp;触れないでください。!AY$393&amp;CHAR(10)&amp;触れないでください。!AY$394&amp;CHAR(10)&amp;触れないでください。!AY$395&amp;CHAR(10)&amp;触れないでください。!AY$396&amp;CHAR(10)&amp;触れないでください。!AY$397&amp;CHAR(10)&amp;触れないでください。!AY$398&amp;CHAR(10)&amp;触れないでください。!AY$399&amp;CHAR(10)&amp;触れないでください。!AY$400&amp;CHAR(10)&amp;触れないでください。!AY$401&amp;CHAR(10)&amp;触れないでください。!AY$402&amp;CHAR(10)&amp;触れないでください。!AY$403&amp;CHAR(10)&amp;触れないでください。!AY$404&amp;CHAR(10)&amp;触れないでください。!AY$405&amp;CHAR(10)&amp;触れないでください。!AY$406&amp;CHAR(10)&amp;触れないでください。!AY$407&amp;CHAR(10)&amp;触れないでください。!AY$408&amp;CHAR(10)&amp;触れないでください。!AY$409&amp;CHAR(10)&amp;触れないでください。!AY$410&amp;CHAR(10)&amp;触れないでください。!AY$411&amp;CHAR(10)&amp;触れないでください。!AY$412&amp;CHAR(10)&amp;触れないでください。!AY$413&amp;CHAR(10)&amp;触れないでください。!AY$414&amp;CHAR(10)&amp;触れないでください。!AY$415&amp;CHAR(10)&amp;触れないでください。!AY$416&amp;CHAR(10)&amp;触れないでください。!AY$417&amp;CHAR(10)&amp;触れないでください。!AY$418&amp;CHAR(10)&amp;触れないでください。!AY$419&amp;CHAR(10)&amp;触れないでください。!AY$420&amp;CHAR(10)&amp;触れないでください。!AY$421&amp;CHAR(10)&amp;触れないでください。!AY$422&amp;CHAR(10)&amp;触れないでください。!AY$423&amp;CHAR(10)&amp;触れないでください。!AY$424&amp;CHAR(10)&amp;触れないでください。!AY$425&amp;CHAR(10)&amp;触れないでください。!AY$426&amp;CHAR(10)&amp;触れないでください。!AY$427&amp;CHAR(10)&amp;触れないでください。!AY$428&amp;CHAR(10)&amp;触れないでください。!AY$429&amp;CHAR(10)&amp;触れないでください。!AY$430&amp;CHAR(10)&amp;触れないでください。!AY$431&amp;CHAR(10)&amp;触れないでください。!AY$432&amp;CHAR(10)&amp;触れないでください。!AY$433&amp;CHAR(10)&amp;触れないでください。!AY$434&amp;CHAR(10)&amp;触れないでください。!AY$435&amp;CHAR(10)&amp;触れないでください。!AY$436&amp;CHAR(10)&amp;触れないでください。!AY$437&amp;CHAR(10)&amp;触れないでください。!AY$438&amp;CHAR(10)&amp;触れないでください。!AY$439&amp;CHAR(10)&amp;触れないでください。!AY$440&amp;CHAR(10)&amp;触れないでください。!AY$441&amp;CHAR(10)&amp;触れないでください。!AY$442&amp;CHAR(10)&amp;触れないでください。!AY$443&amp;CHAR(10)&amp;触れないでください。!AY$444&amp;CHAR(10)&amp;触れないでください。!AY$445&amp;CHAR(10)&amp;触れないでください。!AY$446&amp;CHAR(10)&amp;触れないでください。!AY$447&amp;CHAR(10)&amp;触れないでください。!AY$448&amp;CHAR(10)&amp;触れないでください。!AY$449&amp;CHAR(10)&amp;触れないでください。!AY$450&amp;CHAR(10)&amp;触れないでください。!AY$451&amp;CHAR(10)&amp;触れないでください。!AY$452&amp;CHAR(10)&amp;触れないでください。!AY$453&amp;CHAR(10)&amp;触れないでください。!AY$454&amp;CHAR(10)&amp;触れないでください。!AY$455&amp;CHAR(10)&amp;触れないでください。!AY$456&amp;CHAR(10)&amp;触れないでください。!AY$457&amp;CHAR(10)&amp;触れないでください。!AY$458&amp;CHAR(10)&amp;触れないでください。!AY$459&amp;CHAR(10)&amp;触れないでください。!AY$460&amp;CHAR(10)&amp;触れないでください。!AY$461&amp;CHAR(10)&amp;触れないでください。!AY$462&amp;CHAR(10)&amp;触れないでください。!AY$463&amp;CHAR(10)&amp;触れないでください。!AY$464&amp;CHAR(10)&amp;触れないでください。!AY$465&amp;CHAR(10)&amp;触れないでください。!AY$466&amp;CHAR(10)&amp;触れないでください。!AY$467&amp;CHAR(10)&amp;触れないでください。!AY$468&amp;CHAR(10)&amp;触れないでください。!AY$469&amp;CHAR(10)&amp;触れないでください。!AY$470&amp;CHAR(10)&amp;触れないでください。!AY$471&amp;CHAR(10)&amp;触れないでください。!AY$472&amp;CHAR(10)&amp;触れないでください。!AY$473&amp;CHAR(10)&amp;触れないでください。!AY$474&amp;CHAR(10)&amp;触れないでください。!AY$475&amp;CHAR(10)&amp;触れないでください。!AY$476&amp;CHAR(10)&amp;触れないでください。!AY$477&amp;CHAR(10)&amp;触れないでください。!AY$478&amp;CHAR(10)&amp;触れないでください。!AY$479&amp;CHAR(10)&amp;触れないでください。!AY$480&amp;CHAR(10)&amp;触れないでください。!AY$481&amp;CHAR(10)&amp;触れないでください。!AY$482&amp;CHAR(10)&amp;触れないでください。!AY$483&amp;CHAR(10)&amp;触れないでください。!AY$484&amp;CHAR(10)&amp;触れないでください。!AY$485&amp;CHAR(10)&amp;触れないでください。!AY$486&amp;CHAR(10)&amp;触れないでください。!AY$487&amp;CHAR(10)&amp;触れないでください。!AY$488&amp;CHAR(10)&amp;触れないでください。!AY$489&amp;CHAR(10)&amp;触れないでください。!AY$490&amp;CHAR(10)&amp;触れないでください。!AY$491&amp;CHAR(10)&amp;触れないでください。!AY$492&amp;CHAR(10)&amp;触れないでください。!AY$493&amp;CHAR(10)&amp;触れないでください。!AY$494&amp;CHAR(10)&amp;触れないでください。!AY$495&amp;CHAR(10)&amp;触れないでください。!AY$496&amp;CHAR(10)&amp;触れないでください。!AY$497&amp;CHAR(10)&amp;触れないでください。!AY$498&amp;CHAR(10)&amp;触れないでください。!AY$499&amp;CHAR(10)&amp;触れないでください。!AY$500&amp;CHAR(10)&amp;触れないでください。!AY$501&amp;CHAR(10)&amp;触れないでください。!AY$502,O19)</f>
        <v xml:space="preserve">
</v>
      </c>
      <c r="I19" s="1371"/>
      <c r="J19" s="1371"/>
      <c r="K19" s="1372"/>
      <c r="L19" s="354"/>
      <c r="N19" s="437"/>
      <c r="O19" s="423"/>
    </row>
    <row r="20" spans="1:18" ht="37.35" customHeight="1" thickBot="1">
      <c r="B20" s="1418" t="s">
        <v>180</v>
      </c>
      <c r="C20" s="1419"/>
      <c r="D20" s="1419"/>
      <c r="E20" s="1420"/>
      <c r="F20" s="1421">
        <f>F5+F6+F7</f>
        <v>0</v>
      </c>
      <c r="G20" s="1422"/>
      <c r="H20" s="1423"/>
      <c r="I20" s="1424"/>
      <c r="J20" s="1424"/>
      <c r="K20" s="1425"/>
      <c r="L20" s="354"/>
      <c r="N20" s="1381"/>
      <c r="O20" s="1382"/>
    </row>
    <row r="21" spans="1:18" ht="15" customHeight="1" thickBot="1">
      <c r="B21" s="61"/>
      <c r="C21" s="61"/>
      <c r="D21" s="61"/>
      <c r="E21" s="61"/>
      <c r="F21" s="62"/>
      <c r="G21" s="62"/>
      <c r="H21" s="63"/>
      <c r="I21" s="63"/>
      <c r="J21" s="63"/>
      <c r="K21" s="64"/>
      <c r="L21" s="354"/>
      <c r="N21" s="1383"/>
      <c r="O21" s="1384"/>
    </row>
    <row r="22" spans="1:18" ht="52.35" customHeight="1" thickBot="1">
      <c r="B22" s="1396" t="s">
        <v>181</v>
      </c>
      <c r="C22" s="1397"/>
      <c r="D22" s="1397"/>
      <c r="E22" s="1398"/>
      <c r="F22" s="1399">
        <f>IF(N22="",触れないでください。!BD503,N22)</f>
        <v>0</v>
      </c>
      <c r="G22" s="1400"/>
      <c r="H22" s="1401" t="str">
        <f>IF(O22="",触れないでください。!BC$256&amp;CHAR(10)&amp;触れないでください。!BC$257&amp;CHAR(10)&amp;触れないでください。!BC$258&amp;CHAR(10)&amp;触れないでください。!BC$259&amp;CHAR(10)&amp;触れないでください。!BC$260&amp;CHAR(10)&amp;触れないでください。!BC$261&amp;CHAR(10)&amp;触れないでください。!BC$262&amp;CHAR(10)&amp;触れないでください。!BC$263&amp;CHAR(10)&amp;触れないでください。!BC$264&amp;CHAR(10)&amp;触れないでください。!BC$265&amp;CHAR(10)&amp;触れないでください。!BC$266&amp;CHAR(10)&amp;触れないでください。!BC$267&amp;CHAR(10)&amp;触れないでください。!BC$268&amp;CHAR(10)&amp;触れないでください。!BC$269&amp;CHAR(10)&amp;触れないでください。!BC$270&amp;CHAR(10)&amp;触れないでください。!BC$271&amp;CHAR(10)&amp;触れないでください。!BC$272&amp;CHAR(10)&amp;触れないでください。!BC$273&amp;CHAR(10)&amp;触れないでください。!BC$274&amp;CHAR(10)&amp;触れないでください。!BC$275&amp;CHAR(10)&amp;触れないでください。!BC$276&amp;CHAR(10)&amp;触れないでください。!BC$277&amp;CHAR(10)&amp;触れないでください。!BC$278&amp;CHAR(10)&amp;触れないでください。!BC$279&amp;CHAR(10)&amp;触れないでください。!BC$280&amp;CHAR(10)&amp;触れないでください。!BC$281&amp;CHAR(10)&amp;触れないでください。!BC$282&amp;CHAR(10)&amp;触れないでください。!BC$283&amp;CHAR(10)&amp;触れないでください。!BC$284&amp;CHAR(10)&amp;触れないでください。!BC$285&amp;CHAR(10)&amp;触れないでください。!BC$286&amp;CHAR(10)&amp;触れないでください。!BC$287&amp;CHAR(10)&amp;触れないでください。!BC$288&amp;CHAR(10)&amp;触れないでください。!BC$289&amp;CHAR(10)&amp;触れないでください。!BC$290&amp;CHAR(10)&amp;触れないでください。!BC$291&amp;CHAR(10)&amp;触れないでください。!BC$292&amp;CHAR(10)&amp;触れないでください。!BC$293&amp;CHAR(10)&amp;触れないでください。!BC$294&amp;CHAR(10)&amp;触れないでください。!BC$295&amp;CHAR(10)&amp;触れないでください。!BC$296&amp;CHAR(10)&amp;触れないでください。!BC$297&amp;CHAR(10)&amp;触れないでください。!BC$298&amp;CHAR(10)&amp;触れないでください。!BC$299&amp;CHAR(10)&amp;触れないでください。!BC$300&amp;CHAR(10)&amp;触れないでください。!BC$301&amp;CHAR(10)&amp;触れないでください。!BC$302&amp;CHAR(10)&amp;触れないでください。!BC$303&amp;CHAR(10)&amp;触れないでください。!BC$304&amp;CHAR(10)&amp;触れないでください。!BC$305&amp;CHAR(10)&amp;触れないでください。!BC$306&amp;CHAR(10)&amp;触れないでください。!BC$307&amp;CHAR(10)&amp;触れないでください。!BC$308&amp;CHAR(10)&amp;触れないでください。!BC$309&amp;CHAR(10)&amp;触れないでください。!BC$310&amp;CHAR(10)&amp;触れないでください。!BC$311&amp;CHAR(10)&amp;触れないでください。!BC$312&amp;CHAR(10)&amp;触れないでください。!BC$313&amp;CHAR(10)&amp;触れないでください。!BC$314&amp;CHAR(10)&amp;触れないでください。!BC$315&amp;CHAR(10)&amp;触れないでください。!BC$316&amp;CHAR(10)&amp;触れないでください。!BC$317&amp;CHAR(10)&amp;触れないでください。!BC$318&amp;CHAR(10)&amp;触れないでください。!BC$319&amp;CHAR(10)&amp;触れないでください。!BC$320&amp;CHAR(10)&amp;触れないでください。!BC$321&amp;CHAR(10)&amp;触れないでください。!BC$322&amp;CHAR(10)&amp;触れないでください。!BC$323&amp;CHAR(10)&amp;触れないでください。!BC$324&amp;CHAR(10)&amp;触れないでください。!BC$325&amp;CHAR(10)&amp;触れないでください。!BC$326&amp;CHAR(10)&amp;触れないでください。!BC$327&amp;CHAR(10)&amp;触れないでください。!BC$328&amp;CHAR(10)&amp;触れないでください。!BC$329&amp;CHAR(10)&amp;触れないでください。!BC$330&amp;CHAR(10)&amp;触れないでください。!BC$331&amp;CHAR(10)&amp;触れないでください。!BC$332&amp;CHAR(10)&amp;触れないでください。!BC$333&amp;CHAR(10)&amp;触れないでください。!BC$334&amp;CHAR(10)&amp;触れないでください。!BC$335&amp;CHAR(10)&amp;触れないでください。!BC$336&amp;CHAR(10)&amp;触れないでください。!BC$337&amp;CHAR(10)&amp;触れないでください。!BC$338&amp;CHAR(10)&amp;触れないでください。!BC$339&amp;CHAR(10)&amp;触れないでください。!BC$340&amp;CHAR(10)&amp;触れないでください。!BC$341&amp;CHAR(10)&amp;触れないでください。!BC$342&amp;CHAR(10)&amp;触れないでください。!BC$343&amp;CHAR(10)&amp;触れないでください。!BC$344&amp;CHAR(10)&amp;触れないでください。!BC$345&amp;CHAR(10)&amp;触れないでください。!BC$346&amp;CHAR(10)&amp;触れないでください。!BC$347&amp;CHAR(10)&amp;触れないでください。!BC$348&amp;CHAR(10)&amp;触れないでください。!BC$349&amp;CHAR(10)&amp;触れないでください。!BC$350&amp;CHAR(10)&amp;触れないでください。!BC$351&amp;CHAR(10)&amp;触れないでください。!BC$352&amp;CHAR(10)&amp;触れないでください。!BC$353&amp;CHAR(10)&amp;触れないでください。!BC$354&amp;CHAR(10)&amp;触れないでください。!BC$355&amp;CHAR(10)&amp;触れないでください。!BC$356&amp;CHAR(10)&amp;触れないでください。!BC$357&amp;CHAR(10)&amp;触れないでください。!BC$358&amp;CHAR(10)&amp;触れないでください。!BC$359&amp;CHAR(10)&amp;触れないでください。!BC$360&amp;CHAR(10)&amp;触れないでください。!BC$361&amp;CHAR(10)&amp;触れないでください。!BC$362&amp;CHAR(10)&amp;触れないでください。!BC$363&amp;CHAR(10)&amp;触れないでください。!BC$364&amp;CHAR(10)&amp;触れないでください。!BC$365&amp;CHAR(10)&amp;触れないでください。!BC$366&amp;CHAR(10)&amp;触れないでください。!BC$367&amp;CHAR(10)&amp;触れないでください。!BC$368&amp;CHAR(10)&amp;触れないでください。!BC$369&amp;CHAR(10)&amp;触れないでください。!BC$370&amp;CHAR(10)&amp;触れないでください。!BC$371&amp;CHAR(10)&amp;触れないでください。!BC$372&amp;CHAR(10)&amp;触れないでください。!BC$373&amp;CHAR(10)&amp;触れないでください。!BC$374&amp;CHAR(10)&amp;触れないでください。!BC$375&amp;CHAR(10)&amp;触れないでください。!BC$376&amp;CHAR(10)&amp;触れないでください。!BC$377&amp;CHAR(10)&amp;触れないでください。!BC$378&amp;CHAR(10)&amp;触れないでください。!BC$379&amp;CHAR(10)&amp;触れないでください。!BC$380&amp;CHAR(10)&amp;触れないでください。!BC$381&amp;CHAR(10)&amp;触れないでください。!BC$382&amp;CHAR(10)&amp;触れないでください。!BC$383&amp;CHAR(10)&amp;触れないでください。!BC$384&amp;CHAR(10)&amp;触れないでください。!BC$385&amp;CHAR(10)&amp;触れないでください。!BC$386&amp;CHAR(10)&amp;触れないでください。!BC$387&amp;CHAR(10)&amp;触れないでください。!BC$388&amp;CHAR(10)&amp;触れないでください。!BC$389&amp;CHAR(10)&amp;触れないでください。!BC$390&amp;CHAR(10)&amp;触れないでください。!BC$391&amp;CHAR(10)&amp;触れないでください。!BC$392&amp;CHAR(10)&amp;触れないでください。!BC$393&amp;CHAR(10)&amp;触れないでください。!BC$394&amp;CHAR(10)&amp;触れないでください。!BC$395&amp;CHAR(10)&amp;触れないでください。!BC$396&amp;CHAR(10)&amp;触れないでください。!BC$397&amp;CHAR(10)&amp;触れないでください。!BC$398&amp;CHAR(10)&amp;触れないでください。!BC$399&amp;CHAR(10)&amp;触れないでください。!BC$400&amp;CHAR(10)&amp;触れないでください。!BC$401&amp;CHAR(10)&amp;触れないでください。!BC$402&amp;CHAR(10)&amp;触れないでください。!BC$403&amp;CHAR(10)&amp;触れないでください。!BC$404&amp;CHAR(10)&amp;触れないでください。!BC$405&amp;CHAR(10)&amp;触れないでください。!BC$406&amp;CHAR(10)&amp;触れないでください。!BC$407&amp;CHAR(10)&amp;触れないでください。!BC$408&amp;CHAR(10)&amp;触れないでください。!BC$409&amp;CHAR(10)&amp;触れないでください。!BC$410&amp;CHAR(10)&amp;触れないでください。!BC$411&amp;CHAR(10)&amp;触れないでください。!BC$412&amp;CHAR(10)&amp;触れないでください。!BC$413&amp;CHAR(10)&amp;触れないでください。!BC$414&amp;CHAR(10)&amp;触れないでください。!BC$415&amp;CHAR(10)&amp;触れないでください。!BC$416&amp;CHAR(10)&amp;触れないでください。!BC$417&amp;CHAR(10)&amp;触れないでください。!BC$418&amp;CHAR(10)&amp;触れないでください。!BC$419&amp;CHAR(10)&amp;触れないでください。!BC$420&amp;CHAR(10)&amp;触れないでください。!BC$421&amp;CHAR(10)&amp;触れないでください。!BC$422&amp;CHAR(10)&amp;触れないでください。!BC$423&amp;CHAR(10)&amp;触れないでください。!BC$424&amp;CHAR(10)&amp;触れないでください。!BC$425&amp;CHAR(10)&amp;触れないでください。!BC$426&amp;CHAR(10)&amp;触れないでください。!BC$427&amp;CHAR(10)&amp;触れないでください。!BC$428&amp;CHAR(10)&amp;触れないでください。!BC$429&amp;CHAR(10)&amp;触れないでください。!BC$430&amp;CHAR(10)&amp;触れないでください。!BC$431&amp;CHAR(10)&amp;触れないでください。!BC$432&amp;CHAR(10)&amp;触れないでください。!BC$433&amp;CHAR(10)&amp;触れないでください。!BC$434&amp;CHAR(10)&amp;触れないでください。!BC$435&amp;CHAR(10)&amp;触れないでください。!BC$436&amp;CHAR(10)&amp;触れないでください。!BC$437&amp;CHAR(10)&amp;触れないでください。!BC$438&amp;CHAR(10)&amp;触れないでください。!BC$439&amp;CHAR(10)&amp;触れないでください。!BC$440&amp;CHAR(10)&amp;触れないでください。!BC$441&amp;CHAR(10)&amp;触れないでください。!BC$442&amp;CHAR(10)&amp;触れないでください。!BC$443&amp;CHAR(10)&amp;触れないでください。!BC$444&amp;CHAR(10)&amp;触れないでください。!BC$445&amp;CHAR(10)&amp;触れないでください。!BC$446&amp;CHAR(10)&amp;触れないでください。!BC$447&amp;CHAR(10)&amp;触れないでください。!BC$448&amp;CHAR(10)&amp;触れないでください。!BC$449&amp;CHAR(10)&amp;触れないでください。!BC$450&amp;CHAR(10)&amp;触れないでください。!BC$451&amp;CHAR(10)&amp;触れないでください。!BC$452&amp;CHAR(10)&amp;触れないでください。!BC$453&amp;CHAR(10)&amp;触れないでください。!BC$454&amp;CHAR(10)&amp;触れないでください。!BC$455&amp;CHAR(10)&amp;触れないでください。!BC$456&amp;CHAR(10)&amp;触れないでください。!BC$457&amp;CHAR(10)&amp;触れないでください。!BC$458&amp;CHAR(10)&amp;触れないでください。!BC$459&amp;CHAR(10)&amp;触れないでください。!BC$460&amp;CHAR(10)&amp;触れないでください。!BC$461&amp;CHAR(10)&amp;触れないでください。!BC$462&amp;CHAR(10)&amp;触れないでください。!BC$463&amp;CHAR(10)&amp;触れないでください。!BC$464&amp;CHAR(10)&amp;触れないでください。!BC$465&amp;CHAR(10)&amp;触れないでください。!BC$466&amp;CHAR(10)&amp;触れないでください。!BC$467&amp;CHAR(10)&amp;触れないでください。!BC$468&amp;CHAR(10)&amp;触れないでください。!BC$469&amp;CHAR(10)&amp;触れないでください。!BC$470&amp;CHAR(10)&amp;触れないでください。!BC$471&amp;CHAR(10)&amp;触れないでください。!BC$472&amp;CHAR(10)&amp;触れないでください。!BC$473&amp;CHAR(10)&amp;触れないでください。!BC$474&amp;CHAR(10)&amp;触れないでください。!BC$475&amp;CHAR(10)&amp;触れないでください。!BC$476&amp;CHAR(10)&amp;触れないでください。!BC$477&amp;CHAR(10)&amp;触れないでください。!BC$478&amp;CHAR(10)&amp;触れないでください。!BC$479&amp;CHAR(10)&amp;触れないでください。!BC$480&amp;CHAR(10)&amp;触れないでください。!BC$481&amp;CHAR(10)&amp;触れないでください。!BC$482&amp;CHAR(10)&amp;触れないでください。!BC$483&amp;CHAR(10)&amp;触れないでください。!BC$484&amp;CHAR(10)&amp;触れないでください。!BC$485&amp;CHAR(10)&amp;触れないでください。!BC$486&amp;CHAR(10)&amp;触れないでください。!BC$487&amp;CHAR(10)&amp;触れないでください。!BC$488&amp;CHAR(10)&amp;触れないでください。!BC$489&amp;CHAR(10)&amp;触れないでください。!BC$490&amp;CHAR(10)&amp;触れないでください。!BC$491&amp;CHAR(10)&amp;触れないでください。!BC$492&amp;CHAR(10)&amp;触れないでください。!BC$493&amp;CHAR(10)&amp;触れないでください。!BC$494&amp;CHAR(10)&amp;触れないでください。!BC$495&amp;CHAR(10)&amp;触れないでください。!BC$496&amp;CHAR(10)&amp;触れないでください。!BC$497&amp;CHAR(10)&amp;触れないでください。!BC$498&amp;CHAR(10)&amp;触れないでください。!BC$499&amp;CHAR(10)&amp;触れないでください。!BC$500&amp;CHAR(10)&amp;触れないでください。!BC$501&amp;CHAR(10)&amp;触れないでください。!BC$502,O22)</f>
        <v xml:space="preserve">
</v>
      </c>
      <c r="I22" s="1402"/>
      <c r="J22" s="1402"/>
      <c r="K22" s="1403"/>
      <c r="L22" s="354"/>
      <c r="N22" s="441"/>
      <c r="O22" s="424"/>
    </row>
    <row r="23" spans="1:18" ht="14.1" customHeight="1" thickBot="1">
      <c r="B23" s="65"/>
      <c r="C23" s="65"/>
      <c r="D23" s="65"/>
      <c r="E23" s="65"/>
      <c r="F23" s="66"/>
      <c r="G23" s="66"/>
      <c r="H23" s="65"/>
      <c r="I23" s="65"/>
      <c r="J23" s="65"/>
      <c r="K23" s="65"/>
      <c r="L23" s="354"/>
    </row>
    <row r="24" spans="1:18" ht="52.35" customHeight="1" thickTop="1" thickBot="1">
      <c r="B24" s="1393" t="s">
        <v>143</v>
      </c>
      <c r="C24" s="1394"/>
      <c r="D24" s="1394"/>
      <c r="E24" s="1395"/>
      <c r="F24" s="1447">
        <f>F20+F22</f>
        <v>0</v>
      </c>
      <c r="G24" s="1448"/>
      <c r="H24" s="67"/>
      <c r="I24" s="63"/>
      <c r="J24" s="63"/>
      <c r="K24" s="65"/>
      <c r="L24" s="355"/>
    </row>
    <row r="25" spans="1:18" ht="10.35" customHeight="1">
      <c r="B25" s="68"/>
      <c r="C25" s="68"/>
      <c r="D25" s="68"/>
      <c r="E25" s="68"/>
      <c r="F25" s="68"/>
      <c r="G25" s="68"/>
      <c r="H25" s="69"/>
      <c r="I25" s="69"/>
      <c r="J25" s="69"/>
      <c r="K25" s="70"/>
      <c r="L25" s="64"/>
    </row>
    <row r="26" spans="1:18" ht="29.1" customHeight="1">
      <c r="B26" s="71" t="s">
        <v>142</v>
      </c>
      <c r="C26" s="72"/>
      <c r="D26" s="73"/>
      <c r="E26" s="72"/>
      <c r="F26" s="72"/>
      <c r="G26" s="72"/>
      <c r="H26" s="69"/>
      <c r="I26" s="74"/>
      <c r="J26" s="74"/>
      <c r="K26" s="70"/>
      <c r="L26" s="356"/>
    </row>
    <row r="27" spans="1:18" ht="24" customHeight="1" thickBot="1">
      <c r="B27" s="75" t="s">
        <v>141</v>
      </c>
      <c r="C27" s="76"/>
      <c r="D27" s="76"/>
      <c r="E27" s="76"/>
      <c r="F27" s="76"/>
      <c r="G27" s="76"/>
      <c r="H27" s="76"/>
      <c r="I27" s="76"/>
      <c r="J27" s="74"/>
      <c r="K27" s="70"/>
      <c r="L27" s="356"/>
    </row>
    <row r="28" spans="1:18" ht="27" customHeight="1" thickBot="1">
      <c r="A28" s="48"/>
      <c r="B28" s="1365" t="s">
        <v>140</v>
      </c>
      <c r="C28" s="1366"/>
      <c r="D28" s="1366"/>
      <c r="E28" s="1367"/>
      <c r="F28" s="1377" t="s">
        <v>139</v>
      </c>
      <c r="G28" s="1378"/>
      <c r="H28" s="1444" t="s">
        <v>138</v>
      </c>
      <c r="I28" s="1445"/>
      <c r="J28" s="1445"/>
      <c r="K28" s="1446"/>
      <c r="L28" s="356"/>
      <c r="N28" s="360" t="s">
        <v>327</v>
      </c>
      <c r="O28" s="361" t="s">
        <v>326</v>
      </c>
    </row>
    <row r="29" spans="1:18" ht="53.1" customHeight="1">
      <c r="B29" s="1385" t="s">
        <v>364</v>
      </c>
      <c r="C29" s="1386"/>
      <c r="D29" s="1386"/>
      <c r="E29" s="1387"/>
      <c r="F29" s="1388">
        <f>IF(N29="",触れないでください。!BH503,N29)</f>
        <v>0</v>
      </c>
      <c r="G29" s="1389"/>
      <c r="H29" s="1390" t="str">
        <f>IF(O29="",触れないでください。!BG$256&amp;CHAR(10)&amp;触れないでください。!BG$257&amp;CHAR(10)&amp;触れないでください。!BG$258&amp;CHAR(10)&amp;触れないでください。!BG$259&amp;CHAR(10)&amp;触れないでください。!BG$260&amp;CHAR(10)&amp;触れないでください。!BG$261&amp;CHAR(10)&amp;触れないでください。!BG$262&amp;CHAR(10)&amp;触れないでください。!BG$263&amp;CHAR(10)&amp;触れないでください。!BG$264&amp;CHAR(10)&amp;触れないでください。!BG$265&amp;CHAR(10)&amp;触れないでください。!BG$266&amp;CHAR(10)&amp;触れないでください。!BG$267&amp;CHAR(10)&amp;触れないでください。!BG$268&amp;CHAR(10)&amp;触れないでください。!BG$269&amp;CHAR(10)&amp;触れないでください。!BG$270&amp;CHAR(10)&amp;触れないでください。!BG$271&amp;CHAR(10)&amp;触れないでください。!BG$272&amp;CHAR(10)&amp;触れないでください。!BG$273&amp;CHAR(10)&amp;触れないでください。!BG$274&amp;CHAR(10)&amp;触れないでください。!BG$275&amp;CHAR(10)&amp;触れないでください。!BG$276&amp;CHAR(10)&amp;触れないでください。!BG$277&amp;CHAR(10)&amp;触れないでください。!BG$278&amp;CHAR(10)&amp;触れないでください。!BG$279&amp;CHAR(10)&amp;触れないでください。!BG$280&amp;CHAR(10)&amp;触れないでください。!BG$281&amp;CHAR(10)&amp;触れないでください。!BG$282&amp;CHAR(10)&amp;触れないでください。!BG$283&amp;CHAR(10)&amp;触れないでください。!BG$284&amp;CHAR(10)&amp;触れないでください。!BG$285&amp;CHAR(10)&amp;触れないでください。!BG$286&amp;CHAR(10)&amp;触れないでください。!BG$287&amp;CHAR(10)&amp;触れないでください。!BG$288&amp;CHAR(10)&amp;触れないでください。!BG$289&amp;CHAR(10)&amp;触れないでください。!BG$290&amp;CHAR(10)&amp;触れないでください。!BG$291&amp;CHAR(10)&amp;触れないでください。!BG$292&amp;CHAR(10)&amp;触れないでください。!BG$293&amp;CHAR(10)&amp;触れないでください。!BG$294&amp;CHAR(10)&amp;触れないでください。!BG$295&amp;CHAR(10)&amp;触れないでください。!BG$296&amp;CHAR(10)&amp;触れないでください。!BG$297&amp;CHAR(10)&amp;触れないでください。!BG$298&amp;CHAR(10)&amp;触れないでください。!BG$299&amp;CHAR(10)&amp;触れないでください。!BG$300&amp;CHAR(10)&amp;触れないでください。!BG$301&amp;CHAR(10)&amp;触れないでください。!BG$302&amp;CHAR(10)&amp;触れないでください。!BG$303&amp;CHAR(10)&amp;触れないでください。!BG$304&amp;CHAR(10)&amp;触れないでください。!BG$305&amp;CHAR(10)&amp;触れないでください。!BG$306&amp;CHAR(10)&amp;触れないでください。!BG$307&amp;CHAR(10)&amp;触れないでください。!BG$308&amp;CHAR(10)&amp;触れないでください。!BG$309&amp;CHAR(10)&amp;触れないでください。!BG$310&amp;CHAR(10)&amp;触れないでください。!BG$311&amp;CHAR(10)&amp;触れないでください。!BG$312&amp;CHAR(10)&amp;触れないでください。!BG$313&amp;CHAR(10)&amp;触れないでください。!BG$314&amp;CHAR(10)&amp;触れないでください。!BG$315&amp;CHAR(10)&amp;触れないでください。!BG$316&amp;CHAR(10)&amp;触れないでください。!BG$317&amp;CHAR(10)&amp;触れないでください。!BG$318&amp;CHAR(10)&amp;触れないでください。!BG$319&amp;CHAR(10)&amp;触れないでください。!BG$320&amp;CHAR(10)&amp;触れないでください。!BG$321&amp;CHAR(10)&amp;触れないでください。!BG$322&amp;CHAR(10)&amp;触れないでください。!BG$323&amp;CHAR(10)&amp;触れないでください。!BG$324&amp;CHAR(10)&amp;触れないでください。!BG$325&amp;CHAR(10)&amp;触れないでください。!BG$326&amp;CHAR(10)&amp;触れないでください。!BG$327&amp;CHAR(10)&amp;触れないでください。!BG$328&amp;CHAR(10)&amp;触れないでください。!BG$329&amp;CHAR(10)&amp;触れないでください。!BG$330&amp;CHAR(10)&amp;触れないでください。!BG$331&amp;CHAR(10)&amp;触れないでください。!BG$332&amp;CHAR(10)&amp;触れないでください。!BG$333&amp;CHAR(10)&amp;触れないでください。!BG$334&amp;CHAR(10)&amp;触れないでください。!BG$335&amp;CHAR(10)&amp;触れないでください。!BG$336&amp;CHAR(10)&amp;触れないでください。!BG$337&amp;CHAR(10)&amp;触れないでください。!BG$338&amp;CHAR(10)&amp;触れないでください。!BG$339&amp;CHAR(10)&amp;触れないでください。!BG$340&amp;CHAR(10)&amp;触れないでください。!BG$341&amp;CHAR(10)&amp;触れないでください。!BG$342&amp;CHAR(10)&amp;触れないでください。!BG$343&amp;CHAR(10)&amp;触れないでください。!BG$344&amp;CHAR(10)&amp;触れないでください。!BG$345&amp;CHAR(10)&amp;触れないでください。!BG$346&amp;CHAR(10)&amp;触れないでください。!BG$347&amp;CHAR(10)&amp;触れないでください。!BG$348&amp;CHAR(10)&amp;触れないでください。!BG$349&amp;CHAR(10)&amp;触れないでください。!BG$350&amp;CHAR(10)&amp;触れないでください。!BG$351&amp;CHAR(10)&amp;触れないでください。!BG$352&amp;CHAR(10)&amp;触れないでください。!BG$353&amp;CHAR(10)&amp;触れないでください。!BG$354&amp;CHAR(10)&amp;触れないでください。!BG$355&amp;CHAR(10)&amp;触れないでください。!BG$356&amp;CHAR(10)&amp;触れないでください。!BG$357&amp;CHAR(10)&amp;触れないでください。!BG$358&amp;CHAR(10)&amp;触れないでください。!BG$359&amp;CHAR(10)&amp;触れないでください。!BG$360&amp;CHAR(10)&amp;触れないでください。!BG$361&amp;CHAR(10)&amp;触れないでください。!BG$362&amp;CHAR(10)&amp;触れないでください。!BG$363&amp;CHAR(10)&amp;触れないでください。!BG$364&amp;CHAR(10)&amp;触れないでください。!BG$365&amp;CHAR(10)&amp;触れないでください。!BG$366&amp;CHAR(10)&amp;触れないでください。!BG$367&amp;CHAR(10)&amp;触れないでください。!BG$368&amp;CHAR(10)&amp;触れないでください。!BG$369&amp;CHAR(10)&amp;触れないでください。!BG$370&amp;CHAR(10)&amp;触れないでください。!BG$371&amp;CHAR(10)&amp;触れないでください。!BG$372&amp;CHAR(10)&amp;触れないでください。!BG$373&amp;CHAR(10)&amp;触れないでください。!BG$374&amp;CHAR(10)&amp;触れないでください。!BG$375&amp;CHAR(10)&amp;触れないでください。!BG$376&amp;CHAR(10)&amp;触れないでください。!BG$377&amp;CHAR(10)&amp;触れないでください。!BG$378&amp;CHAR(10)&amp;触れないでください。!BG$379&amp;CHAR(10)&amp;触れないでください。!BG$380&amp;CHAR(10)&amp;触れないでください。!BG$381&amp;CHAR(10)&amp;触れないでください。!BG$382&amp;CHAR(10)&amp;触れないでください。!BG$383&amp;CHAR(10)&amp;触れないでください。!BG$384&amp;CHAR(10)&amp;触れないでください。!BG$385&amp;CHAR(10)&amp;触れないでください。!BG$386&amp;CHAR(10)&amp;触れないでください。!BG$387&amp;CHAR(10)&amp;触れないでください。!BG$388&amp;CHAR(10)&amp;触れないでください。!BG$389&amp;CHAR(10)&amp;触れないでください。!BG$390&amp;CHAR(10)&amp;触れないでください。!BG$391&amp;CHAR(10)&amp;触れないでください。!BG$392&amp;CHAR(10)&amp;触れないでください。!BG$393&amp;CHAR(10)&amp;触れないでください。!BG$394&amp;CHAR(10)&amp;触れないでください。!BG$395&amp;CHAR(10)&amp;触れないでください。!BG$396&amp;CHAR(10)&amp;触れないでください。!BG$397&amp;CHAR(10)&amp;触れないでください。!BG$398&amp;CHAR(10)&amp;触れないでください。!BG$399&amp;CHAR(10)&amp;触れないでください。!BG$400&amp;CHAR(10)&amp;触れないでください。!BG$401&amp;CHAR(10)&amp;触れないでください。!BG$402&amp;CHAR(10)&amp;触れないでください。!BG$403&amp;CHAR(10)&amp;触れないでください。!BG$404&amp;CHAR(10)&amp;触れないでください。!BG$405&amp;CHAR(10)&amp;触れないでください。!BG$406&amp;CHAR(10)&amp;触れないでください。!BG$407&amp;CHAR(10)&amp;触れないでください。!BG$408&amp;CHAR(10)&amp;触れないでください。!BG$409&amp;CHAR(10)&amp;触れないでください。!BG$410&amp;CHAR(10)&amp;触れないでください。!BG$411&amp;CHAR(10)&amp;触れないでください。!BG$412&amp;CHAR(10)&amp;触れないでください。!BG$413&amp;CHAR(10)&amp;触れないでください。!BG$414&amp;CHAR(10)&amp;触れないでください。!BG$415&amp;CHAR(10)&amp;触れないでください。!BG$416&amp;CHAR(10)&amp;触れないでください。!BG$417&amp;CHAR(10)&amp;触れないでください。!BG$418&amp;CHAR(10)&amp;触れないでください。!BG$419&amp;CHAR(10)&amp;触れないでください。!BG$420&amp;CHAR(10)&amp;触れないでください。!BG$421&amp;CHAR(10)&amp;触れないでください。!BG$422&amp;CHAR(10)&amp;触れないでください。!BG$423&amp;CHAR(10)&amp;触れないでください。!BG$424&amp;CHAR(10)&amp;触れないでください。!BG$425&amp;CHAR(10)&amp;触れないでください。!BG$426&amp;CHAR(10)&amp;触れないでください。!BG$427&amp;CHAR(10)&amp;触れないでください。!BG$428&amp;CHAR(10)&amp;触れないでください。!BG$429&amp;CHAR(10)&amp;触れないでください。!BG$430&amp;CHAR(10)&amp;触れないでください。!BG$431&amp;CHAR(10)&amp;触れないでください。!BG$432&amp;CHAR(10)&amp;触れないでください。!BG$433&amp;CHAR(10)&amp;触れないでください。!BG$434&amp;CHAR(10)&amp;触れないでください。!BG$435&amp;CHAR(10)&amp;触れないでください。!BG$436&amp;CHAR(10)&amp;触れないでください。!BG$437&amp;CHAR(10)&amp;触れないでください。!BG$438&amp;CHAR(10)&amp;触れないでください。!BG$439&amp;CHAR(10)&amp;触れないでください。!BG$440&amp;CHAR(10)&amp;触れないでください。!BG$441&amp;CHAR(10)&amp;触れないでください。!BG$442&amp;CHAR(10)&amp;触れないでください。!BG$443&amp;CHAR(10)&amp;触れないでください。!BG$444&amp;CHAR(10)&amp;触れないでください。!BG$445&amp;CHAR(10)&amp;触れないでください。!BG$446&amp;CHAR(10)&amp;触れないでください。!BG$447&amp;CHAR(10)&amp;触れないでください。!BG$448&amp;CHAR(10)&amp;触れないでください。!BG$449&amp;CHAR(10)&amp;触れないでください。!BG$450&amp;CHAR(10)&amp;触れないでください。!BG$451&amp;CHAR(10)&amp;触れないでください。!BG$452&amp;CHAR(10)&amp;触れないでください。!BG$453&amp;CHAR(10)&amp;触れないでください。!BG$454&amp;CHAR(10)&amp;触れないでください。!BG$455&amp;CHAR(10)&amp;触れないでください。!BG$456&amp;CHAR(10)&amp;触れないでください。!BG$457&amp;CHAR(10)&amp;触れないでください。!BG$458&amp;CHAR(10)&amp;触れないでください。!BG$459&amp;CHAR(10)&amp;触れないでください。!BG$460&amp;CHAR(10)&amp;触れないでください。!BG$461&amp;CHAR(10)&amp;触れないでください。!BG$462&amp;CHAR(10)&amp;触れないでください。!BG$463&amp;CHAR(10)&amp;触れないでください。!BG$464&amp;CHAR(10)&amp;触れないでください。!BG$465&amp;CHAR(10)&amp;触れないでください。!BG$466&amp;CHAR(10)&amp;触れないでください。!BG$467&amp;CHAR(10)&amp;触れないでください。!BG$468&amp;CHAR(10)&amp;触れないでください。!BG$469&amp;CHAR(10)&amp;触れないでください。!BG$470&amp;CHAR(10)&amp;触れないでください。!BG$471&amp;CHAR(10)&amp;触れないでください。!BG$472&amp;CHAR(10)&amp;触れないでください。!BG$473&amp;CHAR(10)&amp;触れないでください。!BG$474&amp;CHAR(10)&amp;触れないでください。!BG$475&amp;CHAR(10)&amp;触れないでください。!BG$476&amp;CHAR(10)&amp;触れないでください。!BG$477&amp;CHAR(10)&amp;触れないでください。!BG$478&amp;CHAR(10)&amp;触れないでください。!BG$479&amp;CHAR(10)&amp;触れないでください。!BG$480&amp;CHAR(10)&amp;触れないでください。!BG$481&amp;CHAR(10)&amp;触れないでください。!BG$482&amp;CHAR(10)&amp;触れないでください。!BG$483&amp;CHAR(10)&amp;触れないでください。!BG$484&amp;CHAR(10)&amp;触れないでください。!BG$485&amp;CHAR(10)&amp;触れないでください。!BG$486&amp;CHAR(10)&amp;触れないでください。!BG$487&amp;CHAR(10)&amp;触れないでください。!BG$488&amp;CHAR(10)&amp;触れないでください。!BG$489&amp;CHAR(10)&amp;触れないでください。!BG$490&amp;CHAR(10)&amp;触れないでください。!BG$491&amp;CHAR(10)&amp;触れないでください。!BG$492&amp;CHAR(10)&amp;触れないでください。!BG$493&amp;CHAR(10)&amp;触れないでください。!BG$494&amp;CHAR(10)&amp;触れないでください。!BG$495&amp;CHAR(10)&amp;触れないでください。!BG$496&amp;CHAR(10)&amp;触れないでください。!BG$497&amp;CHAR(10)&amp;触れないでください。!BG$498&amp;CHAR(10)&amp;触れないでください。!BG$499&amp;CHAR(10)&amp;触れないでください。!BG$500&amp;CHAR(10)&amp;触れないでください。!BG$501&amp;CHAR(10)&amp;触れないでください。!BG$502,O29)</f>
        <v xml:space="preserve">
</v>
      </c>
      <c r="I29" s="1391"/>
      <c r="J29" s="1391"/>
      <c r="K29" s="1392"/>
      <c r="L29" s="65"/>
      <c r="N29" s="439"/>
      <c r="O29" s="425"/>
    </row>
    <row r="30" spans="1:18" ht="55.5" customHeight="1">
      <c r="B30" s="1406" t="s">
        <v>365</v>
      </c>
      <c r="C30" s="1407"/>
      <c r="D30" s="1407"/>
      <c r="E30" s="1408"/>
      <c r="F30" s="1451">
        <f>IF(N30="",触れないでください。!BL503,N30)</f>
        <v>0</v>
      </c>
      <c r="G30" s="1452"/>
      <c r="H30" s="1370" t="str">
        <f>IF(O30="",触れないでください。!BK$256&amp;CHAR(10)&amp;触れないでください。!BK$257&amp;CHAR(10)&amp;触れないでください。!BK$258&amp;CHAR(10)&amp;触れないでください。!BK$259&amp;CHAR(10)&amp;触れないでください。!BK$260&amp;CHAR(10)&amp;触れないでください。!BK$261&amp;CHAR(10)&amp;触れないでください。!BK$262&amp;CHAR(10)&amp;触れないでください。!BK$263&amp;CHAR(10)&amp;触れないでください。!BK$264&amp;CHAR(10)&amp;触れないでください。!BK$265&amp;CHAR(10)&amp;触れないでください。!BK$266&amp;CHAR(10)&amp;触れないでください。!BK$267&amp;CHAR(10)&amp;触れないでください。!BK$268&amp;CHAR(10)&amp;触れないでください。!BK$269&amp;CHAR(10)&amp;触れないでください。!BK$270&amp;CHAR(10)&amp;触れないでください。!BK$271&amp;CHAR(10)&amp;触れないでください。!BK$272&amp;CHAR(10)&amp;触れないでください。!BK$273&amp;CHAR(10)&amp;触れないでください。!BK$274&amp;CHAR(10)&amp;触れないでください。!BK$275&amp;CHAR(10)&amp;触れないでください。!BK$276&amp;CHAR(10)&amp;触れないでください。!BK$277&amp;CHAR(10)&amp;触れないでください。!BK$278&amp;CHAR(10)&amp;触れないでください。!BK$279&amp;CHAR(10)&amp;触れないでください。!BK$280&amp;CHAR(10)&amp;触れないでください。!BK$281&amp;CHAR(10)&amp;触れないでください。!BK$282&amp;CHAR(10)&amp;触れないでください。!BK$283&amp;CHAR(10)&amp;触れないでください。!BK$284&amp;CHAR(10)&amp;触れないでください。!BK$285&amp;CHAR(10)&amp;触れないでください。!BK$286&amp;CHAR(10)&amp;触れないでください。!BK$287&amp;CHAR(10)&amp;触れないでください。!BK$288&amp;CHAR(10)&amp;触れないでください。!BK$289&amp;CHAR(10)&amp;触れないでください。!BK$290&amp;CHAR(10)&amp;触れないでください。!BK$291&amp;CHAR(10)&amp;触れないでください。!BK$292&amp;CHAR(10)&amp;触れないでください。!BK$293&amp;CHAR(10)&amp;触れないでください。!BK$294&amp;CHAR(10)&amp;触れないでください。!BK$295&amp;CHAR(10)&amp;触れないでください。!BK$296&amp;CHAR(10)&amp;触れないでください。!BK$297&amp;CHAR(10)&amp;触れないでください。!BK$298&amp;CHAR(10)&amp;触れないでください。!BK$299&amp;CHAR(10)&amp;触れないでください。!BK$300&amp;CHAR(10)&amp;触れないでください。!BK$301&amp;CHAR(10)&amp;触れないでください。!BK$302&amp;CHAR(10)&amp;触れないでください。!BK$303&amp;CHAR(10)&amp;触れないでください。!BK$304&amp;CHAR(10)&amp;触れないでください。!BK$305&amp;CHAR(10)&amp;触れないでください。!BK$306&amp;CHAR(10)&amp;触れないでください。!BK$307&amp;CHAR(10)&amp;触れないでください。!BK$308&amp;CHAR(10)&amp;触れないでください。!BK$309&amp;CHAR(10)&amp;触れないでください。!BK$310&amp;CHAR(10)&amp;触れないでください。!BK$311&amp;CHAR(10)&amp;触れないでください。!BK$312&amp;CHAR(10)&amp;触れないでください。!BK$313&amp;CHAR(10)&amp;触れないでください。!BK$314&amp;CHAR(10)&amp;触れないでください。!BK$315&amp;CHAR(10)&amp;触れないでください。!BK$316&amp;CHAR(10)&amp;触れないでください。!BK$317&amp;CHAR(10)&amp;触れないでください。!BK$318&amp;CHAR(10)&amp;触れないでください。!BK$319&amp;CHAR(10)&amp;触れないでください。!BK$320&amp;CHAR(10)&amp;触れないでください。!BK$321&amp;CHAR(10)&amp;触れないでください。!BK$322&amp;CHAR(10)&amp;触れないでください。!BK$323&amp;CHAR(10)&amp;触れないでください。!BK$324&amp;CHAR(10)&amp;触れないでください。!BK$325&amp;CHAR(10)&amp;触れないでください。!BK$326&amp;CHAR(10)&amp;触れないでください。!BK$327&amp;CHAR(10)&amp;触れないでください。!BK$328&amp;CHAR(10)&amp;触れないでください。!BK$329&amp;CHAR(10)&amp;触れないでください。!BK$330&amp;CHAR(10)&amp;触れないでください。!BK$331&amp;CHAR(10)&amp;触れないでください。!BK$332&amp;CHAR(10)&amp;触れないでください。!BK$333&amp;CHAR(10)&amp;触れないでください。!BK$334&amp;CHAR(10)&amp;触れないでください。!BK$335&amp;CHAR(10)&amp;触れないでください。!BK$336&amp;CHAR(10)&amp;触れないでください。!BK$337&amp;CHAR(10)&amp;触れないでください。!BK$338&amp;CHAR(10)&amp;触れないでください。!BK$339&amp;CHAR(10)&amp;触れないでください。!BK$340&amp;CHAR(10)&amp;触れないでください。!BK$341&amp;CHAR(10)&amp;触れないでください。!BK$342&amp;CHAR(10)&amp;触れないでください。!BK$343&amp;CHAR(10)&amp;触れないでください。!BK$344&amp;CHAR(10)&amp;触れないでください。!BK$345&amp;CHAR(10)&amp;触れないでください。!BK$346&amp;CHAR(10)&amp;触れないでください。!BK$347&amp;CHAR(10)&amp;触れないでください。!BK$348&amp;CHAR(10)&amp;触れないでください。!BK$349&amp;CHAR(10)&amp;触れないでください。!BK$350&amp;CHAR(10)&amp;触れないでください。!BK$351&amp;CHAR(10)&amp;触れないでください。!BK$352&amp;CHAR(10)&amp;触れないでください。!BK$353&amp;CHAR(10)&amp;触れないでください。!BK$354&amp;CHAR(10)&amp;触れないでください。!BK$355&amp;CHAR(10)&amp;触れないでください。!BK$356&amp;CHAR(10)&amp;触れないでください。!BK$357&amp;CHAR(10)&amp;触れないでください。!BK$358&amp;CHAR(10)&amp;触れないでください。!BK$359&amp;CHAR(10)&amp;触れないでください。!BK$360&amp;CHAR(10)&amp;触れないでください。!BK$361&amp;CHAR(10)&amp;触れないでください。!BK$362&amp;CHAR(10)&amp;触れないでください。!BK$363&amp;CHAR(10)&amp;触れないでください。!BK$364&amp;CHAR(10)&amp;触れないでください。!BK$365&amp;CHAR(10)&amp;触れないでください。!BK$366&amp;CHAR(10)&amp;触れないでください。!BK$367&amp;CHAR(10)&amp;触れないでください。!BK$368&amp;CHAR(10)&amp;触れないでください。!BK$369&amp;CHAR(10)&amp;触れないでください。!BK$370&amp;CHAR(10)&amp;触れないでください。!BK$371&amp;CHAR(10)&amp;触れないでください。!BK$372&amp;CHAR(10)&amp;触れないでください。!BK$373&amp;CHAR(10)&amp;触れないでください。!BK$374&amp;CHAR(10)&amp;触れないでください。!BK$375&amp;CHAR(10)&amp;触れないでください。!BK$376&amp;CHAR(10)&amp;触れないでください。!BK$377&amp;CHAR(10)&amp;触れないでください。!BK$378&amp;CHAR(10)&amp;触れないでください。!BK$379&amp;CHAR(10)&amp;触れないでください。!BK$380&amp;CHAR(10)&amp;触れないでください。!BK$381&amp;CHAR(10)&amp;触れないでください。!BK$382&amp;CHAR(10)&amp;触れないでください。!BK$383&amp;CHAR(10)&amp;触れないでください。!BK$384&amp;CHAR(10)&amp;触れないでください。!BK$385&amp;CHAR(10)&amp;触れないでください。!BK$386&amp;CHAR(10)&amp;触れないでください。!BK$387&amp;CHAR(10)&amp;触れないでください。!BK$388&amp;CHAR(10)&amp;触れないでください。!BK$389&amp;CHAR(10)&amp;触れないでください。!BK$390&amp;CHAR(10)&amp;触れないでください。!BK$391&amp;CHAR(10)&amp;触れないでください。!BK$392&amp;CHAR(10)&amp;触れないでください。!BK$393&amp;CHAR(10)&amp;触れないでください。!BK$394&amp;CHAR(10)&amp;触れないでください。!BK$395&amp;CHAR(10)&amp;触れないでください。!BK$396&amp;CHAR(10)&amp;触れないでください。!BK$397&amp;CHAR(10)&amp;触れないでください。!BK$398&amp;CHAR(10)&amp;触れないでください。!BK$399&amp;CHAR(10)&amp;触れないでください。!BK$400&amp;CHAR(10)&amp;触れないでください。!BK$401&amp;CHAR(10)&amp;触れないでください。!BK$402&amp;CHAR(10)&amp;触れないでください。!BK$403&amp;CHAR(10)&amp;触れないでください。!BK$404&amp;CHAR(10)&amp;触れないでください。!BK$405&amp;CHAR(10)&amp;触れないでください。!BK$406&amp;CHAR(10)&amp;触れないでください。!BK$407&amp;CHAR(10)&amp;触れないでください。!BK$408&amp;CHAR(10)&amp;触れないでください。!BK$409&amp;CHAR(10)&amp;触れないでください。!BK$410&amp;CHAR(10)&amp;触れないでください。!BK$411&amp;CHAR(10)&amp;触れないでください。!BK$412&amp;CHAR(10)&amp;触れないでください。!BK$413&amp;CHAR(10)&amp;触れないでください。!BK$414&amp;CHAR(10)&amp;触れないでください。!BK$415&amp;CHAR(10)&amp;触れないでください。!BK$416&amp;CHAR(10)&amp;触れないでください。!BK$417&amp;CHAR(10)&amp;触れないでください。!BK$418&amp;CHAR(10)&amp;触れないでください。!BK$419&amp;CHAR(10)&amp;触れないでください。!BK$420&amp;CHAR(10)&amp;触れないでください。!BK$421&amp;CHAR(10)&amp;触れないでください。!BK$422&amp;CHAR(10)&amp;触れないでください。!BK$423&amp;CHAR(10)&amp;触れないでください。!BK$424&amp;CHAR(10)&amp;触れないでください。!BK$425&amp;CHAR(10)&amp;触れないでください。!BK$426&amp;CHAR(10)&amp;触れないでください。!BK$427&amp;CHAR(10)&amp;触れないでください。!BK$428&amp;CHAR(10)&amp;触れないでください。!BK$429&amp;CHAR(10)&amp;触れないでください。!BK$430&amp;CHAR(10)&amp;触れないでください。!BK$431&amp;CHAR(10)&amp;触れないでください。!BK$432&amp;CHAR(10)&amp;触れないでください。!BK$433&amp;CHAR(10)&amp;触れないでください。!BK$434&amp;CHAR(10)&amp;触れないでください。!BK$435&amp;CHAR(10)&amp;触れないでください。!BK$436&amp;CHAR(10)&amp;触れないでください。!BK$437&amp;CHAR(10)&amp;触れないでください。!BK$438&amp;CHAR(10)&amp;触れないでください。!BK$439&amp;CHAR(10)&amp;触れないでください。!BK$440&amp;CHAR(10)&amp;触れないでください。!BK$441&amp;CHAR(10)&amp;触れないでください。!BK$442&amp;CHAR(10)&amp;触れないでください。!BK$443&amp;CHAR(10)&amp;触れないでください。!BK$444&amp;CHAR(10)&amp;触れないでください。!BK$445&amp;CHAR(10)&amp;触れないでください。!BK$446&amp;CHAR(10)&amp;触れないでください。!BK$447&amp;CHAR(10)&amp;触れないでください。!BK$448&amp;CHAR(10)&amp;触れないでください。!BK$449&amp;CHAR(10)&amp;触れないでください。!BK$450&amp;CHAR(10)&amp;触れないでください。!BK$451&amp;CHAR(10)&amp;触れないでください。!BK$452&amp;CHAR(10)&amp;触れないでください。!BK$453&amp;CHAR(10)&amp;触れないでください。!BK$454&amp;CHAR(10)&amp;触れないでください。!BK$455&amp;CHAR(10)&amp;触れないでください。!BK$456&amp;CHAR(10)&amp;触れないでください。!BK$457&amp;CHAR(10)&amp;触れないでください。!BK$458&amp;CHAR(10)&amp;触れないでください。!BK$459&amp;CHAR(10)&amp;触れないでください。!BK$460&amp;CHAR(10)&amp;触れないでください。!BK$461&amp;CHAR(10)&amp;触れないでください。!BK$462&amp;CHAR(10)&amp;触れないでください。!BK$463&amp;CHAR(10)&amp;触れないでください。!BK$464&amp;CHAR(10)&amp;触れないでください。!BK$465&amp;CHAR(10)&amp;触れないでください。!BK$466&amp;CHAR(10)&amp;触れないでください。!BK$467&amp;CHAR(10)&amp;触れないでください。!BK$468&amp;CHAR(10)&amp;触れないでください。!BK$469&amp;CHAR(10)&amp;触れないでください。!BK$470&amp;CHAR(10)&amp;触れないでください。!BK$471&amp;CHAR(10)&amp;触れないでください。!BK$472&amp;CHAR(10)&amp;触れないでください。!BK$473&amp;CHAR(10)&amp;触れないでください。!BK$474&amp;CHAR(10)&amp;触れないでください。!BK$475&amp;CHAR(10)&amp;触れないでください。!BK$476&amp;CHAR(10)&amp;触れないでください。!BK$477&amp;CHAR(10)&amp;触れないでください。!BK$478&amp;CHAR(10)&amp;触れないでください。!BK$479&amp;CHAR(10)&amp;触れないでください。!BK$480&amp;CHAR(10)&amp;触れないでください。!BK$481&amp;CHAR(10)&amp;触れないでください。!BK$482&amp;CHAR(10)&amp;触れないでください。!BK$483&amp;CHAR(10)&amp;触れないでください。!BK$484&amp;CHAR(10)&amp;触れないでください。!BK$485&amp;CHAR(10)&amp;触れないでください。!BK$486&amp;CHAR(10)&amp;触れないでください。!BK$487&amp;CHAR(10)&amp;触れないでください。!BK$488&amp;CHAR(10)&amp;触れないでください。!BK$489&amp;CHAR(10)&amp;触れないでください。!BK$490&amp;CHAR(10)&amp;触れないでください。!BK$491&amp;CHAR(10)&amp;触れないでください。!BK$492&amp;CHAR(10)&amp;触れないでください。!BK$493&amp;CHAR(10)&amp;触れないでください。!BK$494&amp;CHAR(10)&amp;触れないでください。!BK$495&amp;CHAR(10)&amp;触れないでください。!BK$496&amp;CHAR(10)&amp;触れないでください。!BK$497&amp;CHAR(10)&amp;触れないでください。!BK$498&amp;CHAR(10)&amp;触れないでください。!BK$499&amp;CHAR(10)&amp;触れないでください。!BK$500&amp;CHAR(10)&amp;触れないでください。!BK$501&amp;CHAR(10)&amp;触れないでください。!BK$502,O30)</f>
        <v xml:space="preserve">
</v>
      </c>
      <c r="I30" s="1371"/>
      <c r="J30" s="1371"/>
      <c r="K30" s="1372"/>
      <c r="L30" s="65"/>
      <c r="N30" s="437"/>
      <c r="O30" s="426"/>
      <c r="P30" s="246"/>
      <c r="Q30" s="412"/>
      <c r="R30" s="246"/>
    </row>
    <row r="31" spans="1:18" ht="52.35" customHeight="1" thickBot="1">
      <c r="B31" s="1406" t="s">
        <v>366</v>
      </c>
      <c r="C31" s="1407"/>
      <c r="D31" s="1407"/>
      <c r="E31" s="1408"/>
      <c r="F31" s="1482">
        <f>IF(N31="",触れないでください。!BP503,N31)</f>
        <v>0</v>
      </c>
      <c r="G31" s="1483"/>
      <c r="H31" s="1411" t="str">
        <f>IF(O31="",触れないでください。!BO$256&amp;CHAR(10)&amp;触れないでください。!BO$257&amp;CHAR(10)&amp;触れないでください。!BO$258&amp;CHAR(10)&amp;触れないでください。!BO$259&amp;CHAR(10)&amp;触れないでください。!BO$260&amp;CHAR(10)&amp;触れないでください。!BO$261&amp;CHAR(10)&amp;触れないでください。!BO$262&amp;CHAR(10)&amp;触れないでください。!BO$263&amp;CHAR(10)&amp;触れないでください。!BO$264&amp;CHAR(10)&amp;触れないでください。!BO$265&amp;CHAR(10)&amp;触れないでください。!BO$266&amp;CHAR(10)&amp;触れないでください。!BO$267&amp;CHAR(10)&amp;触れないでください。!BO$268&amp;CHAR(10)&amp;触れないでください。!BO$269&amp;CHAR(10)&amp;触れないでください。!BO$270&amp;CHAR(10)&amp;触れないでください。!BO$271&amp;CHAR(10)&amp;触れないでください。!BO$272&amp;CHAR(10)&amp;触れないでください。!BO$273&amp;CHAR(10)&amp;触れないでください。!BO$274&amp;CHAR(10)&amp;触れないでください。!BO$275&amp;CHAR(10)&amp;触れないでください。!BO$276&amp;CHAR(10)&amp;触れないでください。!BO$277&amp;CHAR(10)&amp;触れないでください。!BO$278&amp;CHAR(10)&amp;触れないでください。!BO$279&amp;CHAR(10)&amp;触れないでください。!BO$280&amp;CHAR(10)&amp;触れないでください。!BO$281&amp;CHAR(10)&amp;触れないでください。!BO$282&amp;CHAR(10)&amp;触れないでください。!BO$283&amp;CHAR(10)&amp;触れないでください。!BO$284&amp;CHAR(10)&amp;触れないでください。!BO$285&amp;CHAR(10)&amp;触れないでください。!BO$286&amp;CHAR(10)&amp;触れないでください。!BO$287&amp;CHAR(10)&amp;触れないでください。!BO$288&amp;CHAR(10)&amp;触れないでください。!BO$289&amp;CHAR(10)&amp;触れないでください。!BO$290&amp;CHAR(10)&amp;触れないでください。!BO$291&amp;CHAR(10)&amp;触れないでください。!BO$292&amp;CHAR(10)&amp;触れないでください。!BO$293&amp;CHAR(10)&amp;触れないでください。!BO$294&amp;CHAR(10)&amp;触れないでください。!BO$295&amp;CHAR(10)&amp;触れないでください。!BO$296&amp;CHAR(10)&amp;触れないでください。!BO$297&amp;CHAR(10)&amp;触れないでください。!BO$298&amp;CHAR(10)&amp;触れないでください。!BO$299&amp;CHAR(10)&amp;触れないでください。!BO$300&amp;CHAR(10)&amp;触れないでください。!BO$301&amp;CHAR(10)&amp;触れないでください。!BO$302&amp;CHAR(10)&amp;触れないでください。!BO$303&amp;CHAR(10)&amp;触れないでください。!BO$304&amp;CHAR(10)&amp;触れないでください。!BO$305&amp;CHAR(10)&amp;触れないでください。!BO$306&amp;CHAR(10)&amp;触れないでください。!BO$307&amp;CHAR(10)&amp;触れないでください。!BO$308&amp;CHAR(10)&amp;触れないでください。!BO$309&amp;CHAR(10)&amp;触れないでください。!BO$310&amp;CHAR(10)&amp;触れないでください。!BO$311&amp;CHAR(10)&amp;触れないでください。!BO$312&amp;CHAR(10)&amp;触れないでください。!BO$313&amp;CHAR(10)&amp;触れないでください。!BO$314&amp;CHAR(10)&amp;触れないでください。!BO$315&amp;CHAR(10)&amp;触れないでください。!BO$316&amp;CHAR(10)&amp;触れないでください。!BO$317&amp;CHAR(10)&amp;触れないでください。!BO$318&amp;CHAR(10)&amp;触れないでください。!BO$319&amp;CHAR(10)&amp;触れないでください。!BO$320&amp;CHAR(10)&amp;触れないでください。!BO$321&amp;CHAR(10)&amp;触れないでください。!BO$322&amp;CHAR(10)&amp;触れないでください。!BO$323&amp;CHAR(10)&amp;触れないでください。!BO$324&amp;CHAR(10)&amp;触れないでください。!BO$325&amp;CHAR(10)&amp;触れないでください。!BO$326&amp;CHAR(10)&amp;触れないでください。!BO$327&amp;CHAR(10)&amp;触れないでください。!BO$328&amp;CHAR(10)&amp;触れないでください。!BO$329&amp;CHAR(10)&amp;触れないでください。!BO$330&amp;CHAR(10)&amp;触れないでください。!BO$331&amp;CHAR(10)&amp;触れないでください。!BO$332&amp;CHAR(10)&amp;触れないでください。!BO$333&amp;CHAR(10)&amp;触れないでください。!BO$334&amp;CHAR(10)&amp;触れないでください。!BO$335&amp;CHAR(10)&amp;触れないでください。!BO$336&amp;CHAR(10)&amp;触れないでください。!BO$337&amp;CHAR(10)&amp;触れないでください。!BO$338&amp;CHAR(10)&amp;触れないでください。!BO$339&amp;CHAR(10)&amp;触れないでください。!BO$340&amp;CHAR(10)&amp;触れないでください。!BO$341&amp;CHAR(10)&amp;触れないでください。!BO$342&amp;CHAR(10)&amp;触れないでください。!BO$343&amp;CHAR(10)&amp;触れないでください。!BO$344&amp;CHAR(10)&amp;触れないでください。!BO$345&amp;CHAR(10)&amp;触れないでください。!BO$346&amp;CHAR(10)&amp;触れないでください。!BO$347&amp;CHAR(10)&amp;触れないでください。!BO$348&amp;CHAR(10)&amp;触れないでください。!BO$349&amp;CHAR(10)&amp;触れないでください。!BO$350&amp;CHAR(10)&amp;触れないでください。!BO$351&amp;CHAR(10)&amp;触れないでください。!BO$352&amp;CHAR(10)&amp;触れないでください。!BO$353&amp;CHAR(10)&amp;触れないでください。!BO$354&amp;CHAR(10)&amp;触れないでください。!BO$355&amp;CHAR(10)&amp;触れないでください。!BO$356&amp;CHAR(10)&amp;触れないでください。!BO$357&amp;CHAR(10)&amp;触れないでください。!BO$358&amp;CHAR(10)&amp;触れないでください。!BO$359&amp;CHAR(10)&amp;触れないでください。!BO$360&amp;CHAR(10)&amp;触れないでください。!BO$361&amp;CHAR(10)&amp;触れないでください。!BO$362&amp;CHAR(10)&amp;触れないでください。!BO$363&amp;CHAR(10)&amp;触れないでください。!BO$364&amp;CHAR(10)&amp;触れないでください。!BO$365&amp;CHAR(10)&amp;触れないでください。!BO$366&amp;CHAR(10)&amp;触れないでください。!BO$367&amp;CHAR(10)&amp;触れないでください。!BO$368&amp;CHAR(10)&amp;触れないでください。!BO$369&amp;CHAR(10)&amp;触れないでください。!BO$370&amp;CHAR(10)&amp;触れないでください。!BO$371&amp;CHAR(10)&amp;触れないでください。!BO$372&amp;CHAR(10)&amp;触れないでください。!BO$373&amp;CHAR(10)&amp;触れないでください。!BO$374&amp;CHAR(10)&amp;触れないでください。!BO$375&amp;CHAR(10)&amp;触れないでください。!BO$376&amp;CHAR(10)&amp;触れないでください。!BO$377&amp;CHAR(10)&amp;触れないでください。!BO$378&amp;CHAR(10)&amp;触れないでください。!BO$379&amp;CHAR(10)&amp;触れないでください。!BO$380&amp;CHAR(10)&amp;触れないでください。!BO$381&amp;CHAR(10)&amp;触れないでください。!BO$382&amp;CHAR(10)&amp;触れないでください。!BO$383&amp;CHAR(10)&amp;触れないでください。!BO$384&amp;CHAR(10)&amp;触れないでください。!BO$385&amp;CHAR(10)&amp;触れないでください。!BO$386&amp;CHAR(10)&amp;触れないでください。!BO$387&amp;CHAR(10)&amp;触れないでください。!BO$388&amp;CHAR(10)&amp;触れないでください。!BO$389&amp;CHAR(10)&amp;触れないでください。!BO$390&amp;CHAR(10)&amp;触れないでください。!BO$391&amp;CHAR(10)&amp;触れないでください。!BO$392&amp;CHAR(10)&amp;触れないでください。!BO$393&amp;CHAR(10)&amp;触れないでください。!BO$394&amp;CHAR(10)&amp;触れないでください。!BO$395&amp;CHAR(10)&amp;触れないでください。!BO$396&amp;CHAR(10)&amp;触れないでください。!BO$397&amp;CHAR(10)&amp;触れないでください。!BO$398&amp;CHAR(10)&amp;触れないでください。!BO$399&amp;CHAR(10)&amp;触れないでください。!BO$400&amp;CHAR(10)&amp;触れないでください。!BO$401&amp;CHAR(10)&amp;触れないでください。!BO$402&amp;CHAR(10)&amp;触れないでください。!BO$403&amp;CHAR(10)&amp;触れないでください。!BO$404&amp;CHAR(10)&amp;触れないでください。!BO$405&amp;CHAR(10)&amp;触れないでください。!BO$406&amp;CHAR(10)&amp;触れないでください。!BO$407&amp;CHAR(10)&amp;触れないでください。!BO$408&amp;CHAR(10)&amp;触れないでください。!BO$409&amp;CHAR(10)&amp;触れないでください。!BO$410&amp;CHAR(10)&amp;触れないでください。!BO$411&amp;CHAR(10)&amp;触れないでください。!BO$412&amp;CHAR(10)&amp;触れないでください。!BO$413&amp;CHAR(10)&amp;触れないでください。!BO$414&amp;CHAR(10)&amp;触れないでください。!BO$415&amp;CHAR(10)&amp;触れないでください。!BO$416&amp;CHAR(10)&amp;触れないでください。!BO$417&amp;CHAR(10)&amp;触れないでください。!BO$418&amp;CHAR(10)&amp;触れないでください。!BO$419&amp;CHAR(10)&amp;触れないでください。!BO$420&amp;CHAR(10)&amp;触れないでください。!BO$421&amp;CHAR(10)&amp;触れないでください。!BO$422&amp;CHAR(10)&amp;触れないでください。!BO$423&amp;CHAR(10)&amp;触れないでください。!BO$424&amp;CHAR(10)&amp;触れないでください。!BO$425&amp;CHAR(10)&amp;触れないでください。!BO$426&amp;CHAR(10)&amp;触れないでください。!BO$427&amp;CHAR(10)&amp;触れないでください。!BO$428&amp;CHAR(10)&amp;触れないでください。!BO$429&amp;CHAR(10)&amp;触れないでください。!BO$430&amp;CHAR(10)&amp;触れないでください。!BO$431&amp;CHAR(10)&amp;触れないでください。!BO$432&amp;CHAR(10)&amp;触れないでください。!BO$433&amp;CHAR(10)&amp;触れないでください。!BO$434&amp;CHAR(10)&amp;触れないでください。!BO$435&amp;CHAR(10)&amp;触れないでください。!BO$436&amp;CHAR(10)&amp;触れないでください。!BO$437&amp;CHAR(10)&amp;触れないでください。!BO$438&amp;CHAR(10)&amp;触れないでください。!BO$439&amp;CHAR(10)&amp;触れないでください。!BO$440&amp;CHAR(10)&amp;触れないでください。!BO$441&amp;CHAR(10)&amp;触れないでください。!BO$442&amp;CHAR(10)&amp;触れないでください。!BO$443&amp;CHAR(10)&amp;触れないでください。!BO$444&amp;CHAR(10)&amp;触れないでください。!BO$445&amp;CHAR(10)&amp;触れないでください。!BO$446&amp;CHAR(10)&amp;触れないでください。!BO$447&amp;CHAR(10)&amp;触れないでください。!BO$448&amp;CHAR(10)&amp;触れないでください。!BO$449&amp;CHAR(10)&amp;触れないでください。!BO$450&amp;CHAR(10)&amp;触れないでください。!BO$451&amp;CHAR(10)&amp;触れないでください。!BO$452&amp;CHAR(10)&amp;触れないでください。!BO$453&amp;CHAR(10)&amp;触れないでください。!BO$454&amp;CHAR(10)&amp;触れないでください。!BO$455&amp;CHAR(10)&amp;触れないでください。!BO$456&amp;CHAR(10)&amp;触れないでください。!BO$457&amp;CHAR(10)&amp;触れないでください。!BO$458&amp;CHAR(10)&amp;触れないでください。!BO$459&amp;CHAR(10)&amp;触れないでください。!BO$460&amp;CHAR(10)&amp;触れないでください。!BO$461&amp;CHAR(10)&amp;触れないでください。!BO$462&amp;CHAR(10)&amp;触れないでください。!BO$463&amp;CHAR(10)&amp;触れないでください。!BO$464&amp;CHAR(10)&amp;触れないでください。!BO$465&amp;CHAR(10)&amp;触れないでください。!BO$466&amp;CHAR(10)&amp;触れないでください。!BO$467&amp;CHAR(10)&amp;触れないでください。!BO$468&amp;CHAR(10)&amp;触れないでください。!BO$469&amp;CHAR(10)&amp;触れないでください。!BO$470&amp;CHAR(10)&amp;触れないでください。!BO$471&amp;CHAR(10)&amp;触れないでください。!BO$472&amp;CHAR(10)&amp;触れないでください。!BO$473&amp;CHAR(10)&amp;触れないでください。!BO$474&amp;CHAR(10)&amp;触れないでください。!BO$475&amp;CHAR(10)&amp;触れないでください。!BO$476&amp;CHAR(10)&amp;触れないでください。!BO$477&amp;CHAR(10)&amp;触れないでください。!BO$478&amp;CHAR(10)&amp;触れないでください。!BO$479&amp;CHAR(10)&amp;触れないでください。!BO$480&amp;CHAR(10)&amp;触れないでください。!BO$481&amp;CHAR(10)&amp;触れないでください。!BO$482&amp;CHAR(10)&amp;触れないでください。!BO$483&amp;CHAR(10)&amp;触れないでください。!BO$484&amp;CHAR(10)&amp;触れないでください。!BO$485&amp;CHAR(10)&amp;触れないでください。!BO$486&amp;CHAR(10)&amp;触れないでください。!BO$487&amp;CHAR(10)&amp;触れないでください。!BO$488&amp;CHAR(10)&amp;触れないでください。!BO$489&amp;CHAR(10)&amp;触れないでください。!BO$490&amp;CHAR(10)&amp;触れないでください。!BO$491&amp;CHAR(10)&amp;触れないでください。!BO$492&amp;CHAR(10)&amp;触れないでください。!BO$493&amp;CHAR(10)&amp;触れないでください。!BO$494&amp;CHAR(10)&amp;触れないでください。!BO$495&amp;CHAR(10)&amp;触れないでください。!BO$496&amp;CHAR(10)&amp;触れないでください。!BO$497&amp;CHAR(10)&amp;触れないでください。!BO$498&amp;CHAR(10)&amp;触れないでください。!BO$499&amp;CHAR(10)&amp;触れないでください。!BO$500&amp;CHAR(10)&amp;触れないでください。!BO$501&amp;CHAR(10)&amp;触れないでください。!BO$502,O31)</f>
        <v xml:space="preserve">
</v>
      </c>
      <c r="I31" s="1412"/>
      <c r="J31" s="1412"/>
      <c r="K31" s="1413"/>
      <c r="L31" s="65"/>
      <c r="N31" s="440"/>
      <c r="O31" s="427"/>
    </row>
    <row r="32" spans="1:18" ht="33.6" customHeight="1" thickTop="1" thickBot="1">
      <c r="B32" s="1414" t="s">
        <v>323</v>
      </c>
      <c r="C32" s="1415"/>
      <c r="D32" s="1415"/>
      <c r="E32" s="1416"/>
      <c r="F32" s="1437">
        <f>F29+F30+F31</f>
        <v>0</v>
      </c>
      <c r="G32" s="1438"/>
      <c r="H32" s="1439" t="str">
        <f>IF(F32&gt;=F22,"","←　C 収益合計 ≧ Ｂ その他の費用　としてください。")</f>
        <v/>
      </c>
      <c r="I32" s="1440"/>
      <c r="J32" s="1440"/>
      <c r="K32" s="1440"/>
      <c r="L32" s="70"/>
    </row>
    <row r="33" spans="1:12" ht="9" customHeight="1">
      <c r="B33" s="77"/>
      <c r="C33" s="77"/>
      <c r="D33" s="77"/>
      <c r="E33" s="77"/>
      <c r="F33" s="77"/>
      <c r="G33" s="77"/>
      <c r="H33" s="77"/>
      <c r="I33" s="77"/>
      <c r="J33" s="77"/>
      <c r="K33" s="77"/>
      <c r="L33" s="70"/>
    </row>
    <row r="34" spans="1:12" ht="36.75" customHeight="1" thickBot="1">
      <c r="B34" s="78" t="s">
        <v>137</v>
      </c>
      <c r="C34" s="79"/>
      <c r="D34" s="79"/>
      <c r="E34" s="80"/>
      <c r="F34" s="80"/>
      <c r="G34" s="80"/>
      <c r="H34" s="80"/>
      <c r="I34" s="81"/>
      <c r="J34" s="1435" t="s">
        <v>510</v>
      </c>
      <c r="K34" s="1436"/>
      <c r="L34" s="353"/>
    </row>
    <row r="35" spans="1:12" ht="52.35" customHeight="1" thickTop="1" thickBot="1">
      <c r="A35" s="82"/>
      <c r="B35" s="1453" t="s">
        <v>324</v>
      </c>
      <c r="C35" s="1454"/>
      <c r="D35" s="1455"/>
      <c r="E35" s="83" t="s">
        <v>136</v>
      </c>
      <c r="F35" s="1404">
        <f>IF(F36=0,0,IF((F17/F24)&gt;=0.5,"委託比率が
５０％以上",IF(F36,IF(OR(20000000&lt;F36,F36&lt;500000),"限度額の範囲としてください",F36))))</f>
        <v>0</v>
      </c>
      <c r="G35" s="1405"/>
      <c r="H35" s="84" t="s">
        <v>134</v>
      </c>
      <c r="I35" s="84" t="s">
        <v>134</v>
      </c>
      <c r="J35" s="85">
        <f>ROUNDDOWN(F35,-3)</f>
        <v>0</v>
      </c>
      <c r="K35" s="86" t="s">
        <v>133</v>
      </c>
      <c r="L35" s="357"/>
    </row>
    <row r="36" spans="1:12" ht="12" customHeight="1" thickTop="1">
      <c r="F36" s="1433">
        <f>F24-F32</f>
        <v>0</v>
      </c>
      <c r="G36" s="1434"/>
      <c r="L36" s="357"/>
    </row>
    <row r="37" spans="1:12" ht="28.5" customHeight="1">
      <c r="L37" s="357"/>
    </row>
    <row r="38" spans="1:12" ht="28.5" customHeight="1">
      <c r="L38" s="358"/>
    </row>
    <row r="39" spans="1:12" ht="28.5" customHeight="1">
      <c r="L39" s="77"/>
    </row>
    <row r="40" spans="1:12" ht="28.5" customHeight="1">
      <c r="L40" s="81"/>
    </row>
    <row r="41" spans="1:12" ht="28.5" customHeight="1">
      <c r="L41" s="359"/>
    </row>
  </sheetData>
  <sheetProtection algorithmName="SHA-512" hashValue="4ryUuoE6I+C53PB8dVlUv4zoiok9Mgs7QU2HhF9bcJnC0pylcPpeW89iv76LPfHp8KRdvjiZZgNVaPADlcLhMQ==" saltValue="b3IWnuhvW2ZPaw5iRwePHQ==" spinCount="100000" sheet="1" formatColumns="0" formatRows="0" selectLockedCells="1"/>
  <mergeCells count="72">
    <mergeCell ref="N20:O21"/>
    <mergeCell ref="C12:E12"/>
    <mergeCell ref="F12:G12"/>
    <mergeCell ref="F9:G9"/>
    <mergeCell ref="H9:K9"/>
    <mergeCell ref="F10:G10"/>
    <mergeCell ref="H10:K10"/>
    <mergeCell ref="F11:G11"/>
    <mergeCell ref="H11:K11"/>
    <mergeCell ref="N3:O3"/>
    <mergeCell ref="B4:E4"/>
    <mergeCell ref="F4:G4"/>
    <mergeCell ref="H4:K4"/>
    <mergeCell ref="F7:G7"/>
    <mergeCell ref="H7:K7"/>
    <mergeCell ref="F6:G6"/>
    <mergeCell ref="H6:K6"/>
    <mergeCell ref="N7:O7"/>
    <mergeCell ref="B1:D1"/>
    <mergeCell ref="F2:K2"/>
    <mergeCell ref="B3:H3"/>
    <mergeCell ref="B5:E5"/>
    <mergeCell ref="F5:G5"/>
    <mergeCell ref="H5:K5"/>
    <mergeCell ref="C8:E8"/>
    <mergeCell ref="F8:G8"/>
    <mergeCell ref="H8:K8"/>
    <mergeCell ref="H18:K18"/>
    <mergeCell ref="H12:K12"/>
    <mergeCell ref="F13:G13"/>
    <mergeCell ref="H13:K13"/>
    <mergeCell ref="F14:G14"/>
    <mergeCell ref="H14:K14"/>
    <mergeCell ref="F15:G15"/>
    <mergeCell ref="H15:K15"/>
    <mergeCell ref="F16:G16"/>
    <mergeCell ref="H16:K16"/>
    <mergeCell ref="B24:E24"/>
    <mergeCell ref="F24:G24"/>
    <mergeCell ref="C17:E17"/>
    <mergeCell ref="F17:G17"/>
    <mergeCell ref="H17:K17"/>
    <mergeCell ref="F19:G19"/>
    <mergeCell ref="H19:K19"/>
    <mergeCell ref="B20:E20"/>
    <mergeCell ref="F20:G20"/>
    <mergeCell ref="H20:K20"/>
    <mergeCell ref="B22:E22"/>
    <mergeCell ref="F22:G22"/>
    <mergeCell ref="H22:K22"/>
    <mergeCell ref="B9:B19"/>
    <mergeCell ref="C9:E9"/>
    <mergeCell ref="F18:G18"/>
    <mergeCell ref="B28:E28"/>
    <mergeCell ref="F28:G28"/>
    <mergeCell ref="H28:K28"/>
    <mergeCell ref="B30:E30"/>
    <mergeCell ref="F30:G30"/>
    <mergeCell ref="H30:K30"/>
    <mergeCell ref="B29:E29"/>
    <mergeCell ref="F29:G29"/>
    <mergeCell ref="H29:K29"/>
    <mergeCell ref="B31:E31"/>
    <mergeCell ref="F31:G31"/>
    <mergeCell ref="H31:K31"/>
    <mergeCell ref="F36:G36"/>
    <mergeCell ref="B32:E32"/>
    <mergeCell ref="F32:G32"/>
    <mergeCell ref="H32:K32"/>
    <mergeCell ref="J34:K34"/>
    <mergeCell ref="B35:D35"/>
    <mergeCell ref="F35:G35"/>
  </mergeCells>
  <phoneticPr fontId="1"/>
  <dataValidations count="1">
    <dataValidation type="custom" allowBlank="1" showInputMessage="1" showErrorMessage="1" sqref="O5" xr:uid="{00000000-0002-0000-0500-000000000000}">
      <formula1>NOT(H5="")</formula1>
    </dataValidation>
  </dataValidations>
  <printOptions horizontalCentered="1"/>
  <pageMargins left="0.31496062992125984" right="0.31496062992125984" top="0.74803149606299213" bottom="0.35433070866141736" header="0.43307086614173229" footer="0.31496062992125984"/>
  <pageSetup paperSize="9" scale="53"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8">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01000000}">
          <x14:formula1>
            <xm:f>触れないでください。!AZ$503=0</xm:f>
          </x14:formula1>
          <xm:sqref>N19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02000000}">
          <x14:formula1>
            <xm:f>触れないでください。!AV$503=0</xm:f>
          </x14:formula1>
          <xm:sqref>N18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03000000}">
          <x14:formula1>
            <xm:f>触れないでください。!AR$503=0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04000000}">
          <x14:formula1>
            <xm:f>触れないでください。!AN$503=0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05000000}">
          <x14:formula1>
            <xm:f>触れないでください。!AJ$503=0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06000000}">
          <x14:formula1>
            <xm:f>触れないでください。!AF$503=0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07000000}">
          <x14:formula1>
            <xm:f>触れないでください。!AB$503=0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08000000}">
          <x14:formula1>
            <xm:f>触れないでください。!X$503=0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09000000}">
          <x14:formula1>
            <xm:f>触れないでください。!T$503=0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0A000000}">
          <x14:formula1>
            <xm:f>触れないでください。!L$503=0</xm:f>
          </x14:formula1>
          <xm:sqref>N9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0B000000}">
          <x14:formula1>
            <xm:f>触れないでください。!P$503=0</xm:f>
          </x14:formula1>
          <xm:sqref>N10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0C000000}">
          <x14:formula1>
            <xm:f>触れないでください。!BD$503=0</xm:f>
          </x14:formula1>
          <xm:sqref>N22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0D000000}">
          <x14:formula1>
            <xm:f>触れないでください。!BP$503=0</xm:f>
          </x14:formula1>
          <xm:sqref>N31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0E000000}">
          <x14:formula1>
            <xm:f>触れないでください。!BL$503=0</xm:f>
          </x14:formula1>
          <xm:sqref>N30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0F000000}">
          <x14:formula1>
            <xm:f>触れないでください。!BH$503=0</xm:f>
          </x14:formula1>
          <xm:sqref>N29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10000000}">
          <x14:formula1>
            <xm:f>触れないでください。!H$503=0</xm:f>
          </x14:formula1>
          <xm:sqref>N6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11000000}">
          <x14:formula1>
            <xm:f>触れないでください。!D503=0</xm:f>
          </x14:formula1>
          <xm:sqref>N5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500-000012000000}">
          <x14:formula1>
            <xm:f>触れないでください。!BT$503=0</xm:f>
          </x14:formula1>
          <xm:sqref>N8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FF0000"/>
    <pageSetUpPr fitToPage="1"/>
  </sheetPr>
  <dimension ref="A1:R41"/>
  <sheetViews>
    <sheetView zoomScale="85" zoomScaleNormal="85" workbookViewId="0">
      <selection activeCell="N5" sqref="N5"/>
    </sheetView>
  </sheetViews>
  <sheetFormatPr defaultColWidth="9" defaultRowHeight="28.5" customHeight="1"/>
  <cols>
    <col min="1" max="1" width="2.5" style="41" customWidth="1"/>
    <col min="2" max="2" width="6.5" style="87" customWidth="1"/>
    <col min="3" max="3" width="12.125" style="87" customWidth="1"/>
    <col min="4" max="4" width="9.875" style="87" customWidth="1"/>
    <col min="5" max="5" width="11.875" style="87" customWidth="1"/>
    <col min="6" max="6" width="8.625" style="87" customWidth="1"/>
    <col min="7" max="7" width="9.875" style="87" customWidth="1"/>
    <col min="8" max="8" width="11.625" style="87" customWidth="1"/>
    <col min="9" max="9" width="8.625" style="87" customWidth="1"/>
    <col min="10" max="10" width="13.125" style="87" customWidth="1"/>
    <col min="11" max="11" width="29.625" style="87" customWidth="1"/>
    <col min="12" max="12" width="8.875" style="87" hidden="1" customWidth="1"/>
    <col min="13" max="13" width="2.875" style="87" customWidth="1"/>
    <col min="14" max="14" width="18.875" style="87" customWidth="1"/>
    <col min="15" max="15" width="60.125" style="87" customWidth="1"/>
    <col min="16" max="16384" width="9" style="87"/>
  </cols>
  <sheetData>
    <row r="1" spans="1:15" ht="21" customHeight="1" thickBot="1">
      <c r="B1" s="1417" t="s">
        <v>495</v>
      </c>
      <c r="C1" s="1417"/>
      <c r="D1" s="1417"/>
      <c r="E1" s="42"/>
      <c r="F1" s="42"/>
      <c r="G1" s="42"/>
      <c r="H1" s="42"/>
      <c r="I1" s="42"/>
      <c r="J1" s="42"/>
      <c r="K1" s="42"/>
      <c r="L1" s="351"/>
    </row>
    <row r="2" spans="1:15" ht="29.85" customHeight="1" thickBot="1">
      <c r="B2" s="43" t="s">
        <v>159</v>
      </c>
      <c r="C2" s="44"/>
      <c r="D2" s="45"/>
      <c r="E2" s="46" t="s">
        <v>158</v>
      </c>
      <c r="F2" s="1456">
        <f>要望書!J12</f>
        <v>0</v>
      </c>
      <c r="G2" s="1457"/>
      <c r="H2" s="1457"/>
      <c r="I2" s="1457"/>
      <c r="J2" s="1457"/>
      <c r="K2" s="1458"/>
      <c r="L2" s="351"/>
    </row>
    <row r="3" spans="1:15" ht="28.35" customHeight="1" thickBot="1">
      <c r="B3" s="1373" t="s">
        <v>157</v>
      </c>
      <c r="C3" s="1373"/>
      <c r="D3" s="1373"/>
      <c r="E3" s="1373"/>
      <c r="F3" s="1373"/>
      <c r="G3" s="1373"/>
      <c r="H3" s="1373"/>
      <c r="I3" s="47"/>
      <c r="J3" s="47"/>
      <c r="K3" s="47"/>
      <c r="L3" s="351"/>
      <c r="N3" s="1364" t="s">
        <v>322</v>
      </c>
      <c r="O3" s="1364"/>
    </row>
    <row r="4" spans="1:15" ht="27" customHeight="1" thickBot="1">
      <c r="B4" s="1374" t="s">
        <v>156</v>
      </c>
      <c r="C4" s="1375"/>
      <c r="D4" s="1375"/>
      <c r="E4" s="1376"/>
      <c r="F4" s="1377" t="s">
        <v>155</v>
      </c>
      <c r="G4" s="1378"/>
      <c r="H4" s="1444" t="s">
        <v>138</v>
      </c>
      <c r="I4" s="1445"/>
      <c r="J4" s="1445"/>
      <c r="K4" s="1446"/>
      <c r="L4" s="351"/>
      <c r="N4" s="360" t="s">
        <v>327</v>
      </c>
      <c r="O4" s="361" t="s">
        <v>326</v>
      </c>
    </row>
    <row r="5" spans="1:15" ht="62.45" customHeight="1">
      <c r="A5" s="48"/>
      <c r="B5" s="1459" t="s">
        <v>177</v>
      </c>
      <c r="C5" s="1460"/>
      <c r="D5" s="1460"/>
      <c r="E5" s="1461"/>
      <c r="F5" s="1470">
        <f>IF(N5="",触れないでください。!D804,N5)</f>
        <v>0</v>
      </c>
      <c r="G5" s="1471"/>
      <c r="H5" s="1484" t="str">
        <f>IF(O5="",触れないでください。!C$506&amp;CHAR(10)&amp;触れないでください。!C$507&amp;CHAR(10)&amp;触れないでください。!C$508&amp;CHAR(10)&amp;触れないでください。!C$509&amp;CHAR(10)&amp;触れないでください。!C$510&amp;CHAR(10)&amp;触れないでください。!C$511&amp;CHAR(10)&amp;触れないでください。!C$512&amp;CHAR(10)&amp;触れないでください。!C$513&amp;CHAR(10)&amp;触れないでください。!C$514&amp;CHAR(10)&amp;触れないでください。!C$515&amp;CHAR(10)&amp;触れないでください。!C$516&amp;CHAR(10)&amp;触れないでください。!C$517&amp;CHAR(10)&amp;触れないでください。!C$518&amp;CHAR(10)&amp;触れないでください。!C$519&amp;CHAR(10)&amp;触れないでください。!C$520&amp;CHAR(10)&amp;触れないでください。!C$521&amp;CHAR(10)&amp;触れないでください。!C$522&amp;CHAR(10)&amp;触れないでください。!C$523&amp;CHAR(10)&amp;触れないでください。!C$524&amp;CHAR(10)&amp;触れないでください。!C$525&amp;CHAR(10)&amp;触れないでください。!C$526&amp;CHAR(10)&amp;触れないでください。!C$527&amp;CHAR(10)&amp;触れないでください。!C$528&amp;CHAR(10)&amp;触れないでください。!C$529&amp;CHAR(10)&amp;触れないでください。!C$530&amp;CHAR(10)&amp;触れないでください。!C$531&amp;CHAR(10)&amp;触れないでください。!C$532&amp;CHAR(10)&amp;触れないでください。!C$533&amp;CHAR(10)&amp;触れないでください。!C$534&amp;CHAR(10)&amp;触れないでください。!C$535&amp;CHAR(10)&amp;触れないでください。!C$536&amp;CHAR(10)&amp;触れないでください。!C$537&amp;CHAR(10)&amp;触れないでください。!C$538&amp;CHAR(10)&amp;触れないでください。!C$539&amp;CHAR(10)&amp;触れないでください。!C$540&amp;CHAR(10)&amp;触れないでください。!C$541&amp;CHAR(10)&amp;触れないでください。!C$542&amp;CHAR(10)&amp;触れないでください。!C$543&amp;CHAR(10)&amp;触れないでください。!C$544&amp;CHAR(10)&amp;触れないでください。!C$545&amp;CHAR(10)&amp;触れないでください。!C$546&amp;CHAR(10)&amp;触れないでください。!C$547&amp;CHAR(10)&amp;触れないでください。!C$548&amp;CHAR(10)&amp;触れないでください。!C$549&amp;CHAR(10)&amp;触れないでください。!C$550&amp;CHAR(10)&amp;触れないでください。!C$551&amp;CHAR(10)&amp;触れないでください。!C$552&amp;CHAR(10)&amp;触れないでください。!C$553&amp;CHAR(10)&amp;触れないでください。!C$554&amp;CHAR(10)&amp;触れないでください。!C$555&amp;CHAR(10)&amp;触れないでください。!C$556&amp;CHAR(10)&amp;触れないでください。!C$557&amp;CHAR(10)&amp;触れないでください。!C$558&amp;CHAR(10)&amp;触れないでください。!C$559&amp;CHAR(10)&amp;触れないでください。!C$560&amp;CHAR(10)&amp;触れないでください。!C$561&amp;CHAR(10)&amp;触れないでください。!C$562&amp;CHAR(10)&amp;触れないでください。!C$563&amp;CHAR(10)&amp;触れないでください。!C$564&amp;CHAR(10)&amp;触れないでください。!C$565&amp;CHAR(10)&amp;触れないでください。!C$566&amp;CHAR(10)&amp;触れないでください。!C$567&amp;CHAR(10)&amp;触れないでください。!C$568&amp;CHAR(10)&amp;触れないでください。!C$569&amp;CHAR(10)&amp;触れないでください。!C$570&amp;CHAR(10)&amp;触れないでください。!C$571&amp;CHAR(10)&amp;触れないでください。!C$572&amp;CHAR(10)&amp;触れないでください。!C$573&amp;CHAR(10)&amp;触れないでください。!C$574&amp;CHAR(10)&amp;触れないでください。!C$575&amp;CHAR(10)&amp;触れないでください。!C$576&amp;CHAR(10)&amp;触れないでください。!C$577&amp;CHAR(10)&amp;触れないでください。!C$578&amp;CHAR(10)&amp;触れないでください。!C$579&amp;CHAR(10)&amp;触れないでください。!C$580&amp;CHAR(10)&amp;触れないでください。!C$581&amp;CHAR(10)&amp;触れないでください。!C$582&amp;CHAR(10)&amp;触れないでください。!C$583&amp;CHAR(10)&amp;触れないでください。!C$584&amp;CHAR(10)&amp;触れないでください。!C$585&amp;CHAR(10)&amp;触れないでください。!C$586&amp;CHAR(10)&amp;触れないでください。!C$587&amp;CHAR(10)&amp;触れないでください。!C$588&amp;CHAR(10)&amp;触れないでください。!C$589&amp;CHAR(10)&amp;触れないでください。!C$590&amp;CHAR(10)&amp;触れないでください。!C$591&amp;CHAR(10)&amp;触れないでください。!C$592&amp;CHAR(10)&amp;触れないでください。!C$593&amp;CHAR(10)&amp;触れないでください。!C$594&amp;CHAR(10)&amp;触れないでください。!C$595&amp;CHAR(10)&amp;触れないでください。!C$596&amp;CHAR(10)&amp;触れないでください。!C$597&amp;CHAR(10)&amp;触れないでください。!C$598&amp;CHAR(10)&amp;触れないでください。!C$599&amp;CHAR(10)&amp;触れないでください。!C$600&amp;CHAR(10)&amp;触れないでください。!C$601&amp;CHAR(10)&amp;触れないでください。!C$602&amp;CHAR(10)&amp;触れないでください。!C$603&amp;CHAR(10)&amp;触れないでください。!C$604&amp;CHAR(10)&amp;触れないでください。!C$605&amp;CHAR(10)&amp;触れないでください。!C$606&amp;CHAR(10)&amp;触れないでください。!C$607&amp;CHAR(10)&amp;触れないでください。!C$608&amp;CHAR(10)&amp;触れないでください。!C$609&amp;CHAR(10)&amp;触れないでください。!C$610&amp;CHAR(10)&amp;触れないでください。!C$611&amp;CHAR(10)&amp;触れないでください。!C$612&amp;CHAR(10)&amp;触れないでください。!C$613&amp;CHAR(10)&amp;触れないでください。!C$614&amp;CHAR(10)&amp;触れないでください。!C$615&amp;CHAR(10)&amp;触れないでください。!C$616&amp;CHAR(10)&amp;触れないでください。!C$617&amp;CHAR(10)&amp;触れないでください。!C$618&amp;CHAR(10)&amp;触れないでください。!C$619&amp;CHAR(10)&amp;触れないでください。!C$620&amp;CHAR(10)&amp;触れないでください。!C$621&amp;CHAR(10)&amp;触れないでください。!C$622&amp;CHAR(10)&amp;触れないでください。!C$623&amp;CHAR(10)&amp;触れないでください。!C$624&amp;CHAR(10)&amp;触れないでください。!C$625&amp;CHAR(10)&amp;触れないでください。!C$626&amp;CHAR(10)&amp;触れないでください。!C$627&amp;CHAR(10)&amp;触れないでください。!C$628&amp;CHAR(10)&amp;触れないでください。!C$629&amp;CHAR(10)&amp;触れないでください。!C$630&amp;CHAR(10)&amp;触れないでください。!C$631&amp;CHAR(10)&amp;触れないでください。!C$632&amp;CHAR(10)&amp;触れないでください。!C$633&amp;CHAR(10)&amp;触れないでください。!C$634&amp;CHAR(10)&amp;触れないでください。!C$635&amp;CHAR(10)&amp;触れないでください。!C$636&amp;CHAR(10)&amp;触れないでください。!C$637&amp;CHAR(10)&amp;触れないでください。!C$638&amp;CHAR(10)&amp;触れないでください。!C$639&amp;CHAR(10)&amp;触れないでください。!C$640&amp;CHAR(10)&amp;触れないでください。!C$641&amp;CHAR(10)&amp;触れないでください。!C$642&amp;CHAR(10)&amp;触れないでください。!C$643&amp;CHAR(10)&amp;触れないでください。!C$644&amp;CHAR(10)&amp;触れないでください。!C$645&amp;CHAR(10)&amp;触れないでください。!C$646&amp;CHAR(10)&amp;触れないでください。!C$647&amp;CHAR(10)&amp;触れないでください。!C$648&amp;CHAR(10)&amp;触れないでください。!C$649&amp;CHAR(10)&amp;触れないでください。!C$650&amp;CHAR(10)&amp;触れないでください。!C$651&amp;CHAR(10)&amp;触れないでください。!C$652&amp;CHAR(10)&amp;触れないでください。!C$653&amp;CHAR(10)&amp;触れないでください。!C$654&amp;CHAR(10)&amp;触れないでください。!C$655&amp;CHAR(10)&amp;触れないでください。!C$656&amp;CHAR(10)&amp;触れないでください。!C$657&amp;CHAR(10)&amp;触れないでください。!C$658&amp;CHAR(10)&amp;触れないでください。!C$659&amp;CHAR(10)&amp;触れないでください。!C$660&amp;CHAR(10)&amp;触れないでください。!C$661&amp;CHAR(10)&amp;触れないでください。!C$662&amp;CHAR(10)&amp;触れないでください。!C$663&amp;CHAR(10)&amp;触れないでください。!C$664&amp;CHAR(10)&amp;触れないでください。!C$665&amp;CHAR(10)&amp;触れないでください。!C$666&amp;CHAR(10)&amp;触れないでください。!C$667&amp;CHAR(10)&amp;触れないでください。!C$668&amp;CHAR(10)&amp;触れないでください。!C$669&amp;CHAR(10)&amp;触れないでください。!C$670&amp;CHAR(10)&amp;触れないでください。!C$671&amp;CHAR(10)&amp;触れないでください。!C$672&amp;CHAR(10)&amp;触れないでください。!C$673&amp;CHAR(10)&amp;触れないでください。!C$674&amp;CHAR(10)&amp;触れないでください。!C$675&amp;CHAR(10)&amp;触れないでください。!C$676&amp;CHAR(10)&amp;触れないでください。!C$677&amp;CHAR(10)&amp;触れないでください。!C$678&amp;CHAR(10)&amp;触れないでください。!C$679&amp;CHAR(10)&amp;触れないでください。!C$680&amp;CHAR(10)&amp;触れないでください。!C$681&amp;CHAR(10)&amp;触れないでください。!C$682&amp;CHAR(10)&amp;触れないでください。!C$683&amp;CHAR(10)&amp;触れないでください。!C$684&amp;CHAR(10)&amp;触れないでください。!C$685&amp;CHAR(10)&amp;触れないでください。!C$686&amp;CHAR(10)&amp;触れないでください。!C$687&amp;CHAR(10)&amp;触れないでください。!C$688&amp;CHAR(10)&amp;触れないでください。!C$689&amp;CHAR(10)&amp;触れないでください。!C$690&amp;CHAR(10)&amp;触れないでください。!C$691&amp;CHAR(10)&amp;触れないでください。!C$692&amp;CHAR(10)&amp;触れないでください。!C$693&amp;CHAR(10)&amp;触れないでください。!C$694&amp;CHAR(10)&amp;触れないでください。!C$695&amp;CHAR(10)&amp;触れないでください。!C$696&amp;CHAR(10)&amp;触れないでください。!C$697&amp;CHAR(10)&amp;触れないでください。!C$698&amp;CHAR(10)&amp;触れないでください。!C$699&amp;CHAR(10)&amp;触れないでください。!C$700&amp;CHAR(10)&amp;触れないでください。!C$701&amp;CHAR(10)&amp;触れないでください。!C$702&amp;CHAR(10)&amp;触れないでください。!C$703&amp;CHAR(10)&amp;触れないでください。!C$704&amp;CHAR(10)&amp;触れないでください。!C$705&amp;CHAR(10)&amp;触れないでください。!C$706&amp;CHAR(10)&amp;触れないでください。!C$707&amp;CHAR(10)&amp;触れないでください。!C$708&amp;CHAR(10)&amp;触れないでください。!C$709&amp;CHAR(10)&amp;触れないでください。!C$710&amp;CHAR(10)&amp;触れないでください。!C$711&amp;CHAR(10)&amp;触れないでください。!C$712&amp;CHAR(10)&amp;触れないでください。!C$713&amp;CHAR(10)&amp;触れないでください。!C$714&amp;CHAR(10)&amp;触れないでください。!C$715&amp;CHAR(10)&amp;触れないでください。!C$716&amp;CHAR(10)&amp;触れないでください。!C$717&amp;CHAR(10)&amp;触れないでください。!C$718&amp;CHAR(10)&amp;触れないでください。!C$719&amp;CHAR(10)&amp;触れないでください。!C$720&amp;CHAR(10)&amp;触れないでください。!C$721&amp;CHAR(10)&amp;触れないでください。!C$722&amp;CHAR(10)&amp;触れないでください。!C$723&amp;CHAR(10)&amp;触れないでください。!C$724&amp;CHAR(10)&amp;触れないでください。!C$725&amp;CHAR(10)&amp;触れないでください。!C$726&amp;CHAR(10)&amp;触れないでください。!C$727&amp;CHAR(10)&amp;触れないでください。!C$728&amp;CHAR(10)&amp;触れないでください。!C$729&amp;CHAR(10)&amp;触れないでください。!C$730&amp;CHAR(10)&amp;触れないでください。!C$731&amp;CHAR(10)&amp;触れないでください。!C$732&amp;CHAR(10)&amp;触れないでください。!C$733&amp;CHAR(10)&amp;触れないでください。!C$734&amp;CHAR(10)&amp;触れないでください。!C$735&amp;CHAR(10)&amp;触れないでください。!C$736&amp;CHAR(10)&amp;触れないでください。!C$737&amp;CHAR(10)&amp;触れないでください。!C$738&amp;CHAR(10)&amp;触れないでください。!C$739&amp;CHAR(10)&amp;触れないでください。!C$740&amp;CHAR(10)&amp;触れないでください。!C$741&amp;CHAR(10)&amp;触れないでください。!C$742&amp;CHAR(10)&amp;触れないでください。!C$743&amp;CHAR(10)&amp;触れないでください。!C$744&amp;CHAR(10)&amp;触れないでください。!C$745&amp;CHAR(10)&amp;触れないでください。!C$746&amp;CHAR(10)&amp;触れないでください。!C$747&amp;CHAR(10)&amp;触れないでください。!C$748&amp;CHAR(10)&amp;触れないでください。!C$749&amp;CHAR(10)&amp;触れないでください。!C$750&amp;CHAR(10)&amp;触れないでください。!C$751&amp;CHAR(10)&amp;触れないでください。!C$752&amp;CHAR(10)&amp;触れないでください。!C$753&amp;CHAR(10)&amp;触れないでください。!C$754&amp;CHAR(10)&amp;触れないでください。!C$755&amp;CHAR(10)&amp;触れないでください。!C$756&amp;CHAR(10)&amp;触れないでください。!C$757&amp;CHAR(10)&amp;触れないでください。!C$758&amp;CHAR(10)&amp;触れないでください。!C$759&amp;CHAR(10)&amp;触れないでください。!C$760&amp;CHAR(10)&amp;触れないでください。!C$761&amp;CHAR(10)&amp;触れないでください。!C$762&amp;CHAR(10)&amp;触れないでください。!C$763&amp;CHAR(10)&amp;触れないでください。!C$764&amp;CHAR(10)&amp;触れないでください。!C$765&amp;CHAR(10)&amp;触れないでください。!C$766&amp;CHAR(10)&amp;触れないでください。!C$767&amp;CHAR(10)&amp;触れないでください。!C$768&amp;CHAR(10)&amp;触れないでください。!C$769&amp;CHAR(10)&amp;触れないでください。!C$770&amp;CHAR(10)&amp;触れないでください。!C$771&amp;CHAR(10)&amp;触れないでください。!C$772&amp;CHAR(10)&amp;触れないでください。!C$773&amp;CHAR(10)&amp;触れないでください。!C$774&amp;CHAR(10)&amp;触れないでください。!C$775&amp;CHAR(10)&amp;触れないでください。!C$776&amp;CHAR(10)&amp;触れないでください。!C$777&amp;CHAR(10)&amp;触れないでください。!C$778&amp;CHAR(10)&amp;触れないでください。!C$779&amp;CHAR(10)&amp;触れないでください。!C$780&amp;CHAR(10)&amp;触れないでください。!C$781&amp;CHAR(10)&amp;触れないでください。!C$782&amp;CHAR(10)&amp;触れないでください。!C$783&amp;CHAR(10)&amp;触れないでください。!C$784&amp;CHAR(10)&amp;触れないでください。!C$785&amp;CHAR(10)&amp;触れないでください。!C$786&amp;CHAR(10)&amp;触れないでください。!C$787&amp;CHAR(10)&amp;触れないでください。!C$788&amp;CHAR(10)&amp;触れないでください。!C$789&amp;CHAR(10)&amp;触れないでください。!C$790&amp;CHAR(10)&amp;触れないでください。!C$791&amp;CHAR(10)&amp;触れないでください。!C$792&amp;CHAR(10)&amp;触れないでください。!C$793&amp;CHAR(10)&amp;触れないでください。!C$794&amp;CHAR(10)&amp;触れないでください。!C$795&amp;CHAR(10)&amp;触れないでください。!C$796&amp;CHAR(10)&amp;触れないでください。!C$797&amp;CHAR(10)&amp;触れないでください。!C$798&amp;CHAR(10)&amp;触れないでください。!C$799&amp;CHAR(10)&amp;触れないでください。!C$800&amp;CHAR(10)&amp;触れないでください。!C$801&amp;CHAR(10)&amp;触れないでください。!C$802&amp;CHAR(10)&amp;触れないでください。!C$803,O5)</f>
        <v xml:space="preserve">
</v>
      </c>
      <c r="I5" s="1485"/>
      <c r="J5" s="1485"/>
      <c r="K5" s="1486"/>
      <c r="L5" s="351"/>
      <c r="N5" s="433"/>
      <c r="O5" s="418"/>
    </row>
    <row r="6" spans="1:15" ht="52.35" customHeight="1">
      <c r="A6" s="48"/>
      <c r="B6" s="49" t="s">
        <v>154</v>
      </c>
      <c r="C6" s="50"/>
      <c r="D6" s="50"/>
      <c r="E6" s="51"/>
      <c r="F6" s="1475">
        <f>IF(N6="",触れないでください。!H804,N6)</f>
        <v>0</v>
      </c>
      <c r="G6" s="1476"/>
      <c r="H6" s="1487" t="str">
        <f>IF(O6="",触れないでください。!G$506&amp;CHAR(10)&amp;触れないでください。!G$507&amp;CHAR(10)&amp;触れないでください。!G$508&amp;CHAR(10)&amp;触れないでください。!G$509&amp;CHAR(10)&amp;触れないでください。!G$510&amp;CHAR(10)&amp;触れないでください。!G$511&amp;CHAR(10)&amp;触れないでください。!G$512&amp;CHAR(10)&amp;触れないでください。!G$513&amp;CHAR(10)&amp;触れないでください。!G$514&amp;CHAR(10)&amp;触れないでください。!G$515&amp;CHAR(10)&amp;触れないでください。!G$516&amp;CHAR(10)&amp;触れないでください。!G$517&amp;CHAR(10)&amp;触れないでください。!G$518&amp;CHAR(10)&amp;触れないでください。!G$519&amp;CHAR(10)&amp;触れないでください。!G$520&amp;CHAR(10)&amp;触れないでください。!G$521&amp;CHAR(10)&amp;触れないでください。!G$522&amp;CHAR(10)&amp;触れないでください。!G$523&amp;CHAR(10)&amp;触れないでください。!G$524&amp;CHAR(10)&amp;触れないでください。!G$525&amp;CHAR(10)&amp;触れないでください。!G$526&amp;CHAR(10)&amp;触れないでください。!G$527&amp;CHAR(10)&amp;触れないでください。!G$528&amp;CHAR(10)&amp;触れないでください。!G$529&amp;CHAR(10)&amp;触れないでください。!G$530&amp;CHAR(10)&amp;触れないでください。!G$531&amp;CHAR(10)&amp;触れないでください。!G$532&amp;CHAR(10)&amp;触れないでください。!G$533&amp;CHAR(10)&amp;触れないでください。!G$534&amp;CHAR(10)&amp;触れないでください。!G$535&amp;CHAR(10)&amp;触れないでください。!G$536&amp;CHAR(10)&amp;触れないでください。!G$537&amp;CHAR(10)&amp;触れないでください。!G$538&amp;CHAR(10)&amp;触れないでください。!G$539&amp;CHAR(10)&amp;触れないでください。!G$540&amp;CHAR(10)&amp;触れないでください。!G$541&amp;CHAR(10)&amp;触れないでください。!G$542&amp;CHAR(10)&amp;触れないでください。!G$543&amp;CHAR(10)&amp;触れないでください。!G$544&amp;CHAR(10)&amp;触れないでください。!G$545&amp;CHAR(10)&amp;触れないでください。!G$546&amp;CHAR(10)&amp;触れないでください。!G$547&amp;CHAR(10)&amp;触れないでください。!G$548&amp;CHAR(10)&amp;触れないでください。!G$549&amp;CHAR(10)&amp;触れないでください。!G$550&amp;CHAR(10)&amp;触れないでください。!G$551&amp;CHAR(10)&amp;触れないでください。!G$552&amp;CHAR(10)&amp;触れないでください。!G$553&amp;CHAR(10)&amp;触れないでください。!G$554&amp;CHAR(10)&amp;触れないでください。!G$555&amp;CHAR(10)&amp;触れないでください。!G$556&amp;CHAR(10)&amp;触れないでください。!G$557&amp;CHAR(10)&amp;触れないでください。!G$558&amp;CHAR(10)&amp;触れないでください。!G$559&amp;CHAR(10)&amp;触れないでください。!G$560&amp;CHAR(10)&amp;触れないでください。!G$561&amp;CHAR(10)&amp;触れないでください。!G$562&amp;CHAR(10)&amp;触れないでください。!G$563&amp;CHAR(10)&amp;触れないでください。!G$564&amp;CHAR(10)&amp;触れないでください。!G$565&amp;CHAR(10)&amp;触れないでください。!G$566&amp;CHAR(10)&amp;触れないでください。!G$567&amp;CHAR(10)&amp;触れないでください。!G$568&amp;CHAR(10)&amp;触れないでください。!G$569&amp;CHAR(10)&amp;触れないでください。!G$570&amp;CHAR(10)&amp;触れないでください。!G$571&amp;CHAR(10)&amp;触れないでください。!G$572&amp;CHAR(10)&amp;触れないでください。!G$573&amp;CHAR(10)&amp;触れないでください。!G$574&amp;CHAR(10)&amp;触れないでください。!G$575&amp;CHAR(10)&amp;触れないでください。!G$576&amp;CHAR(10)&amp;触れないでください。!G$577&amp;CHAR(10)&amp;触れないでください。!G$578&amp;CHAR(10)&amp;触れないでください。!G$579&amp;CHAR(10)&amp;触れないでください。!G$580&amp;CHAR(10)&amp;触れないでください。!G$581&amp;CHAR(10)&amp;触れないでください。!G$582&amp;CHAR(10)&amp;触れないでください。!G$583&amp;CHAR(10)&amp;触れないでください。!G$584&amp;CHAR(10)&amp;触れないでください。!G$585&amp;CHAR(10)&amp;触れないでください。!G$586&amp;CHAR(10)&amp;触れないでください。!G$587&amp;CHAR(10)&amp;触れないでください。!G$588&amp;CHAR(10)&amp;触れないでください。!G$589&amp;CHAR(10)&amp;触れないでください。!G$590&amp;CHAR(10)&amp;触れないでください。!G$591&amp;CHAR(10)&amp;触れないでください。!G$592&amp;CHAR(10)&amp;触れないでください。!G$593&amp;CHAR(10)&amp;触れないでください。!G$594&amp;CHAR(10)&amp;触れないでください。!G$595&amp;CHAR(10)&amp;触れないでください。!G$596&amp;CHAR(10)&amp;触れないでください。!G$597&amp;CHAR(10)&amp;触れないでください。!G$598&amp;CHAR(10)&amp;触れないでください。!G$599&amp;CHAR(10)&amp;触れないでください。!G$600&amp;CHAR(10)&amp;触れないでください。!G$601&amp;CHAR(10)&amp;触れないでください。!G$602&amp;CHAR(10)&amp;触れないでください。!G$603&amp;CHAR(10)&amp;触れないでください。!G$604&amp;CHAR(10)&amp;触れないでください。!G$605&amp;CHAR(10)&amp;触れないでください。!G$606&amp;CHAR(10)&amp;触れないでください。!G$607&amp;CHAR(10)&amp;触れないでください。!G$608&amp;CHAR(10)&amp;触れないでください。!G$609&amp;CHAR(10)&amp;触れないでください。!G$610&amp;CHAR(10)&amp;触れないでください。!G$611&amp;CHAR(10)&amp;触れないでください。!G$612&amp;CHAR(10)&amp;触れないでください。!G$613&amp;CHAR(10)&amp;触れないでください。!G$614&amp;CHAR(10)&amp;触れないでください。!G$615&amp;CHAR(10)&amp;触れないでください。!G$616&amp;CHAR(10)&amp;触れないでください。!G$617&amp;CHAR(10)&amp;触れないでください。!G$618&amp;CHAR(10)&amp;触れないでください。!G$619&amp;CHAR(10)&amp;触れないでください。!G$620&amp;CHAR(10)&amp;触れないでください。!G$621&amp;CHAR(10)&amp;触れないでください。!G$622&amp;CHAR(10)&amp;触れないでください。!G$623&amp;CHAR(10)&amp;触れないでください。!G$624&amp;CHAR(10)&amp;触れないでください。!G$625&amp;CHAR(10)&amp;触れないでください。!G$626&amp;CHAR(10)&amp;触れないでください。!G$627&amp;CHAR(10)&amp;触れないでください。!G$628&amp;CHAR(10)&amp;触れないでください。!G$629&amp;CHAR(10)&amp;触れないでください。!G$630&amp;CHAR(10)&amp;触れないでください。!G$631&amp;CHAR(10)&amp;触れないでください。!G$632&amp;CHAR(10)&amp;触れないでください。!G$633&amp;CHAR(10)&amp;触れないでください。!G$634&amp;CHAR(10)&amp;触れないでください。!G$635&amp;CHAR(10)&amp;触れないでください。!G$636&amp;CHAR(10)&amp;触れないでください。!G$637&amp;CHAR(10)&amp;触れないでください。!G$638&amp;CHAR(10)&amp;触れないでください。!G$639&amp;CHAR(10)&amp;触れないでください。!G$640&amp;CHAR(10)&amp;触れないでください。!G$641&amp;CHAR(10)&amp;触れないでください。!G$642&amp;CHAR(10)&amp;触れないでください。!G$643&amp;CHAR(10)&amp;触れないでください。!G$644&amp;CHAR(10)&amp;触れないでください。!G$645&amp;CHAR(10)&amp;触れないでください。!G$646&amp;CHAR(10)&amp;触れないでください。!G$647&amp;CHAR(10)&amp;触れないでください。!G$648&amp;CHAR(10)&amp;触れないでください。!G$649&amp;CHAR(10)&amp;触れないでください。!G$650&amp;CHAR(10)&amp;触れないでください。!G$651&amp;CHAR(10)&amp;触れないでください。!G$652&amp;CHAR(10)&amp;触れないでください。!G$653&amp;CHAR(10)&amp;触れないでください。!G$654&amp;CHAR(10)&amp;触れないでください。!G$655&amp;CHAR(10)&amp;触れないでください。!G$656&amp;CHAR(10)&amp;触れないでください。!G$657&amp;CHAR(10)&amp;触れないでください。!G$658&amp;CHAR(10)&amp;触れないでください。!G$659&amp;CHAR(10)&amp;触れないでください。!G$660&amp;CHAR(10)&amp;触れないでください。!G$661&amp;CHAR(10)&amp;触れないでください。!G$662&amp;CHAR(10)&amp;触れないでください。!G$663&amp;CHAR(10)&amp;触れないでください。!G$664&amp;CHAR(10)&amp;触れないでください。!G$665&amp;CHAR(10)&amp;触れないでください。!G$666&amp;CHAR(10)&amp;触れないでください。!G$667&amp;CHAR(10)&amp;触れないでください。!G$668&amp;CHAR(10)&amp;触れないでください。!G$669&amp;CHAR(10)&amp;触れないでください。!G$670&amp;CHAR(10)&amp;触れないでください。!G$671&amp;CHAR(10)&amp;触れないでください。!G$672&amp;CHAR(10)&amp;触れないでください。!G$673&amp;CHAR(10)&amp;触れないでください。!G$674&amp;CHAR(10)&amp;触れないでください。!G$675&amp;CHAR(10)&amp;触れないでください。!G$676&amp;CHAR(10)&amp;触れないでください。!G$677&amp;CHAR(10)&amp;触れないでください。!G$678&amp;CHAR(10)&amp;触れないでください。!G$679&amp;CHAR(10)&amp;触れないでください。!G$680&amp;CHAR(10)&amp;触れないでください。!G$681&amp;CHAR(10)&amp;触れないでください。!G$682&amp;CHAR(10)&amp;触れないでください。!G$683&amp;CHAR(10)&amp;触れないでください。!G$684&amp;CHAR(10)&amp;触れないでください。!G$685&amp;CHAR(10)&amp;触れないでください。!G$686&amp;CHAR(10)&amp;触れないでください。!G$687&amp;CHAR(10)&amp;触れないでください。!G$688&amp;CHAR(10)&amp;触れないでください。!G$689&amp;CHAR(10)&amp;触れないでください。!G$690&amp;CHAR(10)&amp;触れないでください。!G$691&amp;CHAR(10)&amp;触れないでください。!G$692&amp;CHAR(10)&amp;触れないでください。!G$693&amp;CHAR(10)&amp;触れないでください。!G$694&amp;CHAR(10)&amp;触れないでください。!G$695&amp;CHAR(10)&amp;触れないでください。!G$696&amp;CHAR(10)&amp;触れないでください。!G$697&amp;CHAR(10)&amp;触れないでください。!G$698&amp;CHAR(10)&amp;触れないでください。!G$699&amp;CHAR(10)&amp;触れないでください。!G$700&amp;CHAR(10)&amp;触れないでください。!G$701&amp;CHAR(10)&amp;触れないでください。!G$702&amp;CHAR(10)&amp;触れないでください。!G$703&amp;CHAR(10)&amp;触れないでください。!G$704&amp;CHAR(10)&amp;触れないでください。!G$705&amp;CHAR(10)&amp;触れないでください。!G$706&amp;CHAR(10)&amp;触れないでください。!G$707&amp;CHAR(10)&amp;触れないでください。!G$708&amp;CHAR(10)&amp;触れないでください。!G$709&amp;CHAR(10)&amp;触れないでください。!G$710&amp;CHAR(10)&amp;触れないでください。!G$711&amp;CHAR(10)&amp;触れないでください。!G$712&amp;CHAR(10)&amp;触れないでください。!G$713&amp;CHAR(10)&amp;触れないでください。!G$714&amp;CHAR(10)&amp;触れないでください。!G$715&amp;CHAR(10)&amp;触れないでください。!G$716&amp;CHAR(10)&amp;触れないでください。!G$717&amp;CHAR(10)&amp;触れないでください。!G$718&amp;CHAR(10)&amp;触れないでください。!G$719&amp;CHAR(10)&amp;触れないでください。!G$720&amp;CHAR(10)&amp;触れないでください。!G$721&amp;CHAR(10)&amp;触れないでください。!G$722&amp;CHAR(10)&amp;触れないでください。!G$723&amp;CHAR(10)&amp;触れないでください。!G$724&amp;CHAR(10)&amp;触れないでください。!G$725&amp;CHAR(10)&amp;触れないでください。!G$726&amp;CHAR(10)&amp;触れないでください。!G$727&amp;CHAR(10)&amp;触れないでください。!G$728&amp;CHAR(10)&amp;触れないでください。!G$729&amp;CHAR(10)&amp;触れないでください。!G$730&amp;CHAR(10)&amp;触れないでください。!G$731&amp;CHAR(10)&amp;触れないでください。!G$732&amp;CHAR(10)&amp;触れないでください。!G$733&amp;CHAR(10)&amp;触れないでください。!G$734&amp;CHAR(10)&amp;触れないでください。!G$735&amp;CHAR(10)&amp;触れないでください。!G$736&amp;CHAR(10)&amp;触れないでください。!G$737&amp;CHAR(10)&amp;触れないでください。!G$738&amp;CHAR(10)&amp;触れないでください。!G$739&amp;CHAR(10)&amp;触れないでください。!G$740&amp;CHAR(10)&amp;触れないでください。!G$741&amp;CHAR(10)&amp;触れないでください。!G$742&amp;CHAR(10)&amp;触れないでください。!G$743&amp;CHAR(10)&amp;触れないでください。!G$744&amp;CHAR(10)&amp;触れないでください。!G$745&amp;CHAR(10)&amp;触れないでください。!G$746&amp;CHAR(10)&amp;触れないでください。!G$747&amp;CHAR(10)&amp;触れないでください。!G$748&amp;CHAR(10)&amp;触れないでください。!G$749&amp;CHAR(10)&amp;触れないでください。!G$750&amp;CHAR(10)&amp;触れないでください。!G$751&amp;CHAR(10)&amp;触れないでください。!G$752&amp;CHAR(10)&amp;触れないでください。!G$753&amp;CHAR(10)&amp;触れないでください。!G$754&amp;CHAR(10)&amp;触れないでください。!G$755&amp;CHAR(10)&amp;触れないでください。!G$756&amp;CHAR(10)&amp;触れないでください。!G$757&amp;CHAR(10)&amp;触れないでください。!G$758&amp;CHAR(10)&amp;触れないでください。!G$759&amp;CHAR(10)&amp;触れないでください。!G$760&amp;CHAR(10)&amp;触れないでください。!G$761&amp;CHAR(10)&amp;触れないでください。!G$762&amp;CHAR(10)&amp;触れないでください。!G$763&amp;CHAR(10)&amp;触れないでください。!G$764&amp;CHAR(10)&amp;触れないでください。!G$765&amp;CHAR(10)&amp;触れないでください。!G$766&amp;CHAR(10)&amp;触れないでください。!G$767&amp;CHAR(10)&amp;触れないでください。!G$768&amp;CHAR(10)&amp;触れないでください。!G$769&amp;CHAR(10)&amp;触れないでください。!G$770&amp;CHAR(10)&amp;触れないでください。!G$771&amp;CHAR(10)&amp;触れないでください。!G$772&amp;CHAR(10)&amp;触れないでください。!G$773&amp;CHAR(10)&amp;触れないでください。!G$774&amp;CHAR(10)&amp;触れないでください。!G$775&amp;CHAR(10)&amp;触れないでください。!G$776&amp;CHAR(10)&amp;触れないでください。!G$777&amp;CHAR(10)&amp;触れないでください。!G$778&amp;CHAR(10)&amp;触れないでください。!G$779&amp;CHAR(10)&amp;触れないでください。!G$780&amp;CHAR(10)&amp;触れないでください。!G$781&amp;CHAR(10)&amp;触れないでください。!G$782&amp;CHAR(10)&amp;触れないでください。!G$783&amp;CHAR(10)&amp;触れないでください。!G$784&amp;CHAR(10)&amp;触れないでください。!G$785&amp;CHAR(10)&amp;触れないでください。!G$786&amp;CHAR(10)&amp;触れないでください。!G$787&amp;CHAR(10)&amp;触れないでください。!G$788&amp;CHAR(10)&amp;触れないでください。!G$789&amp;CHAR(10)&amp;触れないでください。!G$790&amp;CHAR(10)&amp;触れないでください。!G$791&amp;CHAR(10)&amp;触れないでください。!G$792&amp;CHAR(10)&amp;触れないでください。!G$793&amp;CHAR(10)&amp;触れないでください。!G$794&amp;CHAR(10)&amp;触れないでください。!G$795&amp;CHAR(10)&amp;触れないでください。!G$796&amp;CHAR(10)&amp;触れないでください。!G$797&amp;CHAR(10)&amp;触れないでください。!G$798&amp;CHAR(10)&amp;触れないでください。!G$799&amp;CHAR(10)&amp;触れないでください。!G$800&amp;CHAR(10)&amp;触れないでください。!G$801&amp;CHAR(10)&amp;触れないでください。!G$802&amp;CHAR(10)&amp;触れないでください。!G$803,O6)</f>
        <v xml:space="preserve">
</v>
      </c>
      <c r="I6" s="1488"/>
      <c r="J6" s="1488"/>
      <c r="K6" s="1489"/>
      <c r="L6" s="42"/>
      <c r="N6" s="434"/>
      <c r="O6" s="419"/>
    </row>
    <row r="7" spans="1:15" ht="39" customHeight="1">
      <c r="A7" s="48"/>
      <c r="B7" s="52" t="s">
        <v>153</v>
      </c>
      <c r="C7" s="53"/>
      <c r="D7" s="53"/>
      <c r="E7" s="54"/>
      <c r="F7" s="1480">
        <f>SUM(F8:G19)</f>
        <v>0</v>
      </c>
      <c r="G7" s="1481"/>
      <c r="H7" s="1472"/>
      <c r="I7" s="1473"/>
      <c r="J7" s="1473"/>
      <c r="K7" s="1474"/>
      <c r="L7" s="42"/>
      <c r="N7" s="1379"/>
      <c r="O7" s="1380"/>
    </row>
    <row r="8" spans="1:15" ht="75.75" customHeight="1">
      <c r="A8" s="48"/>
      <c r="B8" s="349"/>
      <c r="C8" s="1462" t="s">
        <v>507</v>
      </c>
      <c r="D8" s="1463"/>
      <c r="E8" s="1464"/>
      <c r="F8" s="1465">
        <f>IF(N8="",触れないでください。!BT804,N8)</f>
        <v>0</v>
      </c>
      <c r="G8" s="1466"/>
      <c r="H8" s="1370" t="str">
        <f>IF(O8="",触れないでください。!BS$506&amp;CHAR(10)&amp;触れないでください。!BS$507&amp;CHAR(10)&amp;触れないでください。!BS$508&amp;CHAR(10)&amp;触れないでください。!BS$509&amp;CHAR(10)&amp;触れないでください。!BS$510&amp;CHAR(10)&amp;触れないでください。!BS$511&amp;CHAR(10)&amp;触れないでください。!BS$512&amp;CHAR(10)&amp;触れないでください。!BS$513&amp;CHAR(10)&amp;触れないでください。!BS$514&amp;CHAR(10)&amp;触れないでください。!BS$515&amp;CHAR(10)&amp;触れないでください。!BS$516&amp;CHAR(10)&amp;触れないでください。!BS$517&amp;CHAR(10)&amp;触れないでください。!BS$518&amp;CHAR(10)&amp;触れないでください。!BS$519&amp;CHAR(10)&amp;触れないでください。!BS$520&amp;CHAR(10)&amp;触れないでください。!BS$521&amp;CHAR(10)&amp;触れないでください。!BS$522&amp;CHAR(10)&amp;触れないでください。!BS$523&amp;CHAR(10)&amp;触れないでください。!BS$524&amp;CHAR(10)&amp;触れないでください。!BS$525&amp;CHAR(10)&amp;触れないでください。!BS$526&amp;CHAR(10)&amp;触れないでください。!BS$527&amp;CHAR(10)&amp;触れないでください。!BS$528&amp;CHAR(10)&amp;触れないでください。!BS$529&amp;CHAR(10)&amp;触れないでください。!BS$530&amp;CHAR(10)&amp;触れないでください。!BS$531&amp;CHAR(10)&amp;触れないでください。!BS$532&amp;CHAR(10)&amp;触れないでください。!BS$533&amp;CHAR(10)&amp;触れないでください。!BS$534&amp;CHAR(10)&amp;触れないでください。!BS$535&amp;CHAR(10)&amp;触れないでください。!BS$536&amp;CHAR(10)&amp;触れないでください。!BS$537&amp;CHAR(10)&amp;触れないでください。!BS$538&amp;CHAR(10)&amp;触れないでください。!BS$539&amp;CHAR(10)&amp;触れないでください。!BS$540&amp;CHAR(10)&amp;触れないでください。!BS$541&amp;CHAR(10)&amp;触れないでください。!BS$542&amp;CHAR(10)&amp;触れないでください。!BS$543&amp;CHAR(10)&amp;触れないでください。!BS$544&amp;CHAR(10)&amp;触れないでください。!BS$545&amp;CHAR(10)&amp;触れないでください。!BS$546&amp;CHAR(10)&amp;触れないでください。!BS$547&amp;CHAR(10)&amp;触れないでください。!BS$548&amp;CHAR(10)&amp;触れないでください。!BS$549&amp;CHAR(10)&amp;触れないでください。!BS$550&amp;CHAR(10)&amp;触れないでください。!BS$551&amp;CHAR(10)&amp;触れないでください。!BS$552&amp;CHAR(10)&amp;触れないでください。!BS$553&amp;CHAR(10)&amp;触れないでください。!BS$554&amp;CHAR(10)&amp;触れないでください。!BS$555&amp;CHAR(10)&amp;触れないでください。!BS$556&amp;CHAR(10)&amp;触れないでください。!BS$557&amp;CHAR(10)&amp;触れないでください。!BS$558&amp;CHAR(10)&amp;触れないでください。!BS$559&amp;CHAR(10)&amp;触れないでください。!BS$560&amp;CHAR(10)&amp;触れないでください。!BS$561&amp;CHAR(10)&amp;触れないでください。!BS$562&amp;CHAR(10)&amp;触れないでください。!BS$563&amp;CHAR(10)&amp;触れないでください。!BS$564&amp;CHAR(10)&amp;触れないでください。!BS$565&amp;CHAR(10)&amp;触れないでください。!BS$566&amp;CHAR(10)&amp;触れないでください。!BS$567&amp;CHAR(10)&amp;触れないでください。!BS$568&amp;CHAR(10)&amp;触れないでください。!BS$569&amp;CHAR(10)&amp;触れないでください。!BS$570&amp;CHAR(10)&amp;触れないでください。!BS$571&amp;CHAR(10)&amp;触れないでください。!BS$572&amp;CHAR(10)&amp;触れないでください。!BS$573&amp;CHAR(10)&amp;触れないでください。!BS$574&amp;CHAR(10)&amp;触れないでください。!BS$575&amp;CHAR(10)&amp;触れないでください。!BS$576&amp;CHAR(10)&amp;触れないでください。!BS$577&amp;CHAR(10)&amp;触れないでください。!BS$578&amp;CHAR(10)&amp;触れないでください。!BS$579&amp;CHAR(10)&amp;触れないでください。!BS$580&amp;CHAR(10)&amp;触れないでください。!BS$581&amp;CHAR(10)&amp;触れないでください。!BS$582&amp;CHAR(10)&amp;触れないでください。!BS$583&amp;CHAR(10)&amp;触れないでください。!BS$584&amp;CHAR(10)&amp;触れないでください。!BS$585&amp;CHAR(10)&amp;触れないでください。!BS$586&amp;CHAR(10)&amp;触れないでください。!BS$587&amp;CHAR(10)&amp;触れないでください。!BS$588&amp;CHAR(10)&amp;触れないでください。!BS$589&amp;CHAR(10)&amp;触れないでください。!BS$590&amp;CHAR(10)&amp;触れないでください。!BS$591&amp;CHAR(10)&amp;触れないでください。!BS$592&amp;CHAR(10)&amp;触れないでください。!BS$593&amp;CHAR(10)&amp;触れないでください。!BS$594&amp;CHAR(10)&amp;触れないでください。!BS$595&amp;CHAR(10)&amp;触れないでください。!BS$596&amp;CHAR(10)&amp;触れないでください。!BS$597&amp;CHAR(10)&amp;触れないでください。!BS$598&amp;CHAR(10)&amp;触れないでください。!BS$599&amp;CHAR(10)&amp;触れないでください。!BS$600&amp;CHAR(10)&amp;触れないでください。!BS$601&amp;CHAR(10)&amp;触れないでください。!BS$602&amp;CHAR(10)&amp;触れないでください。!BS$603&amp;CHAR(10)&amp;触れないでください。!BS$604&amp;CHAR(10)&amp;触れないでください。!BS$605&amp;CHAR(10)&amp;触れないでください。!BS$606&amp;CHAR(10)&amp;触れないでください。!BS$607&amp;CHAR(10)&amp;触れないでください。!BS$608&amp;CHAR(10)&amp;触れないでください。!BS$609&amp;CHAR(10)&amp;触れないでください。!BS$610&amp;CHAR(10)&amp;触れないでください。!BS$611&amp;CHAR(10)&amp;触れないでください。!BS$612&amp;CHAR(10)&amp;触れないでください。!BS$613&amp;CHAR(10)&amp;触れないでください。!BS$614&amp;CHAR(10)&amp;触れないでください。!BS$615&amp;CHAR(10)&amp;触れないでください。!BS$616&amp;CHAR(10)&amp;触れないでください。!BS$617&amp;CHAR(10)&amp;触れないでください。!BS$618&amp;CHAR(10)&amp;触れないでください。!BS$619&amp;CHAR(10)&amp;触れないでください。!BS$620&amp;CHAR(10)&amp;触れないでください。!BS$621&amp;CHAR(10)&amp;触れないでください。!BS$622&amp;CHAR(10)&amp;触れないでください。!BS$623&amp;CHAR(10)&amp;触れないでください。!BS$624&amp;CHAR(10)&amp;触れないでください。!BS$625&amp;CHAR(10)&amp;触れないでください。!BS$626&amp;CHAR(10)&amp;触れないでください。!BS$627&amp;CHAR(10)&amp;触れないでください。!BS$628&amp;CHAR(10)&amp;触れないでください。!BS$629&amp;CHAR(10)&amp;触れないでください。!BS$630&amp;CHAR(10)&amp;触れないでください。!BS$631&amp;CHAR(10)&amp;触れないでください。!BS$632&amp;CHAR(10)&amp;触れないでください。!BS$633&amp;CHAR(10)&amp;触れないでください。!BS$634&amp;CHAR(10)&amp;触れないでください。!BS$635&amp;CHAR(10)&amp;触れないでください。!BS$636&amp;CHAR(10)&amp;触れないでください。!BS$637&amp;CHAR(10)&amp;触れないでください。!BS$638&amp;CHAR(10)&amp;触れないでください。!BS$639&amp;CHAR(10)&amp;触れないでください。!BS$640&amp;CHAR(10)&amp;触れないでください。!BS$641&amp;CHAR(10)&amp;触れないでください。!BS$642&amp;CHAR(10)&amp;触れないでください。!BS$643&amp;CHAR(10)&amp;触れないでください。!BS$644&amp;CHAR(10)&amp;触れないでください。!BS$645&amp;CHAR(10)&amp;触れないでください。!BS$646&amp;CHAR(10)&amp;触れないでください。!BS$647&amp;CHAR(10)&amp;触れないでください。!BS$648&amp;CHAR(10)&amp;触れないでください。!BS$649&amp;CHAR(10)&amp;触れないでください。!BS$650&amp;CHAR(10)&amp;触れないでください。!BS$651&amp;CHAR(10)&amp;触れないでください。!BS$652&amp;CHAR(10)&amp;触れないでください。!BS$653&amp;CHAR(10)&amp;触れないでください。!BS$654&amp;CHAR(10)&amp;触れないでください。!BS$655&amp;CHAR(10)&amp;触れないでください。!BS$656&amp;CHAR(10)&amp;触れないでください。!BS$657&amp;CHAR(10)&amp;触れないでください。!BS$658&amp;CHAR(10)&amp;触れないでください。!BS$659&amp;CHAR(10)&amp;触れないでください。!BS$660&amp;CHAR(10)&amp;触れないでください。!BS$661&amp;CHAR(10)&amp;触れないでください。!BS$662&amp;CHAR(10)&amp;触れないでください。!BS$663&amp;CHAR(10)&amp;触れないでください。!BS$664&amp;CHAR(10)&amp;触れないでください。!BS$665&amp;CHAR(10)&amp;触れないでください。!BS$666&amp;CHAR(10)&amp;触れないでください。!BS$667&amp;CHAR(10)&amp;触れないでください。!BS$668&amp;CHAR(10)&amp;触れないでください。!BS$669&amp;CHAR(10)&amp;触れないでください。!BS$670&amp;CHAR(10)&amp;触れないでください。!BS$671&amp;CHAR(10)&amp;触れないでください。!BS$672&amp;CHAR(10)&amp;触れないでください。!BS$673&amp;CHAR(10)&amp;触れないでください。!BS$674&amp;CHAR(10)&amp;触れないでください。!BS$675&amp;CHAR(10)&amp;触れないでください。!BS$676&amp;CHAR(10)&amp;触れないでください。!BS$677&amp;CHAR(10)&amp;触れないでください。!BS$678&amp;CHAR(10)&amp;触れないでください。!BS$679&amp;CHAR(10)&amp;触れないでください。!BS$680&amp;CHAR(10)&amp;触れないでください。!BS$681&amp;CHAR(10)&amp;触れないでください。!BS$682&amp;CHAR(10)&amp;触れないでください。!BS$683&amp;CHAR(10)&amp;触れないでください。!BS$684&amp;CHAR(10)&amp;触れないでください。!BS$685&amp;CHAR(10)&amp;触れないでください。!BS$686&amp;CHAR(10)&amp;触れないでください。!BS$687&amp;CHAR(10)&amp;触れないでください。!BS$688&amp;CHAR(10)&amp;触れないでください。!BS$689&amp;CHAR(10)&amp;触れないでください。!BS$690&amp;CHAR(10)&amp;触れないでください。!BS$691&amp;CHAR(10)&amp;触れないでください。!BS$692&amp;CHAR(10)&amp;触れないでください。!BS$693&amp;CHAR(10)&amp;触れないでください。!BS$694&amp;CHAR(10)&amp;触れないでください。!BS$695&amp;CHAR(10)&amp;触れないでください。!BS$696&amp;CHAR(10)&amp;触れないでください。!BS$697&amp;CHAR(10)&amp;触れないでください。!BS$698&amp;CHAR(10)&amp;触れないでください。!BS$699&amp;CHAR(10)&amp;触れないでください。!BS$700&amp;CHAR(10)&amp;触れないでください。!BS$701&amp;CHAR(10)&amp;触れないでください。!BS$702&amp;CHAR(10)&amp;触れないでください。!BS$703&amp;CHAR(10)&amp;触れないでください。!BS$704&amp;CHAR(10)&amp;触れないでください。!BS$705&amp;CHAR(10)&amp;触れないでください。!BS$706&amp;CHAR(10)&amp;触れないでください。!BS$707&amp;CHAR(10)&amp;触れないでください。!BS$708&amp;CHAR(10)&amp;触れないでください。!BS$709&amp;CHAR(10)&amp;触れないでください。!BS$710&amp;CHAR(10)&amp;触れないでください。!BS$711&amp;CHAR(10)&amp;触れないでください。!BS$712&amp;CHAR(10)&amp;触れないでください。!BS$713&amp;CHAR(10)&amp;触れないでください。!BS$714&amp;CHAR(10)&amp;触れないでください。!BS$715&amp;CHAR(10)&amp;触れないでください。!BS$716&amp;CHAR(10)&amp;触れないでください。!BS$717&amp;CHAR(10)&amp;触れないでください。!BS$718&amp;CHAR(10)&amp;触れないでください。!BS$719&amp;CHAR(10)&amp;触れないでください。!BS$720&amp;CHAR(10)&amp;触れないでください。!BS$721&amp;CHAR(10)&amp;触れないでください。!BS$722&amp;CHAR(10)&amp;触れないでください。!BS$723&amp;CHAR(10)&amp;触れないでください。!BS$724&amp;CHAR(10)&amp;触れないでください。!BS$725&amp;CHAR(10)&amp;触れないでください。!BS$726&amp;CHAR(10)&amp;触れないでください。!BS$727&amp;CHAR(10)&amp;触れないでください。!BS$728&amp;CHAR(10)&amp;触れないでください。!BS$729&amp;CHAR(10)&amp;触れないでください。!BS$730&amp;CHAR(10)&amp;触れないでください。!BS$731&amp;CHAR(10)&amp;触れないでください。!BS$732&amp;CHAR(10)&amp;触れないでください。!BS$733&amp;CHAR(10)&amp;触れないでください。!BS$734&amp;CHAR(10)&amp;触れないでください。!BS$735&amp;CHAR(10)&amp;触れないでください。!BS$736&amp;CHAR(10)&amp;触れないでください。!BS$737&amp;CHAR(10)&amp;触れないでください。!BS$738&amp;CHAR(10)&amp;触れないでください。!BS$739&amp;CHAR(10)&amp;触れないでください。!BS$740&amp;CHAR(10)&amp;触れないでください。!BS$741&amp;CHAR(10)&amp;触れないでください。!BS$742&amp;CHAR(10)&amp;触れないでください。!BS$743&amp;CHAR(10)&amp;触れないでください。!BS$744&amp;CHAR(10)&amp;触れないでください。!BS$745&amp;CHAR(10)&amp;触れないでください。!BS$746&amp;CHAR(10)&amp;触れないでください。!BS$747&amp;CHAR(10)&amp;触れないでください。!BS$748&amp;CHAR(10)&amp;触れないでください。!BS$749&amp;CHAR(10)&amp;触れないでください。!BS$750&amp;CHAR(10)&amp;触れないでください。!BS$751&amp;CHAR(10)&amp;触れないでください。!BS$752&amp;CHAR(10)&amp;触れないでください。!BS$753&amp;CHAR(10)&amp;触れないでください。!BS$754&amp;CHAR(10)&amp;触れないでください。!BS$755&amp;CHAR(10)&amp;触れないでください。!BS$756&amp;CHAR(10)&amp;触れないでください。!BS$757&amp;CHAR(10)&amp;触れないでください。!BS$758&amp;CHAR(10)&amp;触れないでください。!BS$759&amp;CHAR(10)&amp;触れないでください。!BS$760&amp;CHAR(10)&amp;触れないでください。!BS$761&amp;CHAR(10)&amp;触れないでください。!BS$762&amp;CHAR(10)&amp;触れないでください。!BS$763&amp;CHAR(10)&amp;触れないでください。!BS$764&amp;CHAR(10)&amp;触れないでください。!BS$765&amp;CHAR(10)&amp;触れないでください。!BS$766&amp;CHAR(10)&amp;触れないでください。!BS$767&amp;CHAR(10)&amp;触れないでください。!BS$768&amp;CHAR(10)&amp;触れないでください。!BS$769&amp;CHAR(10)&amp;触れないでください。!BS$770&amp;CHAR(10)&amp;触れないでください。!BS$771&amp;CHAR(10)&amp;触れないでください。!BS$772&amp;CHAR(10)&amp;触れないでください。!BS$773&amp;CHAR(10)&amp;触れないでください。!BS$774&amp;CHAR(10)&amp;触れないでください。!BS$775&amp;CHAR(10)&amp;触れないでください。!BS$776&amp;CHAR(10)&amp;触れないでください。!BS$777&amp;CHAR(10)&amp;触れないでください。!BS$778&amp;CHAR(10)&amp;触れないでください。!BS$779&amp;CHAR(10)&amp;触れないでください。!BS$780&amp;CHAR(10)&amp;触れないでください。!BS$781&amp;CHAR(10)&amp;触れないでください。!BS$782&amp;CHAR(10)&amp;触れないでください。!BS$783&amp;CHAR(10)&amp;触れないでください。!BS$784&amp;CHAR(10)&amp;触れないでください。!BS$785&amp;CHAR(10)&amp;触れないでください。!BS$786&amp;CHAR(10)&amp;触れないでください。!BS$787&amp;CHAR(10)&amp;触れないでください。!BS$788&amp;CHAR(10)&amp;触れないでください。!BS$789&amp;CHAR(10)&amp;触れないでください。!BS$790&amp;CHAR(10)&amp;触れないでください。!BS$791&amp;CHAR(10)&amp;触れないでください。!BS$792&amp;CHAR(10)&amp;触れないでください。!BS$793&amp;CHAR(10)&amp;触れないでください。!BS$794&amp;CHAR(10)&amp;触れないでください。!BS$795&amp;CHAR(10)&amp;触れないでください。!BS$796&amp;CHAR(10)&amp;触れないでください。!BS$797&amp;CHAR(10)&amp;触れないでください。!BS$798&amp;CHAR(10)&amp;触れないでください。!BS$799&amp;CHAR(10)&amp;触れないでください。!BS$800&amp;CHAR(10)&amp;触れないでください。!BS$801&amp;CHAR(10)&amp;触れないでください。!BS$802&amp;CHAR(10)&amp;触れないでください。!BS$803,O8)</f>
        <v xml:space="preserve">
</v>
      </c>
      <c r="I8" s="1371"/>
      <c r="J8" s="1371"/>
      <c r="K8" s="1372"/>
      <c r="L8" s="42"/>
      <c r="N8" s="435"/>
      <c r="O8" s="420"/>
    </row>
    <row r="9" spans="1:15" ht="52.35" customHeight="1">
      <c r="A9" s="48"/>
      <c r="B9" s="1426" t="s">
        <v>152</v>
      </c>
      <c r="C9" s="1462" t="s">
        <v>178</v>
      </c>
      <c r="D9" s="1463"/>
      <c r="E9" s="1464"/>
      <c r="F9" s="1465">
        <f>IF(N9="",触れないでください。!L804,N9)</f>
        <v>0</v>
      </c>
      <c r="G9" s="1466"/>
      <c r="H9" s="1370" t="str">
        <f>IF(O9="",触れないでください。!K$506&amp;CHAR(10)&amp;触れないでください。!K$507&amp;CHAR(10)&amp;触れないでください。!K$508&amp;CHAR(10)&amp;触れないでください。!K$509&amp;CHAR(10)&amp;触れないでください。!K$510&amp;CHAR(10)&amp;触れないでください。!K$511&amp;CHAR(10)&amp;触れないでください。!K$512&amp;CHAR(10)&amp;触れないでください。!K$513&amp;CHAR(10)&amp;触れないでください。!K$514&amp;CHAR(10)&amp;触れないでください。!K$515&amp;CHAR(10)&amp;触れないでください。!K$516&amp;CHAR(10)&amp;触れないでください。!K$517&amp;CHAR(10)&amp;触れないでください。!K$518&amp;CHAR(10)&amp;触れないでください。!K$519&amp;CHAR(10)&amp;触れないでください。!K$520&amp;CHAR(10)&amp;触れないでください。!K$521&amp;CHAR(10)&amp;触れないでください。!K$522&amp;CHAR(10)&amp;触れないでください。!K$523&amp;CHAR(10)&amp;触れないでください。!K$524&amp;CHAR(10)&amp;触れないでください。!K$525&amp;CHAR(10)&amp;触れないでください。!K$526&amp;CHAR(10)&amp;触れないでください。!K$527&amp;CHAR(10)&amp;触れないでください。!K$528&amp;CHAR(10)&amp;触れないでください。!K$529&amp;CHAR(10)&amp;触れないでください。!K$530&amp;CHAR(10)&amp;触れないでください。!K$531&amp;CHAR(10)&amp;触れないでください。!K$532&amp;CHAR(10)&amp;触れないでください。!K$533&amp;CHAR(10)&amp;触れないでください。!K$534&amp;CHAR(10)&amp;触れないでください。!K$535&amp;CHAR(10)&amp;触れないでください。!K$536&amp;CHAR(10)&amp;触れないでください。!K$537&amp;CHAR(10)&amp;触れないでください。!K$538&amp;CHAR(10)&amp;触れないでください。!K$539&amp;CHAR(10)&amp;触れないでください。!K$540&amp;CHAR(10)&amp;触れないでください。!K$541&amp;CHAR(10)&amp;触れないでください。!K$542&amp;CHAR(10)&amp;触れないでください。!K$543&amp;CHAR(10)&amp;触れないでください。!K$544&amp;CHAR(10)&amp;触れないでください。!K$545&amp;CHAR(10)&amp;触れないでください。!K$546&amp;CHAR(10)&amp;触れないでください。!K$547&amp;CHAR(10)&amp;触れないでください。!K$548&amp;CHAR(10)&amp;触れないでください。!K$549&amp;CHAR(10)&amp;触れないでください。!K$550&amp;CHAR(10)&amp;触れないでください。!K$551&amp;CHAR(10)&amp;触れないでください。!K$552&amp;CHAR(10)&amp;触れないでください。!K$553&amp;CHAR(10)&amp;触れないでください。!K$554&amp;CHAR(10)&amp;触れないでください。!K$555&amp;CHAR(10)&amp;触れないでください。!K$556&amp;CHAR(10)&amp;触れないでください。!K$557&amp;CHAR(10)&amp;触れないでください。!K$558&amp;CHAR(10)&amp;触れないでください。!K$559&amp;CHAR(10)&amp;触れないでください。!K$560&amp;CHAR(10)&amp;触れないでください。!K$561&amp;CHAR(10)&amp;触れないでください。!K$562&amp;CHAR(10)&amp;触れないでください。!K$563&amp;CHAR(10)&amp;触れないでください。!K$564&amp;CHAR(10)&amp;触れないでください。!K$565&amp;CHAR(10)&amp;触れないでください。!K$566&amp;CHAR(10)&amp;触れないでください。!K$567&amp;CHAR(10)&amp;触れないでください。!K$568&amp;CHAR(10)&amp;触れないでください。!K$569&amp;CHAR(10)&amp;触れないでください。!K$570&amp;CHAR(10)&amp;触れないでください。!K$571&amp;CHAR(10)&amp;触れないでください。!K$572&amp;CHAR(10)&amp;触れないでください。!K$573&amp;CHAR(10)&amp;触れないでください。!K$574&amp;CHAR(10)&amp;触れないでください。!K$575&amp;CHAR(10)&amp;触れないでください。!K$576&amp;CHAR(10)&amp;触れないでください。!K$577&amp;CHAR(10)&amp;触れないでください。!K$578&amp;CHAR(10)&amp;触れないでください。!K$579&amp;CHAR(10)&amp;触れないでください。!K$580&amp;CHAR(10)&amp;触れないでください。!K$581&amp;CHAR(10)&amp;触れないでください。!K$582&amp;CHAR(10)&amp;触れないでください。!K$583&amp;CHAR(10)&amp;触れないでください。!K$584&amp;CHAR(10)&amp;触れないでください。!K$585&amp;CHAR(10)&amp;触れないでください。!K$586&amp;CHAR(10)&amp;触れないでください。!K$587&amp;CHAR(10)&amp;触れないでください。!K$588&amp;CHAR(10)&amp;触れないでください。!K$589&amp;CHAR(10)&amp;触れないでください。!K$590&amp;CHAR(10)&amp;触れないでください。!K$591&amp;CHAR(10)&amp;触れないでください。!K$592&amp;CHAR(10)&amp;触れないでください。!K$593&amp;CHAR(10)&amp;触れないでください。!K$594&amp;CHAR(10)&amp;触れないでください。!K$595&amp;CHAR(10)&amp;触れないでください。!K$596&amp;CHAR(10)&amp;触れないでください。!K$597&amp;CHAR(10)&amp;触れないでください。!K$598&amp;CHAR(10)&amp;触れないでください。!K$599&amp;CHAR(10)&amp;触れないでください。!K$600&amp;CHAR(10)&amp;触れないでください。!K$601&amp;CHAR(10)&amp;触れないでください。!K$602&amp;CHAR(10)&amp;触れないでください。!K$603&amp;CHAR(10)&amp;触れないでください。!K$604&amp;CHAR(10)&amp;触れないでください。!K$605&amp;CHAR(10)&amp;触れないでください。!K$606&amp;CHAR(10)&amp;触れないでください。!K$607&amp;CHAR(10)&amp;触れないでください。!K$608&amp;CHAR(10)&amp;触れないでください。!K$609&amp;CHAR(10)&amp;触れないでください。!K$610&amp;CHAR(10)&amp;触れないでください。!K$611&amp;CHAR(10)&amp;触れないでください。!K$612&amp;CHAR(10)&amp;触れないでください。!K$613&amp;CHAR(10)&amp;触れないでください。!K$614&amp;CHAR(10)&amp;触れないでください。!K$615&amp;CHAR(10)&amp;触れないでください。!K$616&amp;CHAR(10)&amp;触れないでください。!K$617&amp;CHAR(10)&amp;触れないでください。!K$618&amp;CHAR(10)&amp;触れないでください。!K$619&amp;CHAR(10)&amp;触れないでください。!K$620&amp;CHAR(10)&amp;触れないでください。!K$621&amp;CHAR(10)&amp;触れないでください。!K$622&amp;CHAR(10)&amp;触れないでください。!K$623&amp;CHAR(10)&amp;触れないでください。!K$624&amp;CHAR(10)&amp;触れないでください。!K$625&amp;CHAR(10)&amp;触れないでください。!K$626&amp;CHAR(10)&amp;触れないでください。!K$627&amp;CHAR(10)&amp;触れないでください。!K$628&amp;CHAR(10)&amp;触れないでください。!K$629&amp;CHAR(10)&amp;触れないでください。!K$630&amp;CHAR(10)&amp;触れないでください。!K$631&amp;CHAR(10)&amp;触れないでください。!K$632&amp;CHAR(10)&amp;触れないでください。!K$633&amp;CHAR(10)&amp;触れないでください。!K$634&amp;CHAR(10)&amp;触れないでください。!K$635&amp;CHAR(10)&amp;触れないでください。!K$636&amp;CHAR(10)&amp;触れないでください。!K$637&amp;CHAR(10)&amp;触れないでください。!K$638&amp;CHAR(10)&amp;触れないでください。!K$639&amp;CHAR(10)&amp;触れないでください。!K$640&amp;CHAR(10)&amp;触れないでください。!K$641&amp;CHAR(10)&amp;触れないでください。!K$642&amp;CHAR(10)&amp;触れないでください。!K$643&amp;CHAR(10)&amp;触れないでください。!K$644&amp;CHAR(10)&amp;触れないでください。!K$645&amp;CHAR(10)&amp;触れないでください。!K$646&amp;CHAR(10)&amp;触れないでください。!K$647&amp;CHAR(10)&amp;触れないでください。!K$648&amp;CHAR(10)&amp;触れないでください。!K$649&amp;CHAR(10)&amp;触れないでください。!K$650&amp;CHAR(10)&amp;触れないでください。!K$651&amp;CHAR(10)&amp;触れないでください。!K$652&amp;CHAR(10)&amp;触れないでください。!K$653&amp;CHAR(10)&amp;触れないでください。!K$654&amp;CHAR(10)&amp;触れないでください。!K$655&amp;CHAR(10)&amp;触れないでください。!K$656&amp;CHAR(10)&amp;触れないでください。!K$657&amp;CHAR(10)&amp;触れないでください。!K$658&amp;CHAR(10)&amp;触れないでください。!K$659&amp;CHAR(10)&amp;触れないでください。!K$660&amp;CHAR(10)&amp;触れないでください。!K$661&amp;CHAR(10)&amp;触れないでください。!K$662&amp;CHAR(10)&amp;触れないでください。!K$663&amp;CHAR(10)&amp;触れないでください。!K$664&amp;CHAR(10)&amp;触れないでください。!K$665&amp;CHAR(10)&amp;触れないでください。!K$666&amp;CHAR(10)&amp;触れないでください。!K$667&amp;CHAR(10)&amp;触れないでください。!K$668&amp;CHAR(10)&amp;触れないでください。!K$669&amp;CHAR(10)&amp;触れないでください。!K$670&amp;CHAR(10)&amp;触れないでください。!K$671&amp;CHAR(10)&amp;触れないでください。!K$672&amp;CHAR(10)&amp;触れないでください。!K$673&amp;CHAR(10)&amp;触れないでください。!K$674&amp;CHAR(10)&amp;触れないでください。!K$675&amp;CHAR(10)&amp;触れないでください。!K$676&amp;CHAR(10)&amp;触れないでください。!K$677&amp;CHAR(10)&amp;触れないでください。!K$678&amp;CHAR(10)&amp;触れないでください。!K$679&amp;CHAR(10)&amp;触れないでください。!K$680&amp;CHAR(10)&amp;触れないでください。!K$681&amp;CHAR(10)&amp;触れないでください。!K$682&amp;CHAR(10)&amp;触れないでください。!K$683&amp;CHAR(10)&amp;触れないでください。!K$684&amp;CHAR(10)&amp;触れないでください。!K$685&amp;CHAR(10)&amp;触れないでください。!K$686&amp;CHAR(10)&amp;触れないでください。!K$687&amp;CHAR(10)&amp;触れないでください。!K$688&amp;CHAR(10)&amp;触れないでください。!K$689&amp;CHAR(10)&amp;触れないでください。!K$690&amp;CHAR(10)&amp;触れないでください。!K$691&amp;CHAR(10)&amp;触れないでください。!K$692&amp;CHAR(10)&amp;触れないでください。!K$693&amp;CHAR(10)&amp;触れないでください。!K$694&amp;CHAR(10)&amp;触れないでください。!K$695&amp;CHAR(10)&amp;触れないでください。!K$696&amp;CHAR(10)&amp;触れないでください。!K$697&amp;CHAR(10)&amp;触れないでください。!K$698&amp;CHAR(10)&amp;触れないでください。!K$699&amp;CHAR(10)&amp;触れないでください。!K$700&amp;CHAR(10)&amp;触れないでください。!K$701&amp;CHAR(10)&amp;触れないでください。!K$702&amp;CHAR(10)&amp;触れないでください。!K$703&amp;CHAR(10)&amp;触れないでください。!K$704&amp;CHAR(10)&amp;触れないでください。!K$705&amp;CHAR(10)&amp;触れないでください。!K$706&amp;CHAR(10)&amp;触れないでください。!K$707&amp;CHAR(10)&amp;触れないでください。!K$708&amp;CHAR(10)&amp;触れないでください。!K$709&amp;CHAR(10)&amp;触れないでください。!K$710&amp;CHAR(10)&amp;触れないでください。!K$711&amp;CHAR(10)&amp;触れないでください。!K$712&amp;CHAR(10)&amp;触れないでください。!K$713&amp;CHAR(10)&amp;触れないでください。!K$714&amp;CHAR(10)&amp;触れないでください。!K$715&amp;CHAR(10)&amp;触れないでください。!K$716&amp;CHAR(10)&amp;触れないでください。!K$717&amp;CHAR(10)&amp;触れないでください。!K$718&amp;CHAR(10)&amp;触れないでください。!K$719&amp;CHAR(10)&amp;触れないでください。!K$720&amp;CHAR(10)&amp;触れないでください。!K$721&amp;CHAR(10)&amp;触れないでください。!K$722&amp;CHAR(10)&amp;触れないでください。!K$723&amp;CHAR(10)&amp;触れないでください。!K$724&amp;CHAR(10)&amp;触れないでください。!K$725&amp;CHAR(10)&amp;触れないでください。!K$726&amp;CHAR(10)&amp;触れないでください。!K$727&amp;CHAR(10)&amp;触れないでください。!K$728&amp;CHAR(10)&amp;触れないでください。!K$729&amp;CHAR(10)&amp;触れないでください。!K$730&amp;CHAR(10)&amp;触れないでください。!K$731&amp;CHAR(10)&amp;触れないでください。!K$732&amp;CHAR(10)&amp;触れないでください。!K$733&amp;CHAR(10)&amp;触れないでください。!K$734&amp;CHAR(10)&amp;触れないでください。!K$735&amp;CHAR(10)&amp;触れないでください。!K$736&amp;CHAR(10)&amp;触れないでください。!K$737&amp;CHAR(10)&amp;触れないでください。!K$738&amp;CHAR(10)&amp;触れないでください。!K$739&amp;CHAR(10)&amp;触れないでください。!K$740&amp;CHAR(10)&amp;触れないでください。!K$741&amp;CHAR(10)&amp;触れないでください。!K$742&amp;CHAR(10)&amp;触れないでください。!K$743&amp;CHAR(10)&amp;触れないでください。!K$744&amp;CHAR(10)&amp;触れないでください。!K$745&amp;CHAR(10)&amp;触れないでください。!K$746&amp;CHAR(10)&amp;触れないでください。!K$747&amp;CHAR(10)&amp;触れないでください。!K$748&amp;CHAR(10)&amp;触れないでください。!K$749&amp;CHAR(10)&amp;触れないでください。!K$750&amp;CHAR(10)&amp;触れないでください。!K$751&amp;CHAR(10)&amp;触れないでください。!K$752&amp;CHAR(10)&amp;触れないでください。!K$753&amp;CHAR(10)&amp;触れないでください。!K$754&amp;CHAR(10)&amp;触れないでください。!K$755&amp;CHAR(10)&amp;触れないでください。!K$756&amp;CHAR(10)&amp;触れないでください。!K$757&amp;CHAR(10)&amp;触れないでください。!K$758&amp;CHAR(10)&amp;触れないでください。!K$759&amp;CHAR(10)&amp;触れないでください。!K$760&amp;CHAR(10)&amp;触れないでください。!K$761&amp;CHAR(10)&amp;触れないでください。!K$762&amp;CHAR(10)&amp;触れないでください。!K$763&amp;CHAR(10)&amp;触れないでください。!K$764&amp;CHAR(10)&amp;触れないでください。!K$765&amp;CHAR(10)&amp;触れないでください。!K$766&amp;CHAR(10)&amp;触れないでください。!K$767&amp;CHAR(10)&amp;触れないでください。!K$768&amp;CHAR(10)&amp;触れないでください。!K$769&amp;CHAR(10)&amp;触れないでください。!K$770&amp;CHAR(10)&amp;触れないでください。!K$771&amp;CHAR(10)&amp;触れないでください。!K$772&amp;CHAR(10)&amp;触れないでください。!K$773&amp;CHAR(10)&amp;触れないでください。!K$774&amp;CHAR(10)&amp;触れないでください。!K$775&amp;CHAR(10)&amp;触れないでください。!K$776&amp;CHAR(10)&amp;触れないでください。!K$777&amp;CHAR(10)&amp;触れないでください。!K$778&amp;CHAR(10)&amp;触れないでください。!K$779&amp;CHAR(10)&amp;触れないでください。!K$780&amp;CHAR(10)&amp;触れないでください。!K$781&amp;CHAR(10)&amp;触れないでください。!K$782&amp;CHAR(10)&amp;触れないでください。!K$783&amp;CHAR(10)&amp;触れないでください。!K$784&amp;CHAR(10)&amp;触れないでください。!K$785&amp;CHAR(10)&amp;触れないでください。!K$786&amp;CHAR(10)&amp;触れないでください。!K$787&amp;CHAR(10)&amp;触れないでください。!K$788&amp;CHAR(10)&amp;触れないでください。!K$789&amp;CHAR(10)&amp;触れないでください。!K$790&amp;CHAR(10)&amp;触れないでください。!K$791&amp;CHAR(10)&amp;触れないでください。!K$792&amp;CHAR(10)&amp;触れないでください。!K$793&amp;CHAR(10)&amp;触れないでください。!K$794&amp;CHAR(10)&amp;触れないでください。!K$795&amp;CHAR(10)&amp;触れないでください。!K$796&amp;CHAR(10)&amp;触れないでください。!K$797&amp;CHAR(10)&amp;触れないでください。!K$798&amp;CHAR(10)&amp;触れないでください。!K$799&amp;CHAR(10)&amp;触れないでください。!K$800&amp;CHAR(10)&amp;触れないでください。!K$801&amp;CHAR(10)&amp;触れないでください。!K$802&amp;CHAR(10)&amp;触れないでください。!K$803,O9)</f>
        <v xml:space="preserve">
</v>
      </c>
      <c r="I9" s="1371"/>
      <c r="J9" s="1371"/>
      <c r="K9" s="1372"/>
      <c r="L9" s="352"/>
      <c r="N9" s="436"/>
      <c r="O9" s="421"/>
    </row>
    <row r="10" spans="1:15" ht="52.35" customHeight="1">
      <c r="A10" s="48"/>
      <c r="B10" s="1426"/>
      <c r="C10" s="55" t="s">
        <v>151</v>
      </c>
      <c r="D10" s="56"/>
      <c r="E10" s="57"/>
      <c r="F10" s="1368">
        <f>IF(N10="",触れないでください。!P804,N10)</f>
        <v>0</v>
      </c>
      <c r="G10" s="1369"/>
      <c r="H10" s="1370" t="str">
        <f>IF(O10="",触れないでください。!O$506&amp;CHAR(10)&amp;触れないでください。!O$507&amp;CHAR(10)&amp;触れないでください。!O$508&amp;CHAR(10)&amp;触れないでください。!O$509&amp;CHAR(10)&amp;触れないでください。!O$510&amp;CHAR(10)&amp;触れないでください。!O$511&amp;CHAR(10)&amp;触れないでください。!O$512&amp;CHAR(10)&amp;触れないでください。!O$513&amp;CHAR(10)&amp;触れないでください。!O$514&amp;CHAR(10)&amp;触れないでください。!O$515&amp;CHAR(10)&amp;触れないでください。!O$516&amp;CHAR(10)&amp;触れないでください。!O$517&amp;CHAR(10)&amp;触れないでください。!O$518&amp;CHAR(10)&amp;触れないでください。!O$519&amp;CHAR(10)&amp;触れないでください。!O$520&amp;CHAR(10)&amp;触れないでください。!O$521&amp;CHAR(10)&amp;触れないでください。!O$522&amp;CHAR(10)&amp;触れないでください。!O$523&amp;CHAR(10)&amp;触れないでください。!O$524&amp;CHAR(10)&amp;触れないでください。!O$525&amp;CHAR(10)&amp;触れないでください。!O$526&amp;CHAR(10)&amp;触れないでください。!O$527&amp;CHAR(10)&amp;触れないでください。!O$528&amp;CHAR(10)&amp;触れないでください。!O$529&amp;CHAR(10)&amp;触れないでください。!O$530&amp;CHAR(10)&amp;触れないでください。!O$531&amp;CHAR(10)&amp;触れないでください。!O$532&amp;CHAR(10)&amp;触れないでください。!O$533&amp;CHAR(10)&amp;触れないでください。!O$534&amp;CHAR(10)&amp;触れないでください。!O$535&amp;CHAR(10)&amp;触れないでください。!O$536&amp;CHAR(10)&amp;触れないでください。!O$537&amp;CHAR(10)&amp;触れないでください。!O$538&amp;CHAR(10)&amp;触れないでください。!O$539&amp;CHAR(10)&amp;触れないでください。!O$540&amp;CHAR(10)&amp;触れないでください。!O$541&amp;CHAR(10)&amp;触れないでください。!O$542&amp;CHAR(10)&amp;触れないでください。!O$543&amp;CHAR(10)&amp;触れないでください。!O$544&amp;CHAR(10)&amp;触れないでください。!O$545&amp;CHAR(10)&amp;触れないでください。!O$546&amp;CHAR(10)&amp;触れないでください。!O$547&amp;CHAR(10)&amp;触れないでください。!O$548&amp;CHAR(10)&amp;触れないでください。!O$549&amp;CHAR(10)&amp;触れないでください。!O$550&amp;CHAR(10)&amp;触れないでください。!O$551&amp;CHAR(10)&amp;触れないでください。!O$552&amp;CHAR(10)&amp;触れないでください。!O$553&amp;CHAR(10)&amp;触れないでください。!O$554&amp;CHAR(10)&amp;触れないでください。!O$555&amp;CHAR(10)&amp;触れないでください。!O$556&amp;CHAR(10)&amp;触れないでください。!O$557&amp;CHAR(10)&amp;触れないでください。!O$558&amp;CHAR(10)&amp;触れないでください。!O$559&amp;CHAR(10)&amp;触れないでください。!O$560&amp;CHAR(10)&amp;触れないでください。!O$561&amp;CHAR(10)&amp;触れないでください。!O$562&amp;CHAR(10)&amp;触れないでください。!O$563&amp;CHAR(10)&amp;触れないでください。!O$564&amp;CHAR(10)&amp;触れないでください。!O$565&amp;CHAR(10)&amp;触れないでください。!O$566&amp;CHAR(10)&amp;触れないでください。!O$567&amp;CHAR(10)&amp;触れないでください。!O$568&amp;CHAR(10)&amp;触れないでください。!O$569&amp;CHAR(10)&amp;触れないでください。!O$570&amp;CHAR(10)&amp;触れないでください。!O$571&amp;CHAR(10)&amp;触れないでください。!O$572&amp;CHAR(10)&amp;触れないでください。!O$573&amp;CHAR(10)&amp;触れないでください。!O$574&amp;CHAR(10)&amp;触れないでください。!O$575&amp;CHAR(10)&amp;触れないでください。!O$576&amp;CHAR(10)&amp;触れないでください。!O$577&amp;CHAR(10)&amp;触れないでください。!O$578&amp;CHAR(10)&amp;触れないでください。!O$579&amp;CHAR(10)&amp;触れないでください。!O$580&amp;CHAR(10)&amp;触れないでください。!O$581&amp;CHAR(10)&amp;触れないでください。!O$582&amp;CHAR(10)&amp;触れないでください。!O$583&amp;CHAR(10)&amp;触れないでください。!O$584&amp;CHAR(10)&amp;触れないでください。!O$585&amp;CHAR(10)&amp;触れないでください。!O$586&amp;CHAR(10)&amp;触れないでください。!O$587&amp;CHAR(10)&amp;触れないでください。!O$588&amp;CHAR(10)&amp;触れないでください。!O$589&amp;CHAR(10)&amp;触れないでください。!O$590&amp;CHAR(10)&amp;触れないでください。!O$591&amp;CHAR(10)&amp;触れないでください。!O$592&amp;CHAR(10)&amp;触れないでください。!O$593&amp;CHAR(10)&amp;触れないでください。!O$594&amp;CHAR(10)&amp;触れないでください。!O$595&amp;CHAR(10)&amp;触れないでください。!O$596&amp;CHAR(10)&amp;触れないでください。!O$597&amp;CHAR(10)&amp;触れないでください。!O$598&amp;CHAR(10)&amp;触れないでください。!O$599&amp;CHAR(10)&amp;触れないでください。!O$600&amp;CHAR(10)&amp;触れないでください。!O$601&amp;CHAR(10)&amp;触れないでください。!O$602&amp;CHAR(10)&amp;触れないでください。!O$603&amp;CHAR(10)&amp;触れないでください。!O$604&amp;CHAR(10)&amp;触れないでください。!O$605&amp;CHAR(10)&amp;触れないでください。!O$606&amp;CHAR(10)&amp;触れないでください。!O$607&amp;CHAR(10)&amp;触れないでください。!O$608&amp;CHAR(10)&amp;触れないでください。!O$609&amp;CHAR(10)&amp;触れないでください。!O$610&amp;CHAR(10)&amp;触れないでください。!O$611&amp;CHAR(10)&amp;触れないでください。!O$612&amp;CHAR(10)&amp;触れないでください。!O$613&amp;CHAR(10)&amp;触れないでください。!O$614&amp;CHAR(10)&amp;触れないでください。!O$615&amp;CHAR(10)&amp;触れないでください。!O$616&amp;CHAR(10)&amp;触れないでください。!O$617&amp;CHAR(10)&amp;触れないでください。!O$618&amp;CHAR(10)&amp;触れないでください。!O$619&amp;CHAR(10)&amp;触れないでください。!O$620&amp;CHAR(10)&amp;触れないでください。!O$621&amp;CHAR(10)&amp;触れないでください。!O$622&amp;CHAR(10)&amp;触れないでください。!O$623&amp;CHAR(10)&amp;触れないでください。!O$624&amp;CHAR(10)&amp;触れないでください。!O$625&amp;CHAR(10)&amp;触れないでください。!O$626&amp;CHAR(10)&amp;触れないでください。!O$627&amp;CHAR(10)&amp;触れないでください。!O$628&amp;CHAR(10)&amp;触れないでください。!O$629&amp;CHAR(10)&amp;触れないでください。!O$630&amp;CHAR(10)&amp;触れないでください。!O$631&amp;CHAR(10)&amp;触れないでください。!O$632&amp;CHAR(10)&amp;触れないでください。!O$633&amp;CHAR(10)&amp;触れないでください。!O$634&amp;CHAR(10)&amp;触れないでください。!O$635&amp;CHAR(10)&amp;触れないでください。!O$636&amp;CHAR(10)&amp;触れないでください。!O$637&amp;CHAR(10)&amp;触れないでください。!O$638&amp;CHAR(10)&amp;触れないでください。!O$639&amp;CHAR(10)&amp;触れないでください。!O$640&amp;CHAR(10)&amp;触れないでください。!O$641&amp;CHAR(10)&amp;触れないでください。!O$642&amp;CHAR(10)&amp;触れないでください。!O$643&amp;CHAR(10)&amp;触れないでください。!O$644&amp;CHAR(10)&amp;触れないでください。!O$645&amp;CHAR(10)&amp;触れないでください。!O$646&amp;CHAR(10)&amp;触れないでください。!O$647&amp;CHAR(10)&amp;触れないでください。!O$648&amp;CHAR(10)&amp;触れないでください。!O$649&amp;CHAR(10)&amp;触れないでください。!O$650&amp;CHAR(10)&amp;触れないでください。!O$651&amp;CHAR(10)&amp;触れないでください。!O$652&amp;CHAR(10)&amp;触れないでください。!O$653&amp;CHAR(10)&amp;触れないでください。!O$654&amp;CHAR(10)&amp;触れないでください。!O$655&amp;CHAR(10)&amp;触れないでください。!O$656&amp;CHAR(10)&amp;触れないでください。!O$657&amp;CHAR(10)&amp;触れないでください。!O$658&amp;CHAR(10)&amp;触れないでください。!O$659&amp;CHAR(10)&amp;触れないでください。!O$660&amp;CHAR(10)&amp;触れないでください。!O$661&amp;CHAR(10)&amp;触れないでください。!O$662&amp;CHAR(10)&amp;触れないでください。!O$663&amp;CHAR(10)&amp;触れないでください。!O$664&amp;CHAR(10)&amp;触れないでください。!O$665&amp;CHAR(10)&amp;触れないでください。!O$666&amp;CHAR(10)&amp;触れないでください。!O$667&amp;CHAR(10)&amp;触れないでください。!O$668&amp;CHAR(10)&amp;触れないでください。!O$669&amp;CHAR(10)&amp;触れないでください。!O$670&amp;CHAR(10)&amp;触れないでください。!O$671&amp;CHAR(10)&amp;触れないでください。!O$672&amp;CHAR(10)&amp;触れないでください。!O$673&amp;CHAR(10)&amp;触れないでください。!O$674&amp;CHAR(10)&amp;触れないでください。!O$675&amp;CHAR(10)&amp;触れないでください。!O$676&amp;CHAR(10)&amp;触れないでください。!O$677&amp;CHAR(10)&amp;触れないでください。!O$678&amp;CHAR(10)&amp;触れないでください。!O$679&amp;CHAR(10)&amp;触れないでください。!O$680&amp;CHAR(10)&amp;触れないでください。!O$681&amp;CHAR(10)&amp;触れないでください。!O$682&amp;CHAR(10)&amp;触れないでください。!O$683&amp;CHAR(10)&amp;触れないでください。!O$684&amp;CHAR(10)&amp;触れないでください。!O$685&amp;CHAR(10)&amp;触れないでください。!O$686&amp;CHAR(10)&amp;触れないでください。!O$687&amp;CHAR(10)&amp;触れないでください。!O$688&amp;CHAR(10)&amp;触れないでください。!O$689&amp;CHAR(10)&amp;触れないでください。!O$690&amp;CHAR(10)&amp;触れないでください。!O$691&amp;CHAR(10)&amp;触れないでください。!O$692&amp;CHAR(10)&amp;触れないでください。!O$693&amp;CHAR(10)&amp;触れないでください。!O$694&amp;CHAR(10)&amp;触れないでください。!O$695&amp;CHAR(10)&amp;触れないでください。!O$696&amp;CHAR(10)&amp;触れないでください。!O$697&amp;CHAR(10)&amp;触れないでください。!O$698&amp;CHAR(10)&amp;触れないでください。!O$699&amp;CHAR(10)&amp;触れないでください。!O$700&amp;CHAR(10)&amp;触れないでください。!O$701&amp;CHAR(10)&amp;触れないでください。!O$702&amp;CHAR(10)&amp;触れないでください。!O$703&amp;CHAR(10)&amp;触れないでください。!O$704&amp;CHAR(10)&amp;触れないでください。!O$705&amp;CHAR(10)&amp;触れないでください。!O$706&amp;CHAR(10)&amp;触れないでください。!O$707&amp;CHAR(10)&amp;触れないでください。!O$708&amp;CHAR(10)&amp;触れないでください。!O$709&amp;CHAR(10)&amp;触れないでください。!O$710&amp;CHAR(10)&amp;触れないでください。!O$711&amp;CHAR(10)&amp;触れないでください。!O$712&amp;CHAR(10)&amp;触れないでください。!O$713&amp;CHAR(10)&amp;触れないでください。!O$714&amp;CHAR(10)&amp;触れないでください。!O$715&amp;CHAR(10)&amp;触れないでください。!O$716&amp;CHAR(10)&amp;触れないでください。!O$717&amp;CHAR(10)&amp;触れないでください。!O$718&amp;CHAR(10)&amp;触れないでください。!O$719&amp;CHAR(10)&amp;触れないでください。!O$720&amp;CHAR(10)&amp;触れないでください。!O$721&amp;CHAR(10)&amp;触れないでください。!O$722&amp;CHAR(10)&amp;触れないでください。!O$723&amp;CHAR(10)&amp;触れないでください。!O$724&amp;CHAR(10)&amp;触れないでください。!O$725&amp;CHAR(10)&amp;触れないでください。!O$726&amp;CHAR(10)&amp;触れないでください。!O$727&amp;CHAR(10)&amp;触れないでください。!O$728&amp;CHAR(10)&amp;触れないでください。!O$729&amp;CHAR(10)&amp;触れないでください。!O$730&amp;CHAR(10)&amp;触れないでください。!O$731&amp;CHAR(10)&amp;触れないでください。!O$732&amp;CHAR(10)&amp;触れないでください。!O$733&amp;CHAR(10)&amp;触れないでください。!O$734&amp;CHAR(10)&amp;触れないでください。!O$735&amp;CHAR(10)&amp;触れないでください。!O$736&amp;CHAR(10)&amp;触れないでください。!O$737&amp;CHAR(10)&amp;触れないでください。!O$738&amp;CHAR(10)&amp;触れないでください。!O$739&amp;CHAR(10)&amp;触れないでください。!O$740&amp;CHAR(10)&amp;触れないでください。!O$741&amp;CHAR(10)&amp;触れないでください。!O$742&amp;CHAR(10)&amp;触れないでください。!O$743&amp;CHAR(10)&amp;触れないでください。!O$744&amp;CHAR(10)&amp;触れないでください。!O$745&amp;CHAR(10)&amp;触れないでください。!O$746&amp;CHAR(10)&amp;触れないでください。!O$747&amp;CHAR(10)&amp;触れないでください。!O$748&amp;CHAR(10)&amp;触れないでください。!O$749&amp;CHAR(10)&amp;触れないでください。!O$750&amp;CHAR(10)&amp;触れないでください。!O$751&amp;CHAR(10)&amp;触れないでください。!O$752&amp;CHAR(10)&amp;触れないでください。!O$753&amp;CHAR(10)&amp;触れないでください。!O$754&amp;CHAR(10)&amp;触れないでください。!O$755&amp;CHAR(10)&amp;触れないでください。!O$756&amp;CHAR(10)&amp;触れないでください。!O$757&amp;CHAR(10)&amp;触れないでください。!O$758&amp;CHAR(10)&amp;触れないでください。!O$759&amp;CHAR(10)&amp;触れないでください。!O$760&amp;CHAR(10)&amp;触れないでください。!O$761&amp;CHAR(10)&amp;触れないでください。!O$762&amp;CHAR(10)&amp;触れないでください。!O$763&amp;CHAR(10)&amp;触れないでください。!O$764&amp;CHAR(10)&amp;触れないでください。!O$765&amp;CHAR(10)&amp;触れないでください。!O$766&amp;CHAR(10)&amp;触れないでください。!O$767&amp;CHAR(10)&amp;触れないでください。!O$768&amp;CHAR(10)&amp;触れないでください。!O$769&amp;CHAR(10)&amp;触れないでください。!O$770&amp;CHAR(10)&amp;触れないでください。!O$771&amp;CHAR(10)&amp;触れないでください。!O$772&amp;CHAR(10)&amp;触れないでください。!O$773&amp;CHAR(10)&amp;触れないでください。!O$774&amp;CHAR(10)&amp;触れないでください。!O$775&amp;CHAR(10)&amp;触れないでください。!O$776&amp;CHAR(10)&amp;触れないでください。!O$777&amp;CHAR(10)&amp;触れないでください。!O$778&amp;CHAR(10)&amp;触れないでください。!O$779&amp;CHAR(10)&amp;触れないでください。!O$780&amp;CHAR(10)&amp;触れないでください。!O$781&amp;CHAR(10)&amp;触れないでください。!O$782&amp;CHAR(10)&amp;触れないでください。!O$783&amp;CHAR(10)&amp;触れないでください。!O$784&amp;CHAR(10)&amp;触れないでください。!O$785&amp;CHAR(10)&amp;触れないでください。!O$786&amp;CHAR(10)&amp;触れないでください。!O$787&amp;CHAR(10)&amp;触れないでください。!O$788&amp;CHAR(10)&amp;触れないでください。!O$789&amp;CHAR(10)&amp;触れないでください。!O$790&amp;CHAR(10)&amp;触れないでください。!O$791&amp;CHAR(10)&amp;触れないでください。!O$792&amp;CHAR(10)&amp;触れないでください。!O$793&amp;CHAR(10)&amp;触れないでください。!O$794&amp;CHAR(10)&amp;触れないでください。!O$795&amp;CHAR(10)&amp;触れないでください。!O$796&amp;CHAR(10)&amp;触れないでください。!O$797&amp;CHAR(10)&amp;触れないでください。!O$798&amp;CHAR(10)&amp;触れないでください。!O$799&amp;CHAR(10)&amp;触れないでください。!O$800&amp;CHAR(10)&amp;触れないでください。!O$801&amp;CHAR(10)&amp;触れないでください。!O$802&amp;CHAR(10)&amp;触れないでください。!O$803,O10)</f>
        <v xml:space="preserve">
</v>
      </c>
      <c r="I10" s="1371"/>
      <c r="J10" s="1371"/>
      <c r="K10" s="1372"/>
      <c r="L10" s="47"/>
      <c r="N10" s="437"/>
      <c r="O10" s="422"/>
    </row>
    <row r="11" spans="1:15" ht="52.35" customHeight="1">
      <c r="A11" s="48"/>
      <c r="B11" s="1426"/>
      <c r="C11" s="55" t="s">
        <v>150</v>
      </c>
      <c r="D11" s="56"/>
      <c r="E11" s="57"/>
      <c r="F11" s="1368">
        <f>IF(N11="",触れないでください。!T804,N11)</f>
        <v>0</v>
      </c>
      <c r="G11" s="1369"/>
      <c r="H11" s="1370" t="str">
        <f>IF(O11="",触れないでください。!S$506&amp;CHAR(10)&amp;触れないでください。!S$507&amp;CHAR(10)&amp;触れないでください。!S$508&amp;CHAR(10)&amp;触れないでください。!S$509&amp;CHAR(10)&amp;触れないでください。!S$510&amp;CHAR(10)&amp;触れないでください。!S$511&amp;CHAR(10)&amp;触れないでください。!S$512&amp;CHAR(10)&amp;触れないでください。!S$513&amp;CHAR(10)&amp;触れないでください。!S$514&amp;CHAR(10)&amp;触れないでください。!S$515&amp;CHAR(10)&amp;触れないでください。!S$516&amp;CHAR(10)&amp;触れないでください。!S$517&amp;CHAR(10)&amp;触れないでください。!S$518&amp;CHAR(10)&amp;触れないでください。!S$519&amp;CHAR(10)&amp;触れないでください。!S$520&amp;CHAR(10)&amp;触れないでください。!S$521&amp;CHAR(10)&amp;触れないでください。!S$522&amp;CHAR(10)&amp;触れないでください。!S$523&amp;CHAR(10)&amp;触れないでください。!S$524&amp;CHAR(10)&amp;触れないでください。!S$525&amp;CHAR(10)&amp;触れないでください。!S$526&amp;CHAR(10)&amp;触れないでください。!S$527&amp;CHAR(10)&amp;触れないでください。!S$528&amp;CHAR(10)&amp;触れないでください。!S$529&amp;CHAR(10)&amp;触れないでください。!S$530&amp;CHAR(10)&amp;触れないでください。!S$531&amp;CHAR(10)&amp;触れないでください。!S$532&amp;CHAR(10)&amp;触れないでください。!S$533&amp;CHAR(10)&amp;触れないでください。!S$534&amp;CHAR(10)&amp;触れないでください。!S$535&amp;CHAR(10)&amp;触れないでください。!S$536&amp;CHAR(10)&amp;触れないでください。!S$537&amp;CHAR(10)&amp;触れないでください。!S$538&amp;CHAR(10)&amp;触れないでください。!S$539&amp;CHAR(10)&amp;触れないでください。!S$540&amp;CHAR(10)&amp;触れないでください。!S$541&amp;CHAR(10)&amp;触れないでください。!S$542&amp;CHAR(10)&amp;触れないでください。!S$543&amp;CHAR(10)&amp;触れないでください。!S$544&amp;CHAR(10)&amp;触れないでください。!S$545&amp;CHAR(10)&amp;触れないでください。!S$546&amp;CHAR(10)&amp;触れないでください。!S$547&amp;CHAR(10)&amp;触れないでください。!S$548&amp;CHAR(10)&amp;触れないでください。!S$549&amp;CHAR(10)&amp;触れないでください。!S$550&amp;CHAR(10)&amp;触れないでください。!S$551&amp;CHAR(10)&amp;触れないでください。!S$552&amp;CHAR(10)&amp;触れないでください。!S$553&amp;CHAR(10)&amp;触れないでください。!S$554&amp;CHAR(10)&amp;触れないでください。!S$555&amp;CHAR(10)&amp;触れないでください。!S$556&amp;CHAR(10)&amp;触れないでください。!S$557&amp;CHAR(10)&amp;触れないでください。!S$558&amp;CHAR(10)&amp;触れないでください。!S$559&amp;CHAR(10)&amp;触れないでください。!S$560&amp;CHAR(10)&amp;触れないでください。!S$561&amp;CHAR(10)&amp;触れないでください。!S$562&amp;CHAR(10)&amp;触れないでください。!S$563&amp;CHAR(10)&amp;触れないでください。!S$564&amp;CHAR(10)&amp;触れないでください。!S$565&amp;CHAR(10)&amp;触れないでください。!S$566&amp;CHAR(10)&amp;触れないでください。!S$567&amp;CHAR(10)&amp;触れないでください。!S$568&amp;CHAR(10)&amp;触れないでください。!S$569&amp;CHAR(10)&amp;触れないでください。!S$570&amp;CHAR(10)&amp;触れないでください。!S$571&amp;CHAR(10)&amp;触れないでください。!S$572&amp;CHAR(10)&amp;触れないでください。!S$573&amp;CHAR(10)&amp;触れないでください。!S$574&amp;CHAR(10)&amp;触れないでください。!S$575&amp;CHAR(10)&amp;触れないでください。!S$576&amp;CHAR(10)&amp;触れないでください。!S$577&amp;CHAR(10)&amp;触れないでください。!S$578&amp;CHAR(10)&amp;触れないでください。!S$579&amp;CHAR(10)&amp;触れないでください。!S$580&amp;CHAR(10)&amp;触れないでください。!S$581&amp;CHAR(10)&amp;触れないでください。!S$582&amp;CHAR(10)&amp;触れないでください。!S$583&amp;CHAR(10)&amp;触れないでください。!S$584&amp;CHAR(10)&amp;触れないでください。!S$585&amp;CHAR(10)&amp;触れないでください。!S$586&amp;CHAR(10)&amp;触れないでください。!S$587&amp;CHAR(10)&amp;触れないでください。!S$588&amp;CHAR(10)&amp;触れないでください。!S$589&amp;CHAR(10)&amp;触れないでください。!S$590&amp;CHAR(10)&amp;触れないでください。!S$591&amp;CHAR(10)&amp;触れないでください。!S$592&amp;CHAR(10)&amp;触れないでください。!S$593&amp;CHAR(10)&amp;触れないでください。!S$594&amp;CHAR(10)&amp;触れないでください。!S$595&amp;CHAR(10)&amp;触れないでください。!S$596&amp;CHAR(10)&amp;触れないでください。!S$597&amp;CHAR(10)&amp;触れないでください。!S$598&amp;CHAR(10)&amp;触れないでください。!S$599&amp;CHAR(10)&amp;触れないでください。!S$600&amp;CHAR(10)&amp;触れないでください。!S$601&amp;CHAR(10)&amp;触れないでください。!S$602&amp;CHAR(10)&amp;触れないでください。!S$603&amp;CHAR(10)&amp;触れないでください。!S$604&amp;CHAR(10)&amp;触れないでください。!S$605&amp;CHAR(10)&amp;触れないでください。!S$606&amp;CHAR(10)&amp;触れないでください。!S$607&amp;CHAR(10)&amp;触れないでください。!S$608&amp;CHAR(10)&amp;触れないでください。!S$609&amp;CHAR(10)&amp;触れないでください。!S$610&amp;CHAR(10)&amp;触れないでください。!S$611&amp;CHAR(10)&amp;触れないでください。!S$612&amp;CHAR(10)&amp;触れないでください。!S$613&amp;CHAR(10)&amp;触れないでください。!S$614&amp;CHAR(10)&amp;触れないでください。!S$615&amp;CHAR(10)&amp;触れないでください。!S$616&amp;CHAR(10)&amp;触れないでください。!S$617&amp;CHAR(10)&amp;触れないでください。!S$618&amp;CHAR(10)&amp;触れないでください。!S$619&amp;CHAR(10)&amp;触れないでください。!S$620&amp;CHAR(10)&amp;触れないでください。!S$621&amp;CHAR(10)&amp;触れないでください。!S$622&amp;CHAR(10)&amp;触れないでください。!S$623&amp;CHAR(10)&amp;触れないでください。!S$624&amp;CHAR(10)&amp;触れないでください。!S$625&amp;CHAR(10)&amp;触れないでください。!S$626&amp;CHAR(10)&amp;触れないでください。!S$627&amp;CHAR(10)&amp;触れないでください。!S$628&amp;CHAR(10)&amp;触れないでください。!S$629&amp;CHAR(10)&amp;触れないでください。!S$630&amp;CHAR(10)&amp;触れないでください。!S$631&amp;CHAR(10)&amp;触れないでください。!S$632&amp;CHAR(10)&amp;触れないでください。!S$633&amp;CHAR(10)&amp;触れないでください。!S$634&amp;CHAR(10)&amp;触れないでください。!S$635&amp;CHAR(10)&amp;触れないでください。!S$636&amp;CHAR(10)&amp;触れないでください。!S$637&amp;CHAR(10)&amp;触れないでください。!S$638&amp;CHAR(10)&amp;触れないでください。!S$639&amp;CHAR(10)&amp;触れないでください。!S$640&amp;CHAR(10)&amp;触れないでください。!S$641&amp;CHAR(10)&amp;触れないでください。!S$642&amp;CHAR(10)&amp;触れないでください。!S$643&amp;CHAR(10)&amp;触れないでください。!S$644&amp;CHAR(10)&amp;触れないでください。!S$645&amp;CHAR(10)&amp;触れないでください。!S$646&amp;CHAR(10)&amp;触れないでください。!S$647&amp;CHAR(10)&amp;触れないでください。!S$648&amp;CHAR(10)&amp;触れないでください。!S$649&amp;CHAR(10)&amp;触れないでください。!S$650&amp;CHAR(10)&amp;触れないでください。!S$651&amp;CHAR(10)&amp;触れないでください。!S$652&amp;CHAR(10)&amp;触れないでください。!S$653&amp;CHAR(10)&amp;触れないでください。!S$654&amp;CHAR(10)&amp;触れないでください。!S$655&amp;CHAR(10)&amp;触れないでください。!S$656&amp;CHAR(10)&amp;触れないでください。!S$657&amp;CHAR(10)&amp;触れないでください。!S$658&amp;CHAR(10)&amp;触れないでください。!S$659&amp;CHAR(10)&amp;触れないでください。!S$660&amp;CHAR(10)&amp;触れないでください。!S$661&amp;CHAR(10)&amp;触れないでください。!S$662&amp;CHAR(10)&amp;触れないでください。!S$663&amp;CHAR(10)&amp;触れないでください。!S$664&amp;CHAR(10)&amp;触れないでください。!S$665&amp;CHAR(10)&amp;触れないでください。!S$666&amp;CHAR(10)&amp;触れないでください。!S$667&amp;CHAR(10)&amp;触れないでください。!S$668&amp;CHAR(10)&amp;触れないでください。!S$669&amp;CHAR(10)&amp;触れないでください。!S$670&amp;CHAR(10)&amp;触れないでください。!S$671&amp;CHAR(10)&amp;触れないでください。!S$672&amp;CHAR(10)&amp;触れないでください。!S$673&amp;CHAR(10)&amp;触れないでください。!S$674&amp;CHAR(10)&amp;触れないでください。!S$675&amp;CHAR(10)&amp;触れないでください。!S$676&amp;CHAR(10)&amp;触れないでください。!S$677&amp;CHAR(10)&amp;触れないでください。!S$678&amp;CHAR(10)&amp;触れないでください。!S$679&amp;CHAR(10)&amp;触れないでください。!S$680&amp;CHAR(10)&amp;触れないでください。!S$681&amp;CHAR(10)&amp;触れないでください。!S$682&amp;CHAR(10)&amp;触れないでください。!S$683&amp;CHAR(10)&amp;触れないでください。!S$684&amp;CHAR(10)&amp;触れないでください。!S$685&amp;CHAR(10)&amp;触れないでください。!S$686&amp;CHAR(10)&amp;触れないでください。!S$687&amp;CHAR(10)&amp;触れないでください。!S$688&amp;CHAR(10)&amp;触れないでください。!S$689&amp;CHAR(10)&amp;触れないでください。!S$690&amp;CHAR(10)&amp;触れないでください。!S$691&amp;CHAR(10)&amp;触れないでください。!S$692&amp;CHAR(10)&amp;触れないでください。!S$693&amp;CHAR(10)&amp;触れないでください。!S$694&amp;CHAR(10)&amp;触れないでください。!S$695&amp;CHAR(10)&amp;触れないでください。!S$696&amp;CHAR(10)&amp;触れないでください。!S$697&amp;CHAR(10)&amp;触れないでください。!S$698&amp;CHAR(10)&amp;触れないでください。!S$699&amp;CHAR(10)&amp;触れないでください。!S$700&amp;CHAR(10)&amp;触れないでください。!S$701&amp;CHAR(10)&amp;触れないでください。!S$702&amp;CHAR(10)&amp;触れないでください。!S$703&amp;CHAR(10)&amp;触れないでください。!S$704&amp;CHAR(10)&amp;触れないでください。!S$705&amp;CHAR(10)&amp;触れないでください。!S$706&amp;CHAR(10)&amp;触れないでください。!S$707&amp;CHAR(10)&amp;触れないでください。!S$708&amp;CHAR(10)&amp;触れないでください。!S$709&amp;CHAR(10)&amp;触れないでください。!S$710&amp;CHAR(10)&amp;触れないでください。!S$711&amp;CHAR(10)&amp;触れないでください。!S$712&amp;CHAR(10)&amp;触れないでください。!S$713&amp;CHAR(10)&amp;触れないでください。!S$714&amp;CHAR(10)&amp;触れないでください。!S$715&amp;CHAR(10)&amp;触れないでください。!S$716&amp;CHAR(10)&amp;触れないでください。!S$717&amp;CHAR(10)&amp;触れないでください。!S$718&amp;CHAR(10)&amp;触れないでください。!S$719&amp;CHAR(10)&amp;触れないでください。!S$720&amp;CHAR(10)&amp;触れないでください。!S$721&amp;CHAR(10)&amp;触れないでください。!S$722&amp;CHAR(10)&amp;触れないでください。!S$723&amp;CHAR(10)&amp;触れないでください。!S$724&amp;CHAR(10)&amp;触れないでください。!S$725&amp;CHAR(10)&amp;触れないでください。!S$726&amp;CHAR(10)&amp;触れないでください。!S$727&amp;CHAR(10)&amp;触れないでください。!S$728&amp;CHAR(10)&amp;触れないでください。!S$729&amp;CHAR(10)&amp;触れないでください。!S$730&amp;CHAR(10)&amp;触れないでください。!S$731&amp;CHAR(10)&amp;触れないでください。!S$732&amp;CHAR(10)&amp;触れないでください。!S$733&amp;CHAR(10)&amp;触れないでください。!S$734&amp;CHAR(10)&amp;触れないでください。!S$735&amp;CHAR(10)&amp;触れないでください。!S$736&amp;CHAR(10)&amp;触れないでください。!S$737&amp;CHAR(10)&amp;触れないでください。!S$738&amp;CHAR(10)&amp;触れないでください。!S$739&amp;CHAR(10)&amp;触れないでください。!S$740&amp;CHAR(10)&amp;触れないでください。!S$741&amp;CHAR(10)&amp;触れないでください。!S$742&amp;CHAR(10)&amp;触れないでください。!S$743&amp;CHAR(10)&amp;触れないでください。!S$744&amp;CHAR(10)&amp;触れないでください。!S$745&amp;CHAR(10)&amp;触れないでください。!S$746&amp;CHAR(10)&amp;触れないでください。!S$747&amp;CHAR(10)&amp;触れないでください。!S$748&amp;CHAR(10)&amp;触れないでください。!S$749&amp;CHAR(10)&amp;触れないでください。!S$750&amp;CHAR(10)&amp;触れないでください。!S$751&amp;CHAR(10)&amp;触れないでください。!S$752&amp;CHAR(10)&amp;触れないでください。!S$753&amp;CHAR(10)&amp;触れないでください。!S$754&amp;CHAR(10)&amp;触れないでください。!S$755&amp;CHAR(10)&amp;触れないでください。!S$756&amp;CHAR(10)&amp;触れないでください。!S$757&amp;CHAR(10)&amp;触れないでください。!S$758&amp;CHAR(10)&amp;触れないでください。!S$759&amp;CHAR(10)&amp;触れないでください。!S$760&amp;CHAR(10)&amp;触れないでください。!S$761&amp;CHAR(10)&amp;触れないでください。!S$762&amp;CHAR(10)&amp;触れないでください。!S$763&amp;CHAR(10)&amp;触れないでください。!S$764&amp;CHAR(10)&amp;触れないでください。!S$765&amp;CHAR(10)&amp;触れないでください。!S$766&amp;CHAR(10)&amp;触れないでください。!S$767&amp;CHAR(10)&amp;触れないでください。!S$768&amp;CHAR(10)&amp;触れないでください。!S$769&amp;CHAR(10)&amp;触れないでください。!S$770&amp;CHAR(10)&amp;触れないでください。!S$771&amp;CHAR(10)&amp;触れないでください。!S$772&amp;CHAR(10)&amp;触れないでください。!S$773&amp;CHAR(10)&amp;触れないでください。!S$774&amp;CHAR(10)&amp;触れないでください。!S$775&amp;CHAR(10)&amp;触れないでください。!S$776&amp;CHAR(10)&amp;触れないでください。!S$777&amp;CHAR(10)&amp;触れないでください。!S$778&amp;CHAR(10)&amp;触れないでください。!S$779&amp;CHAR(10)&amp;触れないでください。!S$780&amp;CHAR(10)&amp;触れないでください。!S$781&amp;CHAR(10)&amp;触れないでください。!S$782&amp;CHAR(10)&amp;触れないでください。!S$783&amp;CHAR(10)&amp;触れないでください。!S$784&amp;CHAR(10)&amp;触れないでください。!S$785&amp;CHAR(10)&amp;触れないでください。!S$786&amp;CHAR(10)&amp;触れないでください。!S$787&amp;CHAR(10)&amp;触れないでください。!S$788&amp;CHAR(10)&amp;触れないでください。!S$789&amp;CHAR(10)&amp;触れないでください。!S$790&amp;CHAR(10)&amp;触れないでください。!S$791&amp;CHAR(10)&amp;触れないでください。!S$792&amp;CHAR(10)&amp;触れないでください。!S$793&amp;CHAR(10)&amp;触れないでください。!S$794&amp;CHAR(10)&amp;触れないでください。!S$795&amp;CHAR(10)&amp;触れないでください。!S$796&amp;CHAR(10)&amp;触れないでください。!S$797&amp;CHAR(10)&amp;触れないでください。!S$798&amp;CHAR(10)&amp;触れないでください。!S$799&amp;CHAR(10)&amp;触れないでください。!S$800&amp;CHAR(10)&amp;触れないでください。!S$801&amp;CHAR(10)&amp;触れないでください。!S$802&amp;CHAR(10)&amp;触れないでください。!S$803,O11)</f>
        <v xml:space="preserve">
</v>
      </c>
      <c r="I11" s="1371"/>
      <c r="J11" s="1371"/>
      <c r="K11" s="1372"/>
      <c r="L11" s="353"/>
      <c r="N11" s="437"/>
      <c r="O11" s="422"/>
    </row>
    <row r="12" spans="1:15" ht="56.25" customHeight="1">
      <c r="A12" s="48"/>
      <c r="B12" s="1426"/>
      <c r="C12" s="1428" t="s">
        <v>179</v>
      </c>
      <c r="D12" s="1429"/>
      <c r="E12" s="1430"/>
      <c r="F12" s="1431">
        <f>IF(N12="",触れないでください。!X804,N12)</f>
        <v>0</v>
      </c>
      <c r="G12" s="1432"/>
      <c r="H12" s="1370" t="str">
        <f>IF(O12="",触れないでください。!W$506&amp;CHAR(10)&amp;触れないでください。!W$507&amp;CHAR(10)&amp;触れないでください。!W$508&amp;CHAR(10)&amp;触れないでください。!W$509&amp;CHAR(10)&amp;触れないでください。!W$510&amp;CHAR(10)&amp;触れないでください。!W$511&amp;CHAR(10)&amp;触れないでください。!W$512&amp;CHAR(10)&amp;触れないでください。!W$513&amp;CHAR(10)&amp;触れないでください。!W$514&amp;CHAR(10)&amp;触れないでください。!W$515&amp;CHAR(10)&amp;触れないでください。!W$516&amp;CHAR(10)&amp;触れないでください。!W$517&amp;CHAR(10)&amp;触れないでください。!W$518&amp;CHAR(10)&amp;触れないでください。!W$519&amp;CHAR(10)&amp;触れないでください。!W$520&amp;CHAR(10)&amp;触れないでください。!W$521&amp;CHAR(10)&amp;触れないでください。!W$522&amp;CHAR(10)&amp;触れないでください。!W$523&amp;CHAR(10)&amp;触れないでください。!W$524&amp;CHAR(10)&amp;触れないでください。!W$525&amp;CHAR(10)&amp;触れないでください。!W$526&amp;CHAR(10)&amp;触れないでください。!W$527&amp;CHAR(10)&amp;触れないでください。!W$528&amp;CHAR(10)&amp;触れないでください。!W$529&amp;CHAR(10)&amp;触れないでください。!W$530&amp;CHAR(10)&amp;触れないでください。!W$531&amp;CHAR(10)&amp;触れないでください。!W$532&amp;CHAR(10)&amp;触れないでください。!W$533&amp;CHAR(10)&amp;触れないでください。!W$534&amp;CHAR(10)&amp;触れないでください。!W$535&amp;CHAR(10)&amp;触れないでください。!W$536&amp;CHAR(10)&amp;触れないでください。!W$537&amp;CHAR(10)&amp;触れないでください。!W$538&amp;CHAR(10)&amp;触れないでください。!W$539&amp;CHAR(10)&amp;触れないでください。!W$540&amp;CHAR(10)&amp;触れないでください。!W$541&amp;CHAR(10)&amp;触れないでください。!W$542&amp;CHAR(10)&amp;触れないでください。!W$543&amp;CHAR(10)&amp;触れないでください。!W$544&amp;CHAR(10)&amp;触れないでください。!W$545&amp;CHAR(10)&amp;触れないでください。!W$546&amp;CHAR(10)&amp;触れないでください。!W$547&amp;CHAR(10)&amp;触れないでください。!W$548&amp;CHAR(10)&amp;触れないでください。!W$549&amp;CHAR(10)&amp;触れないでください。!W$550&amp;CHAR(10)&amp;触れないでください。!W$551&amp;CHAR(10)&amp;触れないでください。!W$552&amp;CHAR(10)&amp;触れないでください。!W$553&amp;CHAR(10)&amp;触れないでください。!W$554&amp;CHAR(10)&amp;触れないでください。!W$555&amp;CHAR(10)&amp;触れないでください。!W$556&amp;CHAR(10)&amp;触れないでください。!W$557&amp;CHAR(10)&amp;触れないでください。!W$558&amp;CHAR(10)&amp;触れないでください。!W$559&amp;CHAR(10)&amp;触れないでください。!W$560&amp;CHAR(10)&amp;触れないでください。!W$561&amp;CHAR(10)&amp;触れないでください。!W$562&amp;CHAR(10)&amp;触れないでください。!W$563&amp;CHAR(10)&amp;触れないでください。!W$564&amp;CHAR(10)&amp;触れないでください。!W$565&amp;CHAR(10)&amp;触れないでください。!W$566&amp;CHAR(10)&amp;触れないでください。!W$567&amp;CHAR(10)&amp;触れないでください。!W$568&amp;CHAR(10)&amp;触れないでください。!W$569&amp;CHAR(10)&amp;触れないでください。!W$570&amp;CHAR(10)&amp;触れないでください。!W$571&amp;CHAR(10)&amp;触れないでください。!W$572&amp;CHAR(10)&amp;触れないでください。!W$573&amp;CHAR(10)&amp;触れないでください。!W$574&amp;CHAR(10)&amp;触れないでください。!W$575&amp;CHAR(10)&amp;触れないでください。!W$576&amp;CHAR(10)&amp;触れないでください。!W$577&amp;CHAR(10)&amp;触れないでください。!W$578&amp;CHAR(10)&amp;触れないでください。!W$579&amp;CHAR(10)&amp;触れないでください。!W$580&amp;CHAR(10)&amp;触れないでください。!W$581&amp;CHAR(10)&amp;触れないでください。!W$582&amp;CHAR(10)&amp;触れないでください。!W$583&amp;CHAR(10)&amp;触れないでください。!W$584&amp;CHAR(10)&amp;触れないでください。!W$585&amp;CHAR(10)&amp;触れないでください。!W$586&amp;CHAR(10)&amp;触れないでください。!W$587&amp;CHAR(10)&amp;触れないでください。!W$588&amp;CHAR(10)&amp;触れないでください。!W$589&amp;CHAR(10)&amp;触れないでください。!W$590&amp;CHAR(10)&amp;触れないでください。!W$591&amp;CHAR(10)&amp;触れないでください。!W$592&amp;CHAR(10)&amp;触れないでください。!W$593&amp;CHAR(10)&amp;触れないでください。!W$594&amp;CHAR(10)&amp;触れないでください。!W$595&amp;CHAR(10)&amp;触れないでください。!W$596&amp;CHAR(10)&amp;触れないでください。!W$597&amp;CHAR(10)&amp;触れないでください。!W$598&amp;CHAR(10)&amp;触れないでください。!W$599&amp;CHAR(10)&amp;触れないでください。!W$600&amp;CHAR(10)&amp;触れないでください。!W$601&amp;CHAR(10)&amp;触れないでください。!W$602&amp;CHAR(10)&amp;触れないでください。!W$603&amp;CHAR(10)&amp;触れないでください。!W$604&amp;CHAR(10)&amp;触れないでください。!W$605&amp;CHAR(10)&amp;触れないでください。!W$606&amp;CHAR(10)&amp;触れないでください。!W$607&amp;CHAR(10)&amp;触れないでください。!W$608&amp;CHAR(10)&amp;触れないでください。!W$609&amp;CHAR(10)&amp;触れないでください。!W$610&amp;CHAR(10)&amp;触れないでください。!W$611&amp;CHAR(10)&amp;触れないでください。!W$612&amp;CHAR(10)&amp;触れないでください。!W$613&amp;CHAR(10)&amp;触れないでください。!W$614&amp;CHAR(10)&amp;触れないでください。!W$615&amp;CHAR(10)&amp;触れないでください。!W$616&amp;CHAR(10)&amp;触れないでください。!W$617&amp;CHAR(10)&amp;触れないでください。!W$618&amp;CHAR(10)&amp;触れないでください。!W$619&amp;CHAR(10)&amp;触れないでください。!W$620&amp;CHAR(10)&amp;触れないでください。!W$621&amp;CHAR(10)&amp;触れないでください。!W$622&amp;CHAR(10)&amp;触れないでください。!W$623&amp;CHAR(10)&amp;触れないでください。!W$624&amp;CHAR(10)&amp;触れないでください。!W$625&amp;CHAR(10)&amp;触れないでください。!W$626&amp;CHAR(10)&amp;触れないでください。!W$627&amp;CHAR(10)&amp;触れないでください。!W$628&amp;CHAR(10)&amp;触れないでください。!W$629&amp;CHAR(10)&amp;触れないでください。!W$630&amp;CHAR(10)&amp;触れないでください。!W$631&amp;CHAR(10)&amp;触れないでください。!W$632&amp;CHAR(10)&amp;触れないでください。!W$633&amp;CHAR(10)&amp;触れないでください。!W$634&amp;CHAR(10)&amp;触れないでください。!W$635&amp;CHAR(10)&amp;触れないでください。!W$636&amp;CHAR(10)&amp;触れないでください。!W$637&amp;CHAR(10)&amp;触れないでください。!W$638&amp;CHAR(10)&amp;触れないでください。!W$639&amp;CHAR(10)&amp;触れないでください。!W$640&amp;CHAR(10)&amp;触れないでください。!W$641&amp;CHAR(10)&amp;触れないでください。!W$642&amp;CHAR(10)&amp;触れないでください。!W$643&amp;CHAR(10)&amp;触れないでください。!W$644&amp;CHAR(10)&amp;触れないでください。!W$645&amp;CHAR(10)&amp;触れないでください。!W$646&amp;CHAR(10)&amp;触れないでください。!W$647&amp;CHAR(10)&amp;触れないでください。!W$648&amp;CHAR(10)&amp;触れないでください。!W$649&amp;CHAR(10)&amp;触れないでください。!W$650&amp;CHAR(10)&amp;触れないでください。!W$651&amp;CHAR(10)&amp;触れないでください。!W$652&amp;CHAR(10)&amp;触れないでください。!W$653&amp;CHAR(10)&amp;触れないでください。!W$654&amp;CHAR(10)&amp;触れないでください。!W$655&amp;CHAR(10)&amp;触れないでください。!W$656&amp;CHAR(10)&amp;触れないでください。!W$657&amp;CHAR(10)&amp;触れないでください。!W$658&amp;CHAR(10)&amp;触れないでください。!W$659&amp;CHAR(10)&amp;触れないでください。!W$660&amp;CHAR(10)&amp;触れないでください。!W$661&amp;CHAR(10)&amp;触れないでください。!W$662&amp;CHAR(10)&amp;触れないでください。!W$663&amp;CHAR(10)&amp;触れないでください。!W$664&amp;CHAR(10)&amp;触れないでください。!W$665&amp;CHAR(10)&amp;触れないでください。!W$666&amp;CHAR(10)&amp;触れないでください。!W$667&amp;CHAR(10)&amp;触れないでください。!W$668&amp;CHAR(10)&amp;触れないでください。!W$669&amp;CHAR(10)&amp;触れないでください。!W$670&amp;CHAR(10)&amp;触れないでください。!W$671&amp;CHAR(10)&amp;触れないでください。!W$672&amp;CHAR(10)&amp;触れないでください。!W$673&amp;CHAR(10)&amp;触れないでください。!W$674&amp;CHAR(10)&amp;触れないでください。!W$675&amp;CHAR(10)&amp;触れないでください。!W$676&amp;CHAR(10)&amp;触れないでください。!W$677&amp;CHAR(10)&amp;触れないでください。!W$678&amp;CHAR(10)&amp;触れないでください。!W$679&amp;CHAR(10)&amp;触れないでください。!W$680&amp;CHAR(10)&amp;触れないでください。!W$681&amp;CHAR(10)&amp;触れないでください。!W$682&amp;CHAR(10)&amp;触れないでください。!W$683&amp;CHAR(10)&amp;触れないでください。!W$684&amp;CHAR(10)&amp;触れないでください。!W$685&amp;CHAR(10)&amp;触れないでください。!W$686&amp;CHAR(10)&amp;触れないでください。!W$687&amp;CHAR(10)&amp;触れないでください。!W$688&amp;CHAR(10)&amp;触れないでください。!W$689&amp;CHAR(10)&amp;触れないでください。!W$690&amp;CHAR(10)&amp;触れないでください。!W$691&amp;CHAR(10)&amp;触れないでください。!W$692&amp;CHAR(10)&amp;触れないでください。!W$693&amp;CHAR(10)&amp;触れないでください。!W$694&amp;CHAR(10)&amp;触れないでください。!W$695&amp;CHAR(10)&amp;触れないでください。!W$696&amp;CHAR(10)&amp;触れないでください。!W$697&amp;CHAR(10)&amp;触れないでください。!W$698&amp;CHAR(10)&amp;触れないでください。!W$699&amp;CHAR(10)&amp;触れないでください。!W$700&amp;CHAR(10)&amp;触れないでください。!W$701&amp;CHAR(10)&amp;触れないでください。!W$702&amp;CHAR(10)&amp;触れないでください。!W$703&amp;CHAR(10)&amp;触れないでください。!W$704&amp;CHAR(10)&amp;触れないでください。!W$705&amp;CHAR(10)&amp;触れないでください。!W$706&amp;CHAR(10)&amp;触れないでください。!W$707&amp;CHAR(10)&amp;触れないでください。!W$708&amp;CHAR(10)&amp;触れないでください。!W$709&amp;CHAR(10)&amp;触れないでください。!W$710&amp;CHAR(10)&amp;触れないでください。!W$711&amp;CHAR(10)&amp;触れないでください。!W$712&amp;CHAR(10)&amp;触れないでください。!W$713&amp;CHAR(10)&amp;触れないでください。!W$714&amp;CHAR(10)&amp;触れないでください。!W$715&amp;CHAR(10)&amp;触れないでください。!W$716&amp;CHAR(10)&amp;触れないでください。!W$717&amp;CHAR(10)&amp;触れないでください。!W$718&amp;CHAR(10)&amp;触れないでください。!W$719&amp;CHAR(10)&amp;触れないでください。!W$720&amp;CHAR(10)&amp;触れないでください。!W$721&amp;CHAR(10)&amp;触れないでください。!W$722&amp;CHAR(10)&amp;触れないでください。!W$723&amp;CHAR(10)&amp;触れないでください。!W$724&amp;CHAR(10)&amp;触れないでください。!W$725&amp;CHAR(10)&amp;触れないでください。!W$726&amp;CHAR(10)&amp;触れないでください。!W$727&amp;CHAR(10)&amp;触れないでください。!W$728&amp;CHAR(10)&amp;触れないでください。!W$729&amp;CHAR(10)&amp;触れないでください。!W$730&amp;CHAR(10)&amp;触れないでください。!W$731&amp;CHAR(10)&amp;触れないでください。!W$732&amp;CHAR(10)&amp;触れないでください。!W$733&amp;CHAR(10)&amp;触れないでください。!W$734&amp;CHAR(10)&amp;触れないでください。!W$735&amp;CHAR(10)&amp;触れないでください。!W$736&amp;CHAR(10)&amp;触れないでください。!W$737&amp;CHAR(10)&amp;触れないでください。!W$738&amp;CHAR(10)&amp;触れないでください。!W$739&amp;CHAR(10)&amp;触れないでください。!W$740&amp;CHAR(10)&amp;触れないでください。!W$741&amp;CHAR(10)&amp;触れないでください。!W$742&amp;CHAR(10)&amp;触れないでください。!W$743&amp;CHAR(10)&amp;触れないでください。!W$744&amp;CHAR(10)&amp;触れないでください。!W$745&amp;CHAR(10)&amp;触れないでください。!W$746&amp;CHAR(10)&amp;触れないでください。!W$747&amp;CHAR(10)&amp;触れないでください。!W$748&amp;CHAR(10)&amp;触れないでください。!W$749&amp;CHAR(10)&amp;触れないでください。!W$750&amp;CHAR(10)&amp;触れないでください。!W$751&amp;CHAR(10)&amp;触れないでください。!W$752&amp;CHAR(10)&amp;触れないでください。!W$753&amp;CHAR(10)&amp;触れないでください。!W$754&amp;CHAR(10)&amp;触れないでください。!W$755&amp;CHAR(10)&amp;触れないでください。!W$756&amp;CHAR(10)&amp;触れないでください。!W$757&amp;CHAR(10)&amp;触れないでください。!W$758&amp;CHAR(10)&amp;触れないでください。!W$759&amp;CHAR(10)&amp;触れないでください。!W$760&amp;CHAR(10)&amp;触れないでください。!W$761&amp;CHAR(10)&amp;触れないでください。!W$762&amp;CHAR(10)&amp;触れないでください。!W$763&amp;CHAR(10)&amp;触れないでください。!W$764&amp;CHAR(10)&amp;触れないでください。!W$765&amp;CHAR(10)&amp;触れないでください。!W$766&amp;CHAR(10)&amp;触れないでください。!W$767&amp;CHAR(10)&amp;触れないでください。!W$768&amp;CHAR(10)&amp;触れないでください。!W$769&amp;CHAR(10)&amp;触れないでください。!W$770&amp;CHAR(10)&amp;触れないでください。!W$771&amp;CHAR(10)&amp;触れないでください。!W$772&amp;CHAR(10)&amp;触れないでください。!W$773&amp;CHAR(10)&amp;触れないでください。!W$774&amp;CHAR(10)&amp;触れないでください。!W$775&amp;CHAR(10)&amp;触れないでください。!W$776&amp;CHAR(10)&amp;触れないでください。!W$777&amp;CHAR(10)&amp;触れないでください。!W$778&amp;CHAR(10)&amp;触れないでください。!W$779&amp;CHAR(10)&amp;触れないでください。!W$780&amp;CHAR(10)&amp;触れないでください。!W$781&amp;CHAR(10)&amp;触れないでください。!W$782&amp;CHAR(10)&amp;触れないでください。!W$783&amp;CHAR(10)&amp;触れないでください。!W$784&amp;CHAR(10)&amp;触れないでください。!W$785&amp;CHAR(10)&amp;触れないでください。!W$786&amp;CHAR(10)&amp;触れないでください。!W$787&amp;CHAR(10)&amp;触れないでください。!W$788&amp;CHAR(10)&amp;触れないでください。!W$789&amp;CHAR(10)&amp;触れないでください。!W$790&amp;CHAR(10)&amp;触れないでください。!W$791&amp;CHAR(10)&amp;触れないでください。!W$792&amp;CHAR(10)&amp;触れないでください。!W$793&amp;CHAR(10)&amp;触れないでください。!W$794&amp;CHAR(10)&amp;触れないでください。!W$795&amp;CHAR(10)&amp;触れないでください。!W$796&amp;CHAR(10)&amp;触れないでください。!W$797&amp;CHAR(10)&amp;触れないでください。!W$798&amp;CHAR(10)&amp;触れないでください。!W$799&amp;CHAR(10)&amp;触れないでください。!W$800&amp;CHAR(10)&amp;触れないでください。!W$801&amp;CHAR(10)&amp;触れないでください。!W$802&amp;CHAR(10)&amp;触れないでください。!W$803,O12)</f>
        <v xml:space="preserve">
</v>
      </c>
      <c r="I12" s="1371"/>
      <c r="J12" s="1371"/>
      <c r="K12" s="1372"/>
      <c r="L12" s="354"/>
      <c r="N12" s="437"/>
      <c r="O12" s="422"/>
    </row>
    <row r="13" spans="1:15" ht="52.35" customHeight="1">
      <c r="A13" s="48"/>
      <c r="B13" s="1426"/>
      <c r="C13" s="55" t="s">
        <v>149</v>
      </c>
      <c r="D13" s="56"/>
      <c r="E13" s="57"/>
      <c r="F13" s="1368">
        <f>IF(N13="",触れないでください。!AB804,N13)</f>
        <v>0</v>
      </c>
      <c r="G13" s="1369"/>
      <c r="H13" s="1370" t="str">
        <f>IF(O13="",触れないでください。!AA$506&amp;CHAR(10)&amp;触れないでください。!AA$507&amp;CHAR(10)&amp;触れないでください。!AA$508&amp;CHAR(10)&amp;触れないでください。!AA$509&amp;CHAR(10)&amp;触れないでください。!AA$510&amp;CHAR(10)&amp;触れないでください。!AA$511&amp;CHAR(10)&amp;触れないでください。!AA$512&amp;CHAR(10)&amp;触れないでください。!AA$513&amp;CHAR(10)&amp;触れないでください。!AA$514&amp;CHAR(10)&amp;触れないでください。!AA$515&amp;CHAR(10)&amp;触れないでください。!AA$516&amp;CHAR(10)&amp;触れないでください。!AA$517&amp;CHAR(10)&amp;触れないでください。!AA$518&amp;CHAR(10)&amp;触れないでください。!AA$519&amp;CHAR(10)&amp;触れないでください。!AA$520&amp;CHAR(10)&amp;触れないでください。!AA$521&amp;CHAR(10)&amp;触れないでください。!AA$522&amp;CHAR(10)&amp;触れないでください。!AA$523&amp;CHAR(10)&amp;触れないでください。!AA$524&amp;CHAR(10)&amp;触れないでください。!AA$525&amp;CHAR(10)&amp;触れないでください。!AA$526&amp;CHAR(10)&amp;触れないでください。!AA$527&amp;CHAR(10)&amp;触れないでください。!AA$528&amp;CHAR(10)&amp;触れないでください。!AA$529&amp;CHAR(10)&amp;触れないでください。!AA$530&amp;CHAR(10)&amp;触れないでください。!AA$531&amp;CHAR(10)&amp;触れないでください。!AA$532&amp;CHAR(10)&amp;触れないでください。!AA$533&amp;CHAR(10)&amp;触れないでください。!AA$534&amp;CHAR(10)&amp;触れないでください。!AA$535&amp;CHAR(10)&amp;触れないでください。!AA$536&amp;CHAR(10)&amp;触れないでください。!AA$537&amp;CHAR(10)&amp;触れないでください。!AA$538&amp;CHAR(10)&amp;触れないでください。!AA$539&amp;CHAR(10)&amp;触れないでください。!AA$540&amp;CHAR(10)&amp;触れないでください。!AA$541&amp;CHAR(10)&amp;触れないでください。!AA$542&amp;CHAR(10)&amp;触れないでください。!AA$543&amp;CHAR(10)&amp;触れないでください。!AA$544&amp;CHAR(10)&amp;触れないでください。!AA$545&amp;CHAR(10)&amp;触れないでください。!AA$546&amp;CHAR(10)&amp;触れないでください。!AA$547&amp;CHAR(10)&amp;触れないでください。!AA$548&amp;CHAR(10)&amp;触れないでください。!AA$549&amp;CHAR(10)&amp;触れないでください。!AA$550&amp;CHAR(10)&amp;触れないでください。!AA$551&amp;CHAR(10)&amp;触れないでください。!AA$552&amp;CHAR(10)&amp;触れないでください。!AA$553&amp;CHAR(10)&amp;触れないでください。!AA$554&amp;CHAR(10)&amp;触れないでください。!AA$555&amp;CHAR(10)&amp;触れないでください。!AA$556&amp;CHAR(10)&amp;触れないでください。!AA$557&amp;CHAR(10)&amp;触れないでください。!AA$558&amp;CHAR(10)&amp;触れないでください。!AA$559&amp;CHAR(10)&amp;触れないでください。!AA$560&amp;CHAR(10)&amp;触れないでください。!AA$561&amp;CHAR(10)&amp;触れないでください。!AA$562&amp;CHAR(10)&amp;触れないでください。!AA$563&amp;CHAR(10)&amp;触れないでください。!AA$564&amp;CHAR(10)&amp;触れないでください。!AA$565&amp;CHAR(10)&amp;触れないでください。!AA$566&amp;CHAR(10)&amp;触れないでください。!AA$567&amp;CHAR(10)&amp;触れないでください。!AA$568&amp;CHAR(10)&amp;触れないでください。!AA$569&amp;CHAR(10)&amp;触れないでください。!AA$570&amp;CHAR(10)&amp;触れないでください。!AA$571&amp;CHAR(10)&amp;触れないでください。!AA$572&amp;CHAR(10)&amp;触れないでください。!AA$573&amp;CHAR(10)&amp;触れないでください。!AA$574&amp;CHAR(10)&amp;触れないでください。!AA$575&amp;CHAR(10)&amp;触れないでください。!AA$576&amp;CHAR(10)&amp;触れないでください。!AA$577&amp;CHAR(10)&amp;触れないでください。!AA$578&amp;CHAR(10)&amp;触れないでください。!AA$579&amp;CHAR(10)&amp;触れないでください。!AA$580&amp;CHAR(10)&amp;触れないでください。!AA$581&amp;CHAR(10)&amp;触れないでください。!AA$582&amp;CHAR(10)&amp;触れないでください。!AA$583&amp;CHAR(10)&amp;触れないでください。!AA$584&amp;CHAR(10)&amp;触れないでください。!AA$585&amp;CHAR(10)&amp;触れないでください。!AA$586&amp;CHAR(10)&amp;触れないでください。!AA$587&amp;CHAR(10)&amp;触れないでください。!AA$588&amp;CHAR(10)&amp;触れないでください。!AA$589&amp;CHAR(10)&amp;触れないでください。!AA$590&amp;CHAR(10)&amp;触れないでください。!AA$591&amp;CHAR(10)&amp;触れないでください。!AA$592&amp;CHAR(10)&amp;触れないでください。!AA$593&amp;CHAR(10)&amp;触れないでください。!AA$594&amp;CHAR(10)&amp;触れないでください。!AA$595&amp;CHAR(10)&amp;触れないでください。!AA$596&amp;CHAR(10)&amp;触れないでください。!AA$597&amp;CHAR(10)&amp;触れないでください。!AA$598&amp;CHAR(10)&amp;触れないでください。!AA$599&amp;CHAR(10)&amp;触れないでください。!AA$600&amp;CHAR(10)&amp;触れないでください。!AA$601&amp;CHAR(10)&amp;触れないでください。!AA$602&amp;CHAR(10)&amp;触れないでください。!AA$603&amp;CHAR(10)&amp;触れないでください。!AA$604&amp;CHAR(10)&amp;触れないでください。!AA$605&amp;CHAR(10)&amp;触れないでください。!AA$606&amp;CHAR(10)&amp;触れないでください。!AA$607&amp;CHAR(10)&amp;触れないでください。!AA$608&amp;CHAR(10)&amp;触れないでください。!AA$609&amp;CHAR(10)&amp;触れないでください。!AA$610&amp;CHAR(10)&amp;触れないでください。!AA$611&amp;CHAR(10)&amp;触れないでください。!AA$612&amp;CHAR(10)&amp;触れないでください。!AA$613&amp;CHAR(10)&amp;触れないでください。!AA$614&amp;CHAR(10)&amp;触れないでください。!AA$615&amp;CHAR(10)&amp;触れないでください。!AA$616&amp;CHAR(10)&amp;触れないでください。!AA$617&amp;CHAR(10)&amp;触れないでください。!AA$618&amp;CHAR(10)&amp;触れないでください。!AA$619&amp;CHAR(10)&amp;触れないでください。!AA$620&amp;CHAR(10)&amp;触れないでください。!AA$621&amp;CHAR(10)&amp;触れないでください。!AA$622&amp;CHAR(10)&amp;触れないでください。!AA$623&amp;CHAR(10)&amp;触れないでください。!AA$624&amp;CHAR(10)&amp;触れないでください。!AA$625&amp;CHAR(10)&amp;触れないでください。!AA$626&amp;CHAR(10)&amp;触れないでください。!AA$627&amp;CHAR(10)&amp;触れないでください。!AA$628&amp;CHAR(10)&amp;触れないでください。!AA$629&amp;CHAR(10)&amp;触れないでください。!AA$630&amp;CHAR(10)&amp;触れないでください。!AA$631&amp;CHAR(10)&amp;触れないでください。!AA$632&amp;CHAR(10)&amp;触れないでください。!AA$633&amp;CHAR(10)&amp;触れないでください。!AA$634&amp;CHAR(10)&amp;触れないでください。!AA$635&amp;CHAR(10)&amp;触れないでください。!AA$636&amp;CHAR(10)&amp;触れないでください。!AA$637&amp;CHAR(10)&amp;触れないでください。!AA$638&amp;CHAR(10)&amp;触れないでください。!AA$639&amp;CHAR(10)&amp;触れないでください。!AA$640&amp;CHAR(10)&amp;触れないでください。!AA$641&amp;CHAR(10)&amp;触れないでください。!AA$642&amp;CHAR(10)&amp;触れないでください。!AA$643&amp;CHAR(10)&amp;触れないでください。!AA$644&amp;CHAR(10)&amp;触れないでください。!AA$645&amp;CHAR(10)&amp;触れないでください。!AA$646&amp;CHAR(10)&amp;触れないでください。!AA$647&amp;CHAR(10)&amp;触れないでください。!AA$648&amp;CHAR(10)&amp;触れないでください。!AA$649&amp;CHAR(10)&amp;触れないでください。!AA$650&amp;CHAR(10)&amp;触れないでください。!AA$651&amp;CHAR(10)&amp;触れないでください。!AA$652&amp;CHAR(10)&amp;触れないでください。!AA$653&amp;CHAR(10)&amp;触れないでください。!AA$654&amp;CHAR(10)&amp;触れないでください。!AA$655&amp;CHAR(10)&amp;触れないでください。!AA$656&amp;CHAR(10)&amp;触れないでください。!AA$657&amp;CHAR(10)&amp;触れないでください。!AA$658&amp;CHAR(10)&amp;触れないでください。!AA$659&amp;CHAR(10)&amp;触れないでください。!AA$660&amp;CHAR(10)&amp;触れないでください。!AA$661&amp;CHAR(10)&amp;触れないでください。!AA$662&amp;CHAR(10)&amp;触れないでください。!AA$663&amp;CHAR(10)&amp;触れないでください。!AA$664&amp;CHAR(10)&amp;触れないでください。!AA$665&amp;CHAR(10)&amp;触れないでください。!AA$666&amp;CHAR(10)&amp;触れないでください。!AA$667&amp;CHAR(10)&amp;触れないでください。!AA$668&amp;CHAR(10)&amp;触れないでください。!AA$669&amp;CHAR(10)&amp;触れないでください。!AA$670&amp;CHAR(10)&amp;触れないでください。!AA$671&amp;CHAR(10)&amp;触れないでください。!AA$672&amp;CHAR(10)&amp;触れないでください。!AA$673&amp;CHAR(10)&amp;触れないでください。!AA$674&amp;CHAR(10)&amp;触れないでください。!AA$675&amp;CHAR(10)&amp;触れないでください。!AA$676&amp;CHAR(10)&amp;触れないでください。!AA$677&amp;CHAR(10)&amp;触れないでください。!AA$678&amp;CHAR(10)&amp;触れないでください。!AA$679&amp;CHAR(10)&amp;触れないでください。!AA$680&amp;CHAR(10)&amp;触れないでください。!AA$681&amp;CHAR(10)&amp;触れないでください。!AA$682&amp;CHAR(10)&amp;触れないでください。!AA$683&amp;CHAR(10)&amp;触れないでください。!AA$684&amp;CHAR(10)&amp;触れないでください。!AA$685&amp;CHAR(10)&amp;触れないでください。!AA$686&amp;CHAR(10)&amp;触れないでください。!AA$687&amp;CHAR(10)&amp;触れないでください。!AA$688&amp;CHAR(10)&amp;触れないでください。!AA$689&amp;CHAR(10)&amp;触れないでください。!AA$690&amp;CHAR(10)&amp;触れないでください。!AA$691&amp;CHAR(10)&amp;触れないでください。!AA$692&amp;CHAR(10)&amp;触れないでください。!AA$693&amp;CHAR(10)&amp;触れないでください。!AA$694&amp;CHAR(10)&amp;触れないでください。!AA$695&amp;CHAR(10)&amp;触れないでください。!AA$696&amp;CHAR(10)&amp;触れないでください。!AA$697&amp;CHAR(10)&amp;触れないでください。!AA$698&amp;CHAR(10)&amp;触れないでください。!AA$699&amp;CHAR(10)&amp;触れないでください。!AA$700&amp;CHAR(10)&amp;触れないでください。!AA$701&amp;CHAR(10)&amp;触れないでください。!AA$702&amp;CHAR(10)&amp;触れないでください。!AA$703&amp;CHAR(10)&amp;触れないでください。!AA$704&amp;CHAR(10)&amp;触れないでください。!AA$705&amp;CHAR(10)&amp;触れないでください。!AA$706&amp;CHAR(10)&amp;触れないでください。!AA$707&amp;CHAR(10)&amp;触れないでください。!AA$708&amp;CHAR(10)&amp;触れないでください。!AA$709&amp;CHAR(10)&amp;触れないでください。!AA$710&amp;CHAR(10)&amp;触れないでください。!AA$711&amp;CHAR(10)&amp;触れないでください。!AA$712&amp;CHAR(10)&amp;触れないでください。!AA$713&amp;CHAR(10)&amp;触れないでください。!AA$714&amp;CHAR(10)&amp;触れないでください。!AA$715&amp;CHAR(10)&amp;触れないでください。!AA$716&amp;CHAR(10)&amp;触れないでください。!AA$717&amp;CHAR(10)&amp;触れないでください。!AA$718&amp;CHAR(10)&amp;触れないでください。!AA$719&amp;CHAR(10)&amp;触れないでください。!AA$720&amp;CHAR(10)&amp;触れないでください。!AA$721&amp;CHAR(10)&amp;触れないでください。!AA$722&amp;CHAR(10)&amp;触れないでください。!AA$723&amp;CHAR(10)&amp;触れないでください。!AA$724&amp;CHAR(10)&amp;触れないでください。!AA$725&amp;CHAR(10)&amp;触れないでください。!AA$726&amp;CHAR(10)&amp;触れないでください。!AA$727&amp;CHAR(10)&amp;触れないでください。!AA$728&amp;CHAR(10)&amp;触れないでください。!AA$729&amp;CHAR(10)&amp;触れないでください。!AA$730&amp;CHAR(10)&amp;触れないでください。!AA$731&amp;CHAR(10)&amp;触れないでください。!AA$732&amp;CHAR(10)&amp;触れないでください。!AA$733&amp;CHAR(10)&amp;触れないでください。!AA$734&amp;CHAR(10)&amp;触れないでください。!AA$735&amp;CHAR(10)&amp;触れないでください。!AA$736&amp;CHAR(10)&amp;触れないでください。!AA$737&amp;CHAR(10)&amp;触れないでください。!AA$738&amp;CHAR(10)&amp;触れないでください。!AA$739&amp;CHAR(10)&amp;触れないでください。!AA$740&amp;CHAR(10)&amp;触れないでください。!AA$741&amp;CHAR(10)&amp;触れないでください。!AA$742&amp;CHAR(10)&amp;触れないでください。!AA$743&amp;CHAR(10)&amp;触れないでください。!AA$744&amp;CHAR(10)&amp;触れないでください。!AA$745&amp;CHAR(10)&amp;触れないでください。!AA$746&amp;CHAR(10)&amp;触れないでください。!AA$747&amp;CHAR(10)&amp;触れないでください。!AA$748&amp;CHAR(10)&amp;触れないでください。!AA$749&amp;CHAR(10)&amp;触れないでください。!AA$750&amp;CHAR(10)&amp;触れないでください。!AA$751&amp;CHAR(10)&amp;触れないでください。!AA$752&amp;CHAR(10)&amp;触れないでください。!AA$753&amp;CHAR(10)&amp;触れないでください。!AA$754&amp;CHAR(10)&amp;触れないでください。!AA$755&amp;CHAR(10)&amp;触れないでください。!AA$756&amp;CHAR(10)&amp;触れないでください。!AA$757&amp;CHAR(10)&amp;触れないでください。!AA$758&amp;CHAR(10)&amp;触れないでください。!AA$759&amp;CHAR(10)&amp;触れないでください。!AA$760&amp;CHAR(10)&amp;触れないでください。!AA$761&amp;CHAR(10)&amp;触れないでください。!AA$762&amp;CHAR(10)&amp;触れないでください。!AA$763&amp;CHAR(10)&amp;触れないでください。!AA$764&amp;CHAR(10)&amp;触れないでください。!AA$765&amp;CHAR(10)&amp;触れないでください。!AA$766&amp;CHAR(10)&amp;触れないでください。!AA$767&amp;CHAR(10)&amp;触れないでください。!AA$768&amp;CHAR(10)&amp;触れないでください。!AA$769&amp;CHAR(10)&amp;触れないでください。!AA$770&amp;CHAR(10)&amp;触れないでください。!AA$771&amp;CHAR(10)&amp;触れないでください。!AA$772&amp;CHAR(10)&amp;触れないでください。!AA$773&amp;CHAR(10)&amp;触れないでください。!AA$774&amp;CHAR(10)&amp;触れないでください。!AA$775&amp;CHAR(10)&amp;触れないでください。!AA$776&amp;CHAR(10)&amp;触れないでください。!AA$777&amp;CHAR(10)&amp;触れないでください。!AA$778&amp;CHAR(10)&amp;触れないでください。!AA$779&amp;CHAR(10)&amp;触れないでください。!AA$780&amp;CHAR(10)&amp;触れないでください。!AA$781&amp;CHAR(10)&amp;触れないでください。!AA$782&amp;CHAR(10)&amp;触れないでください。!AA$783&amp;CHAR(10)&amp;触れないでください。!AA$784&amp;CHAR(10)&amp;触れないでください。!AA$785&amp;CHAR(10)&amp;触れないでください。!AA$786&amp;CHAR(10)&amp;触れないでください。!AA$787&amp;CHAR(10)&amp;触れないでください。!AA$788&amp;CHAR(10)&amp;触れないでください。!AA$789&amp;CHAR(10)&amp;触れないでください。!AA$790&amp;CHAR(10)&amp;触れないでください。!AA$791&amp;CHAR(10)&amp;触れないでください。!AA$792&amp;CHAR(10)&amp;触れないでください。!AA$793&amp;CHAR(10)&amp;触れないでください。!AA$794&amp;CHAR(10)&amp;触れないでください。!AA$795&amp;CHAR(10)&amp;触れないでください。!AA$796&amp;CHAR(10)&amp;触れないでください。!AA$797&amp;CHAR(10)&amp;触れないでください。!AA$798&amp;CHAR(10)&amp;触れないでください。!AA$799&amp;CHAR(10)&amp;触れないでください。!AA$800&amp;CHAR(10)&amp;触れないでください。!AA$801&amp;CHAR(10)&amp;触れないでください。!AA$802&amp;CHAR(10)&amp;触れないでください。!AA$803,O13)</f>
        <v xml:space="preserve">
</v>
      </c>
      <c r="I13" s="1371"/>
      <c r="J13" s="1371"/>
      <c r="K13" s="1372"/>
      <c r="L13" s="354"/>
      <c r="N13" s="437"/>
      <c r="O13" s="422"/>
    </row>
    <row r="14" spans="1:15" ht="52.35" customHeight="1">
      <c r="A14" s="48"/>
      <c r="B14" s="1426"/>
      <c r="C14" s="55" t="s">
        <v>148</v>
      </c>
      <c r="D14" s="56"/>
      <c r="E14" s="57"/>
      <c r="F14" s="1368">
        <f>IF(N14="",触れないでください。!AF804,N14)</f>
        <v>0</v>
      </c>
      <c r="G14" s="1369"/>
      <c r="H14" s="1370" t="str">
        <f>IF(O14="",触れないでください。!AE$506&amp;CHAR(10)&amp;触れないでください。!AE$507&amp;CHAR(10)&amp;触れないでください。!AE$508&amp;CHAR(10)&amp;触れないでください。!AE$509&amp;CHAR(10)&amp;触れないでください。!AE$510&amp;CHAR(10)&amp;触れないでください。!AE$511&amp;CHAR(10)&amp;触れないでください。!AE$512&amp;CHAR(10)&amp;触れないでください。!AE$513&amp;CHAR(10)&amp;触れないでください。!AE$514&amp;CHAR(10)&amp;触れないでください。!AE$515&amp;CHAR(10)&amp;触れないでください。!AE$516&amp;CHAR(10)&amp;触れないでください。!AE$517&amp;CHAR(10)&amp;触れないでください。!AE$518&amp;CHAR(10)&amp;触れないでください。!AE$519&amp;CHAR(10)&amp;触れないでください。!AE$520&amp;CHAR(10)&amp;触れないでください。!AE$521&amp;CHAR(10)&amp;触れないでください。!AE$522&amp;CHAR(10)&amp;触れないでください。!AE$523&amp;CHAR(10)&amp;触れないでください。!AE$524&amp;CHAR(10)&amp;触れないでください。!AE$525&amp;CHAR(10)&amp;触れないでください。!AE$526&amp;CHAR(10)&amp;触れないでください。!AE$527&amp;CHAR(10)&amp;触れないでください。!AE$528&amp;CHAR(10)&amp;触れないでください。!AE$529&amp;CHAR(10)&amp;触れないでください。!AE$530&amp;CHAR(10)&amp;触れないでください。!AE$531&amp;CHAR(10)&amp;触れないでください。!AE$532&amp;CHAR(10)&amp;触れないでください。!AE$533&amp;CHAR(10)&amp;触れないでください。!AE$534&amp;CHAR(10)&amp;触れないでください。!AE$535&amp;CHAR(10)&amp;触れないでください。!AE$536&amp;CHAR(10)&amp;触れないでください。!AE$537&amp;CHAR(10)&amp;触れないでください。!AE$538&amp;CHAR(10)&amp;触れないでください。!AE$539&amp;CHAR(10)&amp;触れないでください。!AE$540&amp;CHAR(10)&amp;触れないでください。!AE$541&amp;CHAR(10)&amp;触れないでください。!AE$542&amp;CHAR(10)&amp;触れないでください。!AE$543&amp;CHAR(10)&amp;触れないでください。!AE$544&amp;CHAR(10)&amp;触れないでください。!AE$545&amp;CHAR(10)&amp;触れないでください。!AE$546&amp;CHAR(10)&amp;触れないでください。!AE$547&amp;CHAR(10)&amp;触れないでください。!AE$548&amp;CHAR(10)&amp;触れないでください。!AE$549&amp;CHAR(10)&amp;触れないでください。!AE$550&amp;CHAR(10)&amp;触れないでください。!AE$551&amp;CHAR(10)&amp;触れないでください。!AE$552&amp;CHAR(10)&amp;触れないでください。!AE$553&amp;CHAR(10)&amp;触れないでください。!AE$554&amp;CHAR(10)&amp;触れないでください。!AE$555&amp;CHAR(10)&amp;触れないでください。!AE$556&amp;CHAR(10)&amp;触れないでください。!AE$557&amp;CHAR(10)&amp;触れないでください。!AE$558&amp;CHAR(10)&amp;触れないでください。!AE$559&amp;CHAR(10)&amp;触れないでください。!AE$560&amp;CHAR(10)&amp;触れないでください。!AE$561&amp;CHAR(10)&amp;触れないでください。!AE$562&amp;CHAR(10)&amp;触れないでください。!AE$563&amp;CHAR(10)&amp;触れないでください。!AE$564&amp;CHAR(10)&amp;触れないでください。!AE$565&amp;CHAR(10)&amp;触れないでください。!AE$566&amp;CHAR(10)&amp;触れないでください。!AE$567&amp;CHAR(10)&amp;触れないでください。!AE$568&amp;CHAR(10)&amp;触れないでください。!AE$569&amp;CHAR(10)&amp;触れないでください。!AE$570&amp;CHAR(10)&amp;触れないでください。!AE$571&amp;CHAR(10)&amp;触れないでください。!AE$572&amp;CHAR(10)&amp;触れないでください。!AE$573&amp;CHAR(10)&amp;触れないでください。!AE$574&amp;CHAR(10)&amp;触れないでください。!AE$575&amp;CHAR(10)&amp;触れないでください。!AE$576&amp;CHAR(10)&amp;触れないでください。!AE$577&amp;CHAR(10)&amp;触れないでください。!AE$578&amp;CHAR(10)&amp;触れないでください。!AE$579&amp;CHAR(10)&amp;触れないでください。!AE$580&amp;CHAR(10)&amp;触れないでください。!AE$581&amp;CHAR(10)&amp;触れないでください。!AE$582&amp;CHAR(10)&amp;触れないでください。!AE$583&amp;CHAR(10)&amp;触れないでください。!AE$584&amp;CHAR(10)&amp;触れないでください。!AE$585&amp;CHAR(10)&amp;触れないでください。!AE$586&amp;CHAR(10)&amp;触れないでください。!AE$587&amp;CHAR(10)&amp;触れないでください。!AE$588&amp;CHAR(10)&amp;触れないでください。!AE$589&amp;CHAR(10)&amp;触れないでください。!AE$590&amp;CHAR(10)&amp;触れないでください。!AE$591&amp;CHAR(10)&amp;触れないでください。!AE$592&amp;CHAR(10)&amp;触れないでください。!AE$593&amp;CHAR(10)&amp;触れないでください。!AE$594&amp;CHAR(10)&amp;触れないでください。!AE$595&amp;CHAR(10)&amp;触れないでください。!AE$596&amp;CHAR(10)&amp;触れないでください。!AE$597&amp;CHAR(10)&amp;触れないでください。!AE$598&amp;CHAR(10)&amp;触れないでください。!AE$599&amp;CHAR(10)&amp;触れないでください。!AE$600&amp;CHAR(10)&amp;触れないでください。!AE$601&amp;CHAR(10)&amp;触れないでください。!AE$602&amp;CHAR(10)&amp;触れないでください。!AE$603&amp;CHAR(10)&amp;触れないでください。!AE$604&amp;CHAR(10)&amp;触れないでください。!AE$605&amp;CHAR(10)&amp;触れないでください。!AE$606&amp;CHAR(10)&amp;触れないでください。!AE$607&amp;CHAR(10)&amp;触れないでください。!AE$608&amp;CHAR(10)&amp;触れないでください。!AE$609&amp;CHAR(10)&amp;触れないでください。!AE$610&amp;CHAR(10)&amp;触れないでください。!AE$611&amp;CHAR(10)&amp;触れないでください。!AE$612&amp;CHAR(10)&amp;触れないでください。!AE$613&amp;CHAR(10)&amp;触れないでください。!AE$614&amp;CHAR(10)&amp;触れないでください。!AE$615&amp;CHAR(10)&amp;触れないでください。!AE$616&amp;CHAR(10)&amp;触れないでください。!AE$617&amp;CHAR(10)&amp;触れないでください。!AE$618&amp;CHAR(10)&amp;触れないでください。!AE$619&amp;CHAR(10)&amp;触れないでください。!AE$620&amp;CHAR(10)&amp;触れないでください。!AE$621&amp;CHAR(10)&amp;触れないでください。!AE$622&amp;CHAR(10)&amp;触れないでください。!AE$623&amp;CHAR(10)&amp;触れないでください。!AE$624&amp;CHAR(10)&amp;触れないでください。!AE$625&amp;CHAR(10)&amp;触れないでください。!AE$626&amp;CHAR(10)&amp;触れないでください。!AE$627&amp;CHAR(10)&amp;触れないでください。!AE$628&amp;CHAR(10)&amp;触れないでください。!AE$629&amp;CHAR(10)&amp;触れないでください。!AE$630&amp;CHAR(10)&amp;触れないでください。!AE$631&amp;CHAR(10)&amp;触れないでください。!AE$632&amp;CHAR(10)&amp;触れないでください。!AE$633&amp;CHAR(10)&amp;触れないでください。!AE$634&amp;CHAR(10)&amp;触れないでください。!AE$635&amp;CHAR(10)&amp;触れないでください。!AE$636&amp;CHAR(10)&amp;触れないでください。!AE$637&amp;CHAR(10)&amp;触れないでください。!AE$638&amp;CHAR(10)&amp;触れないでください。!AE$639&amp;CHAR(10)&amp;触れないでください。!AE$640&amp;CHAR(10)&amp;触れないでください。!AE$641&amp;CHAR(10)&amp;触れないでください。!AE$642&amp;CHAR(10)&amp;触れないでください。!AE$643&amp;CHAR(10)&amp;触れないでください。!AE$644&amp;CHAR(10)&amp;触れないでください。!AE$645&amp;CHAR(10)&amp;触れないでください。!AE$646&amp;CHAR(10)&amp;触れないでください。!AE$647&amp;CHAR(10)&amp;触れないでください。!AE$648&amp;CHAR(10)&amp;触れないでください。!AE$649&amp;CHAR(10)&amp;触れないでください。!AE$650&amp;CHAR(10)&amp;触れないでください。!AE$651&amp;CHAR(10)&amp;触れないでください。!AE$652&amp;CHAR(10)&amp;触れないでください。!AE$653&amp;CHAR(10)&amp;触れないでください。!AE$654&amp;CHAR(10)&amp;触れないでください。!AE$655&amp;CHAR(10)&amp;触れないでください。!AE$656&amp;CHAR(10)&amp;触れないでください。!AE$657&amp;CHAR(10)&amp;触れないでください。!AE$658&amp;CHAR(10)&amp;触れないでください。!AE$659&amp;CHAR(10)&amp;触れないでください。!AE$660&amp;CHAR(10)&amp;触れないでください。!AE$661&amp;CHAR(10)&amp;触れないでください。!AE$662&amp;CHAR(10)&amp;触れないでください。!AE$663&amp;CHAR(10)&amp;触れないでください。!AE$664&amp;CHAR(10)&amp;触れないでください。!AE$665&amp;CHAR(10)&amp;触れないでください。!AE$666&amp;CHAR(10)&amp;触れないでください。!AE$667&amp;CHAR(10)&amp;触れないでください。!AE$668&amp;CHAR(10)&amp;触れないでください。!AE$669&amp;CHAR(10)&amp;触れないでください。!AE$670&amp;CHAR(10)&amp;触れないでください。!AE$671&amp;CHAR(10)&amp;触れないでください。!AE$672&amp;CHAR(10)&amp;触れないでください。!AE$673&amp;CHAR(10)&amp;触れないでください。!AE$674&amp;CHAR(10)&amp;触れないでください。!AE$675&amp;CHAR(10)&amp;触れないでください。!AE$676&amp;CHAR(10)&amp;触れないでください。!AE$677&amp;CHAR(10)&amp;触れないでください。!AE$678&amp;CHAR(10)&amp;触れないでください。!AE$679&amp;CHAR(10)&amp;触れないでください。!AE$680&amp;CHAR(10)&amp;触れないでください。!AE$681&amp;CHAR(10)&amp;触れないでください。!AE$682&amp;CHAR(10)&amp;触れないでください。!AE$683&amp;CHAR(10)&amp;触れないでください。!AE$684&amp;CHAR(10)&amp;触れないでください。!AE$685&amp;CHAR(10)&amp;触れないでください。!AE$686&amp;CHAR(10)&amp;触れないでください。!AE$687&amp;CHAR(10)&amp;触れないでください。!AE$688&amp;CHAR(10)&amp;触れないでください。!AE$689&amp;CHAR(10)&amp;触れないでください。!AE$690&amp;CHAR(10)&amp;触れないでください。!AE$691&amp;CHAR(10)&amp;触れないでください。!AE$692&amp;CHAR(10)&amp;触れないでください。!AE$693&amp;CHAR(10)&amp;触れないでください。!AE$694&amp;CHAR(10)&amp;触れないでください。!AE$695&amp;CHAR(10)&amp;触れないでください。!AE$696&amp;CHAR(10)&amp;触れないでください。!AE$697&amp;CHAR(10)&amp;触れないでください。!AE$698&amp;CHAR(10)&amp;触れないでください。!AE$699&amp;CHAR(10)&amp;触れないでください。!AE$700&amp;CHAR(10)&amp;触れないでください。!AE$701&amp;CHAR(10)&amp;触れないでください。!AE$702&amp;CHAR(10)&amp;触れないでください。!AE$703&amp;CHAR(10)&amp;触れないでください。!AE$704&amp;CHAR(10)&amp;触れないでください。!AE$705&amp;CHAR(10)&amp;触れないでください。!AE$706&amp;CHAR(10)&amp;触れないでください。!AE$707&amp;CHAR(10)&amp;触れないでください。!AE$708&amp;CHAR(10)&amp;触れないでください。!AE$709&amp;CHAR(10)&amp;触れないでください。!AE$710&amp;CHAR(10)&amp;触れないでください。!AE$711&amp;CHAR(10)&amp;触れないでください。!AE$712&amp;CHAR(10)&amp;触れないでください。!AE$713&amp;CHAR(10)&amp;触れないでください。!AE$714&amp;CHAR(10)&amp;触れないでください。!AE$715&amp;CHAR(10)&amp;触れないでください。!AE$716&amp;CHAR(10)&amp;触れないでください。!AE$717&amp;CHAR(10)&amp;触れないでください。!AE$718&amp;CHAR(10)&amp;触れないでください。!AE$719&amp;CHAR(10)&amp;触れないでください。!AE$720&amp;CHAR(10)&amp;触れないでください。!AE$721&amp;CHAR(10)&amp;触れないでください。!AE$722&amp;CHAR(10)&amp;触れないでください。!AE$723&amp;CHAR(10)&amp;触れないでください。!AE$724&amp;CHAR(10)&amp;触れないでください。!AE$725&amp;CHAR(10)&amp;触れないでください。!AE$726&amp;CHAR(10)&amp;触れないでください。!AE$727&amp;CHAR(10)&amp;触れないでください。!AE$728&amp;CHAR(10)&amp;触れないでください。!AE$729&amp;CHAR(10)&amp;触れないでください。!AE$730&amp;CHAR(10)&amp;触れないでください。!AE$731&amp;CHAR(10)&amp;触れないでください。!AE$732&amp;CHAR(10)&amp;触れないでください。!AE$733&amp;CHAR(10)&amp;触れないでください。!AE$734&amp;CHAR(10)&amp;触れないでください。!AE$735&amp;CHAR(10)&amp;触れないでください。!AE$736&amp;CHAR(10)&amp;触れないでください。!AE$737&amp;CHAR(10)&amp;触れないでください。!AE$738&amp;CHAR(10)&amp;触れないでください。!AE$739&amp;CHAR(10)&amp;触れないでください。!AE$740&amp;CHAR(10)&amp;触れないでください。!AE$741&amp;CHAR(10)&amp;触れないでください。!AE$742&amp;CHAR(10)&amp;触れないでください。!AE$743&amp;CHAR(10)&amp;触れないでください。!AE$744&amp;CHAR(10)&amp;触れないでください。!AE$745&amp;CHAR(10)&amp;触れないでください。!AE$746&amp;CHAR(10)&amp;触れないでください。!AE$747&amp;CHAR(10)&amp;触れないでください。!AE$748&amp;CHAR(10)&amp;触れないでください。!AE$749&amp;CHAR(10)&amp;触れないでください。!AE$750&amp;CHAR(10)&amp;触れないでください。!AE$751&amp;CHAR(10)&amp;触れないでください。!AE$752&amp;CHAR(10)&amp;触れないでください。!AE$753&amp;CHAR(10)&amp;触れないでください。!AE$754&amp;CHAR(10)&amp;触れないでください。!AE$755&amp;CHAR(10)&amp;触れないでください。!AE$756&amp;CHAR(10)&amp;触れないでください。!AE$757&amp;CHAR(10)&amp;触れないでください。!AE$758&amp;CHAR(10)&amp;触れないでください。!AE$759&amp;CHAR(10)&amp;触れないでください。!AE$760&amp;CHAR(10)&amp;触れないでください。!AE$761&amp;CHAR(10)&amp;触れないでください。!AE$762&amp;CHAR(10)&amp;触れないでください。!AE$763&amp;CHAR(10)&amp;触れないでください。!AE$764&amp;CHAR(10)&amp;触れないでください。!AE$765&amp;CHAR(10)&amp;触れないでください。!AE$766&amp;CHAR(10)&amp;触れないでください。!AE$767&amp;CHAR(10)&amp;触れないでください。!AE$768&amp;CHAR(10)&amp;触れないでください。!AE$769&amp;CHAR(10)&amp;触れないでください。!AE$770&amp;CHAR(10)&amp;触れないでください。!AE$771&amp;CHAR(10)&amp;触れないでください。!AE$772&amp;CHAR(10)&amp;触れないでください。!AE$773&amp;CHAR(10)&amp;触れないでください。!AE$774&amp;CHAR(10)&amp;触れないでください。!AE$775&amp;CHAR(10)&amp;触れないでください。!AE$776&amp;CHAR(10)&amp;触れないでください。!AE$777&amp;CHAR(10)&amp;触れないでください。!AE$778&amp;CHAR(10)&amp;触れないでください。!AE$779&amp;CHAR(10)&amp;触れないでください。!AE$780&amp;CHAR(10)&amp;触れないでください。!AE$781&amp;CHAR(10)&amp;触れないでください。!AE$782&amp;CHAR(10)&amp;触れないでください。!AE$783&amp;CHAR(10)&amp;触れないでください。!AE$784&amp;CHAR(10)&amp;触れないでください。!AE$785&amp;CHAR(10)&amp;触れないでください。!AE$786&amp;CHAR(10)&amp;触れないでください。!AE$787&amp;CHAR(10)&amp;触れないでください。!AE$788&amp;CHAR(10)&amp;触れないでください。!AE$789&amp;CHAR(10)&amp;触れないでください。!AE$790&amp;CHAR(10)&amp;触れないでください。!AE$791&amp;CHAR(10)&amp;触れないでください。!AE$792&amp;CHAR(10)&amp;触れないでください。!AE$793&amp;CHAR(10)&amp;触れないでください。!AE$794&amp;CHAR(10)&amp;触れないでください。!AE$795&amp;CHAR(10)&amp;触れないでください。!AE$796&amp;CHAR(10)&amp;触れないでください。!AE$797&amp;CHAR(10)&amp;触れないでください。!AE$798&amp;CHAR(10)&amp;触れないでください。!AE$799&amp;CHAR(10)&amp;触れないでください。!AE$800&amp;CHAR(10)&amp;触れないでください。!AE$801&amp;CHAR(10)&amp;触れないでください。!AE$802&amp;CHAR(10)&amp;触れないでください。!AE$803,O14)</f>
        <v xml:space="preserve">
</v>
      </c>
      <c r="I14" s="1371"/>
      <c r="J14" s="1371"/>
      <c r="K14" s="1372"/>
      <c r="L14" s="350"/>
      <c r="N14" s="437"/>
      <c r="O14" s="422"/>
    </row>
    <row r="15" spans="1:15" ht="52.35" customHeight="1">
      <c r="A15" s="48"/>
      <c r="B15" s="1426"/>
      <c r="C15" s="55" t="s">
        <v>147</v>
      </c>
      <c r="D15" s="56"/>
      <c r="E15" s="57"/>
      <c r="F15" s="1368">
        <f>IF(N15="",触れないでください。!AJ804,N15)</f>
        <v>0</v>
      </c>
      <c r="G15" s="1369"/>
      <c r="H15" s="1370" t="str">
        <f>IF(O15="",触れないでください。!AI$506&amp;CHAR(10)&amp;触れないでください。!AI$507&amp;CHAR(10)&amp;触れないでください。!AI$508&amp;CHAR(10)&amp;触れないでください。!AI$509&amp;CHAR(10)&amp;触れないでください。!AI$510&amp;CHAR(10)&amp;触れないでください。!AI$511&amp;CHAR(10)&amp;触れないでください。!AI$512&amp;CHAR(10)&amp;触れないでください。!AI$513&amp;CHAR(10)&amp;触れないでください。!AI$514&amp;CHAR(10)&amp;触れないでください。!AI$515&amp;CHAR(10)&amp;触れないでください。!AI$516&amp;CHAR(10)&amp;触れないでください。!AI$517&amp;CHAR(10)&amp;触れないでください。!AI$518&amp;CHAR(10)&amp;触れないでください。!AI$519&amp;CHAR(10)&amp;触れないでください。!AI$520&amp;CHAR(10)&amp;触れないでください。!AI$521&amp;CHAR(10)&amp;触れないでください。!AI$522&amp;CHAR(10)&amp;触れないでください。!AI$523&amp;CHAR(10)&amp;触れないでください。!AI$524&amp;CHAR(10)&amp;触れないでください。!AI$525&amp;CHAR(10)&amp;触れないでください。!AI$526&amp;CHAR(10)&amp;触れないでください。!AI$527&amp;CHAR(10)&amp;触れないでください。!AI$528&amp;CHAR(10)&amp;触れないでください。!AI$529&amp;CHAR(10)&amp;触れないでください。!AI$530&amp;CHAR(10)&amp;触れないでください。!AI$531&amp;CHAR(10)&amp;触れないでください。!AI$532&amp;CHAR(10)&amp;触れないでください。!AI$533&amp;CHAR(10)&amp;触れないでください。!AI$534&amp;CHAR(10)&amp;触れないでください。!AI$535&amp;CHAR(10)&amp;触れないでください。!AI$536&amp;CHAR(10)&amp;触れないでください。!AI$537&amp;CHAR(10)&amp;触れないでください。!AI$538&amp;CHAR(10)&amp;触れないでください。!AI$539&amp;CHAR(10)&amp;触れないでください。!AI$540&amp;CHAR(10)&amp;触れないでください。!AI$541&amp;CHAR(10)&amp;触れないでください。!AI$542&amp;CHAR(10)&amp;触れないでください。!AI$543&amp;CHAR(10)&amp;触れないでください。!AI$544&amp;CHAR(10)&amp;触れないでください。!AI$545&amp;CHAR(10)&amp;触れないでください。!AI$546&amp;CHAR(10)&amp;触れないでください。!AI$547&amp;CHAR(10)&amp;触れないでください。!AI$548&amp;CHAR(10)&amp;触れないでください。!AI$549&amp;CHAR(10)&amp;触れないでください。!AI$550&amp;CHAR(10)&amp;触れないでください。!AI$551&amp;CHAR(10)&amp;触れないでください。!AI$552&amp;CHAR(10)&amp;触れないでください。!AI$553&amp;CHAR(10)&amp;触れないでください。!AI$554&amp;CHAR(10)&amp;触れないでください。!AI$555&amp;CHAR(10)&amp;触れないでください。!AI$556&amp;CHAR(10)&amp;触れないでください。!AI$557&amp;CHAR(10)&amp;触れないでください。!AI$558&amp;CHAR(10)&amp;触れないでください。!AI$559&amp;CHAR(10)&amp;触れないでください。!AI$560&amp;CHAR(10)&amp;触れないでください。!AI$561&amp;CHAR(10)&amp;触れないでください。!AI$562&amp;CHAR(10)&amp;触れないでください。!AI$563&amp;CHAR(10)&amp;触れないでください。!AI$564&amp;CHAR(10)&amp;触れないでください。!AI$565&amp;CHAR(10)&amp;触れないでください。!AI$566&amp;CHAR(10)&amp;触れないでください。!AI$567&amp;CHAR(10)&amp;触れないでください。!AI$568&amp;CHAR(10)&amp;触れないでください。!AI$569&amp;CHAR(10)&amp;触れないでください。!AI$570&amp;CHAR(10)&amp;触れないでください。!AI$571&amp;CHAR(10)&amp;触れないでください。!AI$572&amp;CHAR(10)&amp;触れないでください。!AI$573&amp;CHAR(10)&amp;触れないでください。!AI$574&amp;CHAR(10)&amp;触れないでください。!AI$575&amp;CHAR(10)&amp;触れないでください。!AI$576&amp;CHAR(10)&amp;触れないでください。!AI$577&amp;CHAR(10)&amp;触れないでください。!AI$578&amp;CHAR(10)&amp;触れないでください。!AI$579&amp;CHAR(10)&amp;触れないでください。!AI$580&amp;CHAR(10)&amp;触れないでください。!AI$581&amp;CHAR(10)&amp;触れないでください。!AI$582&amp;CHAR(10)&amp;触れないでください。!AI$583&amp;CHAR(10)&amp;触れないでください。!AI$584&amp;CHAR(10)&amp;触れないでください。!AI$585&amp;CHAR(10)&amp;触れないでください。!AI$586&amp;CHAR(10)&amp;触れないでください。!AI$587&amp;CHAR(10)&amp;触れないでください。!AI$588&amp;CHAR(10)&amp;触れないでください。!AI$589&amp;CHAR(10)&amp;触れないでください。!AI$590&amp;CHAR(10)&amp;触れないでください。!AI$591&amp;CHAR(10)&amp;触れないでください。!AI$592&amp;CHAR(10)&amp;触れないでください。!AI$593&amp;CHAR(10)&amp;触れないでください。!AI$594&amp;CHAR(10)&amp;触れないでください。!AI$595&amp;CHAR(10)&amp;触れないでください。!AI$596&amp;CHAR(10)&amp;触れないでください。!AI$597&amp;CHAR(10)&amp;触れないでください。!AI$598&amp;CHAR(10)&amp;触れないでください。!AI$599&amp;CHAR(10)&amp;触れないでください。!AI$600&amp;CHAR(10)&amp;触れないでください。!AI$601&amp;CHAR(10)&amp;触れないでください。!AI$602&amp;CHAR(10)&amp;触れないでください。!AI$603&amp;CHAR(10)&amp;触れないでください。!AI$604&amp;CHAR(10)&amp;触れないでください。!AI$605&amp;CHAR(10)&amp;触れないでください。!AI$606&amp;CHAR(10)&amp;触れないでください。!AI$607&amp;CHAR(10)&amp;触れないでください。!AI$608&amp;CHAR(10)&amp;触れないでください。!AI$609&amp;CHAR(10)&amp;触れないでください。!AI$610&amp;CHAR(10)&amp;触れないでください。!AI$611&amp;CHAR(10)&amp;触れないでください。!AI$612&amp;CHAR(10)&amp;触れないでください。!AI$613&amp;CHAR(10)&amp;触れないでください。!AI$614&amp;CHAR(10)&amp;触れないでください。!AI$615&amp;CHAR(10)&amp;触れないでください。!AI$616&amp;CHAR(10)&amp;触れないでください。!AI$617&amp;CHAR(10)&amp;触れないでください。!AI$618&amp;CHAR(10)&amp;触れないでください。!AI$619&amp;CHAR(10)&amp;触れないでください。!AI$620&amp;CHAR(10)&amp;触れないでください。!AI$621&amp;CHAR(10)&amp;触れないでください。!AI$622&amp;CHAR(10)&amp;触れないでください。!AI$623&amp;CHAR(10)&amp;触れないでください。!AI$624&amp;CHAR(10)&amp;触れないでください。!AI$625&amp;CHAR(10)&amp;触れないでください。!AI$626&amp;CHAR(10)&amp;触れないでください。!AI$627&amp;CHAR(10)&amp;触れないでください。!AI$628&amp;CHAR(10)&amp;触れないでください。!AI$629&amp;CHAR(10)&amp;触れないでください。!AI$630&amp;CHAR(10)&amp;触れないでください。!AI$631&amp;CHAR(10)&amp;触れないでください。!AI$632&amp;CHAR(10)&amp;触れないでください。!AI$633&amp;CHAR(10)&amp;触れないでください。!AI$634&amp;CHAR(10)&amp;触れないでください。!AI$635&amp;CHAR(10)&amp;触れないでください。!AI$636&amp;CHAR(10)&amp;触れないでください。!AI$637&amp;CHAR(10)&amp;触れないでください。!AI$638&amp;CHAR(10)&amp;触れないでください。!AI$639&amp;CHAR(10)&amp;触れないでください。!AI$640&amp;CHAR(10)&amp;触れないでください。!AI$641&amp;CHAR(10)&amp;触れないでください。!AI$642&amp;CHAR(10)&amp;触れないでください。!AI$643&amp;CHAR(10)&amp;触れないでください。!AI$644&amp;CHAR(10)&amp;触れないでください。!AI$645&amp;CHAR(10)&amp;触れないでください。!AI$646&amp;CHAR(10)&amp;触れないでください。!AI$647&amp;CHAR(10)&amp;触れないでください。!AI$648&amp;CHAR(10)&amp;触れないでください。!AI$649&amp;CHAR(10)&amp;触れないでください。!AI$650&amp;CHAR(10)&amp;触れないでください。!AI$651&amp;CHAR(10)&amp;触れないでください。!AI$652&amp;CHAR(10)&amp;触れないでください。!AI$653&amp;CHAR(10)&amp;触れないでください。!AI$654&amp;CHAR(10)&amp;触れないでください。!AI$655&amp;CHAR(10)&amp;触れないでください。!AI$656&amp;CHAR(10)&amp;触れないでください。!AI$657&amp;CHAR(10)&amp;触れないでください。!AI$658&amp;CHAR(10)&amp;触れないでください。!AI$659&amp;CHAR(10)&amp;触れないでください。!AI$660&amp;CHAR(10)&amp;触れないでください。!AI$661&amp;CHAR(10)&amp;触れないでください。!AI$662&amp;CHAR(10)&amp;触れないでください。!AI$663&amp;CHAR(10)&amp;触れないでください。!AI$664&amp;CHAR(10)&amp;触れないでください。!AI$665&amp;CHAR(10)&amp;触れないでください。!AI$666&amp;CHAR(10)&amp;触れないでください。!AI$667&amp;CHAR(10)&amp;触れないでください。!AI$668&amp;CHAR(10)&amp;触れないでください。!AI$669&amp;CHAR(10)&amp;触れないでください。!AI$670&amp;CHAR(10)&amp;触れないでください。!AI$671&amp;CHAR(10)&amp;触れないでください。!AI$672&amp;CHAR(10)&amp;触れないでください。!AI$673&amp;CHAR(10)&amp;触れないでください。!AI$674&amp;CHAR(10)&amp;触れないでください。!AI$675&amp;CHAR(10)&amp;触れないでください。!AI$676&amp;CHAR(10)&amp;触れないでください。!AI$677&amp;CHAR(10)&amp;触れないでください。!AI$678&amp;CHAR(10)&amp;触れないでください。!AI$679&amp;CHAR(10)&amp;触れないでください。!AI$680&amp;CHAR(10)&amp;触れないでください。!AI$681&amp;CHAR(10)&amp;触れないでください。!AI$682&amp;CHAR(10)&amp;触れないでください。!AI$683&amp;CHAR(10)&amp;触れないでください。!AI$684&amp;CHAR(10)&amp;触れないでください。!AI$685&amp;CHAR(10)&amp;触れないでください。!AI$686&amp;CHAR(10)&amp;触れないでください。!AI$687&amp;CHAR(10)&amp;触れないでください。!AI$688&amp;CHAR(10)&amp;触れないでください。!AI$689&amp;CHAR(10)&amp;触れないでください。!AI$690&amp;CHAR(10)&amp;触れないでください。!AI$691&amp;CHAR(10)&amp;触れないでください。!AI$692&amp;CHAR(10)&amp;触れないでください。!AI$693&amp;CHAR(10)&amp;触れないでください。!AI$694&amp;CHAR(10)&amp;触れないでください。!AI$695&amp;CHAR(10)&amp;触れないでください。!AI$696&amp;CHAR(10)&amp;触れないでください。!AI$697&amp;CHAR(10)&amp;触れないでください。!AI$698&amp;CHAR(10)&amp;触れないでください。!AI$699&amp;CHAR(10)&amp;触れないでください。!AI$700&amp;CHAR(10)&amp;触れないでください。!AI$701&amp;CHAR(10)&amp;触れないでください。!AI$702&amp;CHAR(10)&amp;触れないでください。!AI$703&amp;CHAR(10)&amp;触れないでください。!AI$704&amp;CHAR(10)&amp;触れないでください。!AI$705&amp;CHAR(10)&amp;触れないでください。!AI$706&amp;CHAR(10)&amp;触れないでください。!AI$707&amp;CHAR(10)&amp;触れないでください。!AI$708&amp;CHAR(10)&amp;触れないでください。!AI$709&amp;CHAR(10)&amp;触れないでください。!AI$710&amp;CHAR(10)&amp;触れないでください。!AI$711&amp;CHAR(10)&amp;触れないでください。!AI$712&amp;CHAR(10)&amp;触れないでください。!AI$713&amp;CHAR(10)&amp;触れないでください。!AI$714&amp;CHAR(10)&amp;触れないでください。!AI$715&amp;CHAR(10)&amp;触れないでください。!AI$716&amp;CHAR(10)&amp;触れないでください。!AI$717&amp;CHAR(10)&amp;触れないでください。!AI$718&amp;CHAR(10)&amp;触れないでください。!AI$719&amp;CHAR(10)&amp;触れないでください。!AI$720&amp;CHAR(10)&amp;触れないでください。!AI$721&amp;CHAR(10)&amp;触れないでください。!AI$722&amp;CHAR(10)&amp;触れないでください。!AI$723&amp;CHAR(10)&amp;触れないでください。!AI$724&amp;CHAR(10)&amp;触れないでください。!AI$725&amp;CHAR(10)&amp;触れないでください。!AI$726&amp;CHAR(10)&amp;触れないでください。!AI$727&amp;CHAR(10)&amp;触れないでください。!AI$728&amp;CHAR(10)&amp;触れないでください。!AI$729&amp;CHAR(10)&amp;触れないでください。!AI$730&amp;CHAR(10)&amp;触れないでください。!AI$731&amp;CHAR(10)&amp;触れないでください。!AI$732&amp;CHAR(10)&amp;触れないでください。!AI$733&amp;CHAR(10)&amp;触れないでください。!AI$734&amp;CHAR(10)&amp;触れないでください。!AI$735&amp;CHAR(10)&amp;触れないでください。!AI$736&amp;CHAR(10)&amp;触れないでください。!AI$737&amp;CHAR(10)&amp;触れないでください。!AI$738&amp;CHAR(10)&amp;触れないでください。!AI$739&amp;CHAR(10)&amp;触れないでください。!AI$740&amp;CHAR(10)&amp;触れないでください。!AI$741&amp;CHAR(10)&amp;触れないでください。!AI$742&amp;CHAR(10)&amp;触れないでください。!AI$743&amp;CHAR(10)&amp;触れないでください。!AI$744&amp;CHAR(10)&amp;触れないでください。!AI$745&amp;CHAR(10)&amp;触れないでください。!AI$746&amp;CHAR(10)&amp;触れないでください。!AI$747&amp;CHAR(10)&amp;触れないでください。!AI$748&amp;CHAR(10)&amp;触れないでください。!AI$749&amp;CHAR(10)&amp;触れないでください。!AI$750&amp;CHAR(10)&amp;触れないでください。!AI$751&amp;CHAR(10)&amp;触れないでください。!AI$752&amp;CHAR(10)&amp;触れないでください。!AI$753&amp;CHAR(10)&amp;触れないでください。!AI$754&amp;CHAR(10)&amp;触れないでください。!AI$755&amp;CHAR(10)&amp;触れないでください。!AI$756&amp;CHAR(10)&amp;触れないでください。!AI$757&amp;CHAR(10)&amp;触れないでください。!AI$758&amp;CHAR(10)&amp;触れないでください。!AI$759&amp;CHAR(10)&amp;触れないでください。!AI$760&amp;CHAR(10)&amp;触れないでください。!AI$761&amp;CHAR(10)&amp;触れないでください。!AI$762&amp;CHAR(10)&amp;触れないでください。!AI$763&amp;CHAR(10)&amp;触れないでください。!AI$764&amp;CHAR(10)&amp;触れないでください。!AI$765&amp;CHAR(10)&amp;触れないでください。!AI$766&amp;CHAR(10)&amp;触れないでください。!AI$767&amp;CHAR(10)&amp;触れないでください。!AI$768&amp;CHAR(10)&amp;触れないでください。!AI$769&amp;CHAR(10)&amp;触れないでください。!AI$770&amp;CHAR(10)&amp;触れないでください。!AI$771&amp;CHAR(10)&amp;触れないでください。!AI$772&amp;CHAR(10)&amp;触れないでください。!AI$773&amp;CHAR(10)&amp;触れないでください。!AI$774&amp;CHAR(10)&amp;触れないでください。!AI$775&amp;CHAR(10)&amp;触れないでください。!AI$776&amp;CHAR(10)&amp;触れないでください。!AI$777&amp;CHAR(10)&amp;触れないでください。!AI$778&amp;CHAR(10)&amp;触れないでください。!AI$779&amp;CHAR(10)&amp;触れないでください。!AI$780&amp;CHAR(10)&amp;触れないでください。!AI$781&amp;CHAR(10)&amp;触れないでください。!AI$782&amp;CHAR(10)&amp;触れないでください。!AI$783&amp;CHAR(10)&amp;触れないでください。!AI$784&amp;CHAR(10)&amp;触れないでください。!AI$785&amp;CHAR(10)&amp;触れないでください。!AI$786&amp;CHAR(10)&amp;触れないでください。!AI$787&amp;CHAR(10)&amp;触れないでください。!AI$788&amp;CHAR(10)&amp;触れないでください。!AI$789&amp;CHAR(10)&amp;触れないでください。!AI$790&amp;CHAR(10)&amp;触れないでください。!AI$791&amp;CHAR(10)&amp;触れないでください。!AI$792&amp;CHAR(10)&amp;触れないでください。!AI$793&amp;CHAR(10)&amp;触れないでください。!AI$794&amp;CHAR(10)&amp;触れないでください。!AI$795&amp;CHAR(10)&amp;触れないでください。!AI$796&amp;CHAR(10)&amp;触れないでください。!AI$797&amp;CHAR(10)&amp;触れないでください。!AI$798&amp;CHAR(10)&amp;触れないでください。!AI$799&amp;CHAR(10)&amp;触れないでください。!AI$800&amp;CHAR(10)&amp;触れないでください。!AI$801&amp;CHAR(10)&amp;触れないでください。!AI$802&amp;CHAR(10)&amp;触れないでください。!AI$803,O15)</f>
        <v xml:space="preserve">
</v>
      </c>
      <c r="I15" s="1371"/>
      <c r="J15" s="1371"/>
      <c r="K15" s="1372"/>
      <c r="L15" s="354"/>
      <c r="N15" s="437"/>
      <c r="O15" s="422"/>
    </row>
    <row r="16" spans="1:15" ht="52.35" customHeight="1">
      <c r="A16" s="48"/>
      <c r="B16" s="1426"/>
      <c r="C16" s="55" t="s">
        <v>146</v>
      </c>
      <c r="D16" s="56"/>
      <c r="E16" s="57"/>
      <c r="F16" s="1368">
        <f>IF(N16="",触れないでください。!AN804,N16)</f>
        <v>0</v>
      </c>
      <c r="G16" s="1369"/>
      <c r="H16" s="1370" t="str">
        <f>IF(O16="",触れないでください。!AM$506&amp;CHAR(10)&amp;触れないでください。!AM$507&amp;CHAR(10)&amp;触れないでください。!AM$508&amp;CHAR(10)&amp;触れないでください。!AM$509&amp;CHAR(10)&amp;触れないでください。!AM$510&amp;CHAR(10)&amp;触れないでください。!AM$511&amp;CHAR(10)&amp;触れないでください。!AM$512&amp;CHAR(10)&amp;触れないでください。!AM$513&amp;CHAR(10)&amp;触れないでください。!AM$514&amp;CHAR(10)&amp;触れないでください。!AM$515&amp;CHAR(10)&amp;触れないでください。!AM$516&amp;CHAR(10)&amp;触れないでください。!AM$517&amp;CHAR(10)&amp;触れないでください。!AM$518&amp;CHAR(10)&amp;触れないでください。!AM$519&amp;CHAR(10)&amp;触れないでください。!AM$520&amp;CHAR(10)&amp;触れないでください。!AM$521&amp;CHAR(10)&amp;触れないでください。!AM$522&amp;CHAR(10)&amp;触れないでください。!AM$523&amp;CHAR(10)&amp;触れないでください。!AM$524&amp;CHAR(10)&amp;触れないでください。!AM$525&amp;CHAR(10)&amp;触れないでください。!AM$526&amp;CHAR(10)&amp;触れないでください。!AM$527&amp;CHAR(10)&amp;触れないでください。!AM$528&amp;CHAR(10)&amp;触れないでください。!AM$529&amp;CHAR(10)&amp;触れないでください。!AM$530&amp;CHAR(10)&amp;触れないでください。!AM$531&amp;CHAR(10)&amp;触れないでください。!AM$532&amp;CHAR(10)&amp;触れないでください。!AM$533&amp;CHAR(10)&amp;触れないでください。!AM$534&amp;CHAR(10)&amp;触れないでください。!AM$535&amp;CHAR(10)&amp;触れないでください。!AM$536&amp;CHAR(10)&amp;触れないでください。!AM$537&amp;CHAR(10)&amp;触れないでください。!AM$538&amp;CHAR(10)&amp;触れないでください。!AM$539&amp;CHAR(10)&amp;触れないでください。!AM$540&amp;CHAR(10)&amp;触れないでください。!AM$541&amp;CHAR(10)&amp;触れないでください。!AM$542&amp;CHAR(10)&amp;触れないでください。!AM$543&amp;CHAR(10)&amp;触れないでください。!AM$544&amp;CHAR(10)&amp;触れないでください。!AM$545&amp;CHAR(10)&amp;触れないでください。!AM$546&amp;CHAR(10)&amp;触れないでください。!AM$547&amp;CHAR(10)&amp;触れないでください。!AM$548&amp;CHAR(10)&amp;触れないでください。!AM$549&amp;CHAR(10)&amp;触れないでください。!AM$550&amp;CHAR(10)&amp;触れないでください。!AM$551&amp;CHAR(10)&amp;触れないでください。!AM$552&amp;CHAR(10)&amp;触れないでください。!AM$553&amp;CHAR(10)&amp;触れないでください。!AM$554&amp;CHAR(10)&amp;触れないでください。!AM$555&amp;CHAR(10)&amp;触れないでください。!AM$556&amp;CHAR(10)&amp;触れないでください。!AM$557&amp;CHAR(10)&amp;触れないでください。!AM$558&amp;CHAR(10)&amp;触れないでください。!AM$559&amp;CHAR(10)&amp;触れないでください。!AM$560&amp;CHAR(10)&amp;触れないでください。!AM$561&amp;CHAR(10)&amp;触れないでください。!AM$562&amp;CHAR(10)&amp;触れないでください。!AM$563&amp;CHAR(10)&amp;触れないでください。!AM$564&amp;CHAR(10)&amp;触れないでください。!AM$565&amp;CHAR(10)&amp;触れないでください。!AM$566&amp;CHAR(10)&amp;触れないでください。!AM$567&amp;CHAR(10)&amp;触れないでください。!AM$568&amp;CHAR(10)&amp;触れないでください。!AM$569&amp;CHAR(10)&amp;触れないでください。!AM$570&amp;CHAR(10)&amp;触れないでください。!AM$571&amp;CHAR(10)&amp;触れないでください。!AM$572&amp;CHAR(10)&amp;触れないでください。!AM$573&amp;CHAR(10)&amp;触れないでください。!AM$574&amp;CHAR(10)&amp;触れないでください。!AM$575&amp;CHAR(10)&amp;触れないでください。!AM$576&amp;CHAR(10)&amp;触れないでください。!AM$577&amp;CHAR(10)&amp;触れないでください。!AM$578&amp;CHAR(10)&amp;触れないでください。!AM$579&amp;CHAR(10)&amp;触れないでください。!AM$580&amp;CHAR(10)&amp;触れないでください。!AM$581&amp;CHAR(10)&amp;触れないでください。!AM$582&amp;CHAR(10)&amp;触れないでください。!AM$583&amp;CHAR(10)&amp;触れないでください。!AM$584&amp;CHAR(10)&amp;触れないでください。!AM$585&amp;CHAR(10)&amp;触れないでください。!AM$586&amp;CHAR(10)&amp;触れないでください。!AM$587&amp;CHAR(10)&amp;触れないでください。!AM$588&amp;CHAR(10)&amp;触れないでください。!AM$589&amp;CHAR(10)&amp;触れないでください。!AM$590&amp;CHAR(10)&amp;触れないでください。!AM$591&amp;CHAR(10)&amp;触れないでください。!AM$592&amp;CHAR(10)&amp;触れないでください。!AM$593&amp;CHAR(10)&amp;触れないでください。!AM$594&amp;CHAR(10)&amp;触れないでください。!AM$595&amp;CHAR(10)&amp;触れないでください。!AM$596&amp;CHAR(10)&amp;触れないでください。!AM$597&amp;CHAR(10)&amp;触れないでください。!AM$598&amp;CHAR(10)&amp;触れないでください。!AM$599&amp;CHAR(10)&amp;触れないでください。!AM$600&amp;CHAR(10)&amp;触れないでください。!AM$601&amp;CHAR(10)&amp;触れないでください。!AM$602&amp;CHAR(10)&amp;触れないでください。!AM$603&amp;CHAR(10)&amp;触れないでください。!AM$604&amp;CHAR(10)&amp;触れないでください。!AM$605&amp;CHAR(10)&amp;触れないでください。!AM$606&amp;CHAR(10)&amp;触れないでください。!AM$607&amp;CHAR(10)&amp;触れないでください。!AM$608&amp;CHAR(10)&amp;触れないでください。!AM$609&amp;CHAR(10)&amp;触れないでください。!AM$610&amp;CHAR(10)&amp;触れないでください。!AM$611&amp;CHAR(10)&amp;触れないでください。!AM$612&amp;CHAR(10)&amp;触れないでください。!AM$613&amp;CHAR(10)&amp;触れないでください。!AM$614&amp;CHAR(10)&amp;触れないでください。!AM$615&amp;CHAR(10)&amp;触れないでください。!AM$616&amp;CHAR(10)&amp;触れないでください。!AM$617&amp;CHAR(10)&amp;触れないでください。!AM$618&amp;CHAR(10)&amp;触れないでください。!AM$619&amp;CHAR(10)&amp;触れないでください。!AM$620&amp;CHAR(10)&amp;触れないでください。!AM$621&amp;CHAR(10)&amp;触れないでください。!AM$622&amp;CHAR(10)&amp;触れないでください。!AM$623&amp;CHAR(10)&amp;触れないでください。!AM$624&amp;CHAR(10)&amp;触れないでください。!AM$625&amp;CHAR(10)&amp;触れないでください。!AM$626&amp;CHAR(10)&amp;触れないでください。!AM$627&amp;CHAR(10)&amp;触れないでください。!AM$628&amp;CHAR(10)&amp;触れないでください。!AM$629&amp;CHAR(10)&amp;触れないでください。!AM$630&amp;CHAR(10)&amp;触れないでください。!AM$631&amp;CHAR(10)&amp;触れないでください。!AM$632&amp;CHAR(10)&amp;触れないでください。!AM$633&amp;CHAR(10)&amp;触れないでください。!AM$634&amp;CHAR(10)&amp;触れないでください。!AM$635&amp;CHAR(10)&amp;触れないでください。!AM$636&amp;CHAR(10)&amp;触れないでください。!AM$637&amp;CHAR(10)&amp;触れないでください。!AM$638&amp;CHAR(10)&amp;触れないでください。!AM$639&amp;CHAR(10)&amp;触れないでください。!AM$640&amp;CHAR(10)&amp;触れないでください。!AM$641&amp;CHAR(10)&amp;触れないでください。!AM$642&amp;CHAR(10)&amp;触れないでください。!AM$643&amp;CHAR(10)&amp;触れないでください。!AM$644&amp;CHAR(10)&amp;触れないでください。!AM$645&amp;CHAR(10)&amp;触れないでください。!AM$646&amp;CHAR(10)&amp;触れないでください。!AM$647&amp;CHAR(10)&amp;触れないでください。!AM$648&amp;CHAR(10)&amp;触れないでください。!AM$649&amp;CHAR(10)&amp;触れないでください。!AM$650&amp;CHAR(10)&amp;触れないでください。!AM$651&amp;CHAR(10)&amp;触れないでください。!AM$652&amp;CHAR(10)&amp;触れないでください。!AM$653&amp;CHAR(10)&amp;触れないでください。!AM$654&amp;CHAR(10)&amp;触れないでください。!AM$655&amp;CHAR(10)&amp;触れないでください。!AM$656&amp;CHAR(10)&amp;触れないでください。!AM$657&amp;CHAR(10)&amp;触れないでください。!AM$658&amp;CHAR(10)&amp;触れないでください。!AM$659&amp;CHAR(10)&amp;触れないでください。!AM$660&amp;CHAR(10)&amp;触れないでください。!AM$661&amp;CHAR(10)&amp;触れないでください。!AM$662&amp;CHAR(10)&amp;触れないでください。!AM$663&amp;CHAR(10)&amp;触れないでください。!AM$664&amp;CHAR(10)&amp;触れないでください。!AM$665&amp;CHAR(10)&amp;触れないでください。!AM$666&amp;CHAR(10)&amp;触れないでください。!AM$667&amp;CHAR(10)&amp;触れないでください。!AM$668&amp;CHAR(10)&amp;触れないでください。!AM$669&amp;CHAR(10)&amp;触れないでください。!AM$670&amp;CHAR(10)&amp;触れないでください。!AM$671&amp;CHAR(10)&amp;触れないでください。!AM$672&amp;CHAR(10)&amp;触れないでください。!AM$673&amp;CHAR(10)&amp;触れないでください。!AM$674&amp;CHAR(10)&amp;触れないでください。!AM$675&amp;CHAR(10)&amp;触れないでください。!AM$676&amp;CHAR(10)&amp;触れないでください。!AM$677&amp;CHAR(10)&amp;触れないでください。!AM$678&amp;CHAR(10)&amp;触れないでください。!AM$679&amp;CHAR(10)&amp;触れないでください。!AM$680&amp;CHAR(10)&amp;触れないでください。!AM$681&amp;CHAR(10)&amp;触れないでください。!AM$682&amp;CHAR(10)&amp;触れないでください。!AM$683&amp;CHAR(10)&amp;触れないでください。!AM$684&amp;CHAR(10)&amp;触れないでください。!AM$685&amp;CHAR(10)&amp;触れないでください。!AM$686&amp;CHAR(10)&amp;触れないでください。!AM$687&amp;CHAR(10)&amp;触れないでください。!AM$688&amp;CHAR(10)&amp;触れないでください。!AM$689&amp;CHAR(10)&amp;触れないでください。!AM$690&amp;CHAR(10)&amp;触れないでください。!AM$691&amp;CHAR(10)&amp;触れないでください。!AM$692&amp;CHAR(10)&amp;触れないでください。!AM$693&amp;CHAR(10)&amp;触れないでください。!AM$694&amp;CHAR(10)&amp;触れないでください。!AM$695&amp;CHAR(10)&amp;触れないでください。!AM$696&amp;CHAR(10)&amp;触れないでください。!AM$697&amp;CHAR(10)&amp;触れないでください。!AM$698&amp;CHAR(10)&amp;触れないでください。!AM$699&amp;CHAR(10)&amp;触れないでください。!AM$700&amp;CHAR(10)&amp;触れないでください。!AM$701&amp;CHAR(10)&amp;触れないでください。!AM$702&amp;CHAR(10)&amp;触れないでください。!AM$703&amp;CHAR(10)&amp;触れないでください。!AM$704&amp;CHAR(10)&amp;触れないでください。!AM$705&amp;CHAR(10)&amp;触れないでください。!AM$706&amp;CHAR(10)&amp;触れないでください。!AM$707&amp;CHAR(10)&amp;触れないでください。!AM$708&amp;CHAR(10)&amp;触れないでください。!AM$709&amp;CHAR(10)&amp;触れないでください。!AM$710&amp;CHAR(10)&amp;触れないでください。!AM$711&amp;CHAR(10)&amp;触れないでください。!AM$712&amp;CHAR(10)&amp;触れないでください。!AM$713&amp;CHAR(10)&amp;触れないでください。!AM$714&amp;CHAR(10)&amp;触れないでください。!AM$715&amp;CHAR(10)&amp;触れないでください。!AM$716&amp;CHAR(10)&amp;触れないでください。!AM$717&amp;CHAR(10)&amp;触れないでください。!AM$718&amp;CHAR(10)&amp;触れないでください。!AM$719&amp;CHAR(10)&amp;触れないでください。!AM$720&amp;CHAR(10)&amp;触れないでください。!AM$721&amp;CHAR(10)&amp;触れないでください。!AM$722&amp;CHAR(10)&amp;触れないでください。!AM$723&amp;CHAR(10)&amp;触れないでください。!AM$724&amp;CHAR(10)&amp;触れないでください。!AM$725&amp;CHAR(10)&amp;触れないでください。!AM$726&amp;CHAR(10)&amp;触れないでください。!AM$727&amp;CHAR(10)&amp;触れないでください。!AM$728&amp;CHAR(10)&amp;触れないでください。!AM$729&amp;CHAR(10)&amp;触れないでください。!AM$730&amp;CHAR(10)&amp;触れないでください。!AM$731&amp;CHAR(10)&amp;触れないでください。!AM$732&amp;CHAR(10)&amp;触れないでください。!AM$733&amp;CHAR(10)&amp;触れないでください。!AM$734&amp;CHAR(10)&amp;触れないでください。!AM$735&amp;CHAR(10)&amp;触れないでください。!AM$736&amp;CHAR(10)&amp;触れないでください。!AM$737&amp;CHAR(10)&amp;触れないでください。!AM$738&amp;CHAR(10)&amp;触れないでください。!AM$739&amp;CHAR(10)&amp;触れないでください。!AM$740&amp;CHAR(10)&amp;触れないでください。!AM$741&amp;CHAR(10)&amp;触れないでください。!AM$742&amp;CHAR(10)&amp;触れないでください。!AM$743&amp;CHAR(10)&amp;触れないでください。!AM$744&amp;CHAR(10)&amp;触れないでください。!AM$745&amp;CHAR(10)&amp;触れないでください。!AM$746&amp;CHAR(10)&amp;触れないでください。!AM$747&amp;CHAR(10)&amp;触れないでください。!AM$748&amp;CHAR(10)&amp;触れないでください。!AM$749&amp;CHAR(10)&amp;触れないでください。!AM$750&amp;CHAR(10)&amp;触れないでください。!AM$751&amp;CHAR(10)&amp;触れないでください。!AM$752&amp;CHAR(10)&amp;触れないでください。!AM$753&amp;CHAR(10)&amp;触れないでください。!AM$754&amp;CHAR(10)&amp;触れないでください。!AM$755&amp;CHAR(10)&amp;触れないでください。!AM$756&amp;CHAR(10)&amp;触れないでください。!AM$757&amp;CHAR(10)&amp;触れないでください。!AM$758&amp;CHAR(10)&amp;触れないでください。!AM$759&amp;CHAR(10)&amp;触れないでください。!AM$760&amp;CHAR(10)&amp;触れないでください。!AM$761&amp;CHAR(10)&amp;触れないでください。!AM$762&amp;CHAR(10)&amp;触れないでください。!AM$763&amp;CHAR(10)&amp;触れないでください。!AM$764&amp;CHAR(10)&amp;触れないでください。!AM$765&amp;CHAR(10)&amp;触れないでください。!AM$766&amp;CHAR(10)&amp;触れないでください。!AM$767&amp;CHAR(10)&amp;触れないでください。!AM$768&amp;CHAR(10)&amp;触れないでください。!AM$769&amp;CHAR(10)&amp;触れないでください。!AM$770&amp;CHAR(10)&amp;触れないでください。!AM$771&amp;CHAR(10)&amp;触れないでください。!AM$772&amp;CHAR(10)&amp;触れないでください。!AM$773&amp;CHAR(10)&amp;触れないでください。!AM$774&amp;CHAR(10)&amp;触れないでください。!AM$775&amp;CHAR(10)&amp;触れないでください。!AM$776&amp;CHAR(10)&amp;触れないでください。!AM$777&amp;CHAR(10)&amp;触れないでください。!AM$778&amp;CHAR(10)&amp;触れないでください。!AM$779&amp;CHAR(10)&amp;触れないでください。!AM$780&amp;CHAR(10)&amp;触れないでください。!AM$781&amp;CHAR(10)&amp;触れないでください。!AM$782&amp;CHAR(10)&amp;触れないでください。!AM$783&amp;CHAR(10)&amp;触れないでください。!AM$784&amp;CHAR(10)&amp;触れないでください。!AM$785&amp;CHAR(10)&amp;触れないでください。!AM$786&amp;CHAR(10)&amp;触れないでください。!AM$787&amp;CHAR(10)&amp;触れないでください。!AM$788&amp;CHAR(10)&amp;触れないでください。!AM$789&amp;CHAR(10)&amp;触れないでください。!AM$790&amp;CHAR(10)&amp;触れないでください。!AM$791&amp;CHAR(10)&amp;触れないでください。!AM$792&amp;CHAR(10)&amp;触れないでください。!AM$793&amp;CHAR(10)&amp;触れないでください。!AM$794&amp;CHAR(10)&amp;触れないでください。!AM$795&amp;CHAR(10)&amp;触れないでください。!AM$796&amp;CHAR(10)&amp;触れないでください。!AM$797&amp;CHAR(10)&amp;触れないでください。!AM$798&amp;CHAR(10)&amp;触れないでください。!AM$799&amp;CHAR(10)&amp;触れないでください。!AM$800&amp;CHAR(10)&amp;触れないでください。!AM$801&amp;CHAR(10)&amp;触れないでください。!AM$802&amp;CHAR(10)&amp;触れないでください。!AM$803,O16)</f>
        <v xml:space="preserve">
</v>
      </c>
      <c r="I16" s="1371"/>
      <c r="J16" s="1371"/>
      <c r="K16" s="1372"/>
      <c r="L16" s="354"/>
      <c r="N16" s="437"/>
      <c r="O16" s="422"/>
    </row>
    <row r="17" spans="1:18" ht="54.75" customHeight="1">
      <c r="A17" s="48"/>
      <c r="B17" s="1426"/>
      <c r="C17" s="1441" t="s">
        <v>325</v>
      </c>
      <c r="D17" s="1442"/>
      <c r="E17" s="1443"/>
      <c r="F17" s="1431">
        <f>IF(N17="",触れないでください。!AR804,N17)</f>
        <v>0</v>
      </c>
      <c r="G17" s="1432"/>
      <c r="H17" s="1370" t="str">
        <f>IF(O17="",触れないでください。!AQ$506&amp;CHAR(10)&amp;触れないでください。!AQ$507&amp;CHAR(10)&amp;触れないでください。!AQ$508&amp;CHAR(10)&amp;触れないでください。!AQ$509&amp;CHAR(10)&amp;触れないでください。!AQ$510&amp;CHAR(10)&amp;触れないでください。!AQ$511&amp;CHAR(10)&amp;触れないでください。!AQ$512&amp;CHAR(10)&amp;触れないでください。!AQ$513&amp;CHAR(10)&amp;触れないでください。!AQ$514&amp;CHAR(10)&amp;触れないでください。!AQ$515&amp;CHAR(10)&amp;触れないでください。!AQ$516&amp;CHAR(10)&amp;触れないでください。!AQ$517&amp;CHAR(10)&amp;触れないでください。!AQ$518&amp;CHAR(10)&amp;触れないでください。!AQ$519&amp;CHAR(10)&amp;触れないでください。!AQ$520&amp;CHAR(10)&amp;触れないでください。!AQ$521&amp;CHAR(10)&amp;触れないでください。!AQ$522&amp;CHAR(10)&amp;触れないでください。!AQ$523&amp;CHAR(10)&amp;触れないでください。!AQ$524&amp;CHAR(10)&amp;触れないでください。!AQ$525&amp;CHAR(10)&amp;触れないでください。!AQ$526&amp;CHAR(10)&amp;触れないでください。!AQ$527&amp;CHAR(10)&amp;触れないでください。!AQ$528&amp;CHAR(10)&amp;触れないでください。!AQ$529&amp;CHAR(10)&amp;触れないでください。!AQ$530&amp;CHAR(10)&amp;触れないでください。!AQ$531&amp;CHAR(10)&amp;触れないでください。!AQ$532&amp;CHAR(10)&amp;触れないでください。!AQ$533&amp;CHAR(10)&amp;触れないでください。!AQ$534&amp;CHAR(10)&amp;触れないでください。!AQ$535&amp;CHAR(10)&amp;触れないでください。!AQ$536&amp;CHAR(10)&amp;触れないでください。!AQ$537&amp;CHAR(10)&amp;触れないでください。!AQ$538&amp;CHAR(10)&amp;触れないでください。!AQ$539&amp;CHAR(10)&amp;触れないでください。!AQ$540&amp;CHAR(10)&amp;触れないでください。!AQ$541&amp;CHAR(10)&amp;触れないでください。!AQ$542&amp;CHAR(10)&amp;触れないでください。!AQ$543&amp;CHAR(10)&amp;触れないでください。!AQ$544&amp;CHAR(10)&amp;触れないでください。!AQ$545&amp;CHAR(10)&amp;触れないでください。!AQ$546&amp;CHAR(10)&amp;触れないでください。!AQ$547&amp;CHAR(10)&amp;触れないでください。!AQ$548&amp;CHAR(10)&amp;触れないでください。!AQ$549&amp;CHAR(10)&amp;触れないでください。!AQ$550&amp;CHAR(10)&amp;触れないでください。!AQ$551&amp;CHAR(10)&amp;触れないでください。!AQ$552&amp;CHAR(10)&amp;触れないでください。!AQ$553&amp;CHAR(10)&amp;触れないでください。!AQ$554&amp;CHAR(10)&amp;触れないでください。!AQ$555&amp;CHAR(10)&amp;触れないでください。!AQ$556&amp;CHAR(10)&amp;触れないでください。!AQ$557&amp;CHAR(10)&amp;触れないでください。!AQ$558&amp;CHAR(10)&amp;触れないでください。!AQ$559&amp;CHAR(10)&amp;触れないでください。!AQ$560&amp;CHAR(10)&amp;触れないでください。!AQ$561&amp;CHAR(10)&amp;触れないでください。!AQ$562&amp;CHAR(10)&amp;触れないでください。!AQ$563&amp;CHAR(10)&amp;触れないでください。!AQ$564&amp;CHAR(10)&amp;触れないでください。!AQ$565&amp;CHAR(10)&amp;触れないでください。!AQ$566&amp;CHAR(10)&amp;触れないでください。!AQ$567&amp;CHAR(10)&amp;触れないでください。!AQ$568&amp;CHAR(10)&amp;触れないでください。!AQ$569&amp;CHAR(10)&amp;触れないでください。!AQ$570&amp;CHAR(10)&amp;触れないでください。!AQ$571&amp;CHAR(10)&amp;触れないでください。!AQ$572&amp;CHAR(10)&amp;触れないでください。!AQ$573&amp;CHAR(10)&amp;触れないでください。!AQ$574&amp;CHAR(10)&amp;触れないでください。!AQ$575&amp;CHAR(10)&amp;触れないでください。!AQ$576&amp;CHAR(10)&amp;触れないでください。!AQ$577&amp;CHAR(10)&amp;触れないでください。!AQ$578&amp;CHAR(10)&amp;触れないでください。!AQ$579&amp;CHAR(10)&amp;触れないでください。!AQ$580&amp;CHAR(10)&amp;触れないでください。!AQ$581&amp;CHAR(10)&amp;触れないでください。!AQ$582&amp;CHAR(10)&amp;触れないでください。!AQ$583&amp;CHAR(10)&amp;触れないでください。!AQ$584&amp;CHAR(10)&amp;触れないでください。!AQ$585&amp;CHAR(10)&amp;触れないでください。!AQ$586&amp;CHAR(10)&amp;触れないでください。!AQ$587&amp;CHAR(10)&amp;触れないでください。!AQ$588&amp;CHAR(10)&amp;触れないでください。!AQ$589&amp;CHAR(10)&amp;触れないでください。!AQ$590&amp;CHAR(10)&amp;触れないでください。!AQ$591&amp;CHAR(10)&amp;触れないでください。!AQ$592&amp;CHAR(10)&amp;触れないでください。!AQ$593&amp;CHAR(10)&amp;触れないでください。!AQ$594&amp;CHAR(10)&amp;触れないでください。!AQ$595&amp;CHAR(10)&amp;触れないでください。!AQ$596&amp;CHAR(10)&amp;触れないでください。!AQ$597&amp;CHAR(10)&amp;触れないでください。!AQ$598&amp;CHAR(10)&amp;触れないでください。!AQ$599&amp;CHAR(10)&amp;触れないでください。!AQ$600&amp;CHAR(10)&amp;触れないでください。!AQ$601&amp;CHAR(10)&amp;触れないでください。!AQ$602&amp;CHAR(10)&amp;触れないでください。!AQ$603&amp;CHAR(10)&amp;触れないでください。!AQ$604&amp;CHAR(10)&amp;触れないでください。!AQ$605&amp;CHAR(10)&amp;触れないでください。!AQ$606&amp;CHAR(10)&amp;触れないでください。!AQ$607&amp;CHAR(10)&amp;触れないでください。!AQ$608&amp;CHAR(10)&amp;触れないでください。!AQ$609&amp;CHAR(10)&amp;触れないでください。!AQ$610&amp;CHAR(10)&amp;触れないでください。!AQ$611&amp;CHAR(10)&amp;触れないでください。!AQ$612&amp;CHAR(10)&amp;触れないでください。!AQ$613&amp;CHAR(10)&amp;触れないでください。!AQ$614&amp;CHAR(10)&amp;触れないでください。!AQ$615&amp;CHAR(10)&amp;触れないでください。!AQ$616&amp;CHAR(10)&amp;触れないでください。!AQ$617&amp;CHAR(10)&amp;触れないでください。!AQ$618&amp;CHAR(10)&amp;触れないでください。!AQ$619&amp;CHAR(10)&amp;触れないでください。!AQ$620&amp;CHAR(10)&amp;触れないでください。!AQ$621&amp;CHAR(10)&amp;触れないでください。!AQ$622&amp;CHAR(10)&amp;触れないでください。!AQ$623&amp;CHAR(10)&amp;触れないでください。!AQ$624&amp;CHAR(10)&amp;触れないでください。!AQ$625&amp;CHAR(10)&amp;触れないでください。!AQ$626&amp;CHAR(10)&amp;触れないでください。!AQ$627&amp;CHAR(10)&amp;触れないでください。!AQ$628&amp;CHAR(10)&amp;触れないでください。!AQ$629&amp;CHAR(10)&amp;触れないでください。!AQ$630&amp;CHAR(10)&amp;触れないでください。!AQ$631&amp;CHAR(10)&amp;触れないでください。!AQ$632&amp;CHAR(10)&amp;触れないでください。!AQ$633&amp;CHAR(10)&amp;触れないでください。!AQ$634&amp;CHAR(10)&amp;触れないでください。!AQ$635&amp;CHAR(10)&amp;触れないでください。!AQ$636&amp;CHAR(10)&amp;触れないでください。!AQ$637&amp;CHAR(10)&amp;触れないでください。!AQ$638&amp;CHAR(10)&amp;触れないでください。!AQ$639&amp;CHAR(10)&amp;触れないでください。!AQ$640&amp;CHAR(10)&amp;触れないでください。!AQ$641&amp;CHAR(10)&amp;触れないでください。!AQ$642&amp;CHAR(10)&amp;触れないでください。!AQ$643&amp;CHAR(10)&amp;触れないでください。!AQ$644&amp;CHAR(10)&amp;触れないでください。!AQ$645&amp;CHAR(10)&amp;触れないでください。!AQ$646&amp;CHAR(10)&amp;触れないでください。!AQ$647&amp;CHAR(10)&amp;触れないでください。!AQ$648&amp;CHAR(10)&amp;触れないでください。!AQ$649&amp;CHAR(10)&amp;触れないでください。!AQ$650&amp;CHAR(10)&amp;触れないでください。!AQ$651&amp;CHAR(10)&amp;触れないでください。!AQ$652&amp;CHAR(10)&amp;触れないでください。!AQ$653&amp;CHAR(10)&amp;触れないでください。!AQ$654&amp;CHAR(10)&amp;触れないでください。!AQ$655&amp;CHAR(10)&amp;触れないでください。!AQ$656&amp;CHAR(10)&amp;触れないでください。!AQ$657&amp;CHAR(10)&amp;触れないでください。!AQ$658&amp;CHAR(10)&amp;触れないでください。!AQ$659&amp;CHAR(10)&amp;触れないでください。!AQ$660&amp;CHAR(10)&amp;触れないでください。!AQ$661&amp;CHAR(10)&amp;触れないでください。!AQ$662&amp;CHAR(10)&amp;触れないでください。!AQ$663&amp;CHAR(10)&amp;触れないでください。!AQ$664&amp;CHAR(10)&amp;触れないでください。!AQ$665&amp;CHAR(10)&amp;触れないでください。!AQ$666&amp;CHAR(10)&amp;触れないでください。!AQ$667&amp;CHAR(10)&amp;触れないでください。!AQ$668&amp;CHAR(10)&amp;触れないでください。!AQ$669&amp;CHAR(10)&amp;触れないでください。!AQ$670&amp;CHAR(10)&amp;触れないでください。!AQ$671&amp;CHAR(10)&amp;触れないでください。!AQ$672&amp;CHAR(10)&amp;触れないでください。!AQ$673&amp;CHAR(10)&amp;触れないでください。!AQ$674&amp;CHAR(10)&amp;触れないでください。!AQ$675&amp;CHAR(10)&amp;触れないでください。!AQ$676&amp;CHAR(10)&amp;触れないでください。!AQ$677&amp;CHAR(10)&amp;触れないでください。!AQ$678&amp;CHAR(10)&amp;触れないでください。!AQ$679&amp;CHAR(10)&amp;触れないでください。!AQ$680&amp;CHAR(10)&amp;触れないでください。!AQ$681&amp;CHAR(10)&amp;触れないでください。!AQ$682&amp;CHAR(10)&amp;触れないでください。!AQ$683&amp;CHAR(10)&amp;触れないでください。!AQ$684&amp;CHAR(10)&amp;触れないでください。!AQ$685&amp;CHAR(10)&amp;触れないでください。!AQ$686&amp;CHAR(10)&amp;触れないでください。!AQ$687&amp;CHAR(10)&amp;触れないでください。!AQ$688&amp;CHAR(10)&amp;触れないでください。!AQ$689&amp;CHAR(10)&amp;触れないでください。!AQ$690&amp;CHAR(10)&amp;触れないでください。!AQ$691&amp;CHAR(10)&amp;触れないでください。!AQ$692&amp;CHAR(10)&amp;触れないでください。!AQ$693&amp;CHAR(10)&amp;触れないでください。!AQ$694&amp;CHAR(10)&amp;触れないでください。!AQ$695&amp;CHAR(10)&amp;触れないでください。!AQ$696&amp;CHAR(10)&amp;触れないでください。!AQ$697&amp;CHAR(10)&amp;触れないでください。!AQ$698&amp;CHAR(10)&amp;触れないでください。!AQ$699&amp;CHAR(10)&amp;触れないでください。!AQ$700&amp;CHAR(10)&amp;触れないでください。!AQ$701&amp;CHAR(10)&amp;触れないでください。!AQ$702&amp;CHAR(10)&amp;触れないでください。!AQ$703&amp;CHAR(10)&amp;触れないでください。!AQ$704&amp;CHAR(10)&amp;触れないでください。!AQ$705&amp;CHAR(10)&amp;触れないでください。!AQ$706&amp;CHAR(10)&amp;触れないでください。!AQ$707&amp;CHAR(10)&amp;触れないでください。!AQ$708&amp;CHAR(10)&amp;触れないでください。!AQ$709&amp;CHAR(10)&amp;触れないでください。!AQ$710&amp;CHAR(10)&amp;触れないでください。!AQ$711&amp;CHAR(10)&amp;触れないでください。!AQ$712&amp;CHAR(10)&amp;触れないでください。!AQ$713&amp;CHAR(10)&amp;触れないでください。!AQ$714&amp;CHAR(10)&amp;触れないでください。!AQ$715&amp;CHAR(10)&amp;触れないでください。!AQ$716&amp;CHAR(10)&amp;触れないでください。!AQ$717&amp;CHAR(10)&amp;触れないでください。!AQ$718&amp;CHAR(10)&amp;触れないでください。!AQ$719&amp;CHAR(10)&amp;触れないでください。!AQ$720&amp;CHAR(10)&amp;触れないでください。!AQ$721&amp;CHAR(10)&amp;触れないでください。!AQ$722&amp;CHAR(10)&amp;触れないでください。!AQ$723&amp;CHAR(10)&amp;触れないでください。!AQ$724&amp;CHAR(10)&amp;触れないでください。!AQ$725&amp;CHAR(10)&amp;触れないでください。!AQ$726&amp;CHAR(10)&amp;触れないでください。!AQ$727&amp;CHAR(10)&amp;触れないでください。!AQ$728&amp;CHAR(10)&amp;触れないでください。!AQ$729&amp;CHAR(10)&amp;触れないでください。!AQ$730&amp;CHAR(10)&amp;触れないでください。!AQ$731&amp;CHAR(10)&amp;触れないでください。!AQ$732&amp;CHAR(10)&amp;触れないでください。!AQ$733&amp;CHAR(10)&amp;触れないでください。!AQ$734&amp;CHAR(10)&amp;触れないでください。!AQ$735&amp;CHAR(10)&amp;触れないでください。!AQ$736&amp;CHAR(10)&amp;触れないでください。!AQ$737&amp;CHAR(10)&amp;触れないでください。!AQ$738&amp;CHAR(10)&amp;触れないでください。!AQ$739&amp;CHAR(10)&amp;触れないでください。!AQ$740&amp;CHAR(10)&amp;触れないでください。!AQ$741&amp;CHAR(10)&amp;触れないでください。!AQ$742&amp;CHAR(10)&amp;触れないでください。!AQ$743&amp;CHAR(10)&amp;触れないでください。!AQ$744&amp;CHAR(10)&amp;触れないでください。!AQ$745&amp;CHAR(10)&amp;触れないでください。!AQ$746&amp;CHAR(10)&amp;触れないでください。!AQ$747&amp;CHAR(10)&amp;触れないでください。!AQ$748&amp;CHAR(10)&amp;触れないでください。!AQ$749&amp;CHAR(10)&amp;触れないでください。!AQ$750&amp;CHAR(10)&amp;触れないでください。!AQ$751&amp;CHAR(10)&amp;触れないでください。!AQ$752&amp;CHAR(10)&amp;触れないでください。!AQ$753&amp;CHAR(10)&amp;触れないでください。!AQ$754&amp;CHAR(10)&amp;触れないでください。!AQ$755&amp;CHAR(10)&amp;触れないでください。!AQ$756&amp;CHAR(10)&amp;触れないでください。!AQ$757&amp;CHAR(10)&amp;触れないでください。!AQ$758&amp;CHAR(10)&amp;触れないでください。!AQ$759&amp;CHAR(10)&amp;触れないでください。!AQ$760&amp;CHAR(10)&amp;触れないでください。!AQ$761&amp;CHAR(10)&amp;触れないでください。!AQ$762&amp;CHAR(10)&amp;触れないでください。!AQ$763&amp;CHAR(10)&amp;触れないでください。!AQ$764&amp;CHAR(10)&amp;触れないでください。!AQ$765&amp;CHAR(10)&amp;触れないでください。!AQ$766&amp;CHAR(10)&amp;触れないでください。!AQ$767&amp;CHAR(10)&amp;触れないでください。!AQ$768&amp;CHAR(10)&amp;触れないでください。!AQ$769&amp;CHAR(10)&amp;触れないでください。!AQ$770&amp;CHAR(10)&amp;触れないでください。!AQ$771&amp;CHAR(10)&amp;触れないでください。!AQ$772&amp;CHAR(10)&amp;触れないでください。!AQ$773&amp;CHAR(10)&amp;触れないでください。!AQ$774&amp;CHAR(10)&amp;触れないでください。!AQ$775&amp;CHAR(10)&amp;触れないでください。!AQ$776&amp;CHAR(10)&amp;触れないでください。!AQ$777&amp;CHAR(10)&amp;触れないでください。!AQ$778&amp;CHAR(10)&amp;触れないでください。!AQ$779&amp;CHAR(10)&amp;触れないでください。!AQ$780&amp;CHAR(10)&amp;触れないでください。!AQ$781&amp;CHAR(10)&amp;触れないでください。!AQ$782&amp;CHAR(10)&amp;触れないでください。!AQ$783&amp;CHAR(10)&amp;触れないでください。!AQ$784&amp;CHAR(10)&amp;触れないでください。!AQ$785&amp;CHAR(10)&amp;触れないでください。!AQ$786&amp;CHAR(10)&amp;触れないでください。!AQ$787&amp;CHAR(10)&amp;触れないでください。!AQ$788&amp;CHAR(10)&amp;触れないでください。!AQ$789&amp;CHAR(10)&amp;触れないでください。!AQ$790&amp;CHAR(10)&amp;触れないでください。!AQ$791&amp;CHAR(10)&amp;触れないでください。!AQ$792&amp;CHAR(10)&amp;触れないでください。!AQ$793&amp;CHAR(10)&amp;触れないでください。!AQ$794&amp;CHAR(10)&amp;触れないでください。!AQ$795&amp;CHAR(10)&amp;触れないでください。!AQ$796&amp;CHAR(10)&amp;触れないでください。!AQ$797&amp;CHAR(10)&amp;触れないでください。!AQ$798&amp;CHAR(10)&amp;触れないでください。!AQ$799&amp;CHAR(10)&amp;触れないでください。!AQ$800&amp;CHAR(10)&amp;触れないでください。!AQ$801&amp;CHAR(10)&amp;触れないでください。!AQ$802&amp;CHAR(10)&amp;触れないでください。!AQ$803,O17)</f>
        <v xml:space="preserve">
</v>
      </c>
      <c r="I17" s="1371"/>
      <c r="J17" s="1371"/>
      <c r="K17" s="1372"/>
      <c r="L17" s="354"/>
      <c r="N17" s="437"/>
      <c r="O17" s="422"/>
      <c r="Q17" s="411"/>
    </row>
    <row r="18" spans="1:18" ht="52.35" customHeight="1">
      <c r="A18" s="48"/>
      <c r="B18" s="1426"/>
      <c r="C18" s="55" t="s">
        <v>145</v>
      </c>
      <c r="D18" s="56"/>
      <c r="E18" s="57"/>
      <c r="F18" s="1368">
        <f>IF(N18="",触れないでください。!AV804,N18)</f>
        <v>0</v>
      </c>
      <c r="G18" s="1369"/>
      <c r="H18" s="1370" t="str">
        <f>IF(O18="",触れないでください。!AU$506&amp;CHAR(10)&amp;触れないでください。!AU$507&amp;CHAR(10)&amp;触れないでください。!AU$508&amp;CHAR(10)&amp;触れないでください。!AU$509&amp;CHAR(10)&amp;触れないでください。!AU$510&amp;CHAR(10)&amp;触れないでください。!AU$511&amp;CHAR(10)&amp;触れないでください。!AU$512&amp;CHAR(10)&amp;触れないでください。!AU$513&amp;CHAR(10)&amp;触れないでください。!AU$514&amp;CHAR(10)&amp;触れないでください。!AU$515&amp;CHAR(10)&amp;触れないでください。!AU$516&amp;CHAR(10)&amp;触れないでください。!AU$517&amp;CHAR(10)&amp;触れないでください。!AU$518&amp;CHAR(10)&amp;触れないでください。!AU$519&amp;CHAR(10)&amp;触れないでください。!AU$520&amp;CHAR(10)&amp;触れないでください。!AU$521&amp;CHAR(10)&amp;触れないでください。!AU$522&amp;CHAR(10)&amp;触れないでください。!AU$523&amp;CHAR(10)&amp;触れないでください。!AU$524&amp;CHAR(10)&amp;触れないでください。!AU$525&amp;CHAR(10)&amp;触れないでください。!AU$526&amp;CHAR(10)&amp;触れないでください。!AU$527&amp;CHAR(10)&amp;触れないでください。!AU$528&amp;CHAR(10)&amp;触れないでください。!AU$529&amp;CHAR(10)&amp;触れないでください。!AU$530&amp;CHAR(10)&amp;触れないでください。!AU$531&amp;CHAR(10)&amp;触れないでください。!AU$532&amp;CHAR(10)&amp;触れないでください。!AU$533&amp;CHAR(10)&amp;触れないでください。!AU$534&amp;CHAR(10)&amp;触れないでください。!AU$535&amp;CHAR(10)&amp;触れないでください。!AU$536&amp;CHAR(10)&amp;触れないでください。!AU$537&amp;CHAR(10)&amp;触れないでください。!AU$538&amp;CHAR(10)&amp;触れないでください。!AU$539&amp;CHAR(10)&amp;触れないでください。!AU$540&amp;CHAR(10)&amp;触れないでください。!AU$541&amp;CHAR(10)&amp;触れないでください。!AU$542&amp;CHAR(10)&amp;触れないでください。!AU$543&amp;CHAR(10)&amp;触れないでください。!AU$544&amp;CHAR(10)&amp;触れないでください。!AU$545&amp;CHAR(10)&amp;触れないでください。!AU$546&amp;CHAR(10)&amp;触れないでください。!AU$547&amp;CHAR(10)&amp;触れないでください。!AU$548&amp;CHAR(10)&amp;触れないでください。!AU$549&amp;CHAR(10)&amp;触れないでください。!AU$550&amp;CHAR(10)&amp;触れないでください。!AU$551&amp;CHAR(10)&amp;触れないでください。!AU$552&amp;CHAR(10)&amp;触れないでください。!AU$553&amp;CHAR(10)&amp;触れないでください。!AU$554&amp;CHAR(10)&amp;触れないでください。!AU$555&amp;CHAR(10)&amp;触れないでください。!AU$556&amp;CHAR(10)&amp;触れないでください。!AU$557&amp;CHAR(10)&amp;触れないでください。!AU$558&amp;CHAR(10)&amp;触れないでください。!AU$559&amp;CHAR(10)&amp;触れないでください。!AU$560&amp;CHAR(10)&amp;触れないでください。!AU$561&amp;CHAR(10)&amp;触れないでください。!AU$562&amp;CHAR(10)&amp;触れないでください。!AU$563&amp;CHAR(10)&amp;触れないでください。!AU$564&amp;CHAR(10)&amp;触れないでください。!AU$565&amp;CHAR(10)&amp;触れないでください。!AU$566&amp;CHAR(10)&amp;触れないでください。!AU$567&amp;CHAR(10)&amp;触れないでください。!AU$568&amp;CHAR(10)&amp;触れないでください。!AU$569&amp;CHAR(10)&amp;触れないでください。!AU$570&amp;CHAR(10)&amp;触れないでください。!AU$571&amp;CHAR(10)&amp;触れないでください。!AU$572&amp;CHAR(10)&amp;触れないでください。!AU$573&amp;CHAR(10)&amp;触れないでください。!AU$574&amp;CHAR(10)&amp;触れないでください。!AU$575&amp;CHAR(10)&amp;触れないでください。!AU$576&amp;CHAR(10)&amp;触れないでください。!AU$577&amp;CHAR(10)&amp;触れないでください。!AU$578&amp;CHAR(10)&amp;触れないでください。!AU$579&amp;CHAR(10)&amp;触れないでください。!AU$580&amp;CHAR(10)&amp;触れないでください。!AU$581&amp;CHAR(10)&amp;触れないでください。!AU$582&amp;CHAR(10)&amp;触れないでください。!AU$583&amp;CHAR(10)&amp;触れないでください。!AU$584&amp;CHAR(10)&amp;触れないでください。!AU$585&amp;CHAR(10)&amp;触れないでください。!AU$586&amp;CHAR(10)&amp;触れないでください。!AU$587&amp;CHAR(10)&amp;触れないでください。!AU$588&amp;CHAR(10)&amp;触れないでください。!AU$589&amp;CHAR(10)&amp;触れないでください。!AU$590&amp;CHAR(10)&amp;触れないでください。!AU$591&amp;CHAR(10)&amp;触れないでください。!AU$592&amp;CHAR(10)&amp;触れないでください。!AU$593&amp;CHAR(10)&amp;触れないでください。!AU$594&amp;CHAR(10)&amp;触れないでください。!AU$595&amp;CHAR(10)&amp;触れないでください。!AU$596&amp;CHAR(10)&amp;触れないでください。!AU$597&amp;CHAR(10)&amp;触れないでください。!AU$598&amp;CHAR(10)&amp;触れないでください。!AU$599&amp;CHAR(10)&amp;触れないでください。!AU$600&amp;CHAR(10)&amp;触れないでください。!AU$601&amp;CHAR(10)&amp;触れないでください。!AU$602&amp;CHAR(10)&amp;触れないでください。!AU$603&amp;CHAR(10)&amp;触れないでください。!AU$604&amp;CHAR(10)&amp;触れないでください。!AU$605&amp;CHAR(10)&amp;触れないでください。!AU$606&amp;CHAR(10)&amp;触れないでください。!AU$607&amp;CHAR(10)&amp;触れないでください。!AU$608&amp;CHAR(10)&amp;触れないでください。!AU$609&amp;CHAR(10)&amp;触れないでください。!AU$610&amp;CHAR(10)&amp;触れないでください。!AU$611&amp;CHAR(10)&amp;触れないでください。!AU$612&amp;CHAR(10)&amp;触れないでください。!AU$613&amp;CHAR(10)&amp;触れないでください。!AU$614&amp;CHAR(10)&amp;触れないでください。!AU$615&amp;CHAR(10)&amp;触れないでください。!AU$616&amp;CHAR(10)&amp;触れないでください。!AU$617&amp;CHAR(10)&amp;触れないでください。!AU$618&amp;CHAR(10)&amp;触れないでください。!AU$619&amp;CHAR(10)&amp;触れないでください。!AU$620&amp;CHAR(10)&amp;触れないでください。!AU$621&amp;CHAR(10)&amp;触れないでください。!AU$622&amp;CHAR(10)&amp;触れないでください。!AU$623&amp;CHAR(10)&amp;触れないでください。!AU$624&amp;CHAR(10)&amp;触れないでください。!AU$625&amp;CHAR(10)&amp;触れないでください。!AU$626&amp;CHAR(10)&amp;触れないでください。!AU$627&amp;CHAR(10)&amp;触れないでください。!AU$628&amp;CHAR(10)&amp;触れないでください。!AU$629&amp;CHAR(10)&amp;触れないでください。!AU$630&amp;CHAR(10)&amp;触れないでください。!AU$631&amp;CHAR(10)&amp;触れないでください。!AU$632&amp;CHAR(10)&amp;触れないでください。!AU$633&amp;CHAR(10)&amp;触れないでください。!AU$634&amp;CHAR(10)&amp;触れないでください。!AU$635&amp;CHAR(10)&amp;触れないでください。!AU$636&amp;CHAR(10)&amp;触れないでください。!AU$637&amp;CHAR(10)&amp;触れないでください。!AU$638&amp;CHAR(10)&amp;触れないでください。!AU$639&amp;CHAR(10)&amp;触れないでください。!AU$640&amp;CHAR(10)&amp;触れないでください。!AU$641&amp;CHAR(10)&amp;触れないでください。!AU$642&amp;CHAR(10)&amp;触れないでください。!AU$643&amp;CHAR(10)&amp;触れないでください。!AU$644&amp;CHAR(10)&amp;触れないでください。!AU$645&amp;CHAR(10)&amp;触れないでください。!AU$646&amp;CHAR(10)&amp;触れないでください。!AU$647&amp;CHAR(10)&amp;触れないでください。!AU$648&amp;CHAR(10)&amp;触れないでください。!AU$649&amp;CHAR(10)&amp;触れないでください。!AU$650&amp;CHAR(10)&amp;触れないでください。!AU$651&amp;CHAR(10)&amp;触れないでください。!AU$652&amp;CHAR(10)&amp;触れないでください。!AU$653&amp;CHAR(10)&amp;触れないでください。!AU$654&amp;CHAR(10)&amp;触れないでください。!AU$655&amp;CHAR(10)&amp;触れないでください。!AU$656&amp;CHAR(10)&amp;触れないでください。!AU$657&amp;CHAR(10)&amp;触れないでください。!AU$658&amp;CHAR(10)&amp;触れないでください。!AU$659&amp;CHAR(10)&amp;触れないでください。!AU$660&amp;CHAR(10)&amp;触れないでください。!AU$661&amp;CHAR(10)&amp;触れないでください。!AU$662&amp;CHAR(10)&amp;触れないでください。!AU$663&amp;CHAR(10)&amp;触れないでください。!AU$664&amp;CHAR(10)&amp;触れないでください。!AU$665&amp;CHAR(10)&amp;触れないでください。!AU$666&amp;CHAR(10)&amp;触れないでください。!AU$667&amp;CHAR(10)&amp;触れないでください。!AU$668&amp;CHAR(10)&amp;触れないでください。!AU$669&amp;CHAR(10)&amp;触れないでください。!AU$670&amp;CHAR(10)&amp;触れないでください。!AU$671&amp;CHAR(10)&amp;触れないでください。!AU$672&amp;CHAR(10)&amp;触れないでください。!AU$673&amp;CHAR(10)&amp;触れないでください。!AU$674&amp;CHAR(10)&amp;触れないでください。!AU$675&amp;CHAR(10)&amp;触れないでください。!AU$676&amp;CHAR(10)&amp;触れないでください。!AU$677&amp;CHAR(10)&amp;触れないでください。!AU$678&amp;CHAR(10)&amp;触れないでください。!AU$679&amp;CHAR(10)&amp;触れないでください。!AU$680&amp;CHAR(10)&amp;触れないでください。!AU$681&amp;CHAR(10)&amp;触れないでください。!AU$682&amp;CHAR(10)&amp;触れないでください。!AU$683&amp;CHAR(10)&amp;触れないでください。!AU$684&amp;CHAR(10)&amp;触れないでください。!AU$685&amp;CHAR(10)&amp;触れないでください。!AU$686&amp;CHAR(10)&amp;触れないでください。!AU$687&amp;CHAR(10)&amp;触れないでください。!AU$688&amp;CHAR(10)&amp;触れないでください。!AU$689&amp;CHAR(10)&amp;触れないでください。!AU$690&amp;CHAR(10)&amp;触れないでください。!AU$691&amp;CHAR(10)&amp;触れないでください。!AU$692&amp;CHAR(10)&amp;触れないでください。!AU$693&amp;CHAR(10)&amp;触れないでください。!AU$694&amp;CHAR(10)&amp;触れないでください。!AU$695&amp;CHAR(10)&amp;触れないでください。!AU$696&amp;CHAR(10)&amp;触れないでください。!AU$697&amp;CHAR(10)&amp;触れないでください。!AU$698&amp;CHAR(10)&amp;触れないでください。!AU$699&amp;CHAR(10)&amp;触れないでください。!AU$700&amp;CHAR(10)&amp;触れないでください。!AU$701&amp;CHAR(10)&amp;触れないでください。!AU$702&amp;CHAR(10)&amp;触れないでください。!AU$703&amp;CHAR(10)&amp;触れないでください。!AU$704&amp;CHAR(10)&amp;触れないでください。!AU$705&amp;CHAR(10)&amp;触れないでください。!AU$706&amp;CHAR(10)&amp;触れないでください。!AU$707&amp;CHAR(10)&amp;触れないでください。!AU$708&amp;CHAR(10)&amp;触れないでください。!AU$709&amp;CHAR(10)&amp;触れないでください。!AU$710&amp;CHAR(10)&amp;触れないでください。!AU$711&amp;CHAR(10)&amp;触れないでください。!AU$712&amp;CHAR(10)&amp;触れないでください。!AU$713&amp;CHAR(10)&amp;触れないでください。!AU$714&amp;CHAR(10)&amp;触れないでください。!AU$715&amp;CHAR(10)&amp;触れないでください。!AU$716&amp;CHAR(10)&amp;触れないでください。!AU$717&amp;CHAR(10)&amp;触れないでください。!AU$718&amp;CHAR(10)&amp;触れないでください。!AU$719&amp;CHAR(10)&amp;触れないでください。!AU$720&amp;CHAR(10)&amp;触れないでください。!AU$721&amp;CHAR(10)&amp;触れないでください。!AU$722&amp;CHAR(10)&amp;触れないでください。!AU$723&amp;CHAR(10)&amp;触れないでください。!AU$724&amp;CHAR(10)&amp;触れないでください。!AU$725&amp;CHAR(10)&amp;触れないでください。!AU$726&amp;CHAR(10)&amp;触れないでください。!AU$727&amp;CHAR(10)&amp;触れないでください。!AU$728&amp;CHAR(10)&amp;触れないでください。!AU$729&amp;CHAR(10)&amp;触れないでください。!AU$730&amp;CHAR(10)&amp;触れないでください。!AU$731&amp;CHAR(10)&amp;触れないでください。!AU$732&amp;CHAR(10)&amp;触れないでください。!AU$733&amp;CHAR(10)&amp;触れないでください。!AU$734&amp;CHAR(10)&amp;触れないでください。!AU$735&amp;CHAR(10)&amp;触れないでください。!AU$736&amp;CHAR(10)&amp;触れないでください。!AU$737&amp;CHAR(10)&amp;触れないでください。!AU$738&amp;CHAR(10)&amp;触れないでください。!AU$739&amp;CHAR(10)&amp;触れないでください。!AU$740&amp;CHAR(10)&amp;触れないでください。!AU$741&amp;CHAR(10)&amp;触れないでください。!AU$742&amp;CHAR(10)&amp;触れないでください。!AU$743&amp;CHAR(10)&amp;触れないでください。!AU$744&amp;CHAR(10)&amp;触れないでください。!AU$745&amp;CHAR(10)&amp;触れないでください。!AU$746&amp;CHAR(10)&amp;触れないでください。!AU$747&amp;CHAR(10)&amp;触れないでください。!AU$748&amp;CHAR(10)&amp;触れないでください。!AU$749&amp;CHAR(10)&amp;触れないでください。!AU$750&amp;CHAR(10)&amp;触れないでください。!AU$751&amp;CHAR(10)&amp;触れないでください。!AU$752&amp;CHAR(10)&amp;触れないでください。!AU$753&amp;CHAR(10)&amp;触れないでください。!AU$754&amp;CHAR(10)&amp;触れないでください。!AU$755&amp;CHAR(10)&amp;触れないでください。!AU$756&amp;CHAR(10)&amp;触れないでください。!AU$757&amp;CHAR(10)&amp;触れないでください。!AU$758&amp;CHAR(10)&amp;触れないでください。!AU$759&amp;CHAR(10)&amp;触れないでください。!AU$760&amp;CHAR(10)&amp;触れないでください。!AU$761&amp;CHAR(10)&amp;触れないでください。!AU$762&amp;CHAR(10)&amp;触れないでください。!AU$763&amp;CHAR(10)&amp;触れないでください。!AU$764&amp;CHAR(10)&amp;触れないでください。!AU$765&amp;CHAR(10)&amp;触れないでください。!AU$766&amp;CHAR(10)&amp;触れないでください。!AU$767&amp;CHAR(10)&amp;触れないでください。!AU$768&amp;CHAR(10)&amp;触れないでください。!AU$769&amp;CHAR(10)&amp;触れないでください。!AU$770&amp;CHAR(10)&amp;触れないでください。!AU$771&amp;CHAR(10)&amp;触れないでください。!AU$772&amp;CHAR(10)&amp;触れないでください。!AU$773&amp;CHAR(10)&amp;触れないでください。!AU$774&amp;CHAR(10)&amp;触れないでください。!AU$775&amp;CHAR(10)&amp;触れないでください。!AU$776&amp;CHAR(10)&amp;触れないでください。!AU$777&amp;CHAR(10)&amp;触れないでください。!AU$778&amp;CHAR(10)&amp;触れないでください。!AU$779&amp;CHAR(10)&amp;触れないでください。!AU$780&amp;CHAR(10)&amp;触れないでください。!AU$781&amp;CHAR(10)&amp;触れないでください。!AU$782&amp;CHAR(10)&amp;触れないでください。!AU$783&amp;CHAR(10)&amp;触れないでください。!AU$784&amp;CHAR(10)&amp;触れないでください。!AU$785&amp;CHAR(10)&amp;触れないでください。!AU$786&amp;CHAR(10)&amp;触れないでください。!AU$787&amp;CHAR(10)&amp;触れないでください。!AU$788&amp;CHAR(10)&amp;触れないでください。!AU$789&amp;CHAR(10)&amp;触れないでください。!AU$790&amp;CHAR(10)&amp;触れないでください。!AU$791&amp;CHAR(10)&amp;触れないでください。!AU$792&amp;CHAR(10)&amp;触れないでください。!AU$793&amp;CHAR(10)&amp;触れないでください。!AU$794&amp;CHAR(10)&amp;触れないでください。!AU$795&amp;CHAR(10)&amp;触れないでください。!AU$796&amp;CHAR(10)&amp;触れないでください。!AU$797&amp;CHAR(10)&amp;触れないでください。!AU$798&amp;CHAR(10)&amp;触れないでください。!AU$799&amp;CHAR(10)&amp;触れないでください。!AU$800&amp;CHAR(10)&amp;触れないでください。!AU$801&amp;CHAR(10)&amp;触れないでください。!AU$802&amp;CHAR(10)&amp;触れないでください。!AU$803,O18)</f>
        <v xml:space="preserve">
</v>
      </c>
      <c r="I18" s="1371"/>
      <c r="J18" s="1371"/>
      <c r="K18" s="1372"/>
      <c r="L18" s="354"/>
      <c r="N18" s="437"/>
      <c r="O18" s="422"/>
    </row>
    <row r="19" spans="1:18" ht="52.35" customHeight="1" thickBot="1">
      <c r="A19" s="48"/>
      <c r="B19" s="1427"/>
      <c r="C19" s="58" t="s">
        <v>144</v>
      </c>
      <c r="D19" s="59"/>
      <c r="E19" s="60"/>
      <c r="F19" s="1449">
        <f>IF(N19="",触れないでください。!AZ804,N19)</f>
        <v>0</v>
      </c>
      <c r="G19" s="1450"/>
      <c r="H19" s="1411" t="str">
        <f>IF(O19="",触れないでください。!AY$506&amp;CHAR(10)&amp;触れないでください。!AY$507&amp;CHAR(10)&amp;触れないでください。!AY$508&amp;CHAR(10)&amp;触れないでください。!AY$509&amp;CHAR(10)&amp;触れないでください。!AY$510&amp;CHAR(10)&amp;触れないでください。!AY$511&amp;CHAR(10)&amp;触れないでください。!AY$512&amp;CHAR(10)&amp;触れないでください。!AY$513&amp;CHAR(10)&amp;触れないでください。!AY$514&amp;CHAR(10)&amp;触れないでください。!AY$515&amp;CHAR(10)&amp;触れないでください。!AY$516&amp;CHAR(10)&amp;触れないでください。!AY$517&amp;CHAR(10)&amp;触れないでください。!AY$518&amp;CHAR(10)&amp;触れないでください。!AY$519&amp;CHAR(10)&amp;触れないでください。!AY$520&amp;CHAR(10)&amp;触れないでください。!AY$521&amp;CHAR(10)&amp;触れないでください。!AY$522&amp;CHAR(10)&amp;触れないでください。!AY$523&amp;CHAR(10)&amp;触れないでください。!AY$524&amp;CHAR(10)&amp;触れないでください。!AY$525&amp;CHAR(10)&amp;触れないでください。!AY$526&amp;CHAR(10)&amp;触れないでください。!AY$527&amp;CHAR(10)&amp;触れないでください。!AY$528&amp;CHAR(10)&amp;触れないでください。!AY$529&amp;CHAR(10)&amp;触れないでください。!AY$530&amp;CHAR(10)&amp;触れないでください。!AY$531&amp;CHAR(10)&amp;触れないでください。!AY$532&amp;CHAR(10)&amp;触れないでください。!AY$533&amp;CHAR(10)&amp;触れないでください。!AY$534&amp;CHAR(10)&amp;触れないでください。!AY$535&amp;CHAR(10)&amp;触れないでください。!AY$536&amp;CHAR(10)&amp;触れないでください。!AY$537&amp;CHAR(10)&amp;触れないでください。!AY$538&amp;CHAR(10)&amp;触れないでください。!AY$539&amp;CHAR(10)&amp;触れないでください。!AY$540&amp;CHAR(10)&amp;触れないでください。!AY$541&amp;CHAR(10)&amp;触れないでください。!AY$542&amp;CHAR(10)&amp;触れないでください。!AY$543&amp;CHAR(10)&amp;触れないでください。!AY$544&amp;CHAR(10)&amp;触れないでください。!AY$545&amp;CHAR(10)&amp;触れないでください。!AY$546&amp;CHAR(10)&amp;触れないでください。!AY$547&amp;CHAR(10)&amp;触れないでください。!AY$548&amp;CHAR(10)&amp;触れないでください。!AY$549&amp;CHAR(10)&amp;触れないでください。!AY$550&amp;CHAR(10)&amp;触れないでください。!AY$551&amp;CHAR(10)&amp;触れないでください。!AY$552&amp;CHAR(10)&amp;触れないでください。!AY$553&amp;CHAR(10)&amp;触れないでください。!AY$554&amp;CHAR(10)&amp;触れないでください。!AY$555&amp;CHAR(10)&amp;触れないでください。!AY$556&amp;CHAR(10)&amp;触れないでください。!AY$557&amp;CHAR(10)&amp;触れないでください。!AY$558&amp;CHAR(10)&amp;触れないでください。!AY$559&amp;CHAR(10)&amp;触れないでください。!AY$560&amp;CHAR(10)&amp;触れないでください。!AY$561&amp;CHAR(10)&amp;触れないでください。!AY$562&amp;CHAR(10)&amp;触れないでください。!AY$563&amp;CHAR(10)&amp;触れないでください。!AY$564&amp;CHAR(10)&amp;触れないでください。!AY$565&amp;CHAR(10)&amp;触れないでください。!AY$566&amp;CHAR(10)&amp;触れないでください。!AY$567&amp;CHAR(10)&amp;触れないでください。!AY$568&amp;CHAR(10)&amp;触れないでください。!AY$569&amp;CHAR(10)&amp;触れないでください。!AY$570&amp;CHAR(10)&amp;触れないでください。!AY$571&amp;CHAR(10)&amp;触れないでください。!AY$572&amp;CHAR(10)&amp;触れないでください。!AY$573&amp;CHAR(10)&amp;触れないでください。!AY$574&amp;CHAR(10)&amp;触れないでください。!AY$575&amp;CHAR(10)&amp;触れないでください。!AY$576&amp;CHAR(10)&amp;触れないでください。!AY$577&amp;CHAR(10)&amp;触れないでください。!AY$578&amp;CHAR(10)&amp;触れないでください。!AY$579&amp;CHAR(10)&amp;触れないでください。!AY$580&amp;CHAR(10)&amp;触れないでください。!AY$581&amp;CHAR(10)&amp;触れないでください。!AY$582&amp;CHAR(10)&amp;触れないでください。!AY$583&amp;CHAR(10)&amp;触れないでください。!AY$584&amp;CHAR(10)&amp;触れないでください。!AY$585&amp;CHAR(10)&amp;触れないでください。!AY$586&amp;CHAR(10)&amp;触れないでください。!AY$587&amp;CHAR(10)&amp;触れないでください。!AY$588&amp;CHAR(10)&amp;触れないでください。!AY$589&amp;CHAR(10)&amp;触れないでください。!AY$590&amp;CHAR(10)&amp;触れないでください。!AY$591&amp;CHAR(10)&amp;触れないでください。!AY$592&amp;CHAR(10)&amp;触れないでください。!AY$593&amp;CHAR(10)&amp;触れないでください。!AY$594&amp;CHAR(10)&amp;触れないでください。!AY$595&amp;CHAR(10)&amp;触れないでください。!AY$596&amp;CHAR(10)&amp;触れないでください。!AY$597&amp;CHAR(10)&amp;触れないでください。!AY$598&amp;CHAR(10)&amp;触れないでください。!AY$599&amp;CHAR(10)&amp;触れないでください。!AY$600&amp;CHAR(10)&amp;触れないでください。!AY$601&amp;CHAR(10)&amp;触れないでください。!AY$602&amp;CHAR(10)&amp;触れないでください。!AY$603&amp;CHAR(10)&amp;触れないでください。!AY$604&amp;CHAR(10)&amp;触れないでください。!AY$605&amp;CHAR(10)&amp;触れないでください。!AY$606&amp;CHAR(10)&amp;触れないでください。!AY$607&amp;CHAR(10)&amp;触れないでください。!AY$608&amp;CHAR(10)&amp;触れないでください。!AY$609&amp;CHAR(10)&amp;触れないでください。!AY$610&amp;CHAR(10)&amp;触れないでください。!AY$611&amp;CHAR(10)&amp;触れないでください。!AY$612&amp;CHAR(10)&amp;触れないでください。!AY$613&amp;CHAR(10)&amp;触れないでください。!AY$614&amp;CHAR(10)&amp;触れないでください。!AY$615&amp;CHAR(10)&amp;触れないでください。!AY$616&amp;CHAR(10)&amp;触れないでください。!AY$617&amp;CHAR(10)&amp;触れないでください。!AY$618&amp;CHAR(10)&amp;触れないでください。!AY$619&amp;CHAR(10)&amp;触れないでください。!AY$620&amp;CHAR(10)&amp;触れないでください。!AY$621&amp;CHAR(10)&amp;触れないでください。!AY$622&amp;CHAR(10)&amp;触れないでください。!AY$623&amp;CHAR(10)&amp;触れないでください。!AY$624&amp;CHAR(10)&amp;触れないでください。!AY$625&amp;CHAR(10)&amp;触れないでください。!AY$626&amp;CHAR(10)&amp;触れないでください。!AY$627&amp;CHAR(10)&amp;触れないでください。!AY$628&amp;CHAR(10)&amp;触れないでください。!AY$629&amp;CHAR(10)&amp;触れないでください。!AY$630&amp;CHAR(10)&amp;触れないでください。!AY$631&amp;CHAR(10)&amp;触れないでください。!AY$632&amp;CHAR(10)&amp;触れないでください。!AY$633&amp;CHAR(10)&amp;触れないでください。!AY$634&amp;CHAR(10)&amp;触れないでください。!AY$635&amp;CHAR(10)&amp;触れないでください。!AY$636&amp;CHAR(10)&amp;触れないでください。!AY$637&amp;CHAR(10)&amp;触れないでください。!AY$638&amp;CHAR(10)&amp;触れないでください。!AY$639&amp;CHAR(10)&amp;触れないでください。!AY$640&amp;CHAR(10)&amp;触れないでください。!AY$641&amp;CHAR(10)&amp;触れないでください。!AY$642&amp;CHAR(10)&amp;触れないでください。!AY$643&amp;CHAR(10)&amp;触れないでください。!AY$644&amp;CHAR(10)&amp;触れないでください。!AY$645&amp;CHAR(10)&amp;触れないでください。!AY$646&amp;CHAR(10)&amp;触れないでください。!AY$647&amp;CHAR(10)&amp;触れないでください。!AY$648&amp;CHAR(10)&amp;触れないでください。!AY$649&amp;CHAR(10)&amp;触れないでください。!AY$650&amp;CHAR(10)&amp;触れないでください。!AY$651&amp;CHAR(10)&amp;触れないでください。!AY$652&amp;CHAR(10)&amp;触れないでください。!AY$653&amp;CHAR(10)&amp;触れないでください。!AY$654&amp;CHAR(10)&amp;触れないでください。!AY$655&amp;CHAR(10)&amp;触れないでください。!AY$656&amp;CHAR(10)&amp;触れないでください。!AY$657&amp;CHAR(10)&amp;触れないでください。!AY$658&amp;CHAR(10)&amp;触れないでください。!AY$659&amp;CHAR(10)&amp;触れないでください。!AY$660&amp;CHAR(10)&amp;触れないでください。!AY$661&amp;CHAR(10)&amp;触れないでください。!AY$662&amp;CHAR(10)&amp;触れないでください。!AY$663&amp;CHAR(10)&amp;触れないでください。!AY$664&amp;CHAR(10)&amp;触れないでください。!AY$665&amp;CHAR(10)&amp;触れないでください。!AY$666&amp;CHAR(10)&amp;触れないでください。!AY$667&amp;CHAR(10)&amp;触れないでください。!AY$668&amp;CHAR(10)&amp;触れないでください。!AY$669&amp;CHAR(10)&amp;触れないでください。!AY$670&amp;CHAR(10)&amp;触れないでください。!AY$671&amp;CHAR(10)&amp;触れないでください。!AY$672&amp;CHAR(10)&amp;触れないでください。!AY$673&amp;CHAR(10)&amp;触れないでください。!AY$674&amp;CHAR(10)&amp;触れないでください。!AY$675&amp;CHAR(10)&amp;触れないでください。!AY$676&amp;CHAR(10)&amp;触れないでください。!AY$677&amp;CHAR(10)&amp;触れないでください。!AY$678&amp;CHAR(10)&amp;触れないでください。!AY$679&amp;CHAR(10)&amp;触れないでください。!AY$680&amp;CHAR(10)&amp;触れないでください。!AY$681&amp;CHAR(10)&amp;触れないでください。!AY$682&amp;CHAR(10)&amp;触れないでください。!AY$683&amp;CHAR(10)&amp;触れないでください。!AY$684&amp;CHAR(10)&amp;触れないでください。!AY$685&amp;CHAR(10)&amp;触れないでください。!AY$686&amp;CHAR(10)&amp;触れないでください。!AY$687&amp;CHAR(10)&amp;触れないでください。!AY$688&amp;CHAR(10)&amp;触れないでください。!AY$689&amp;CHAR(10)&amp;触れないでください。!AY$690&amp;CHAR(10)&amp;触れないでください。!AY$691&amp;CHAR(10)&amp;触れないでください。!AY$692&amp;CHAR(10)&amp;触れないでください。!AY$693&amp;CHAR(10)&amp;触れないでください。!AY$694&amp;CHAR(10)&amp;触れないでください。!AY$695&amp;CHAR(10)&amp;触れないでください。!AY$696&amp;CHAR(10)&amp;触れないでください。!AY$697&amp;CHAR(10)&amp;触れないでください。!AY$698&amp;CHAR(10)&amp;触れないでください。!AY$699&amp;CHAR(10)&amp;触れないでください。!AY$700&amp;CHAR(10)&amp;触れないでください。!AY$701&amp;CHAR(10)&amp;触れないでください。!AY$702&amp;CHAR(10)&amp;触れないでください。!AY$703&amp;CHAR(10)&amp;触れないでください。!AY$704&amp;CHAR(10)&amp;触れないでください。!AY$705&amp;CHAR(10)&amp;触れないでください。!AY$706&amp;CHAR(10)&amp;触れないでください。!AY$707&amp;CHAR(10)&amp;触れないでください。!AY$708&amp;CHAR(10)&amp;触れないでください。!AY$709&amp;CHAR(10)&amp;触れないでください。!AY$710&amp;CHAR(10)&amp;触れないでください。!AY$711&amp;CHAR(10)&amp;触れないでください。!AY$712&amp;CHAR(10)&amp;触れないでください。!AY$713&amp;CHAR(10)&amp;触れないでください。!AY$714&amp;CHAR(10)&amp;触れないでください。!AY$715&amp;CHAR(10)&amp;触れないでください。!AY$716&amp;CHAR(10)&amp;触れないでください。!AY$717&amp;CHAR(10)&amp;触れないでください。!AY$718&amp;CHAR(10)&amp;触れないでください。!AY$719&amp;CHAR(10)&amp;触れないでください。!AY$720&amp;CHAR(10)&amp;触れないでください。!AY$721&amp;CHAR(10)&amp;触れないでください。!AY$722&amp;CHAR(10)&amp;触れないでください。!AY$723&amp;CHAR(10)&amp;触れないでください。!AY$724&amp;CHAR(10)&amp;触れないでください。!AY$725&amp;CHAR(10)&amp;触れないでください。!AY$726&amp;CHAR(10)&amp;触れないでください。!AY$727&amp;CHAR(10)&amp;触れないでください。!AY$728&amp;CHAR(10)&amp;触れないでください。!AY$729&amp;CHAR(10)&amp;触れないでください。!AY$730&amp;CHAR(10)&amp;触れないでください。!AY$731&amp;CHAR(10)&amp;触れないでください。!AY$732&amp;CHAR(10)&amp;触れないでください。!AY$733&amp;CHAR(10)&amp;触れないでください。!AY$734&amp;CHAR(10)&amp;触れないでください。!AY$735&amp;CHAR(10)&amp;触れないでください。!AY$736&amp;CHAR(10)&amp;触れないでください。!AY$737&amp;CHAR(10)&amp;触れないでください。!AY$738&amp;CHAR(10)&amp;触れないでください。!AY$739&amp;CHAR(10)&amp;触れないでください。!AY$740&amp;CHAR(10)&amp;触れないでください。!AY$741&amp;CHAR(10)&amp;触れないでください。!AY$742&amp;CHAR(10)&amp;触れないでください。!AY$743&amp;CHAR(10)&amp;触れないでください。!AY$744&amp;CHAR(10)&amp;触れないでください。!AY$745&amp;CHAR(10)&amp;触れないでください。!AY$746&amp;CHAR(10)&amp;触れないでください。!AY$747&amp;CHAR(10)&amp;触れないでください。!AY$748&amp;CHAR(10)&amp;触れないでください。!AY$749&amp;CHAR(10)&amp;触れないでください。!AY$750&amp;CHAR(10)&amp;触れないでください。!AY$751&amp;CHAR(10)&amp;触れないでください。!AY$752&amp;CHAR(10)&amp;触れないでください。!AY$753&amp;CHAR(10)&amp;触れないでください。!AY$754&amp;CHAR(10)&amp;触れないでください。!AY$755&amp;CHAR(10)&amp;触れないでください。!AY$756&amp;CHAR(10)&amp;触れないでください。!AY$757&amp;CHAR(10)&amp;触れないでください。!AY$758&amp;CHAR(10)&amp;触れないでください。!AY$759&amp;CHAR(10)&amp;触れないでください。!AY$760&amp;CHAR(10)&amp;触れないでください。!AY$761&amp;CHAR(10)&amp;触れないでください。!AY$762&amp;CHAR(10)&amp;触れないでください。!AY$763&amp;CHAR(10)&amp;触れないでください。!AY$764&amp;CHAR(10)&amp;触れないでください。!AY$765&amp;CHAR(10)&amp;触れないでください。!AY$766&amp;CHAR(10)&amp;触れないでください。!AY$767&amp;CHAR(10)&amp;触れないでください。!AY$768&amp;CHAR(10)&amp;触れないでください。!AY$769&amp;CHAR(10)&amp;触れないでください。!AY$770&amp;CHAR(10)&amp;触れないでください。!AY$771&amp;CHAR(10)&amp;触れないでください。!AY$772&amp;CHAR(10)&amp;触れないでください。!AY$773&amp;CHAR(10)&amp;触れないでください。!AY$774&amp;CHAR(10)&amp;触れないでください。!AY$775&amp;CHAR(10)&amp;触れないでください。!AY$776&amp;CHAR(10)&amp;触れないでください。!AY$777&amp;CHAR(10)&amp;触れないでください。!AY$778&amp;CHAR(10)&amp;触れないでください。!AY$779&amp;CHAR(10)&amp;触れないでください。!AY$780&amp;CHAR(10)&amp;触れないでください。!AY$781&amp;CHAR(10)&amp;触れないでください。!AY$782&amp;CHAR(10)&amp;触れないでください。!AY$783&amp;CHAR(10)&amp;触れないでください。!AY$784&amp;CHAR(10)&amp;触れないでください。!AY$785&amp;CHAR(10)&amp;触れないでください。!AY$786&amp;CHAR(10)&amp;触れないでください。!AY$787&amp;CHAR(10)&amp;触れないでください。!AY$788&amp;CHAR(10)&amp;触れないでください。!AY$789&amp;CHAR(10)&amp;触れないでください。!AY$790&amp;CHAR(10)&amp;触れないでください。!AY$791&amp;CHAR(10)&amp;触れないでください。!AY$792&amp;CHAR(10)&amp;触れないでください。!AY$793&amp;CHAR(10)&amp;触れないでください。!AY$794&amp;CHAR(10)&amp;触れないでください。!AY$795&amp;CHAR(10)&amp;触れないでください。!AY$796&amp;CHAR(10)&amp;触れないでください。!AY$797&amp;CHAR(10)&amp;触れないでください。!AY$798&amp;CHAR(10)&amp;触れないでください。!AY$799&amp;CHAR(10)&amp;触れないでください。!AY$800&amp;CHAR(10)&amp;触れないでください。!AY$801&amp;CHAR(10)&amp;触れないでください。!AY$802&amp;CHAR(10)&amp;触れないでください。!AY$803,O19)</f>
        <v xml:space="preserve">
</v>
      </c>
      <c r="I19" s="1412"/>
      <c r="J19" s="1412"/>
      <c r="K19" s="1413"/>
      <c r="L19" s="354"/>
      <c r="N19" s="437"/>
      <c r="O19" s="423"/>
    </row>
    <row r="20" spans="1:18" ht="36" customHeight="1" thickBot="1">
      <c r="B20" s="1418" t="s">
        <v>180</v>
      </c>
      <c r="C20" s="1419"/>
      <c r="D20" s="1419"/>
      <c r="E20" s="1420"/>
      <c r="F20" s="1421">
        <f>F5+F6+F7</f>
        <v>0</v>
      </c>
      <c r="G20" s="1422"/>
      <c r="H20" s="1423"/>
      <c r="I20" s="1424"/>
      <c r="J20" s="1424"/>
      <c r="K20" s="1425"/>
      <c r="L20" s="354"/>
      <c r="N20" s="1490"/>
      <c r="O20" s="1491"/>
    </row>
    <row r="21" spans="1:18" ht="15" customHeight="1" thickBot="1">
      <c r="B21" s="61"/>
      <c r="C21" s="61"/>
      <c r="D21" s="61"/>
      <c r="E21" s="61"/>
      <c r="F21" s="62"/>
      <c r="G21" s="62"/>
      <c r="H21" s="63"/>
      <c r="I21" s="63"/>
      <c r="J21" s="63"/>
      <c r="K21" s="64"/>
      <c r="L21" s="354"/>
      <c r="N21" s="1492"/>
      <c r="O21" s="1493"/>
    </row>
    <row r="22" spans="1:18" ht="52.35" customHeight="1" thickBot="1">
      <c r="B22" s="1396" t="s">
        <v>181</v>
      </c>
      <c r="C22" s="1397"/>
      <c r="D22" s="1397"/>
      <c r="E22" s="1398"/>
      <c r="F22" s="1399">
        <f>IF(N22="",触れないでください。!BD804,N22)</f>
        <v>0</v>
      </c>
      <c r="G22" s="1400"/>
      <c r="H22" s="1401" t="str">
        <f>IF(O22="",触れないでください。!BC$506&amp;CHAR(10)&amp;触れないでください。!BC$507&amp;CHAR(10)&amp;触れないでください。!BC$508&amp;CHAR(10)&amp;触れないでください。!BC$509&amp;CHAR(10)&amp;触れないでください。!BC$510&amp;CHAR(10)&amp;触れないでください。!BC$511&amp;CHAR(10)&amp;触れないでください。!BC$512&amp;CHAR(10)&amp;触れないでください。!BC$513&amp;CHAR(10)&amp;触れないでください。!BC$514&amp;CHAR(10)&amp;触れないでください。!BC$515&amp;CHAR(10)&amp;触れないでください。!BC$516&amp;CHAR(10)&amp;触れないでください。!BC$517&amp;CHAR(10)&amp;触れないでください。!BC$518&amp;CHAR(10)&amp;触れないでください。!BC$519&amp;CHAR(10)&amp;触れないでください。!BC$520&amp;CHAR(10)&amp;触れないでください。!BC$521&amp;CHAR(10)&amp;触れないでください。!BC$522&amp;CHAR(10)&amp;触れないでください。!BC$523&amp;CHAR(10)&amp;触れないでください。!BC$524&amp;CHAR(10)&amp;触れないでください。!BC$525&amp;CHAR(10)&amp;触れないでください。!BC$526&amp;CHAR(10)&amp;触れないでください。!BC$527&amp;CHAR(10)&amp;触れないでください。!BC$528&amp;CHAR(10)&amp;触れないでください。!BC$529&amp;CHAR(10)&amp;触れないでください。!BC$530&amp;CHAR(10)&amp;触れないでください。!BC$531&amp;CHAR(10)&amp;触れないでください。!BC$532&amp;CHAR(10)&amp;触れないでください。!BC$533&amp;CHAR(10)&amp;触れないでください。!BC$534&amp;CHAR(10)&amp;触れないでください。!BC$535&amp;CHAR(10)&amp;触れないでください。!BC$536&amp;CHAR(10)&amp;触れないでください。!BC$537&amp;CHAR(10)&amp;触れないでください。!BC$538&amp;CHAR(10)&amp;触れないでください。!BC$539&amp;CHAR(10)&amp;触れないでください。!BC$540&amp;CHAR(10)&amp;触れないでください。!BC$541&amp;CHAR(10)&amp;触れないでください。!BC$542&amp;CHAR(10)&amp;触れないでください。!BC$543&amp;CHAR(10)&amp;触れないでください。!BC$544&amp;CHAR(10)&amp;触れないでください。!BC$545&amp;CHAR(10)&amp;触れないでください。!BC$546&amp;CHAR(10)&amp;触れないでください。!BC$547&amp;CHAR(10)&amp;触れないでください。!BC$548&amp;CHAR(10)&amp;触れないでください。!BC$549&amp;CHAR(10)&amp;触れないでください。!BC$550&amp;CHAR(10)&amp;触れないでください。!BC$551&amp;CHAR(10)&amp;触れないでください。!BC$552&amp;CHAR(10)&amp;触れないでください。!BC$553&amp;CHAR(10)&amp;触れないでください。!BC$554&amp;CHAR(10)&amp;触れないでください。!BC$555&amp;CHAR(10)&amp;触れないでください。!BC$556&amp;CHAR(10)&amp;触れないでください。!BC$557&amp;CHAR(10)&amp;触れないでください。!BC$558&amp;CHAR(10)&amp;触れないでください。!BC$559&amp;CHAR(10)&amp;触れないでください。!BC$560&amp;CHAR(10)&amp;触れないでください。!BC$561&amp;CHAR(10)&amp;触れないでください。!BC$562&amp;CHAR(10)&amp;触れないでください。!BC$563&amp;CHAR(10)&amp;触れないでください。!BC$564&amp;CHAR(10)&amp;触れないでください。!BC$565&amp;CHAR(10)&amp;触れないでください。!BC$566&amp;CHAR(10)&amp;触れないでください。!BC$567&amp;CHAR(10)&amp;触れないでください。!BC$568&amp;CHAR(10)&amp;触れないでください。!BC$569&amp;CHAR(10)&amp;触れないでください。!BC$570&amp;CHAR(10)&amp;触れないでください。!BC$571&amp;CHAR(10)&amp;触れないでください。!BC$572&amp;CHAR(10)&amp;触れないでください。!BC$573&amp;CHAR(10)&amp;触れないでください。!BC$574&amp;CHAR(10)&amp;触れないでください。!BC$575&amp;CHAR(10)&amp;触れないでください。!BC$576&amp;CHAR(10)&amp;触れないでください。!BC$577&amp;CHAR(10)&amp;触れないでください。!BC$578&amp;CHAR(10)&amp;触れないでください。!BC$579&amp;CHAR(10)&amp;触れないでください。!BC$580&amp;CHAR(10)&amp;触れないでください。!BC$581&amp;CHAR(10)&amp;触れないでください。!BC$582&amp;CHAR(10)&amp;触れないでください。!BC$583&amp;CHAR(10)&amp;触れないでください。!BC$584&amp;CHAR(10)&amp;触れないでください。!BC$585&amp;CHAR(10)&amp;触れないでください。!BC$586&amp;CHAR(10)&amp;触れないでください。!BC$587&amp;CHAR(10)&amp;触れないでください。!BC$588&amp;CHAR(10)&amp;触れないでください。!BC$589&amp;CHAR(10)&amp;触れないでください。!BC$590&amp;CHAR(10)&amp;触れないでください。!BC$591&amp;CHAR(10)&amp;触れないでください。!BC$592&amp;CHAR(10)&amp;触れないでください。!BC$593&amp;CHAR(10)&amp;触れないでください。!BC$594&amp;CHAR(10)&amp;触れないでください。!BC$595&amp;CHAR(10)&amp;触れないでください。!BC$596&amp;CHAR(10)&amp;触れないでください。!BC$597&amp;CHAR(10)&amp;触れないでください。!BC$598&amp;CHAR(10)&amp;触れないでください。!BC$599&amp;CHAR(10)&amp;触れないでください。!BC$600&amp;CHAR(10)&amp;触れないでください。!BC$601&amp;CHAR(10)&amp;触れないでください。!BC$602&amp;CHAR(10)&amp;触れないでください。!BC$603&amp;CHAR(10)&amp;触れないでください。!BC$604&amp;CHAR(10)&amp;触れないでください。!BC$605&amp;CHAR(10)&amp;触れないでください。!BC$606&amp;CHAR(10)&amp;触れないでください。!BC$607&amp;CHAR(10)&amp;触れないでください。!BC$608&amp;CHAR(10)&amp;触れないでください。!BC$609&amp;CHAR(10)&amp;触れないでください。!BC$610&amp;CHAR(10)&amp;触れないでください。!BC$611&amp;CHAR(10)&amp;触れないでください。!BC$612&amp;CHAR(10)&amp;触れないでください。!BC$613&amp;CHAR(10)&amp;触れないでください。!BC$614&amp;CHAR(10)&amp;触れないでください。!BC$615&amp;CHAR(10)&amp;触れないでください。!BC$616&amp;CHAR(10)&amp;触れないでください。!BC$617&amp;CHAR(10)&amp;触れないでください。!BC$618&amp;CHAR(10)&amp;触れないでください。!BC$619&amp;CHAR(10)&amp;触れないでください。!BC$620&amp;CHAR(10)&amp;触れないでください。!BC$621&amp;CHAR(10)&amp;触れないでください。!BC$622&amp;CHAR(10)&amp;触れないでください。!BC$623&amp;CHAR(10)&amp;触れないでください。!BC$624&amp;CHAR(10)&amp;触れないでください。!BC$625&amp;CHAR(10)&amp;触れないでください。!BC$626&amp;CHAR(10)&amp;触れないでください。!BC$627&amp;CHAR(10)&amp;触れないでください。!BC$628&amp;CHAR(10)&amp;触れないでください。!BC$629&amp;CHAR(10)&amp;触れないでください。!BC$630&amp;CHAR(10)&amp;触れないでください。!BC$631&amp;CHAR(10)&amp;触れないでください。!BC$632&amp;CHAR(10)&amp;触れないでください。!BC$633&amp;CHAR(10)&amp;触れないでください。!BC$634&amp;CHAR(10)&amp;触れないでください。!BC$635&amp;CHAR(10)&amp;触れないでください。!BC$636&amp;CHAR(10)&amp;触れないでください。!BC$637&amp;CHAR(10)&amp;触れないでください。!BC$638&amp;CHAR(10)&amp;触れないでください。!BC$639&amp;CHAR(10)&amp;触れないでください。!BC$640&amp;CHAR(10)&amp;触れないでください。!BC$641&amp;CHAR(10)&amp;触れないでください。!BC$642&amp;CHAR(10)&amp;触れないでください。!BC$643&amp;CHAR(10)&amp;触れないでください。!BC$644&amp;CHAR(10)&amp;触れないでください。!BC$645&amp;CHAR(10)&amp;触れないでください。!BC$646&amp;CHAR(10)&amp;触れないでください。!BC$647&amp;CHAR(10)&amp;触れないでください。!BC$648&amp;CHAR(10)&amp;触れないでください。!BC$649&amp;CHAR(10)&amp;触れないでください。!BC$650&amp;CHAR(10)&amp;触れないでください。!BC$651&amp;CHAR(10)&amp;触れないでください。!BC$652&amp;CHAR(10)&amp;触れないでください。!BC$653&amp;CHAR(10)&amp;触れないでください。!BC$654&amp;CHAR(10)&amp;触れないでください。!BC$655&amp;CHAR(10)&amp;触れないでください。!BC$656&amp;CHAR(10)&amp;触れないでください。!BC$657&amp;CHAR(10)&amp;触れないでください。!BC$658&amp;CHAR(10)&amp;触れないでください。!BC$659&amp;CHAR(10)&amp;触れないでください。!BC$660&amp;CHAR(10)&amp;触れないでください。!BC$661&amp;CHAR(10)&amp;触れないでください。!BC$662&amp;CHAR(10)&amp;触れないでください。!BC$663&amp;CHAR(10)&amp;触れないでください。!BC$664&amp;CHAR(10)&amp;触れないでください。!BC$665&amp;CHAR(10)&amp;触れないでください。!BC$666&amp;CHAR(10)&amp;触れないでください。!BC$667&amp;CHAR(10)&amp;触れないでください。!BC$668&amp;CHAR(10)&amp;触れないでください。!BC$669&amp;CHAR(10)&amp;触れないでください。!BC$670&amp;CHAR(10)&amp;触れないでください。!BC$671&amp;CHAR(10)&amp;触れないでください。!BC$672&amp;CHAR(10)&amp;触れないでください。!BC$673&amp;CHAR(10)&amp;触れないでください。!BC$674&amp;CHAR(10)&amp;触れないでください。!BC$675&amp;CHAR(10)&amp;触れないでください。!BC$676&amp;CHAR(10)&amp;触れないでください。!BC$677&amp;CHAR(10)&amp;触れないでください。!BC$678&amp;CHAR(10)&amp;触れないでください。!BC$679&amp;CHAR(10)&amp;触れないでください。!BC$680&amp;CHAR(10)&amp;触れないでください。!BC$681&amp;CHAR(10)&amp;触れないでください。!BC$682&amp;CHAR(10)&amp;触れないでください。!BC$683&amp;CHAR(10)&amp;触れないでください。!BC$684&amp;CHAR(10)&amp;触れないでください。!BC$685&amp;CHAR(10)&amp;触れないでください。!BC$686&amp;CHAR(10)&amp;触れないでください。!BC$687&amp;CHAR(10)&amp;触れないでください。!BC$688&amp;CHAR(10)&amp;触れないでください。!BC$689&amp;CHAR(10)&amp;触れないでください。!BC$690&amp;CHAR(10)&amp;触れないでください。!BC$691&amp;CHAR(10)&amp;触れないでください。!BC$692&amp;CHAR(10)&amp;触れないでください。!BC$693&amp;CHAR(10)&amp;触れないでください。!BC$694&amp;CHAR(10)&amp;触れないでください。!BC$695&amp;CHAR(10)&amp;触れないでください。!BC$696&amp;CHAR(10)&amp;触れないでください。!BC$697&amp;CHAR(10)&amp;触れないでください。!BC$698&amp;CHAR(10)&amp;触れないでください。!BC$699&amp;CHAR(10)&amp;触れないでください。!BC$700&amp;CHAR(10)&amp;触れないでください。!BC$701&amp;CHAR(10)&amp;触れないでください。!BC$702&amp;CHAR(10)&amp;触れないでください。!BC$703&amp;CHAR(10)&amp;触れないでください。!BC$704&amp;CHAR(10)&amp;触れないでください。!BC$705&amp;CHAR(10)&amp;触れないでください。!BC$706&amp;CHAR(10)&amp;触れないでください。!BC$707&amp;CHAR(10)&amp;触れないでください。!BC$708&amp;CHAR(10)&amp;触れないでください。!BC$709&amp;CHAR(10)&amp;触れないでください。!BC$710&amp;CHAR(10)&amp;触れないでください。!BC$711&amp;CHAR(10)&amp;触れないでください。!BC$712&amp;CHAR(10)&amp;触れないでください。!BC$713&amp;CHAR(10)&amp;触れないでください。!BC$714&amp;CHAR(10)&amp;触れないでください。!BC$715&amp;CHAR(10)&amp;触れないでください。!BC$716&amp;CHAR(10)&amp;触れないでください。!BC$717&amp;CHAR(10)&amp;触れないでください。!BC$718&amp;CHAR(10)&amp;触れないでください。!BC$719&amp;CHAR(10)&amp;触れないでください。!BC$720&amp;CHAR(10)&amp;触れないでください。!BC$721&amp;CHAR(10)&amp;触れないでください。!BC$722&amp;CHAR(10)&amp;触れないでください。!BC$723&amp;CHAR(10)&amp;触れないでください。!BC$724&amp;CHAR(10)&amp;触れないでください。!BC$725&amp;CHAR(10)&amp;触れないでください。!BC$726&amp;CHAR(10)&amp;触れないでください。!BC$727&amp;CHAR(10)&amp;触れないでください。!BC$728&amp;CHAR(10)&amp;触れないでください。!BC$729&amp;CHAR(10)&amp;触れないでください。!BC$730&amp;CHAR(10)&amp;触れないでください。!BC$731&amp;CHAR(10)&amp;触れないでください。!BC$732&amp;CHAR(10)&amp;触れないでください。!BC$733&amp;CHAR(10)&amp;触れないでください。!BC$734&amp;CHAR(10)&amp;触れないでください。!BC$735&amp;CHAR(10)&amp;触れないでください。!BC$736&amp;CHAR(10)&amp;触れないでください。!BC$737&amp;CHAR(10)&amp;触れないでください。!BC$738&amp;CHAR(10)&amp;触れないでください。!BC$739&amp;CHAR(10)&amp;触れないでください。!BC$740&amp;CHAR(10)&amp;触れないでください。!BC$741&amp;CHAR(10)&amp;触れないでください。!BC$742&amp;CHAR(10)&amp;触れないでください。!BC$743&amp;CHAR(10)&amp;触れないでください。!BC$744&amp;CHAR(10)&amp;触れないでください。!BC$745&amp;CHAR(10)&amp;触れないでください。!BC$746&amp;CHAR(10)&amp;触れないでください。!BC$747&amp;CHAR(10)&amp;触れないでください。!BC$748&amp;CHAR(10)&amp;触れないでください。!BC$749&amp;CHAR(10)&amp;触れないでください。!BC$750&amp;CHAR(10)&amp;触れないでください。!BC$751&amp;CHAR(10)&amp;触れないでください。!BC$752&amp;CHAR(10)&amp;触れないでください。!BC$753&amp;CHAR(10)&amp;触れないでください。!BC$754&amp;CHAR(10)&amp;触れないでください。!BC$755&amp;CHAR(10)&amp;触れないでください。!BC$756&amp;CHAR(10)&amp;触れないでください。!BC$757&amp;CHAR(10)&amp;触れないでください。!BC$758&amp;CHAR(10)&amp;触れないでください。!BC$759&amp;CHAR(10)&amp;触れないでください。!BC$760&amp;CHAR(10)&amp;触れないでください。!BC$761&amp;CHAR(10)&amp;触れないでください。!BC$762&amp;CHAR(10)&amp;触れないでください。!BC$763&amp;CHAR(10)&amp;触れないでください。!BC$764&amp;CHAR(10)&amp;触れないでください。!BC$765&amp;CHAR(10)&amp;触れないでください。!BC$766&amp;CHAR(10)&amp;触れないでください。!BC$767&amp;CHAR(10)&amp;触れないでください。!BC$768&amp;CHAR(10)&amp;触れないでください。!BC$769&amp;CHAR(10)&amp;触れないでください。!BC$770&amp;CHAR(10)&amp;触れないでください。!BC$771&amp;CHAR(10)&amp;触れないでください。!BC$772&amp;CHAR(10)&amp;触れないでください。!BC$773&amp;CHAR(10)&amp;触れないでください。!BC$774&amp;CHAR(10)&amp;触れないでください。!BC$775&amp;CHAR(10)&amp;触れないでください。!BC$776&amp;CHAR(10)&amp;触れないでください。!BC$777&amp;CHAR(10)&amp;触れないでください。!BC$778&amp;CHAR(10)&amp;触れないでください。!BC$779&amp;CHAR(10)&amp;触れないでください。!BC$780&amp;CHAR(10)&amp;触れないでください。!BC$781&amp;CHAR(10)&amp;触れないでください。!BC$782&amp;CHAR(10)&amp;触れないでください。!BC$783&amp;CHAR(10)&amp;触れないでください。!BC$784&amp;CHAR(10)&amp;触れないでください。!BC$785&amp;CHAR(10)&amp;触れないでください。!BC$786&amp;CHAR(10)&amp;触れないでください。!BC$787&amp;CHAR(10)&amp;触れないでください。!BC$788&amp;CHAR(10)&amp;触れないでください。!BC$789&amp;CHAR(10)&amp;触れないでください。!BC$790&amp;CHAR(10)&amp;触れないでください。!BC$791&amp;CHAR(10)&amp;触れないでください。!BC$792&amp;CHAR(10)&amp;触れないでください。!BC$793&amp;CHAR(10)&amp;触れないでください。!BC$794&amp;CHAR(10)&amp;触れないでください。!BC$795&amp;CHAR(10)&amp;触れないでください。!BC$796&amp;CHAR(10)&amp;触れないでください。!BC$797&amp;CHAR(10)&amp;触れないでください。!BC$798&amp;CHAR(10)&amp;触れないでください。!BC$799&amp;CHAR(10)&amp;触れないでください。!BC$800&amp;CHAR(10)&amp;触れないでください。!BC$801&amp;CHAR(10)&amp;触れないでください。!BC$802&amp;CHAR(10)&amp;触れないでください。!BC$803,O22)</f>
        <v xml:space="preserve">
</v>
      </c>
      <c r="I22" s="1402"/>
      <c r="J22" s="1402"/>
      <c r="K22" s="1403"/>
      <c r="L22" s="354"/>
      <c r="N22" s="441"/>
      <c r="O22" s="424"/>
    </row>
    <row r="23" spans="1:18" ht="14.1" customHeight="1" thickBot="1">
      <c r="B23" s="65"/>
      <c r="C23" s="65"/>
      <c r="D23" s="65"/>
      <c r="E23" s="65"/>
      <c r="F23" s="66"/>
      <c r="G23" s="66"/>
      <c r="H23" s="65"/>
      <c r="I23" s="65"/>
      <c r="J23" s="65"/>
      <c r="K23" s="65"/>
      <c r="L23" s="354"/>
    </row>
    <row r="24" spans="1:18" ht="52.35" customHeight="1" thickTop="1" thickBot="1">
      <c r="B24" s="1393" t="s">
        <v>143</v>
      </c>
      <c r="C24" s="1394"/>
      <c r="D24" s="1394"/>
      <c r="E24" s="1395"/>
      <c r="F24" s="1447">
        <f>F20+F22</f>
        <v>0</v>
      </c>
      <c r="G24" s="1448"/>
      <c r="H24" s="67"/>
      <c r="I24" s="63"/>
      <c r="J24" s="63"/>
      <c r="K24" s="65"/>
      <c r="L24" s="355"/>
    </row>
    <row r="25" spans="1:18" ht="10.35" customHeight="1">
      <c r="B25" s="68"/>
      <c r="C25" s="68"/>
      <c r="D25" s="68"/>
      <c r="E25" s="68"/>
      <c r="F25" s="68"/>
      <c r="G25" s="68"/>
      <c r="H25" s="69"/>
      <c r="I25" s="69"/>
      <c r="J25" s="69"/>
      <c r="K25" s="70"/>
      <c r="L25" s="64"/>
    </row>
    <row r="26" spans="1:18" ht="29.1" customHeight="1">
      <c r="B26" s="71" t="s">
        <v>142</v>
      </c>
      <c r="C26" s="72"/>
      <c r="D26" s="73"/>
      <c r="E26" s="72"/>
      <c r="F26" s="72"/>
      <c r="G26" s="72"/>
      <c r="H26" s="69"/>
      <c r="I26" s="74"/>
      <c r="J26" s="74"/>
      <c r="K26" s="70"/>
      <c r="L26" s="356"/>
    </row>
    <row r="27" spans="1:18" ht="24" customHeight="1" thickBot="1">
      <c r="B27" s="75" t="s">
        <v>141</v>
      </c>
      <c r="C27" s="76"/>
      <c r="D27" s="76"/>
      <c r="E27" s="76"/>
      <c r="F27" s="76"/>
      <c r="G27" s="76"/>
      <c r="H27" s="76"/>
      <c r="I27" s="76"/>
      <c r="J27" s="74"/>
      <c r="K27" s="70"/>
      <c r="L27" s="356"/>
    </row>
    <row r="28" spans="1:18" ht="27" customHeight="1" thickBot="1">
      <c r="A28" s="48"/>
      <c r="B28" s="1365" t="s">
        <v>140</v>
      </c>
      <c r="C28" s="1366"/>
      <c r="D28" s="1366"/>
      <c r="E28" s="1367"/>
      <c r="F28" s="1377" t="s">
        <v>139</v>
      </c>
      <c r="G28" s="1378"/>
      <c r="H28" s="1444" t="s">
        <v>138</v>
      </c>
      <c r="I28" s="1445"/>
      <c r="J28" s="1445"/>
      <c r="K28" s="1446"/>
      <c r="L28" s="356"/>
      <c r="N28" s="360" t="s">
        <v>327</v>
      </c>
      <c r="O28" s="361" t="s">
        <v>326</v>
      </c>
    </row>
    <row r="29" spans="1:18" ht="53.1" customHeight="1">
      <c r="B29" s="1385" t="s">
        <v>364</v>
      </c>
      <c r="C29" s="1386"/>
      <c r="D29" s="1386"/>
      <c r="E29" s="1387"/>
      <c r="F29" s="1388">
        <f>IF(N29="",触れないでください。!BH804,N29)</f>
        <v>0</v>
      </c>
      <c r="G29" s="1389"/>
      <c r="H29" s="1390" t="str">
        <f>IF(O29="",触れないでください。!BG$506&amp;CHAR(10)&amp;触れないでください。!BG$507&amp;CHAR(10)&amp;触れないでください。!BG$508&amp;CHAR(10)&amp;触れないでください。!BG$509&amp;CHAR(10)&amp;触れないでください。!BG$510&amp;CHAR(10)&amp;触れないでください。!BG$511&amp;CHAR(10)&amp;触れないでください。!BG$512&amp;CHAR(10)&amp;触れないでください。!BG$513&amp;CHAR(10)&amp;触れないでください。!BG$514&amp;CHAR(10)&amp;触れないでください。!BG$515&amp;CHAR(10)&amp;触れないでください。!BG$516&amp;CHAR(10)&amp;触れないでください。!BG$517&amp;CHAR(10)&amp;触れないでください。!BG$518&amp;CHAR(10)&amp;触れないでください。!BG$519&amp;CHAR(10)&amp;触れないでください。!BG$520&amp;CHAR(10)&amp;触れないでください。!BG$521&amp;CHAR(10)&amp;触れないでください。!BG$522&amp;CHAR(10)&amp;触れないでください。!BG$523&amp;CHAR(10)&amp;触れないでください。!BG$524&amp;CHAR(10)&amp;触れないでください。!BG$525&amp;CHAR(10)&amp;触れないでください。!BG$526&amp;CHAR(10)&amp;触れないでください。!BG$527&amp;CHAR(10)&amp;触れないでください。!BG$528&amp;CHAR(10)&amp;触れないでください。!BG$529&amp;CHAR(10)&amp;触れないでください。!BG$530&amp;CHAR(10)&amp;触れないでください。!BG$531&amp;CHAR(10)&amp;触れないでください。!BG$532&amp;CHAR(10)&amp;触れないでください。!BG$533&amp;CHAR(10)&amp;触れないでください。!BG$534&amp;CHAR(10)&amp;触れないでください。!BG$535&amp;CHAR(10)&amp;触れないでください。!BG$536&amp;CHAR(10)&amp;触れないでください。!BG$537&amp;CHAR(10)&amp;触れないでください。!BG$538&amp;CHAR(10)&amp;触れないでください。!BG$539&amp;CHAR(10)&amp;触れないでください。!BG$540&amp;CHAR(10)&amp;触れないでください。!BG$541&amp;CHAR(10)&amp;触れないでください。!BG$542&amp;CHAR(10)&amp;触れないでください。!BG$543&amp;CHAR(10)&amp;触れないでください。!BG$544&amp;CHAR(10)&amp;触れないでください。!BG$545&amp;CHAR(10)&amp;触れないでください。!BG$546&amp;CHAR(10)&amp;触れないでください。!BG$547&amp;CHAR(10)&amp;触れないでください。!BG$548&amp;CHAR(10)&amp;触れないでください。!BG$549&amp;CHAR(10)&amp;触れないでください。!BG$550&amp;CHAR(10)&amp;触れないでください。!BG$551&amp;CHAR(10)&amp;触れないでください。!BG$552&amp;CHAR(10)&amp;触れないでください。!BG$553&amp;CHAR(10)&amp;触れないでください。!BG$554&amp;CHAR(10)&amp;触れないでください。!BG$555&amp;CHAR(10)&amp;触れないでください。!BG$556&amp;CHAR(10)&amp;触れないでください。!BG$557&amp;CHAR(10)&amp;触れないでください。!BG$558&amp;CHAR(10)&amp;触れないでください。!BG$559&amp;CHAR(10)&amp;触れないでください。!BG$560&amp;CHAR(10)&amp;触れないでください。!BG$561&amp;CHAR(10)&amp;触れないでください。!BG$562&amp;CHAR(10)&amp;触れないでください。!BG$563&amp;CHAR(10)&amp;触れないでください。!BG$564&amp;CHAR(10)&amp;触れないでください。!BG$565&amp;CHAR(10)&amp;触れないでください。!BG$566&amp;CHAR(10)&amp;触れないでください。!BG$567&amp;CHAR(10)&amp;触れないでください。!BG$568&amp;CHAR(10)&amp;触れないでください。!BG$569&amp;CHAR(10)&amp;触れないでください。!BG$570&amp;CHAR(10)&amp;触れないでください。!BG$571&amp;CHAR(10)&amp;触れないでください。!BG$572&amp;CHAR(10)&amp;触れないでください。!BG$573&amp;CHAR(10)&amp;触れないでください。!BG$574&amp;CHAR(10)&amp;触れないでください。!BG$575&amp;CHAR(10)&amp;触れないでください。!BG$576&amp;CHAR(10)&amp;触れないでください。!BG$577&amp;CHAR(10)&amp;触れないでください。!BG$578&amp;CHAR(10)&amp;触れないでください。!BG$579&amp;CHAR(10)&amp;触れないでください。!BG$580&amp;CHAR(10)&amp;触れないでください。!BG$581&amp;CHAR(10)&amp;触れないでください。!BG$582&amp;CHAR(10)&amp;触れないでください。!BG$583&amp;CHAR(10)&amp;触れないでください。!BG$584&amp;CHAR(10)&amp;触れないでください。!BG$585&amp;CHAR(10)&amp;触れないでください。!BG$586&amp;CHAR(10)&amp;触れないでください。!BG$587&amp;CHAR(10)&amp;触れないでください。!BG$588&amp;CHAR(10)&amp;触れないでください。!BG$589&amp;CHAR(10)&amp;触れないでください。!BG$590&amp;CHAR(10)&amp;触れないでください。!BG$591&amp;CHAR(10)&amp;触れないでください。!BG$592&amp;CHAR(10)&amp;触れないでください。!BG$593&amp;CHAR(10)&amp;触れないでください。!BG$594&amp;CHAR(10)&amp;触れないでください。!BG$595&amp;CHAR(10)&amp;触れないでください。!BG$596&amp;CHAR(10)&amp;触れないでください。!BG$597&amp;CHAR(10)&amp;触れないでください。!BG$598&amp;CHAR(10)&amp;触れないでください。!BG$599&amp;CHAR(10)&amp;触れないでください。!BG$600&amp;CHAR(10)&amp;触れないでください。!BG$601&amp;CHAR(10)&amp;触れないでください。!BG$602&amp;CHAR(10)&amp;触れないでください。!BG$603&amp;CHAR(10)&amp;触れないでください。!BG$604&amp;CHAR(10)&amp;触れないでください。!BG$605&amp;CHAR(10)&amp;触れないでください。!BG$606&amp;CHAR(10)&amp;触れないでください。!BG$607&amp;CHAR(10)&amp;触れないでください。!BG$608&amp;CHAR(10)&amp;触れないでください。!BG$609&amp;CHAR(10)&amp;触れないでください。!BG$610&amp;CHAR(10)&amp;触れないでください。!BG$611&amp;CHAR(10)&amp;触れないでください。!BG$612&amp;CHAR(10)&amp;触れないでください。!BG$613&amp;CHAR(10)&amp;触れないでください。!BG$614&amp;CHAR(10)&amp;触れないでください。!BG$615&amp;CHAR(10)&amp;触れないでください。!BG$616&amp;CHAR(10)&amp;触れないでください。!BG$617&amp;CHAR(10)&amp;触れないでください。!BG$618&amp;CHAR(10)&amp;触れないでください。!BG$619&amp;CHAR(10)&amp;触れないでください。!BG$620&amp;CHAR(10)&amp;触れないでください。!BG$621&amp;CHAR(10)&amp;触れないでください。!BG$622&amp;CHAR(10)&amp;触れないでください。!BG$623&amp;CHAR(10)&amp;触れないでください。!BG$624&amp;CHAR(10)&amp;触れないでください。!BG$625&amp;CHAR(10)&amp;触れないでください。!BG$626&amp;CHAR(10)&amp;触れないでください。!BG$627&amp;CHAR(10)&amp;触れないでください。!BG$628&amp;CHAR(10)&amp;触れないでください。!BG$629&amp;CHAR(10)&amp;触れないでください。!BG$630&amp;CHAR(10)&amp;触れないでください。!BG$631&amp;CHAR(10)&amp;触れないでください。!BG$632&amp;CHAR(10)&amp;触れないでください。!BG$633&amp;CHAR(10)&amp;触れないでください。!BG$634&amp;CHAR(10)&amp;触れないでください。!BG$635&amp;CHAR(10)&amp;触れないでください。!BG$636&amp;CHAR(10)&amp;触れないでください。!BG$637&amp;CHAR(10)&amp;触れないでください。!BG$638&amp;CHAR(10)&amp;触れないでください。!BG$639&amp;CHAR(10)&amp;触れないでください。!BG$640&amp;CHAR(10)&amp;触れないでください。!BG$641&amp;CHAR(10)&amp;触れないでください。!BG$642&amp;CHAR(10)&amp;触れないでください。!BG$643&amp;CHAR(10)&amp;触れないでください。!BG$644&amp;CHAR(10)&amp;触れないでください。!BG$645&amp;CHAR(10)&amp;触れないでください。!BG$646&amp;CHAR(10)&amp;触れないでください。!BG$647&amp;CHAR(10)&amp;触れないでください。!BG$648&amp;CHAR(10)&amp;触れないでください。!BG$649&amp;CHAR(10)&amp;触れないでください。!BG$650&amp;CHAR(10)&amp;触れないでください。!BG$651&amp;CHAR(10)&amp;触れないでください。!BG$652&amp;CHAR(10)&amp;触れないでください。!BG$653&amp;CHAR(10)&amp;触れないでください。!BG$654&amp;CHAR(10)&amp;触れないでください。!BG$655&amp;CHAR(10)&amp;触れないでください。!BG$656&amp;CHAR(10)&amp;触れないでください。!BG$657&amp;CHAR(10)&amp;触れないでください。!BG$658&amp;CHAR(10)&amp;触れないでください。!BG$659&amp;CHAR(10)&amp;触れないでください。!BG$660&amp;CHAR(10)&amp;触れないでください。!BG$661&amp;CHAR(10)&amp;触れないでください。!BG$662&amp;CHAR(10)&amp;触れないでください。!BG$663&amp;CHAR(10)&amp;触れないでください。!BG$664&amp;CHAR(10)&amp;触れないでください。!BG$665&amp;CHAR(10)&amp;触れないでください。!BG$666&amp;CHAR(10)&amp;触れないでください。!BG$667&amp;CHAR(10)&amp;触れないでください。!BG$668&amp;CHAR(10)&amp;触れないでください。!BG$669&amp;CHAR(10)&amp;触れないでください。!BG$670&amp;CHAR(10)&amp;触れないでください。!BG$671&amp;CHAR(10)&amp;触れないでください。!BG$672&amp;CHAR(10)&amp;触れないでください。!BG$673&amp;CHAR(10)&amp;触れないでください。!BG$674&amp;CHAR(10)&amp;触れないでください。!BG$675&amp;CHAR(10)&amp;触れないでください。!BG$676&amp;CHAR(10)&amp;触れないでください。!BG$677&amp;CHAR(10)&amp;触れないでください。!BG$678&amp;CHAR(10)&amp;触れないでください。!BG$679&amp;CHAR(10)&amp;触れないでください。!BG$680&amp;CHAR(10)&amp;触れないでください。!BG$681&amp;CHAR(10)&amp;触れないでください。!BG$682&amp;CHAR(10)&amp;触れないでください。!BG$683&amp;CHAR(10)&amp;触れないでください。!BG$684&amp;CHAR(10)&amp;触れないでください。!BG$685&amp;CHAR(10)&amp;触れないでください。!BG$686&amp;CHAR(10)&amp;触れないでください。!BG$687&amp;CHAR(10)&amp;触れないでください。!BG$688&amp;CHAR(10)&amp;触れないでください。!BG$689&amp;CHAR(10)&amp;触れないでください。!BG$690&amp;CHAR(10)&amp;触れないでください。!BG$691&amp;CHAR(10)&amp;触れないでください。!BG$692&amp;CHAR(10)&amp;触れないでください。!BG$693&amp;CHAR(10)&amp;触れないでください。!BG$694&amp;CHAR(10)&amp;触れないでください。!BG$695&amp;CHAR(10)&amp;触れないでください。!BG$696&amp;CHAR(10)&amp;触れないでください。!BG$697&amp;CHAR(10)&amp;触れないでください。!BG$698&amp;CHAR(10)&amp;触れないでください。!BG$699&amp;CHAR(10)&amp;触れないでください。!BG$700&amp;CHAR(10)&amp;触れないでください。!BG$701&amp;CHAR(10)&amp;触れないでください。!BG$702&amp;CHAR(10)&amp;触れないでください。!BG$703&amp;CHAR(10)&amp;触れないでください。!BG$704&amp;CHAR(10)&amp;触れないでください。!BG$705&amp;CHAR(10)&amp;触れないでください。!BG$706&amp;CHAR(10)&amp;触れないでください。!BG$707&amp;CHAR(10)&amp;触れないでください。!BG$708&amp;CHAR(10)&amp;触れないでください。!BG$709&amp;CHAR(10)&amp;触れないでください。!BG$710&amp;CHAR(10)&amp;触れないでください。!BG$711&amp;CHAR(10)&amp;触れないでください。!BG$712&amp;CHAR(10)&amp;触れないでください。!BG$713&amp;CHAR(10)&amp;触れないでください。!BG$714&amp;CHAR(10)&amp;触れないでください。!BG$715&amp;CHAR(10)&amp;触れないでください。!BG$716&amp;CHAR(10)&amp;触れないでください。!BG$717&amp;CHAR(10)&amp;触れないでください。!BG$718&amp;CHAR(10)&amp;触れないでください。!BG$719&amp;CHAR(10)&amp;触れないでください。!BG$720&amp;CHAR(10)&amp;触れないでください。!BG$721&amp;CHAR(10)&amp;触れないでください。!BG$722&amp;CHAR(10)&amp;触れないでください。!BG$723&amp;CHAR(10)&amp;触れないでください。!BG$724&amp;CHAR(10)&amp;触れないでください。!BG$725&amp;CHAR(10)&amp;触れないでください。!BG$726&amp;CHAR(10)&amp;触れないでください。!BG$727&amp;CHAR(10)&amp;触れないでください。!BG$728&amp;CHAR(10)&amp;触れないでください。!BG$729&amp;CHAR(10)&amp;触れないでください。!BG$730&amp;CHAR(10)&amp;触れないでください。!BG$731&amp;CHAR(10)&amp;触れないでください。!BG$732&amp;CHAR(10)&amp;触れないでください。!BG$733&amp;CHAR(10)&amp;触れないでください。!BG$734&amp;CHAR(10)&amp;触れないでください。!BG$735&amp;CHAR(10)&amp;触れないでください。!BG$736&amp;CHAR(10)&amp;触れないでください。!BG$737&amp;CHAR(10)&amp;触れないでください。!BG$738&amp;CHAR(10)&amp;触れないでください。!BG$739&amp;CHAR(10)&amp;触れないでください。!BG$740&amp;CHAR(10)&amp;触れないでください。!BG$741&amp;CHAR(10)&amp;触れないでください。!BG$742&amp;CHAR(10)&amp;触れないでください。!BG$743&amp;CHAR(10)&amp;触れないでください。!BG$744&amp;CHAR(10)&amp;触れないでください。!BG$745&amp;CHAR(10)&amp;触れないでください。!BG$746&amp;CHAR(10)&amp;触れないでください。!BG$747&amp;CHAR(10)&amp;触れないでください。!BG$748&amp;CHAR(10)&amp;触れないでください。!BG$749&amp;CHAR(10)&amp;触れないでください。!BG$750&amp;CHAR(10)&amp;触れないでください。!BG$751&amp;CHAR(10)&amp;触れないでください。!BG$752&amp;CHAR(10)&amp;触れないでください。!BG$753&amp;CHAR(10)&amp;触れないでください。!BG$754&amp;CHAR(10)&amp;触れないでください。!BG$755&amp;CHAR(10)&amp;触れないでください。!BG$756&amp;CHAR(10)&amp;触れないでください。!BG$757&amp;CHAR(10)&amp;触れないでください。!BG$758&amp;CHAR(10)&amp;触れないでください。!BG$759&amp;CHAR(10)&amp;触れないでください。!BG$760&amp;CHAR(10)&amp;触れないでください。!BG$761&amp;CHAR(10)&amp;触れないでください。!BG$762&amp;CHAR(10)&amp;触れないでください。!BG$763&amp;CHAR(10)&amp;触れないでください。!BG$764&amp;CHAR(10)&amp;触れないでください。!BG$765&amp;CHAR(10)&amp;触れないでください。!BG$766&amp;CHAR(10)&amp;触れないでください。!BG$767&amp;CHAR(10)&amp;触れないでください。!BG$768&amp;CHAR(10)&amp;触れないでください。!BG$769&amp;CHAR(10)&amp;触れないでください。!BG$770&amp;CHAR(10)&amp;触れないでください。!BG$771&amp;CHAR(10)&amp;触れないでください。!BG$772&amp;CHAR(10)&amp;触れないでください。!BG$773&amp;CHAR(10)&amp;触れないでください。!BG$774&amp;CHAR(10)&amp;触れないでください。!BG$775&amp;CHAR(10)&amp;触れないでください。!BG$776&amp;CHAR(10)&amp;触れないでください。!BG$777&amp;CHAR(10)&amp;触れないでください。!BG$778&amp;CHAR(10)&amp;触れないでください。!BG$779&amp;CHAR(10)&amp;触れないでください。!BG$780&amp;CHAR(10)&amp;触れないでください。!BG$781&amp;CHAR(10)&amp;触れないでください。!BG$782&amp;CHAR(10)&amp;触れないでください。!BG$783&amp;CHAR(10)&amp;触れないでください。!BG$784&amp;CHAR(10)&amp;触れないでください。!BG$785&amp;CHAR(10)&amp;触れないでください。!BG$786&amp;CHAR(10)&amp;触れないでください。!BG$787&amp;CHAR(10)&amp;触れないでください。!BG$788&amp;CHAR(10)&amp;触れないでください。!BG$789&amp;CHAR(10)&amp;触れないでください。!BG$790&amp;CHAR(10)&amp;触れないでください。!BG$791&amp;CHAR(10)&amp;触れないでください。!BG$792&amp;CHAR(10)&amp;触れないでください。!BG$793&amp;CHAR(10)&amp;触れないでください。!BG$794&amp;CHAR(10)&amp;触れないでください。!BG$795&amp;CHAR(10)&amp;触れないでください。!BG$796&amp;CHAR(10)&amp;触れないでください。!BG$797&amp;CHAR(10)&amp;触れないでください。!BG$798&amp;CHAR(10)&amp;触れないでください。!BG$799&amp;CHAR(10)&amp;触れないでください。!BG$800&amp;CHAR(10)&amp;触れないでください。!BG$801&amp;CHAR(10)&amp;触れないでください。!BG$802&amp;CHAR(10)&amp;触れないでください。!BG$803,O29)</f>
        <v xml:space="preserve">
</v>
      </c>
      <c r="I29" s="1391"/>
      <c r="J29" s="1391"/>
      <c r="K29" s="1392"/>
      <c r="L29" s="65"/>
      <c r="N29" s="439"/>
      <c r="O29" s="425"/>
    </row>
    <row r="30" spans="1:18" ht="55.5" customHeight="1">
      <c r="B30" s="1406" t="s">
        <v>365</v>
      </c>
      <c r="C30" s="1407"/>
      <c r="D30" s="1407"/>
      <c r="E30" s="1408"/>
      <c r="F30" s="1451">
        <f>IF(N30="",触れないでください。!BL804,N30)</f>
        <v>0</v>
      </c>
      <c r="G30" s="1452"/>
      <c r="H30" s="1370" t="str">
        <f>IF(O30="",触れないでください。!BK$506&amp;CHAR(10)&amp;触れないでください。!BK$507&amp;CHAR(10)&amp;触れないでください。!BK$508&amp;CHAR(10)&amp;触れないでください。!BK$509&amp;CHAR(10)&amp;触れないでください。!BK$510&amp;CHAR(10)&amp;触れないでください。!BK$511&amp;CHAR(10)&amp;触れないでください。!BK$512&amp;CHAR(10)&amp;触れないでください。!BK$513&amp;CHAR(10)&amp;触れないでください。!BK$514&amp;CHAR(10)&amp;触れないでください。!BK$515&amp;CHAR(10)&amp;触れないでください。!BK$516&amp;CHAR(10)&amp;触れないでください。!BK$517&amp;CHAR(10)&amp;触れないでください。!BK$518&amp;CHAR(10)&amp;触れないでください。!BK$519&amp;CHAR(10)&amp;触れないでください。!BK$520&amp;CHAR(10)&amp;触れないでください。!BK$521&amp;CHAR(10)&amp;触れないでください。!BK$522&amp;CHAR(10)&amp;触れないでください。!BK$523&amp;CHAR(10)&amp;触れないでください。!BK$524&amp;CHAR(10)&amp;触れないでください。!BK$525&amp;CHAR(10)&amp;触れないでください。!BK$526&amp;CHAR(10)&amp;触れないでください。!BK$527&amp;CHAR(10)&amp;触れないでください。!BK$528&amp;CHAR(10)&amp;触れないでください。!BK$529&amp;CHAR(10)&amp;触れないでください。!BK$530&amp;CHAR(10)&amp;触れないでください。!BK$531&amp;CHAR(10)&amp;触れないでください。!BK$532&amp;CHAR(10)&amp;触れないでください。!BK$533&amp;CHAR(10)&amp;触れないでください。!BK$534&amp;CHAR(10)&amp;触れないでください。!BK$535&amp;CHAR(10)&amp;触れないでください。!BK$536&amp;CHAR(10)&amp;触れないでください。!BK$537&amp;CHAR(10)&amp;触れないでください。!BK$538&amp;CHAR(10)&amp;触れないでください。!BK$539&amp;CHAR(10)&amp;触れないでください。!BK$540&amp;CHAR(10)&amp;触れないでください。!BK$541&amp;CHAR(10)&amp;触れないでください。!BK$542&amp;CHAR(10)&amp;触れないでください。!BK$543&amp;CHAR(10)&amp;触れないでください。!BK$544&amp;CHAR(10)&amp;触れないでください。!BK$545&amp;CHAR(10)&amp;触れないでください。!BK$546&amp;CHAR(10)&amp;触れないでください。!BK$547&amp;CHAR(10)&amp;触れないでください。!BK$548&amp;CHAR(10)&amp;触れないでください。!BK$549&amp;CHAR(10)&amp;触れないでください。!BK$550&amp;CHAR(10)&amp;触れないでください。!BK$551&amp;CHAR(10)&amp;触れないでください。!BK$552&amp;CHAR(10)&amp;触れないでください。!BK$553&amp;CHAR(10)&amp;触れないでください。!BK$554&amp;CHAR(10)&amp;触れないでください。!BK$555&amp;CHAR(10)&amp;触れないでください。!BK$556&amp;CHAR(10)&amp;触れないでください。!BK$557&amp;CHAR(10)&amp;触れないでください。!BK$558&amp;CHAR(10)&amp;触れないでください。!BK$559&amp;CHAR(10)&amp;触れないでください。!BK$560&amp;CHAR(10)&amp;触れないでください。!BK$561&amp;CHAR(10)&amp;触れないでください。!BK$562&amp;CHAR(10)&amp;触れないでください。!BK$563&amp;CHAR(10)&amp;触れないでください。!BK$564&amp;CHAR(10)&amp;触れないでください。!BK$565&amp;CHAR(10)&amp;触れないでください。!BK$566&amp;CHAR(10)&amp;触れないでください。!BK$567&amp;CHAR(10)&amp;触れないでください。!BK$568&amp;CHAR(10)&amp;触れないでください。!BK$569&amp;CHAR(10)&amp;触れないでください。!BK$570&amp;CHAR(10)&amp;触れないでください。!BK$571&amp;CHAR(10)&amp;触れないでください。!BK$572&amp;CHAR(10)&amp;触れないでください。!BK$573&amp;CHAR(10)&amp;触れないでください。!BK$574&amp;CHAR(10)&amp;触れないでください。!BK$575&amp;CHAR(10)&amp;触れないでください。!BK$576&amp;CHAR(10)&amp;触れないでください。!BK$577&amp;CHAR(10)&amp;触れないでください。!BK$578&amp;CHAR(10)&amp;触れないでください。!BK$579&amp;CHAR(10)&amp;触れないでください。!BK$580&amp;CHAR(10)&amp;触れないでください。!BK$581&amp;CHAR(10)&amp;触れないでください。!BK$582&amp;CHAR(10)&amp;触れないでください。!BK$583&amp;CHAR(10)&amp;触れないでください。!BK$584&amp;CHAR(10)&amp;触れないでください。!BK$585&amp;CHAR(10)&amp;触れないでください。!BK$586&amp;CHAR(10)&amp;触れないでください。!BK$587&amp;CHAR(10)&amp;触れないでください。!BK$588&amp;CHAR(10)&amp;触れないでください。!BK$589&amp;CHAR(10)&amp;触れないでください。!BK$590&amp;CHAR(10)&amp;触れないでください。!BK$591&amp;CHAR(10)&amp;触れないでください。!BK$592&amp;CHAR(10)&amp;触れないでください。!BK$593&amp;CHAR(10)&amp;触れないでください。!BK$594&amp;CHAR(10)&amp;触れないでください。!BK$595&amp;CHAR(10)&amp;触れないでください。!BK$596&amp;CHAR(10)&amp;触れないでください。!BK$597&amp;CHAR(10)&amp;触れないでください。!BK$598&amp;CHAR(10)&amp;触れないでください。!BK$599&amp;CHAR(10)&amp;触れないでください。!BK$600&amp;CHAR(10)&amp;触れないでください。!BK$601&amp;CHAR(10)&amp;触れないでください。!BK$602&amp;CHAR(10)&amp;触れないでください。!BK$603&amp;CHAR(10)&amp;触れないでください。!BK$604&amp;CHAR(10)&amp;触れないでください。!BK$605&amp;CHAR(10)&amp;触れないでください。!BK$606&amp;CHAR(10)&amp;触れないでください。!BK$607&amp;CHAR(10)&amp;触れないでください。!BK$608&amp;CHAR(10)&amp;触れないでください。!BK$609&amp;CHAR(10)&amp;触れないでください。!BK$610&amp;CHAR(10)&amp;触れないでください。!BK$611&amp;CHAR(10)&amp;触れないでください。!BK$612&amp;CHAR(10)&amp;触れないでください。!BK$613&amp;CHAR(10)&amp;触れないでください。!BK$614&amp;CHAR(10)&amp;触れないでください。!BK$615&amp;CHAR(10)&amp;触れないでください。!BK$616&amp;CHAR(10)&amp;触れないでください。!BK$617&amp;CHAR(10)&amp;触れないでください。!BK$618&amp;CHAR(10)&amp;触れないでください。!BK$619&amp;CHAR(10)&amp;触れないでください。!BK$620&amp;CHAR(10)&amp;触れないでください。!BK$621&amp;CHAR(10)&amp;触れないでください。!BK$622&amp;CHAR(10)&amp;触れないでください。!BK$623&amp;CHAR(10)&amp;触れないでください。!BK$624&amp;CHAR(10)&amp;触れないでください。!BK$625&amp;CHAR(10)&amp;触れないでください。!BK$626&amp;CHAR(10)&amp;触れないでください。!BK$627&amp;CHAR(10)&amp;触れないでください。!BK$628&amp;CHAR(10)&amp;触れないでください。!BK$629&amp;CHAR(10)&amp;触れないでください。!BK$630&amp;CHAR(10)&amp;触れないでください。!BK$631&amp;CHAR(10)&amp;触れないでください。!BK$632&amp;CHAR(10)&amp;触れないでください。!BK$633&amp;CHAR(10)&amp;触れないでください。!BK$634&amp;CHAR(10)&amp;触れないでください。!BK$635&amp;CHAR(10)&amp;触れないでください。!BK$636&amp;CHAR(10)&amp;触れないでください。!BK$637&amp;CHAR(10)&amp;触れないでください。!BK$638&amp;CHAR(10)&amp;触れないでください。!BK$639&amp;CHAR(10)&amp;触れないでください。!BK$640&amp;CHAR(10)&amp;触れないでください。!BK$641&amp;CHAR(10)&amp;触れないでください。!BK$642&amp;CHAR(10)&amp;触れないでください。!BK$643&amp;CHAR(10)&amp;触れないでください。!BK$644&amp;CHAR(10)&amp;触れないでください。!BK$645&amp;CHAR(10)&amp;触れないでください。!BK$646&amp;CHAR(10)&amp;触れないでください。!BK$647&amp;CHAR(10)&amp;触れないでください。!BK$648&amp;CHAR(10)&amp;触れないでください。!BK$649&amp;CHAR(10)&amp;触れないでください。!BK$650&amp;CHAR(10)&amp;触れないでください。!BK$651&amp;CHAR(10)&amp;触れないでください。!BK$652&amp;CHAR(10)&amp;触れないでください。!BK$653&amp;CHAR(10)&amp;触れないでください。!BK$654&amp;CHAR(10)&amp;触れないでください。!BK$655&amp;CHAR(10)&amp;触れないでください。!BK$656&amp;CHAR(10)&amp;触れないでください。!BK$657&amp;CHAR(10)&amp;触れないでください。!BK$658&amp;CHAR(10)&amp;触れないでください。!BK$659&amp;CHAR(10)&amp;触れないでください。!BK$660&amp;CHAR(10)&amp;触れないでください。!BK$661&amp;CHAR(10)&amp;触れないでください。!BK$662&amp;CHAR(10)&amp;触れないでください。!BK$663&amp;CHAR(10)&amp;触れないでください。!BK$664&amp;CHAR(10)&amp;触れないでください。!BK$665&amp;CHAR(10)&amp;触れないでください。!BK$666&amp;CHAR(10)&amp;触れないでください。!BK$667&amp;CHAR(10)&amp;触れないでください。!BK$668&amp;CHAR(10)&amp;触れないでください。!BK$669&amp;CHAR(10)&amp;触れないでください。!BK$670&amp;CHAR(10)&amp;触れないでください。!BK$671&amp;CHAR(10)&amp;触れないでください。!BK$672&amp;CHAR(10)&amp;触れないでください。!BK$673&amp;CHAR(10)&amp;触れないでください。!BK$674&amp;CHAR(10)&amp;触れないでください。!BK$675&amp;CHAR(10)&amp;触れないでください。!BK$676&amp;CHAR(10)&amp;触れないでください。!BK$677&amp;CHAR(10)&amp;触れないでください。!BK$678&amp;CHAR(10)&amp;触れないでください。!BK$679&amp;CHAR(10)&amp;触れないでください。!BK$680&amp;CHAR(10)&amp;触れないでください。!BK$681&amp;CHAR(10)&amp;触れないでください。!BK$682&amp;CHAR(10)&amp;触れないでください。!BK$683&amp;CHAR(10)&amp;触れないでください。!BK$684&amp;CHAR(10)&amp;触れないでください。!BK$685&amp;CHAR(10)&amp;触れないでください。!BK$686&amp;CHAR(10)&amp;触れないでください。!BK$687&amp;CHAR(10)&amp;触れないでください。!BK$688&amp;CHAR(10)&amp;触れないでください。!BK$689&amp;CHAR(10)&amp;触れないでください。!BK$690&amp;CHAR(10)&amp;触れないでください。!BK$691&amp;CHAR(10)&amp;触れないでください。!BK$692&amp;CHAR(10)&amp;触れないでください。!BK$693&amp;CHAR(10)&amp;触れないでください。!BK$694&amp;CHAR(10)&amp;触れないでください。!BK$695&amp;CHAR(10)&amp;触れないでください。!BK$696&amp;CHAR(10)&amp;触れないでください。!BK$697&amp;CHAR(10)&amp;触れないでください。!BK$698&amp;CHAR(10)&amp;触れないでください。!BK$699&amp;CHAR(10)&amp;触れないでください。!BK$700&amp;CHAR(10)&amp;触れないでください。!BK$701&amp;CHAR(10)&amp;触れないでください。!BK$702&amp;CHAR(10)&amp;触れないでください。!BK$703&amp;CHAR(10)&amp;触れないでください。!BK$704&amp;CHAR(10)&amp;触れないでください。!BK$705&amp;CHAR(10)&amp;触れないでください。!BK$706&amp;CHAR(10)&amp;触れないでください。!BK$707&amp;CHAR(10)&amp;触れないでください。!BK$708&amp;CHAR(10)&amp;触れないでください。!BK$709&amp;CHAR(10)&amp;触れないでください。!BK$710&amp;CHAR(10)&amp;触れないでください。!BK$711&amp;CHAR(10)&amp;触れないでください。!BK$712&amp;CHAR(10)&amp;触れないでください。!BK$713&amp;CHAR(10)&amp;触れないでください。!BK$714&amp;CHAR(10)&amp;触れないでください。!BK$715&amp;CHAR(10)&amp;触れないでください。!BK$716&amp;CHAR(10)&amp;触れないでください。!BK$717&amp;CHAR(10)&amp;触れないでください。!BK$718&amp;CHAR(10)&amp;触れないでください。!BK$719&amp;CHAR(10)&amp;触れないでください。!BK$720&amp;CHAR(10)&amp;触れないでください。!BK$721&amp;CHAR(10)&amp;触れないでください。!BK$722&amp;CHAR(10)&amp;触れないでください。!BK$723&amp;CHAR(10)&amp;触れないでください。!BK$724&amp;CHAR(10)&amp;触れないでください。!BK$725&amp;CHAR(10)&amp;触れないでください。!BK$726&amp;CHAR(10)&amp;触れないでください。!BK$727&amp;CHAR(10)&amp;触れないでください。!BK$728&amp;CHAR(10)&amp;触れないでください。!BK$729&amp;CHAR(10)&amp;触れないでください。!BK$730&amp;CHAR(10)&amp;触れないでください。!BK$731&amp;CHAR(10)&amp;触れないでください。!BK$732&amp;CHAR(10)&amp;触れないでください。!BK$733&amp;CHAR(10)&amp;触れないでください。!BK$734&amp;CHAR(10)&amp;触れないでください。!BK$735&amp;CHAR(10)&amp;触れないでください。!BK$736&amp;CHAR(10)&amp;触れないでください。!BK$737&amp;CHAR(10)&amp;触れないでください。!BK$738&amp;CHAR(10)&amp;触れないでください。!BK$739&amp;CHAR(10)&amp;触れないでください。!BK$740&amp;CHAR(10)&amp;触れないでください。!BK$741&amp;CHAR(10)&amp;触れないでください。!BK$742&amp;CHAR(10)&amp;触れないでください。!BK$743&amp;CHAR(10)&amp;触れないでください。!BK$744&amp;CHAR(10)&amp;触れないでください。!BK$745&amp;CHAR(10)&amp;触れないでください。!BK$746&amp;CHAR(10)&amp;触れないでください。!BK$747&amp;CHAR(10)&amp;触れないでください。!BK$748&amp;CHAR(10)&amp;触れないでください。!BK$749&amp;CHAR(10)&amp;触れないでください。!BK$750&amp;CHAR(10)&amp;触れないでください。!BK$751&amp;CHAR(10)&amp;触れないでください。!BK$752&amp;CHAR(10)&amp;触れないでください。!BK$753&amp;CHAR(10)&amp;触れないでください。!BK$754&amp;CHAR(10)&amp;触れないでください。!BK$755&amp;CHAR(10)&amp;触れないでください。!BK$756&amp;CHAR(10)&amp;触れないでください。!BK$757&amp;CHAR(10)&amp;触れないでください。!BK$758&amp;CHAR(10)&amp;触れないでください。!BK$759&amp;CHAR(10)&amp;触れないでください。!BK$760&amp;CHAR(10)&amp;触れないでください。!BK$761&amp;CHAR(10)&amp;触れないでください。!BK$762&amp;CHAR(10)&amp;触れないでください。!BK$763&amp;CHAR(10)&amp;触れないでください。!BK$764&amp;CHAR(10)&amp;触れないでください。!BK$765&amp;CHAR(10)&amp;触れないでください。!BK$766&amp;CHAR(10)&amp;触れないでください。!BK$767&amp;CHAR(10)&amp;触れないでください。!BK$768&amp;CHAR(10)&amp;触れないでください。!BK$769&amp;CHAR(10)&amp;触れないでください。!BK$770&amp;CHAR(10)&amp;触れないでください。!BK$771&amp;CHAR(10)&amp;触れないでください。!BK$772&amp;CHAR(10)&amp;触れないでください。!BK$773&amp;CHAR(10)&amp;触れないでください。!BK$774&amp;CHAR(10)&amp;触れないでください。!BK$775&amp;CHAR(10)&amp;触れないでください。!BK$776&amp;CHAR(10)&amp;触れないでください。!BK$777&amp;CHAR(10)&amp;触れないでください。!BK$778&amp;CHAR(10)&amp;触れないでください。!BK$779&amp;CHAR(10)&amp;触れないでください。!BK$780&amp;CHAR(10)&amp;触れないでください。!BK$781&amp;CHAR(10)&amp;触れないでください。!BK$782&amp;CHAR(10)&amp;触れないでください。!BK$783&amp;CHAR(10)&amp;触れないでください。!BK$784&amp;CHAR(10)&amp;触れないでください。!BK$785&amp;CHAR(10)&amp;触れないでください。!BK$786&amp;CHAR(10)&amp;触れないでください。!BK$787&amp;CHAR(10)&amp;触れないでください。!BK$788&amp;CHAR(10)&amp;触れないでください。!BK$789&amp;CHAR(10)&amp;触れないでください。!BK$790&amp;CHAR(10)&amp;触れないでください。!BK$791&amp;CHAR(10)&amp;触れないでください。!BK$792&amp;CHAR(10)&amp;触れないでください。!BK$793&amp;CHAR(10)&amp;触れないでください。!BK$794&amp;CHAR(10)&amp;触れないでください。!BK$795&amp;CHAR(10)&amp;触れないでください。!BK$796&amp;CHAR(10)&amp;触れないでください。!BK$797&amp;CHAR(10)&amp;触れないでください。!BK$798&amp;CHAR(10)&amp;触れないでください。!BK$799&amp;CHAR(10)&amp;触れないでください。!BK$800&amp;CHAR(10)&amp;触れないでください。!BK$801&amp;CHAR(10)&amp;触れないでください。!BK$802&amp;CHAR(10)&amp;触れないでください。!BK$803,O30)</f>
        <v xml:space="preserve">
</v>
      </c>
      <c r="I30" s="1371"/>
      <c r="J30" s="1371"/>
      <c r="K30" s="1372"/>
      <c r="L30" s="65"/>
      <c r="N30" s="437"/>
      <c r="O30" s="428"/>
      <c r="P30" s="246"/>
      <c r="Q30" s="246"/>
      <c r="R30" s="246"/>
    </row>
    <row r="31" spans="1:18" ht="52.35" customHeight="1" thickBot="1">
      <c r="B31" s="1406" t="s">
        <v>366</v>
      </c>
      <c r="C31" s="1407"/>
      <c r="D31" s="1407"/>
      <c r="E31" s="1408"/>
      <c r="F31" s="1482">
        <f>IF(N31="",触れないでください。!BP804,N31)</f>
        <v>0</v>
      </c>
      <c r="G31" s="1483"/>
      <c r="H31" s="1487" t="str">
        <f>IF(O31="",触れないでください。!BO$506&amp;CHAR(10)&amp;触れないでください。!BO$507&amp;CHAR(10)&amp;触れないでください。!BO$508&amp;CHAR(10)&amp;触れないでください。!BO$509&amp;CHAR(10)&amp;触れないでください。!BO$510&amp;CHAR(10)&amp;触れないでください。!BO$511&amp;CHAR(10)&amp;触れないでください。!BO$512&amp;CHAR(10)&amp;触れないでください。!BO$513&amp;CHAR(10)&amp;触れないでください。!BO$514&amp;CHAR(10)&amp;触れないでください。!BO$515&amp;CHAR(10)&amp;触れないでください。!BO$516&amp;CHAR(10)&amp;触れないでください。!BO$517&amp;CHAR(10)&amp;触れないでください。!BO$518&amp;CHAR(10)&amp;触れないでください。!BO$519&amp;CHAR(10)&amp;触れないでください。!BO$520&amp;CHAR(10)&amp;触れないでください。!BO$521&amp;CHAR(10)&amp;触れないでください。!BO$522&amp;CHAR(10)&amp;触れないでください。!BO$523&amp;CHAR(10)&amp;触れないでください。!BO$524&amp;CHAR(10)&amp;触れないでください。!BO$525&amp;CHAR(10)&amp;触れないでください。!BO$526&amp;CHAR(10)&amp;触れないでください。!BO$527&amp;CHAR(10)&amp;触れないでください。!BO$528&amp;CHAR(10)&amp;触れないでください。!BO$529&amp;CHAR(10)&amp;触れないでください。!BO$530&amp;CHAR(10)&amp;触れないでください。!BO$531&amp;CHAR(10)&amp;触れないでください。!BO$532&amp;CHAR(10)&amp;触れないでください。!BO$533&amp;CHAR(10)&amp;触れないでください。!BO$534&amp;CHAR(10)&amp;触れないでください。!BO$535&amp;CHAR(10)&amp;触れないでください。!BO$536&amp;CHAR(10)&amp;触れないでください。!BO$537&amp;CHAR(10)&amp;触れないでください。!BO$538&amp;CHAR(10)&amp;触れないでください。!BO$539&amp;CHAR(10)&amp;触れないでください。!BO$540&amp;CHAR(10)&amp;触れないでください。!BO$541&amp;CHAR(10)&amp;触れないでください。!BO$542&amp;CHAR(10)&amp;触れないでください。!BO$543&amp;CHAR(10)&amp;触れないでください。!BO$544&amp;CHAR(10)&amp;触れないでください。!BO$545&amp;CHAR(10)&amp;触れないでください。!BO$546&amp;CHAR(10)&amp;触れないでください。!BO$547&amp;CHAR(10)&amp;触れないでください。!BO$548&amp;CHAR(10)&amp;触れないでください。!BO$549&amp;CHAR(10)&amp;触れないでください。!BO$550&amp;CHAR(10)&amp;触れないでください。!BO$551&amp;CHAR(10)&amp;触れないでください。!BO$552&amp;CHAR(10)&amp;触れないでください。!BO$553&amp;CHAR(10)&amp;触れないでください。!BO$554&amp;CHAR(10)&amp;触れないでください。!BO$555&amp;CHAR(10)&amp;触れないでください。!BO$556&amp;CHAR(10)&amp;触れないでください。!BO$557&amp;CHAR(10)&amp;触れないでください。!BO$558&amp;CHAR(10)&amp;触れないでください。!BO$559&amp;CHAR(10)&amp;触れないでください。!BO$560&amp;CHAR(10)&amp;触れないでください。!BO$561&amp;CHAR(10)&amp;触れないでください。!BO$562&amp;CHAR(10)&amp;触れないでください。!BO$563&amp;CHAR(10)&amp;触れないでください。!BO$564&amp;CHAR(10)&amp;触れないでください。!BO$565&amp;CHAR(10)&amp;触れないでください。!BO$566&amp;CHAR(10)&amp;触れないでください。!BO$567&amp;CHAR(10)&amp;触れないでください。!BO$568&amp;CHAR(10)&amp;触れないでください。!BO$569&amp;CHAR(10)&amp;触れないでください。!BO$570&amp;CHAR(10)&amp;触れないでください。!BO$571&amp;CHAR(10)&amp;触れないでください。!BO$572&amp;CHAR(10)&amp;触れないでください。!BO$573&amp;CHAR(10)&amp;触れないでください。!BO$574&amp;CHAR(10)&amp;触れないでください。!BO$575&amp;CHAR(10)&amp;触れないでください。!BO$576&amp;CHAR(10)&amp;触れないでください。!BO$577&amp;CHAR(10)&amp;触れないでください。!BO$578&amp;CHAR(10)&amp;触れないでください。!BO$579&amp;CHAR(10)&amp;触れないでください。!BO$580&amp;CHAR(10)&amp;触れないでください。!BO$581&amp;CHAR(10)&amp;触れないでください。!BO$582&amp;CHAR(10)&amp;触れないでください。!BO$583&amp;CHAR(10)&amp;触れないでください。!BO$584&amp;CHAR(10)&amp;触れないでください。!BO$585&amp;CHAR(10)&amp;触れないでください。!BO$586&amp;CHAR(10)&amp;触れないでください。!BO$587&amp;CHAR(10)&amp;触れないでください。!BO$588&amp;CHAR(10)&amp;触れないでください。!BO$589&amp;CHAR(10)&amp;触れないでください。!BO$590&amp;CHAR(10)&amp;触れないでください。!BO$591&amp;CHAR(10)&amp;触れないでください。!BO$592&amp;CHAR(10)&amp;触れないでください。!BO$593&amp;CHAR(10)&amp;触れないでください。!BO$594&amp;CHAR(10)&amp;触れないでください。!BO$595&amp;CHAR(10)&amp;触れないでください。!BO$596&amp;CHAR(10)&amp;触れないでください。!BO$597&amp;CHAR(10)&amp;触れないでください。!BO$598&amp;CHAR(10)&amp;触れないでください。!BO$599&amp;CHAR(10)&amp;触れないでください。!BO$600&amp;CHAR(10)&amp;触れないでください。!BO$601&amp;CHAR(10)&amp;触れないでください。!BO$602&amp;CHAR(10)&amp;触れないでください。!BO$603&amp;CHAR(10)&amp;触れないでください。!BO$604&amp;CHAR(10)&amp;触れないでください。!BO$605&amp;CHAR(10)&amp;触れないでください。!BO$606&amp;CHAR(10)&amp;触れないでください。!BO$607&amp;CHAR(10)&amp;触れないでください。!BO$608&amp;CHAR(10)&amp;触れないでください。!BO$609&amp;CHAR(10)&amp;触れないでください。!BO$610&amp;CHAR(10)&amp;触れないでください。!BO$611&amp;CHAR(10)&amp;触れないでください。!BO$612&amp;CHAR(10)&amp;触れないでください。!BO$613&amp;CHAR(10)&amp;触れないでください。!BO$614&amp;CHAR(10)&amp;触れないでください。!BO$615&amp;CHAR(10)&amp;触れないでください。!BO$616&amp;CHAR(10)&amp;触れないでください。!BO$617&amp;CHAR(10)&amp;触れないでください。!BO$618&amp;CHAR(10)&amp;触れないでください。!BO$619&amp;CHAR(10)&amp;触れないでください。!BO$620&amp;CHAR(10)&amp;触れないでください。!BO$621&amp;CHAR(10)&amp;触れないでください。!BO$622&amp;CHAR(10)&amp;触れないでください。!BO$623&amp;CHAR(10)&amp;触れないでください。!BO$624&amp;CHAR(10)&amp;触れないでください。!BO$625&amp;CHAR(10)&amp;触れないでください。!BO$626&amp;CHAR(10)&amp;触れないでください。!BO$627&amp;CHAR(10)&amp;触れないでください。!BO$628&amp;CHAR(10)&amp;触れないでください。!BO$629&amp;CHAR(10)&amp;触れないでください。!BO$630&amp;CHAR(10)&amp;触れないでください。!BO$631&amp;CHAR(10)&amp;触れないでください。!BO$632&amp;CHAR(10)&amp;触れないでください。!BO$633&amp;CHAR(10)&amp;触れないでください。!BO$634&amp;CHAR(10)&amp;触れないでください。!BO$635&amp;CHAR(10)&amp;触れないでください。!BO$636&amp;CHAR(10)&amp;触れないでください。!BO$637&amp;CHAR(10)&amp;触れないでください。!BO$638&amp;CHAR(10)&amp;触れないでください。!BO$639&amp;CHAR(10)&amp;触れないでください。!BO$640&amp;CHAR(10)&amp;触れないでください。!BO$641&amp;CHAR(10)&amp;触れないでください。!BO$642&amp;CHAR(10)&amp;触れないでください。!BO$643&amp;CHAR(10)&amp;触れないでください。!BO$644&amp;CHAR(10)&amp;触れないでください。!BO$645&amp;CHAR(10)&amp;触れないでください。!BO$646&amp;CHAR(10)&amp;触れないでください。!BO$647&amp;CHAR(10)&amp;触れないでください。!BO$648&amp;CHAR(10)&amp;触れないでください。!BO$649&amp;CHAR(10)&amp;触れないでください。!BO$650&amp;CHAR(10)&amp;触れないでください。!BO$651&amp;CHAR(10)&amp;触れないでください。!BO$652&amp;CHAR(10)&amp;触れないでください。!BO$653&amp;CHAR(10)&amp;触れないでください。!BO$654&amp;CHAR(10)&amp;触れないでください。!BO$655&amp;CHAR(10)&amp;触れないでください。!BO$656&amp;CHAR(10)&amp;触れないでください。!BO$657&amp;CHAR(10)&amp;触れないでください。!BO$658&amp;CHAR(10)&amp;触れないでください。!BO$659&amp;CHAR(10)&amp;触れないでください。!BO$660&amp;CHAR(10)&amp;触れないでください。!BO$661&amp;CHAR(10)&amp;触れないでください。!BO$662&amp;CHAR(10)&amp;触れないでください。!BO$663&amp;CHAR(10)&amp;触れないでください。!BO$664&amp;CHAR(10)&amp;触れないでください。!BO$665&amp;CHAR(10)&amp;触れないでください。!BO$666&amp;CHAR(10)&amp;触れないでください。!BO$667&amp;CHAR(10)&amp;触れないでください。!BO$668&amp;CHAR(10)&amp;触れないでください。!BO$669&amp;CHAR(10)&amp;触れないでください。!BO$670&amp;CHAR(10)&amp;触れないでください。!BO$671&amp;CHAR(10)&amp;触れないでください。!BO$672&amp;CHAR(10)&amp;触れないでください。!BO$673&amp;CHAR(10)&amp;触れないでください。!BO$674&amp;CHAR(10)&amp;触れないでください。!BO$675&amp;CHAR(10)&amp;触れないでください。!BO$676&amp;CHAR(10)&amp;触れないでください。!BO$677&amp;CHAR(10)&amp;触れないでください。!BO$678&amp;CHAR(10)&amp;触れないでください。!BO$679&amp;CHAR(10)&amp;触れないでください。!BO$680&amp;CHAR(10)&amp;触れないでください。!BO$681&amp;CHAR(10)&amp;触れないでください。!BO$682&amp;CHAR(10)&amp;触れないでください。!BO$683&amp;CHAR(10)&amp;触れないでください。!BO$684&amp;CHAR(10)&amp;触れないでください。!BO$685&amp;CHAR(10)&amp;触れないでください。!BO$686&amp;CHAR(10)&amp;触れないでください。!BO$687&amp;CHAR(10)&amp;触れないでください。!BO$688&amp;CHAR(10)&amp;触れないでください。!BO$689&amp;CHAR(10)&amp;触れないでください。!BO$690&amp;CHAR(10)&amp;触れないでください。!BO$691&amp;CHAR(10)&amp;触れないでください。!BO$692&amp;CHAR(10)&amp;触れないでください。!BO$693&amp;CHAR(10)&amp;触れないでください。!BO$694&amp;CHAR(10)&amp;触れないでください。!BO$695&amp;CHAR(10)&amp;触れないでください。!BO$696&amp;CHAR(10)&amp;触れないでください。!BO$697&amp;CHAR(10)&amp;触れないでください。!BO$698&amp;CHAR(10)&amp;触れないでください。!BO$699&amp;CHAR(10)&amp;触れないでください。!BO$700&amp;CHAR(10)&amp;触れないでください。!BO$701&amp;CHAR(10)&amp;触れないでください。!BO$702&amp;CHAR(10)&amp;触れないでください。!BO$703&amp;CHAR(10)&amp;触れないでください。!BO$704&amp;CHAR(10)&amp;触れないでください。!BO$705&amp;CHAR(10)&amp;触れないでください。!BO$706&amp;CHAR(10)&amp;触れないでください。!BO$707&amp;CHAR(10)&amp;触れないでください。!BO$708&amp;CHAR(10)&amp;触れないでください。!BO$709&amp;CHAR(10)&amp;触れないでください。!BO$710&amp;CHAR(10)&amp;触れないでください。!BO$711&amp;CHAR(10)&amp;触れないでください。!BO$712&amp;CHAR(10)&amp;触れないでください。!BO$713&amp;CHAR(10)&amp;触れないでください。!BO$714&amp;CHAR(10)&amp;触れないでください。!BO$715&amp;CHAR(10)&amp;触れないでください。!BO$716&amp;CHAR(10)&amp;触れないでください。!BO$717&amp;CHAR(10)&amp;触れないでください。!BO$718&amp;CHAR(10)&amp;触れないでください。!BO$719&amp;CHAR(10)&amp;触れないでください。!BO$720&amp;CHAR(10)&amp;触れないでください。!BO$721&amp;CHAR(10)&amp;触れないでください。!BO$722&amp;CHAR(10)&amp;触れないでください。!BO$723&amp;CHAR(10)&amp;触れないでください。!BO$724&amp;CHAR(10)&amp;触れないでください。!BO$725&amp;CHAR(10)&amp;触れないでください。!BO$726&amp;CHAR(10)&amp;触れないでください。!BO$727&amp;CHAR(10)&amp;触れないでください。!BO$728&amp;CHAR(10)&amp;触れないでください。!BO$729&amp;CHAR(10)&amp;触れないでください。!BO$730&amp;CHAR(10)&amp;触れないでください。!BO$731&amp;CHAR(10)&amp;触れないでください。!BO$732&amp;CHAR(10)&amp;触れないでください。!BO$733&amp;CHAR(10)&amp;触れないでください。!BO$734&amp;CHAR(10)&amp;触れないでください。!BO$735&amp;CHAR(10)&amp;触れないでください。!BO$736&amp;CHAR(10)&amp;触れないでください。!BO$737&amp;CHAR(10)&amp;触れないでください。!BO$738&amp;CHAR(10)&amp;触れないでください。!BO$739&amp;CHAR(10)&amp;触れないでください。!BO$740&amp;CHAR(10)&amp;触れないでください。!BO$741&amp;CHAR(10)&amp;触れないでください。!BO$742&amp;CHAR(10)&amp;触れないでください。!BO$743&amp;CHAR(10)&amp;触れないでください。!BO$744&amp;CHAR(10)&amp;触れないでください。!BO$745&amp;CHAR(10)&amp;触れないでください。!BO$746&amp;CHAR(10)&amp;触れないでください。!BO$747&amp;CHAR(10)&amp;触れないでください。!BO$748&amp;CHAR(10)&amp;触れないでください。!BO$749&amp;CHAR(10)&amp;触れないでください。!BO$750&amp;CHAR(10)&amp;触れないでください。!BO$751&amp;CHAR(10)&amp;触れないでください。!BO$752&amp;CHAR(10)&amp;触れないでください。!BO$753&amp;CHAR(10)&amp;触れないでください。!BO$754&amp;CHAR(10)&amp;触れないでください。!BO$755&amp;CHAR(10)&amp;触れないでください。!BO$756&amp;CHAR(10)&amp;触れないでください。!BO$757&amp;CHAR(10)&amp;触れないでください。!BO$758&amp;CHAR(10)&amp;触れないでください。!BO$759&amp;CHAR(10)&amp;触れないでください。!BO$760&amp;CHAR(10)&amp;触れないでください。!BO$761&amp;CHAR(10)&amp;触れないでください。!BO$762&amp;CHAR(10)&amp;触れないでください。!BO$763&amp;CHAR(10)&amp;触れないでください。!BO$764&amp;CHAR(10)&amp;触れないでください。!BO$765&amp;CHAR(10)&amp;触れないでください。!BO$766&amp;CHAR(10)&amp;触れないでください。!BO$767&amp;CHAR(10)&amp;触れないでください。!BO$768&amp;CHAR(10)&amp;触れないでください。!BO$769&amp;CHAR(10)&amp;触れないでください。!BO$770&amp;CHAR(10)&amp;触れないでください。!BO$771&amp;CHAR(10)&amp;触れないでください。!BO$772&amp;CHAR(10)&amp;触れないでください。!BO$773&amp;CHAR(10)&amp;触れないでください。!BO$774&amp;CHAR(10)&amp;触れないでください。!BO$775&amp;CHAR(10)&amp;触れないでください。!BO$776&amp;CHAR(10)&amp;触れないでください。!BO$777&amp;CHAR(10)&amp;触れないでください。!BO$778&amp;CHAR(10)&amp;触れないでください。!BO$779&amp;CHAR(10)&amp;触れないでください。!BO$780&amp;CHAR(10)&amp;触れないでください。!BO$781&amp;CHAR(10)&amp;触れないでください。!BO$782&amp;CHAR(10)&amp;触れないでください。!BO$783&amp;CHAR(10)&amp;触れないでください。!BO$784&amp;CHAR(10)&amp;触れないでください。!BO$785&amp;CHAR(10)&amp;触れないでください。!BO$786&amp;CHAR(10)&amp;触れないでください。!BO$787&amp;CHAR(10)&amp;触れないでください。!BO$788&amp;CHAR(10)&amp;触れないでください。!BO$789&amp;CHAR(10)&amp;触れないでください。!BO$790&amp;CHAR(10)&amp;触れないでください。!BO$791&amp;CHAR(10)&amp;触れないでください。!BO$792&amp;CHAR(10)&amp;触れないでください。!BO$793&amp;CHAR(10)&amp;触れないでください。!BO$794&amp;CHAR(10)&amp;触れないでください。!BO$795&amp;CHAR(10)&amp;触れないでください。!BO$796&amp;CHAR(10)&amp;触れないでください。!BO$797&amp;CHAR(10)&amp;触れないでください。!BO$798&amp;CHAR(10)&amp;触れないでください。!BO$799&amp;CHAR(10)&amp;触れないでください。!BO$800&amp;CHAR(10)&amp;触れないでください。!BO$801&amp;CHAR(10)&amp;触れないでください。!BO$802&amp;CHAR(10)&amp;触れないでください。!BO$803,O31)</f>
        <v xml:space="preserve">
</v>
      </c>
      <c r="I31" s="1488"/>
      <c r="J31" s="1488"/>
      <c r="K31" s="1489"/>
      <c r="L31" s="65"/>
      <c r="N31" s="440"/>
      <c r="O31" s="427"/>
    </row>
    <row r="32" spans="1:18" ht="36" customHeight="1" thickTop="1" thickBot="1">
      <c r="B32" s="1414" t="s">
        <v>323</v>
      </c>
      <c r="C32" s="1415"/>
      <c r="D32" s="1415"/>
      <c r="E32" s="1416"/>
      <c r="F32" s="1437">
        <f>F29+F30+F31</f>
        <v>0</v>
      </c>
      <c r="G32" s="1438"/>
      <c r="H32" s="1439" t="str">
        <f>IF(F32&gt;=F22,"","←　C 収益合計 ≧ Ｂ その他の費用　としてください。")</f>
        <v/>
      </c>
      <c r="I32" s="1440"/>
      <c r="J32" s="1440"/>
      <c r="K32" s="1440"/>
      <c r="L32" s="70"/>
    </row>
    <row r="33" spans="1:12" ht="9" customHeight="1">
      <c r="B33" s="77"/>
      <c r="C33" s="77"/>
      <c r="D33" s="77"/>
      <c r="E33" s="77"/>
      <c r="F33" s="77"/>
      <c r="G33" s="77"/>
      <c r="H33" s="77"/>
      <c r="I33" s="77"/>
      <c r="J33" s="77"/>
      <c r="K33" s="77"/>
      <c r="L33" s="70"/>
    </row>
    <row r="34" spans="1:12" ht="36.75" customHeight="1" thickBot="1">
      <c r="B34" s="78" t="s">
        <v>137</v>
      </c>
      <c r="C34" s="79"/>
      <c r="D34" s="79"/>
      <c r="E34" s="80"/>
      <c r="F34" s="80"/>
      <c r="G34" s="80"/>
      <c r="H34" s="80"/>
      <c r="I34" s="81"/>
      <c r="J34" s="1435" t="s">
        <v>510</v>
      </c>
      <c r="K34" s="1436"/>
      <c r="L34" s="353"/>
    </row>
    <row r="35" spans="1:12" ht="52.35" customHeight="1" thickTop="1" thickBot="1">
      <c r="A35" s="82"/>
      <c r="B35" s="1453" t="s">
        <v>324</v>
      </c>
      <c r="C35" s="1454"/>
      <c r="D35" s="1455"/>
      <c r="E35" s="83" t="s">
        <v>136</v>
      </c>
      <c r="F35" s="1404">
        <f>IF(F36=0,0,IF((F17/F24)&gt;=0.5,"委託比率が
５０％以上",IF(F36,IF(OR(20000000&lt;F36,F36&lt;500000),"限度額の範囲としてください",F36))))</f>
        <v>0</v>
      </c>
      <c r="G35" s="1405"/>
      <c r="H35" s="84" t="s">
        <v>134</v>
      </c>
      <c r="I35" s="84" t="s">
        <v>134</v>
      </c>
      <c r="J35" s="85">
        <f>ROUNDDOWN(F35,-3)</f>
        <v>0</v>
      </c>
      <c r="K35" s="86" t="s">
        <v>133</v>
      </c>
      <c r="L35" s="357"/>
    </row>
    <row r="36" spans="1:12" ht="12" customHeight="1" thickTop="1">
      <c r="F36" s="1433">
        <f>F24-F32</f>
        <v>0</v>
      </c>
      <c r="G36" s="1434"/>
      <c r="L36" s="357"/>
    </row>
    <row r="37" spans="1:12" ht="28.5" customHeight="1">
      <c r="L37" s="357"/>
    </row>
    <row r="38" spans="1:12" ht="28.5" customHeight="1">
      <c r="L38" s="358"/>
    </row>
    <row r="39" spans="1:12" ht="28.5" customHeight="1">
      <c r="L39" s="77"/>
    </row>
    <row r="40" spans="1:12" ht="28.5" customHeight="1">
      <c r="L40" s="81"/>
    </row>
    <row r="41" spans="1:12" ht="28.5" customHeight="1">
      <c r="L41" s="359"/>
    </row>
  </sheetData>
  <sheetProtection algorithmName="SHA-512" hashValue="hEKrMJ1iqCckZWcOYrU0cH6WPUlDKUX/TypOWbMbEh5dGwQHmL00KRIjTdQjJnqzNuV5fdgSnHTGlBXAqkf+Fw==" saltValue="c2bB4Qzd4Tj85X7jaq2UhA==" spinCount="100000" sheet="1" formatColumns="0" formatRows="0" selectLockedCells="1"/>
  <protectedRanges>
    <protectedRange sqref="O30:R30 B1:K7 B9:K35 B8 F8:K8" name="範囲2"/>
    <protectedRange sqref="F5:K6 H22:K22 H29:K31 H8:K19" name="範囲1"/>
    <protectedRange sqref="C8:E8" name="範囲2_2"/>
  </protectedRanges>
  <mergeCells count="72">
    <mergeCell ref="N20:O21"/>
    <mergeCell ref="C12:E12"/>
    <mergeCell ref="F12:G12"/>
    <mergeCell ref="F9:G9"/>
    <mergeCell ref="H9:K9"/>
    <mergeCell ref="F10:G10"/>
    <mergeCell ref="H10:K10"/>
    <mergeCell ref="F11:G11"/>
    <mergeCell ref="H11:K11"/>
    <mergeCell ref="N3:O3"/>
    <mergeCell ref="B4:E4"/>
    <mergeCell ref="F4:G4"/>
    <mergeCell ref="H4:K4"/>
    <mergeCell ref="F7:G7"/>
    <mergeCell ref="H7:K7"/>
    <mergeCell ref="F6:G6"/>
    <mergeCell ref="H6:K6"/>
    <mergeCell ref="N7:O7"/>
    <mergeCell ref="B1:D1"/>
    <mergeCell ref="F2:K2"/>
    <mergeCell ref="B3:H3"/>
    <mergeCell ref="B5:E5"/>
    <mergeCell ref="F5:G5"/>
    <mergeCell ref="H5:K5"/>
    <mergeCell ref="C8:E8"/>
    <mergeCell ref="F8:G8"/>
    <mergeCell ref="H8:K8"/>
    <mergeCell ref="H18:K18"/>
    <mergeCell ref="H12:K12"/>
    <mergeCell ref="F13:G13"/>
    <mergeCell ref="H13:K13"/>
    <mergeCell ref="F14:G14"/>
    <mergeCell ref="H14:K14"/>
    <mergeCell ref="F15:G15"/>
    <mergeCell ref="H15:K15"/>
    <mergeCell ref="F16:G16"/>
    <mergeCell ref="H16:K16"/>
    <mergeCell ref="B24:E24"/>
    <mergeCell ref="F24:G24"/>
    <mergeCell ref="C17:E17"/>
    <mergeCell ref="F17:G17"/>
    <mergeCell ref="H17:K17"/>
    <mergeCell ref="F19:G19"/>
    <mergeCell ref="H19:K19"/>
    <mergeCell ref="B20:E20"/>
    <mergeCell ref="F20:G20"/>
    <mergeCell ref="H20:K20"/>
    <mergeCell ref="B22:E22"/>
    <mergeCell ref="F22:G22"/>
    <mergeCell ref="H22:K22"/>
    <mergeCell ref="B9:B19"/>
    <mergeCell ref="C9:E9"/>
    <mergeCell ref="F18:G18"/>
    <mergeCell ref="B28:E28"/>
    <mergeCell ref="F28:G28"/>
    <mergeCell ref="H28:K28"/>
    <mergeCell ref="B30:E30"/>
    <mergeCell ref="F30:G30"/>
    <mergeCell ref="H30:K30"/>
    <mergeCell ref="B29:E29"/>
    <mergeCell ref="F29:G29"/>
    <mergeCell ref="H29:K29"/>
    <mergeCell ref="B31:E31"/>
    <mergeCell ref="F31:G31"/>
    <mergeCell ref="H31:K31"/>
    <mergeCell ref="F36:G36"/>
    <mergeCell ref="B32:E32"/>
    <mergeCell ref="F32:G32"/>
    <mergeCell ref="H32:K32"/>
    <mergeCell ref="J34:K34"/>
    <mergeCell ref="B35:D35"/>
    <mergeCell ref="F35:G35"/>
  </mergeCells>
  <phoneticPr fontId="1"/>
  <dataValidations count="1">
    <dataValidation type="custom" allowBlank="1" showInputMessage="1" showErrorMessage="1" sqref="O5" xr:uid="{00000000-0002-0000-0600-000000000000}">
      <formula1>NOT(H5="")</formula1>
    </dataValidation>
  </dataValidations>
  <printOptions horizontalCentered="1"/>
  <pageMargins left="0.31496062992125984" right="0.31496062992125984" top="0.74803149606299213" bottom="0.35433070866141736" header="0.43307086614173229" footer="0.31496062992125984"/>
  <pageSetup paperSize="9" scale="57"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8">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01000000}">
          <x14:formula1>
            <xm:f>触れないでください。!P$804=0</xm:f>
          </x14:formula1>
          <xm:sqref>N10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02000000}">
          <x14:formula1>
            <xm:f>触れないでください。!L$804=0</xm:f>
          </x14:formula1>
          <xm:sqref>N9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03000000}">
          <x14:formula1>
            <xm:f>触れないでください。!T$804=0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04000000}">
          <x14:formula1>
            <xm:f>触れないでください。!X$804=0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05000000}">
          <x14:formula1>
            <xm:f>触れないでください。!AB$804=0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06000000}">
          <x14:formula1>
            <xm:f>触れないでください。!AF$804=0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07000000}">
          <x14:formula1>
            <xm:f>触れないでください。!AJ$804=0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08000000}">
          <x14:formula1>
            <xm:f>触れないでください。!AN$804=0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09000000}">
          <x14:formula1>
            <xm:f>触れないでください。!AR$804=0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0A000000}">
          <x14:formula1>
            <xm:f>触れないでください。!AV$804=0</xm:f>
          </x14:formula1>
          <xm:sqref>N18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0B000000}">
          <x14:formula1>
            <xm:f>触れないでください。!AZ$804=0</xm:f>
          </x14:formula1>
          <xm:sqref>N19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0C000000}">
          <x14:formula1>
            <xm:f>触れないでください。!BD$804=0</xm:f>
          </x14:formula1>
          <xm:sqref>N22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0D000000}">
          <x14:formula1>
            <xm:f>触れないでください。!BH$804=0</xm:f>
          </x14:formula1>
          <xm:sqref>N29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0E000000}">
          <x14:formula1>
            <xm:f>触れないでください。!BL$804=0</xm:f>
          </x14:formula1>
          <xm:sqref>N30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0F000000}">
          <x14:formula1>
            <xm:f>触れないでください。!BP$804=0</xm:f>
          </x14:formula1>
          <xm:sqref>N31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10000000}">
          <x14:formula1>
            <xm:f>触れないでください。!D804=0</xm:f>
          </x14:formula1>
          <xm:sqref>N5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11000000}">
          <x14:formula1>
            <xm:f>触れないでください。!H$804=0</xm:f>
          </x14:formula1>
          <xm:sqref>N6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000000-0002-0000-0600-000012000000}">
          <x14:formula1>
            <xm:f>触れないでください。!BT$804=0</xm:f>
          </x14:formula1>
          <xm:sqref>N8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BT804"/>
  <sheetViews>
    <sheetView topLeftCell="BF793" workbookViewId="0">
      <selection activeCell="BO250" sqref="BO250"/>
    </sheetView>
  </sheetViews>
  <sheetFormatPr defaultRowHeight="13.5"/>
  <cols>
    <col min="1" max="1" width="10.875" customWidth="1"/>
    <col min="2" max="2" width="12.625" customWidth="1"/>
    <col min="3" max="3" width="34.875" customWidth="1"/>
    <col min="6" max="6" width="8.875" customWidth="1"/>
    <col min="10" max="10" width="13.125" customWidth="1"/>
    <col min="54" max="54" width="16.5" customWidth="1"/>
    <col min="70" max="70" width="18.875" customWidth="1"/>
  </cols>
  <sheetData>
    <row r="1" spans="1:72">
      <c r="A1" t="s">
        <v>490</v>
      </c>
      <c r="B1" t="s">
        <v>305</v>
      </c>
      <c r="E1" t="s">
        <v>490</v>
      </c>
      <c r="F1" t="s">
        <v>306</v>
      </c>
      <c r="I1" t="s">
        <v>490</v>
      </c>
      <c r="J1" t="s">
        <v>508</v>
      </c>
      <c r="M1" t="s">
        <v>490</v>
      </c>
      <c r="N1" t="s">
        <v>307</v>
      </c>
      <c r="Q1" t="s">
        <v>490</v>
      </c>
      <c r="R1" t="s">
        <v>308</v>
      </c>
      <c r="U1" t="s">
        <v>490</v>
      </c>
      <c r="V1" t="s">
        <v>309</v>
      </c>
      <c r="Y1" t="s">
        <v>490</v>
      </c>
      <c r="Z1" t="s">
        <v>310</v>
      </c>
      <c r="AC1" t="s">
        <v>490</v>
      </c>
      <c r="AD1" t="s">
        <v>311</v>
      </c>
      <c r="AG1" t="s">
        <v>490</v>
      </c>
      <c r="AH1" t="s">
        <v>312</v>
      </c>
      <c r="AK1" t="s">
        <v>490</v>
      </c>
      <c r="AL1" t="s">
        <v>313</v>
      </c>
      <c r="AO1" t="s">
        <v>490</v>
      </c>
      <c r="AP1" t="s">
        <v>314</v>
      </c>
      <c r="AS1" t="s">
        <v>490</v>
      </c>
      <c r="AT1" t="s">
        <v>315</v>
      </c>
      <c r="AW1" t="s">
        <v>490</v>
      </c>
      <c r="AX1" t="s">
        <v>316</v>
      </c>
      <c r="BA1" t="s">
        <v>490</v>
      </c>
      <c r="BB1" t="s">
        <v>321</v>
      </c>
      <c r="BE1" t="s">
        <v>490</v>
      </c>
      <c r="BF1" t="s">
        <v>317</v>
      </c>
      <c r="BI1" t="s">
        <v>490</v>
      </c>
      <c r="BJ1" t="s">
        <v>318</v>
      </c>
      <c r="BM1" t="s">
        <v>490</v>
      </c>
      <c r="BN1" t="s">
        <v>319</v>
      </c>
      <c r="BQ1" t="s">
        <v>399</v>
      </c>
      <c r="BR1" t="s">
        <v>509</v>
      </c>
    </row>
    <row r="2" spans="1:72">
      <c r="B2" s="165" t="s">
        <v>269</v>
      </c>
      <c r="C2" s="165" t="s">
        <v>268</v>
      </c>
      <c r="D2" s="165" t="s">
        <v>271</v>
      </c>
      <c r="F2" s="165" t="s">
        <v>269</v>
      </c>
      <c r="G2" s="165" t="s">
        <v>268</v>
      </c>
      <c r="H2" s="165" t="s">
        <v>271</v>
      </c>
      <c r="J2" s="165" t="s">
        <v>269</v>
      </c>
      <c r="K2" s="165" t="s">
        <v>268</v>
      </c>
      <c r="L2" s="165" t="s">
        <v>271</v>
      </c>
      <c r="N2" s="165" t="s">
        <v>269</v>
      </c>
      <c r="O2" s="165" t="s">
        <v>258</v>
      </c>
      <c r="P2" s="165" t="s">
        <v>271</v>
      </c>
      <c r="R2" s="165" t="s">
        <v>269</v>
      </c>
      <c r="S2" s="165" t="s">
        <v>258</v>
      </c>
      <c r="T2" s="165" t="s">
        <v>271</v>
      </c>
      <c r="V2" s="165" t="s">
        <v>269</v>
      </c>
      <c r="W2" s="165" t="s">
        <v>258</v>
      </c>
      <c r="X2" s="165" t="s">
        <v>271</v>
      </c>
      <c r="Z2" s="165" t="s">
        <v>269</v>
      </c>
      <c r="AA2" s="165" t="s">
        <v>258</v>
      </c>
      <c r="AB2" s="165" t="s">
        <v>271</v>
      </c>
      <c r="AD2" s="165" t="s">
        <v>269</v>
      </c>
      <c r="AE2" s="165" t="s">
        <v>258</v>
      </c>
      <c r="AF2" s="165" t="s">
        <v>271</v>
      </c>
      <c r="AH2" s="165" t="s">
        <v>269</v>
      </c>
      <c r="AI2" s="165" t="s">
        <v>258</v>
      </c>
      <c r="AJ2" s="165" t="s">
        <v>271</v>
      </c>
      <c r="AL2" s="165" t="s">
        <v>269</v>
      </c>
      <c r="AM2" s="165" t="s">
        <v>258</v>
      </c>
      <c r="AN2" s="165" t="s">
        <v>271</v>
      </c>
      <c r="AP2" s="165" t="s">
        <v>269</v>
      </c>
      <c r="AQ2" s="165" t="s">
        <v>258</v>
      </c>
      <c r="AR2" s="165" t="s">
        <v>271</v>
      </c>
      <c r="AT2" s="165" t="s">
        <v>269</v>
      </c>
      <c r="AU2" s="165" t="s">
        <v>258</v>
      </c>
      <c r="AV2" s="165" t="s">
        <v>271</v>
      </c>
      <c r="AX2" s="165" t="s">
        <v>269</v>
      </c>
      <c r="AY2" s="165" t="s">
        <v>258</v>
      </c>
      <c r="AZ2" s="165" t="s">
        <v>271</v>
      </c>
      <c r="BB2" s="165" t="s">
        <v>269</v>
      </c>
      <c r="BC2" s="165" t="s">
        <v>258</v>
      </c>
      <c r="BD2" s="165" t="s">
        <v>271</v>
      </c>
      <c r="BF2" s="165" t="s">
        <v>269</v>
      </c>
      <c r="BG2" s="165" t="s">
        <v>258</v>
      </c>
      <c r="BH2" s="165" t="s">
        <v>271</v>
      </c>
      <c r="BJ2" s="165" t="s">
        <v>269</v>
      </c>
      <c r="BK2" s="165" t="s">
        <v>258</v>
      </c>
      <c r="BL2" s="165" t="s">
        <v>271</v>
      </c>
      <c r="BN2" s="165" t="s">
        <v>269</v>
      </c>
      <c r="BO2" s="165" t="s">
        <v>258</v>
      </c>
      <c r="BP2" s="165" t="s">
        <v>271</v>
      </c>
      <c r="BR2" s="165" t="s">
        <v>269</v>
      </c>
      <c r="BS2" s="165" t="s">
        <v>258</v>
      </c>
      <c r="BT2" s="165" t="s">
        <v>271</v>
      </c>
    </row>
    <row r="3" spans="1:72">
      <c r="A3">
        <v>1</v>
      </c>
      <c r="B3" s="165" t="str">
        <f>A$1&amp;B$1&amp;A3</f>
        <v>1年目謝金1</v>
      </c>
      <c r="C3" s="165" t="str">
        <f>IFERROR(+VLOOKUP(B3,インプットシート!$B:$Z,25,0),"")</f>
        <v/>
      </c>
      <c r="D3" s="165" t="str">
        <f>IFERROR(+VLOOKUP(B3,インプットシート!$B:$Z,21,0),"")</f>
        <v/>
      </c>
      <c r="E3">
        <v>1</v>
      </c>
      <c r="F3" s="165" t="str">
        <f>E$1&amp;F$1&amp;E3</f>
        <v>1年目旅費1</v>
      </c>
      <c r="G3" s="165" t="str">
        <f>IFERROR(+VLOOKUP(F3,インプットシート!$B:$Z,25,0),"")</f>
        <v/>
      </c>
      <c r="H3" s="165" t="str">
        <f>IFERROR(+VLOOKUP(F3,インプットシート!$B:$Z,21,0),"")</f>
        <v/>
      </c>
      <c r="I3">
        <v>1</v>
      </c>
      <c r="J3" s="165" t="str">
        <f>I$1&amp;J$1&amp;I3</f>
        <v>1年目賃金（アルバイト）1</v>
      </c>
      <c r="K3" s="165" t="str">
        <f>IFERROR(+VLOOKUP(J3,インプットシート!$B:$Z,25,0),"")</f>
        <v/>
      </c>
      <c r="L3" s="165" t="str">
        <f>IFERROR(+VLOOKUP(J3,インプットシート!$B:$Z,21,0),"")</f>
        <v/>
      </c>
      <c r="M3">
        <v>1</v>
      </c>
      <c r="N3" s="165" t="str">
        <f>M$1&amp;N$1&amp;M3</f>
        <v>1年目家賃1</v>
      </c>
      <c r="O3" s="165" t="str">
        <f>IFERROR(+VLOOKUP(N3,インプットシート!$B:$Z,25,0),"")</f>
        <v/>
      </c>
      <c r="P3" s="165" t="str">
        <f>IFERROR(+VLOOKUP(N3,インプットシート!$B:$Z,21,0),"")</f>
        <v/>
      </c>
      <c r="Q3">
        <v>1</v>
      </c>
      <c r="R3" s="165" t="str">
        <f>Q$1&amp;R$1&amp;Q3</f>
        <v>1年目光熱水費1</v>
      </c>
      <c r="S3" s="165" t="str">
        <f>IFERROR(+VLOOKUP(R3,インプットシート!$B:$Z,25,0),"")</f>
        <v/>
      </c>
      <c r="T3" s="165" t="str">
        <f>IFERROR(+VLOOKUP(R3,インプットシート!$B:$Z,21,0),"")</f>
        <v/>
      </c>
      <c r="U3">
        <v>1</v>
      </c>
      <c r="V3" s="165" t="str">
        <f>U$1&amp;V$1&amp;U3</f>
        <v>1年目備品購入費1</v>
      </c>
      <c r="W3" s="165" t="str">
        <f>IFERROR(+VLOOKUP(V3,インプットシート!$B:$Z,25,0),"")</f>
        <v/>
      </c>
      <c r="X3" s="165" t="str">
        <f>IFERROR(+VLOOKUP(V3,インプットシート!$B:$Z,21,0),"")</f>
        <v/>
      </c>
      <c r="Y3">
        <v>1</v>
      </c>
      <c r="Z3" s="165" t="str">
        <f>Y$1&amp;Z$1&amp;Y3</f>
        <v>1年目消耗品費1</v>
      </c>
      <c r="AA3" s="165" t="str">
        <f>IFERROR(+VLOOKUP(Z3,インプットシート!$B:$Z,25,0),"")</f>
        <v/>
      </c>
      <c r="AB3" s="165" t="str">
        <f>IFERROR(+VLOOKUP(Z3,インプットシート!$B:$Z,21,0),"")</f>
        <v/>
      </c>
      <c r="AC3">
        <v>1</v>
      </c>
      <c r="AD3" s="165" t="str">
        <f>AC$1&amp;AD$1&amp;AC3</f>
        <v>1年目借料損料1</v>
      </c>
      <c r="AE3" s="165" t="str">
        <f>IFERROR(+VLOOKUP(AD3,インプットシート!$B:$Z,25,0),"")</f>
        <v/>
      </c>
      <c r="AF3" s="165" t="str">
        <f>IFERROR(+VLOOKUP(AD3,インプットシート!$B:$Z,21,0),"")</f>
        <v/>
      </c>
      <c r="AG3">
        <v>1</v>
      </c>
      <c r="AH3" s="165" t="str">
        <f>AG$1&amp;AH$1&amp;AG3</f>
        <v>1年目印刷製本費1</v>
      </c>
      <c r="AI3" s="165" t="str">
        <f>IFERROR(+VLOOKUP(AH3,インプットシート!$B:$Z,25,0),"")</f>
        <v/>
      </c>
      <c r="AJ3" s="165" t="str">
        <f>IFERROR(+VLOOKUP(AH3,インプットシート!$B:$Z,21,0),"")</f>
        <v/>
      </c>
      <c r="AK3">
        <v>1</v>
      </c>
      <c r="AL3" s="165" t="str">
        <f>AK$1&amp;AL$1&amp;AK3</f>
        <v>1年目通信運搬費1</v>
      </c>
      <c r="AM3" s="165" t="str">
        <f>IFERROR(+VLOOKUP(AL3,インプットシート!$B:$Z,25,0),"")</f>
        <v/>
      </c>
      <c r="AN3" s="165" t="str">
        <f>IFERROR(+VLOOKUP(AL3,インプットシート!$B:$Z,21,0),"")</f>
        <v/>
      </c>
      <c r="AO3">
        <v>1</v>
      </c>
      <c r="AP3" s="165" t="str">
        <f>AO$1&amp;AP$1&amp;AO3</f>
        <v>1年目委託費1</v>
      </c>
      <c r="AQ3" s="165" t="str">
        <f>IFERROR(+VLOOKUP(AP3,インプットシート!$B:$Z,25,0),"")</f>
        <v/>
      </c>
      <c r="AR3" s="165" t="str">
        <f>IFERROR(+VLOOKUP(AP3,インプットシート!$B:$Z,21,0),"")</f>
        <v/>
      </c>
      <c r="AS3">
        <v>1</v>
      </c>
      <c r="AT3" s="165" t="str">
        <f>AS$1&amp;AT$1&amp;AS3</f>
        <v>1年目雑役務費1</v>
      </c>
      <c r="AU3" s="165" t="str">
        <f>IFERROR(+VLOOKUP(AT3,インプットシート!$B:$Z,25,0),"")</f>
        <v/>
      </c>
      <c r="AV3" s="165" t="str">
        <f>IFERROR(+VLOOKUP(AT3,インプットシート!$B:$Z,21,0),"")</f>
        <v/>
      </c>
      <c r="AW3">
        <v>1</v>
      </c>
      <c r="AX3" s="165" t="str">
        <f>AW$1&amp;AX$1&amp;AW3</f>
        <v>1年目保険料1</v>
      </c>
      <c r="AY3" s="165" t="str">
        <f>IFERROR(+VLOOKUP(AX3,インプットシート!$B:$Z,25,0),"")</f>
        <v/>
      </c>
      <c r="AZ3" s="165" t="str">
        <f>IFERROR(+VLOOKUP(AX3,インプットシート!$B:$Z,21,0),"")</f>
        <v/>
      </c>
      <c r="BA3">
        <v>1</v>
      </c>
      <c r="BB3" s="165" t="str">
        <f>BA$1&amp;BB$1&amp;BA3</f>
        <v>1年目その他の経費1</v>
      </c>
      <c r="BC3" s="165" t="str">
        <f>IFERROR(+VLOOKUP(BB3,インプットシート!$B:$Z,25,0),"")</f>
        <v/>
      </c>
      <c r="BD3" s="165" t="str">
        <f>IFERROR(+VLOOKUP(BB3,インプットシート!$B:$Z,21,0),"")</f>
        <v/>
      </c>
      <c r="BE3">
        <v>1</v>
      </c>
      <c r="BF3" s="165" t="str">
        <f>BE$1&amp;BF$1&amp;BE3</f>
        <v>1年目参加費収入1</v>
      </c>
      <c r="BG3" s="165" t="str">
        <f>IFERROR(+VLOOKUP(BF3,インプットシート!$B:$Z,25,0),"")</f>
        <v/>
      </c>
      <c r="BH3" s="165" t="str">
        <f>IFERROR(+VLOOKUP(BF3,インプットシート!$B:$Z,21,0),"")</f>
        <v/>
      </c>
      <c r="BI3">
        <v>1</v>
      </c>
      <c r="BJ3" s="165" t="str">
        <f>BI$1&amp;BJ$1&amp;BI3</f>
        <v>1年目寄付金・協賛金収入1</v>
      </c>
      <c r="BK3" s="165" t="str">
        <f>IFERROR(+VLOOKUP(BJ3,インプットシート!$B:$Z,25,0),"")</f>
        <v/>
      </c>
      <c r="BL3" s="165" t="str">
        <f>IFERROR(+VLOOKUP(BJ3,インプットシート!$B:$Z,21,0),"")</f>
        <v/>
      </c>
      <c r="BM3">
        <v>1</v>
      </c>
      <c r="BN3" s="165" t="str">
        <f>BM$1&amp;BN$1&amp;BM3</f>
        <v>1年目一般会計繰入金1</v>
      </c>
      <c r="BO3" s="165" t="str">
        <f>IFERROR(+VLOOKUP(BN3,インプットシート!$B:$Z,25,0),"")</f>
        <v/>
      </c>
      <c r="BP3" s="165" t="str">
        <f>IFERROR(+VLOOKUP(BN3,インプットシート!$B:$Z,21,0),"")</f>
        <v/>
      </c>
      <c r="BQ3">
        <v>1</v>
      </c>
      <c r="BR3" s="165" t="str">
        <f>BQ$1&amp;BR$1&amp;BQ3</f>
        <v>1年目賃金（職員）1</v>
      </c>
      <c r="BS3" s="165" t="str">
        <f>IFERROR(+VLOOKUP(BR3,インプットシート!$B:$Z,25,0),"")</f>
        <v/>
      </c>
      <c r="BT3" s="165" t="str">
        <f>IFERROR(+VLOOKUP(BR3,インプットシート!$B:$Z,21,0),"")</f>
        <v/>
      </c>
    </row>
    <row r="4" spans="1:72">
      <c r="A4">
        <v>2</v>
      </c>
      <c r="B4" s="165" t="str">
        <f t="shared" ref="B4:B67" si="0">A$1&amp;B$1&amp;A4</f>
        <v>1年目謝金2</v>
      </c>
      <c r="C4" s="165" t="str">
        <f>IFERROR(+VLOOKUP(B4,インプットシート!$B:$Z,25,0),"")</f>
        <v/>
      </c>
      <c r="D4" s="165" t="str">
        <f>IFERROR(+VLOOKUP(B4,インプットシート!$B:$Z,21,0),"")</f>
        <v/>
      </c>
      <c r="E4">
        <v>2</v>
      </c>
      <c r="F4" s="165" t="str">
        <f t="shared" ref="F4:F67" si="1">E$1&amp;F$1&amp;E4</f>
        <v>1年目旅費2</v>
      </c>
      <c r="G4" s="165" t="str">
        <f>IFERROR(+VLOOKUP(F4,インプットシート!$B:$Z,25,0),"")</f>
        <v/>
      </c>
      <c r="H4" s="165" t="str">
        <f>IFERROR(+VLOOKUP(F4,インプットシート!$B:$Z,21,0),"")</f>
        <v/>
      </c>
      <c r="I4">
        <v>2</v>
      </c>
      <c r="J4" s="165" t="str">
        <f t="shared" ref="J4:J67" si="2">I$1&amp;J$1&amp;I4</f>
        <v>1年目賃金（アルバイト）2</v>
      </c>
      <c r="K4" s="165" t="str">
        <f>IFERROR(+VLOOKUP(J4,インプットシート!$B:$Z,25,0),"")</f>
        <v/>
      </c>
      <c r="L4" s="165" t="str">
        <f>IFERROR(+VLOOKUP(J4,インプットシート!$B:$Z,21,0),"")</f>
        <v/>
      </c>
      <c r="M4">
        <v>2</v>
      </c>
      <c r="N4" s="165" t="str">
        <f t="shared" ref="N4:N67" si="3">M$1&amp;N$1&amp;M4</f>
        <v>1年目家賃2</v>
      </c>
      <c r="O4" s="165" t="str">
        <f>IFERROR(+VLOOKUP(N4,インプットシート!$B:$Z,25,0),"")</f>
        <v/>
      </c>
      <c r="P4" s="165" t="str">
        <f>IFERROR(+VLOOKUP(N4,インプットシート!$B:$Z,21,0),"")</f>
        <v/>
      </c>
      <c r="Q4">
        <v>2</v>
      </c>
      <c r="R4" s="165" t="str">
        <f t="shared" ref="R4:R67" si="4">Q$1&amp;R$1&amp;Q4</f>
        <v>1年目光熱水費2</v>
      </c>
      <c r="S4" s="165" t="str">
        <f>IFERROR(+VLOOKUP(R4,インプットシート!$B:$Z,25,0),"")</f>
        <v/>
      </c>
      <c r="T4" s="165" t="str">
        <f>IFERROR(+VLOOKUP(R4,インプットシート!$B:$Z,21,0),"")</f>
        <v/>
      </c>
      <c r="U4">
        <v>2</v>
      </c>
      <c r="V4" s="165" t="str">
        <f t="shared" ref="V4:V67" si="5">U$1&amp;V$1&amp;U4</f>
        <v>1年目備品購入費2</v>
      </c>
      <c r="W4" s="165" t="str">
        <f>IFERROR(+VLOOKUP(V4,インプットシート!$B:$Z,25,0),"")</f>
        <v/>
      </c>
      <c r="X4" s="165" t="str">
        <f>IFERROR(+VLOOKUP(V4,インプットシート!$B:$Z,21,0),"")</f>
        <v/>
      </c>
      <c r="Y4">
        <v>2</v>
      </c>
      <c r="Z4" s="165" t="str">
        <f t="shared" ref="Z4:Z67" si="6">Y$1&amp;Z$1&amp;Y4</f>
        <v>1年目消耗品費2</v>
      </c>
      <c r="AA4" s="165" t="str">
        <f>IFERROR(+VLOOKUP(Z4,インプットシート!$B:$Z,25,0),"")</f>
        <v/>
      </c>
      <c r="AB4" s="165" t="str">
        <f>IFERROR(+VLOOKUP(Z4,インプットシート!$B:$Z,21,0),"")</f>
        <v/>
      </c>
      <c r="AC4">
        <v>2</v>
      </c>
      <c r="AD4" s="165" t="str">
        <f t="shared" ref="AD4:AD67" si="7">AC$1&amp;AD$1&amp;AC4</f>
        <v>1年目借料損料2</v>
      </c>
      <c r="AE4" s="165" t="str">
        <f>IFERROR(+VLOOKUP(AD4,インプットシート!$B:$Z,25,0),"")</f>
        <v/>
      </c>
      <c r="AF4" s="165" t="str">
        <f>IFERROR(+VLOOKUP(AD4,インプットシート!$B:$Z,21,0),"")</f>
        <v/>
      </c>
      <c r="AG4">
        <v>2</v>
      </c>
      <c r="AH4" s="165" t="str">
        <f t="shared" ref="AH4:AH67" si="8">AG$1&amp;AH$1&amp;AG4</f>
        <v>1年目印刷製本費2</v>
      </c>
      <c r="AI4" s="165" t="str">
        <f>IFERROR(+VLOOKUP(AH4,インプットシート!$B:$Z,25,0),"")</f>
        <v/>
      </c>
      <c r="AJ4" s="165" t="str">
        <f>IFERROR(+VLOOKUP(AH4,インプットシート!$B:$Z,21,0),"")</f>
        <v/>
      </c>
      <c r="AK4">
        <v>2</v>
      </c>
      <c r="AL4" s="165" t="str">
        <f t="shared" ref="AL4:AL67" si="9">AK$1&amp;AL$1&amp;AK4</f>
        <v>1年目通信運搬費2</v>
      </c>
      <c r="AM4" s="165" t="str">
        <f>IFERROR(+VLOOKUP(AL4,インプットシート!$B:$Z,25,0),"")</f>
        <v/>
      </c>
      <c r="AN4" s="165" t="str">
        <f>IFERROR(+VLOOKUP(AL4,インプットシート!$B:$Z,21,0),"")</f>
        <v/>
      </c>
      <c r="AO4">
        <v>2</v>
      </c>
      <c r="AP4" s="165" t="str">
        <f t="shared" ref="AP4:AP67" si="10">AO$1&amp;AP$1&amp;AO4</f>
        <v>1年目委託費2</v>
      </c>
      <c r="AQ4" s="165" t="str">
        <f>IFERROR(+VLOOKUP(AP4,インプットシート!$B:$Z,25,0),"")</f>
        <v/>
      </c>
      <c r="AR4" s="165" t="str">
        <f>IFERROR(+VLOOKUP(AP4,インプットシート!$B:$Z,21,0),"")</f>
        <v/>
      </c>
      <c r="AS4">
        <v>2</v>
      </c>
      <c r="AT4" s="165" t="str">
        <f t="shared" ref="AT4:AT67" si="11">AS$1&amp;AT$1&amp;AS4</f>
        <v>1年目雑役務費2</v>
      </c>
      <c r="AU4" s="165" t="str">
        <f>IFERROR(+VLOOKUP(AT4,インプットシート!$B:$Z,25,0),"")</f>
        <v/>
      </c>
      <c r="AV4" s="165" t="str">
        <f>IFERROR(+VLOOKUP(AT4,インプットシート!$B:$Z,21,0),"")</f>
        <v/>
      </c>
      <c r="AW4">
        <v>2</v>
      </c>
      <c r="AX4" s="165" t="str">
        <f t="shared" ref="AX4:AX67" si="12">AW$1&amp;AX$1&amp;AW4</f>
        <v>1年目保険料2</v>
      </c>
      <c r="AY4" s="165" t="str">
        <f>IFERROR(+VLOOKUP(AX4,インプットシート!$B:$Z,25,0),"")</f>
        <v/>
      </c>
      <c r="AZ4" s="165" t="str">
        <f>IFERROR(+VLOOKUP(AX4,インプットシート!$B:$Z,21,0),"")</f>
        <v/>
      </c>
      <c r="BA4">
        <v>2</v>
      </c>
      <c r="BB4" s="165" t="str">
        <f t="shared" ref="BB4:BB67" si="13">BA$1&amp;BB$1&amp;BA4</f>
        <v>1年目その他の経費2</v>
      </c>
      <c r="BC4" s="165" t="str">
        <f>IFERROR(+VLOOKUP(BB4,インプットシート!$B:$Z,25,0),"")</f>
        <v/>
      </c>
      <c r="BD4" s="165" t="str">
        <f>IFERROR(+VLOOKUP(BB4,インプットシート!$B:$Z,21,0),"")</f>
        <v/>
      </c>
      <c r="BE4">
        <v>2</v>
      </c>
      <c r="BF4" s="165" t="str">
        <f t="shared" ref="BF4:BF67" si="14">BE$1&amp;BF$1&amp;BE4</f>
        <v>1年目参加費収入2</v>
      </c>
      <c r="BG4" s="165" t="str">
        <f>IFERROR(+VLOOKUP(BF4,インプットシート!$B:$Z,25,0),"")</f>
        <v/>
      </c>
      <c r="BH4" s="165" t="str">
        <f>IFERROR(+VLOOKUP(BF4,インプットシート!$B:$Z,21,0),"")</f>
        <v/>
      </c>
      <c r="BI4">
        <v>2</v>
      </c>
      <c r="BJ4" s="165" t="str">
        <f t="shared" ref="BJ4:BJ67" si="15">BI$1&amp;BJ$1&amp;BI4</f>
        <v>1年目寄付金・協賛金収入2</v>
      </c>
      <c r="BK4" s="165" t="str">
        <f>IFERROR(+VLOOKUP(BJ4,インプットシート!$B:$Z,25,0),"")</f>
        <v/>
      </c>
      <c r="BL4" s="165" t="str">
        <f>IFERROR(+VLOOKUP(BJ4,インプットシート!$B:$Z,21,0),"")</f>
        <v/>
      </c>
      <c r="BM4">
        <v>2</v>
      </c>
      <c r="BN4" s="165" t="str">
        <f t="shared" ref="BN4:BN67" si="16">BM$1&amp;BN$1&amp;BM4</f>
        <v>1年目一般会計繰入金2</v>
      </c>
      <c r="BO4" s="165" t="str">
        <f>IFERROR(+VLOOKUP(BN4,インプットシート!$B:$Z,25,0),"")</f>
        <v/>
      </c>
      <c r="BP4" s="165" t="str">
        <f>IFERROR(+VLOOKUP(BN4,インプットシート!$B:$Z,21,0),"")</f>
        <v/>
      </c>
      <c r="BQ4">
        <v>2</v>
      </c>
      <c r="BR4" s="165" t="str">
        <f t="shared" ref="BR4:BR67" si="17">BQ$1&amp;BR$1&amp;BQ4</f>
        <v>1年目賃金（職員）2</v>
      </c>
      <c r="BS4" s="165" t="str">
        <f>IFERROR(+VLOOKUP(BR4,インプットシート!$B:$Z,25,0),"")</f>
        <v/>
      </c>
      <c r="BT4" s="165" t="str">
        <f>IFERROR(+VLOOKUP(BR4,インプットシート!$B:$Z,21,0),"")</f>
        <v/>
      </c>
    </row>
    <row r="5" spans="1:72">
      <c r="A5">
        <v>3</v>
      </c>
      <c r="B5" s="165" t="str">
        <f t="shared" si="0"/>
        <v>1年目謝金3</v>
      </c>
      <c r="C5" s="165" t="str">
        <f>IFERROR(+VLOOKUP(B5,インプットシート!$B:$Z,25,0),"")</f>
        <v/>
      </c>
      <c r="D5" s="165" t="str">
        <f>IFERROR(+VLOOKUP(B5,インプットシート!$B:$Z,21,0),"")</f>
        <v/>
      </c>
      <c r="E5">
        <v>3</v>
      </c>
      <c r="F5" s="165" t="str">
        <f t="shared" si="1"/>
        <v>1年目旅費3</v>
      </c>
      <c r="G5" s="165" t="str">
        <f>IFERROR(+VLOOKUP(F5,インプットシート!$B:$Z,25,0),"")</f>
        <v/>
      </c>
      <c r="H5" s="165" t="str">
        <f>IFERROR(+VLOOKUP(F5,インプットシート!$B:$Z,21,0),"")</f>
        <v/>
      </c>
      <c r="I5">
        <v>3</v>
      </c>
      <c r="J5" s="165" t="str">
        <f t="shared" si="2"/>
        <v>1年目賃金（アルバイト）3</v>
      </c>
      <c r="K5" s="165" t="str">
        <f>IFERROR(+VLOOKUP(J5,インプットシート!$B:$Z,25,0),"")</f>
        <v/>
      </c>
      <c r="L5" s="165" t="str">
        <f>IFERROR(+VLOOKUP(J5,インプットシート!$B:$Z,21,0),"")</f>
        <v/>
      </c>
      <c r="M5">
        <v>3</v>
      </c>
      <c r="N5" s="165" t="str">
        <f t="shared" si="3"/>
        <v>1年目家賃3</v>
      </c>
      <c r="O5" s="165" t="str">
        <f>IFERROR(+VLOOKUP(N5,インプットシート!$B:$Z,25,0),"")</f>
        <v/>
      </c>
      <c r="P5" s="165" t="str">
        <f>IFERROR(+VLOOKUP(N5,インプットシート!$B:$Z,21,0),"")</f>
        <v/>
      </c>
      <c r="Q5">
        <v>3</v>
      </c>
      <c r="R5" s="165" t="str">
        <f t="shared" si="4"/>
        <v>1年目光熱水費3</v>
      </c>
      <c r="S5" s="165" t="str">
        <f>IFERROR(+VLOOKUP(R5,インプットシート!$B:$Z,25,0),"")</f>
        <v/>
      </c>
      <c r="T5" s="165" t="str">
        <f>IFERROR(+VLOOKUP(R5,インプットシート!$B:$Z,21,0),"")</f>
        <v/>
      </c>
      <c r="U5">
        <v>3</v>
      </c>
      <c r="V5" s="165" t="str">
        <f t="shared" si="5"/>
        <v>1年目備品購入費3</v>
      </c>
      <c r="W5" s="165" t="str">
        <f>IFERROR(+VLOOKUP(V5,インプットシート!$B:$Z,25,0),"")</f>
        <v/>
      </c>
      <c r="X5" s="165" t="str">
        <f>IFERROR(+VLOOKUP(V5,インプットシート!$B:$Z,21,0),"")</f>
        <v/>
      </c>
      <c r="Y5">
        <v>3</v>
      </c>
      <c r="Z5" s="165" t="str">
        <f t="shared" si="6"/>
        <v>1年目消耗品費3</v>
      </c>
      <c r="AA5" s="165" t="str">
        <f>IFERROR(+VLOOKUP(Z5,インプットシート!$B:$Z,25,0),"")</f>
        <v/>
      </c>
      <c r="AB5" s="165" t="str">
        <f>IFERROR(+VLOOKUP(Z5,インプットシート!$B:$Z,21,0),"")</f>
        <v/>
      </c>
      <c r="AC5">
        <v>3</v>
      </c>
      <c r="AD5" s="165" t="str">
        <f t="shared" si="7"/>
        <v>1年目借料損料3</v>
      </c>
      <c r="AE5" s="165" t="str">
        <f>IFERROR(+VLOOKUP(AD5,インプットシート!$B:$Z,25,0),"")</f>
        <v/>
      </c>
      <c r="AF5" s="165" t="str">
        <f>IFERROR(+VLOOKUP(AD5,インプットシート!$B:$Z,21,0),"")</f>
        <v/>
      </c>
      <c r="AG5">
        <v>3</v>
      </c>
      <c r="AH5" s="165" t="str">
        <f t="shared" si="8"/>
        <v>1年目印刷製本費3</v>
      </c>
      <c r="AI5" s="165" t="str">
        <f>IFERROR(+VLOOKUP(AH5,インプットシート!$B:$Z,25,0),"")</f>
        <v/>
      </c>
      <c r="AJ5" s="165" t="str">
        <f>IFERROR(+VLOOKUP(AH5,インプットシート!$B:$Z,21,0),"")</f>
        <v/>
      </c>
      <c r="AK5">
        <v>3</v>
      </c>
      <c r="AL5" s="165" t="str">
        <f t="shared" si="9"/>
        <v>1年目通信運搬費3</v>
      </c>
      <c r="AM5" s="165" t="str">
        <f>IFERROR(+VLOOKUP(AL5,インプットシート!$B:$Z,25,0),"")</f>
        <v/>
      </c>
      <c r="AN5" s="165" t="str">
        <f>IFERROR(+VLOOKUP(AL5,インプットシート!$B:$Z,21,0),"")</f>
        <v/>
      </c>
      <c r="AO5">
        <v>3</v>
      </c>
      <c r="AP5" s="165" t="str">
        <f t="shared" si="10"/>
        <v>1年目委託費3</v>
      </c>
      <c r="AQ5" s="165" t="str">
        <f>IFERROR(+VLOOKUP(AP5,インプットシート!$B:$Z,25,0),"")</f>
        <v/>
      </c>
      <c r="AR5" s="165" t="str">
        <f>IFERROR(+VLOOKUP(AP5,インプットシート!$B:$Z,21,0),"")</f>
        <v/>
      </c>
      <c r="AS5">
        <v>3</v>
      </c>
      <c r="AT5" s="165" t="str">
        <f t="shared" si="11"/>
        <v>1年目雑役務費3</v>
      </c>
      <c r="AU5" s="165" t="str">
        <f>IFERROR(+VLOOKUP(AT5,インプットシート!$B:$Z,25,0),"")</f>
        <v/>
      </c>
      <c r="AV5" s="165" t="str">
        <f>IFERROR(+VLOOKUP(AT5,インプットシート!$B:$Z,21,0),"")</f>
        <v/>
      </c>
      <c r="AW5">
        <v>3</v>
      </c>
      <c r="AX5" s="165" t="str">
        <f t="shared" si="12"/>
        <v>1年目保険料3</v>
      </c>
      <c r="AY5" s="165" t="str">
        <f>IFERROR(+VLOOKUP(AX5,インプットシート!$B:$Z,25,0),"")</f>
        <v/>
      </c>
      <c r="AZ5" s="165" t="str">
        <f>IFERROR(+VLOOKUP(AX5,インプットシート!$B:$Z,21,0),"")</f>
        <v/>
      </c>
      <c r="BA5">
        <v>3</v>
      </c>
      <c r="BB5" s="165" t="str">
        <f t="shared" si="13"/>
        <v>1年目その他の経費3</v>
      </c>
      <c r="BC5" s="165" t="str">
        <f>IFERROR(+VLOOKUP(BB5,インプットシート!$B:$Z,25,0),"")</f>
        <v/>
      </c>
      <c r="BD5" s="165" t="str">
        <f>IFERROR(+VLOOKUP(BB5,インプットシート!$B:$Z,21,0),"")</f>
        <v/>
      </c>
      <c r="BE5">
        <v>3</v>
      </c>
      <c r="BF5" s="165" t="str">
        <f t="shared" si="14"/>
        <v>1年目参加費収入3</v>
      </c>
      <c r="BG5" s="165" t="str">
        <f>IFERROR(+VLOOKUP(BF5,インプットシート!$B:$Z,25,0),"")</f>
        <v/>
      </c>
      <c r="BH5" s="165" t="str">
        <f>IFERROR(+VLOOKUP(BF5,インプットシート!$B:$Z,21,0),"")</f>
        <v/>
      </c>
      <c r="BI5">
        <v>3</v>
      </c>
      <c r="BJ5" s="165" t="str">
        <f t="shared" si="15"/>
        <v>1年目寄付金・協賛金収入3</v>
      </c>
      <c r="BK5" s="165" t="str">
        <f>IFERROR(+VLOOKUP(BJ5,インプットシート!$B:$Z,25,0),"")</f>
        <v/>
      </c>
      <c r="BL5" s="165" t="str">
        <f>IFERROR(+VLOOKUP(BJ5,インプットシート!$B:$Z,21,0),"")</f>
        <v/>
      </c>
      <c r="BM5">
        <v>3</v>
      </c>
      <c r="BN5" s="165" t="str">
        <f t="shared" si="16"/>
        <v>1年目一般会計繰入金3</v>
      </c>
      <c r="BO5" s="165" t="str">
        <f>IFERROR(+VLOOKUP(BN5,インプットシート!$B:$Z,25,0),"")</f>
        <v/>
      </c>
      <c r="BP5" s="165" t="str">
        <f>IFERROR(+VLOOKUP(BN5,インプットシート!$B:$Z,21,0),"")</f>
        <v/>
      </c>
      <c r="BQ5">
        <v>3</v>
      </c>
      <c r="BR5" s="165" t="str">
        <f t="shared" si="17"/>
        <v>1年目賃金（職員）3</v>
      </c>
      <c r="BS5" s="165" t="str">
        <f>IFERROR(+VLOOKUP(BR5,インプットシート!$B:$Z,25,0),"")</f>
        <v/>
      </c>
      <c r="BT5" s="165" t="str">
        <f>IFERROR(+VLOOKUP(BR5,インプットシート!$B:$Z,21,0),"")</f>
        <v/>
      </c>
    </row>
    <row r="6" spans="1:72">
      <c r="A6">
        <v>4</v>
      </c>
      <c r="B6" s="165" t="str">
        <f t="shared" si="0"/>
        <v>1年目謝金4</v>
      </c>
      <c r="C6" s="165" t="str">
        <f>IFERROR(+VLOOKUP(B6,インプットシート!$B:$Z,25,0),"")</f>
        <v/>
      </c>
      <c r="D6" s="165" t="str">
        <f>IFERROR(+VLOOKUP(B6,インプットシート!$B:$Z,21,0),"")</f>
        <v/>
      </c>
      <c r="E6">
        <v>4</v>
      </c>
      <c r="F6" s="165" t="str">
        <f t="shared" si="1"/>
        <v>1年目旅費4</v>
      </c>
      <c r="G6" s="165" t="str">
        <f>IFERROR(+VLOOKUP(F6,インプットシート!$B:$Z,25,0),"")</f>
        <v/>
      </c>
      <c r="H6" s="165" t="str">
        <f>IFERROR(+VLOOKUP(F6,インプットシート!$B:$Z,21,0),"")</f>
        <v/>
      </c>
      <c r="I6">
        <v>4</v>
      </c>
      <c r="J6" s="165" t="str">
        <f t="shared" si="2"/>
        <v>1年目賃金（アルバイト）4</v>
      </c>
      <c r="K6" s="165" t="str">
        <f>IFERROR(+VLOOKUP(J6,インプットシート!$B:$Z,25,0),"")</f>
        <v/>
      </c>
      <c r="L6" s="165" t="str">
        <f>IFERROR(+VLOOKUP(J6,インプットシート!$B:$Z,21,0),"")</f>
        <v/>
      </c>
      <c r="M6">
        <v>4</v>
      </c>
      <c r="N6" s="165" t="str">
        <f t="shared" si="3"/>
        <v>1年目家賃4</v>
      </c>
      <c r="O6" s="165" t="str">
        <f>IFERROR(+VLOOKUP(N6,インプットシート!$B:$Z,25,0),"")</f>
        <v/>
      </c>
      <c r="P6" s="165" t="str">
        <f>IFERROR(+VLOOKUP(N6,インプットシート!$B:$Z,21,0),"")</f>
        <v/>
      </c>
      <c r="Q6">
        <v>4</v>
      </c>
      <c r="R6" s="165" t="str">
        <f t="shared" si="4"/>
        <v>1年目光熱水費4</v>
      </c>
      <c r="S6" s="165" t="str">
        <f>IFERROR(+VLOOKUP(R6,インプットシート!$B:$Z,25,0),"")</f>
        <v/>
      </c>
      <c r="T6" s="165" t="str">
        <f>IFERROR(+VLOOKUP(R6,インプットシート!$B:$Z,21,0),"")</f>
        <v/>
      </c>
      <c r="U6">
        <v>4</v>
      </c>
      <c r="V6" s="165" t="str">
        <f t="shared" si="5"/>
        <v>1年目備品購入費4</v>
      </c>
      <c r="W6" s="165" t="str">
        <f>IFERROR(+VLOOKUP(V6,インプットシート!$B:$Z,25,0),"")</f>
        <v/>
      </c>
      <c r="X6" s="165" t="str">
        <f>IFERROR(+VLOOKUP(V6,インプットシート!$B:$Z,21,0),"")</f>
        <v/>
      </c>
      <c r="Y6">
        <v>4</v>
      </c>
      <c r="Z6" s="165" t="str">
        <f t="shared" si="6"/>
        <v>1年目消耗品費4</v>
      </c>
      <c r="AA6" s="165" t="str">
        <f>IFERROR(+VLOOKUP(Z6,インプットシート!$B:$Z,25,0),"")</f>
        <v/>
      </c>
      <c r="AB6" s="165" t="str">
        <f>IFERROR(+VLOOKUP(Z6,インプットシート!$B:$Z,21,0),"")</f>
        <v/>
      </c>
      <c r="AC6">
        <v>4</v>
      </c>
      <c r="AD6" s="165" t="str">
        <f t="shared" si="7"/>
        <v>1年目借料損料4</v>
      </c>
      <c r="AE6" s="165" t="str">
        <f>IFERROR(+VLOOKUP(AD6,インプットシート!$B:$Z,25,0),"")</f>
        <v/>
      </c>
      <c r="AF6" s="165" t="str">
        <f>IFERROR(+VLOOKUP(AD6,インプットシート!$B:$Z,21,0),"")</f>
        <v/>
      </c>
      <c r="AG6">
        <v>4</v>
      </c>
      <c r="AH6" s="165" t="str">
        <f t="shared" si="8"/>
        <v>1年目印刷製本費4</v>
      </c>
      <c r="AI6" s="165" t="str">
        <f>IFERROR(+VLOOKUP(AH6,インプットシート!$B:$Z,25,0),"")</f>
        <v/>
      </c>
      <c r="AJ6" s="165" t="str">
        <f>IFERROR(+VLOOKUP(AH6,インプットシート!$B:$Z,21,0),"")</f>
        <v/>
      </c>
      <c r="AK6">
        <v>4</v>
      </c>
      <c r="AL6" s="165" t="str">
        <f t="shared" si="9"/>
        <v>1年目通信運搬費4</v>
      </c>
      <c r="AM6" s="165" t="str">
        <f>IFERROR(+VLOOKUP(AL6,インプットシート!$B:$Z,25,0),"")</f>
        <v/>
      </c>
      <c r="AN6" s="165" t="str">
        <f>IFERROR(+VLOOKUP(AL6,インプットシート!$B:$Z,21,0),"")</f>
        <v/>
      </c>
      <c r="AO6">
        <v>4</v>
      </c>
      <c r="AP6" s="165" t="str">
        <f t="shared" si="10"/>
        <v>1年目委託費4</v>
      </c>
      <c r="AQ6" s="165" t="str">
        <f>IFERROR(+VLOOKUP(AP6,インプットシート!$B:$Z,25,0),"")</f>
        <v/>
      </c>
      <c r="AR6" s="165" t="str">
        <f>IFERROR(+VLOOKUP(AP6,インプットシート!$B:$Z,21,0),"")</f>
        <v/>
      </c>
      <c r="AS6">
        <v>4</v>
      </c>
      <c r="AT6" s="165" t="str">
        <f t="shared" si="11"/>
        <v>1年目雑役務費4</v>
      </c>
      <c r="AU6" s="165" t="str">
        <f>IFERROR(+VLOOKUP(AT6,インプットシート!$B:$Z,25,0),"")</f>
        <v/>
      </c>
      <c r="AV6" s="165" t="str">
        <f>IFERROR(+VLOOKUP(AT6,インプットシート!$B:$Z,21,0),"")</f>
        <v/>
      </c>
      <c r="AW6">
        <v>4</v>
      </c>
      <c r="AX6" s="165" t="str">
        <f t="shared" si="12"/>
        <v>1年目保険料4</v>
      </c>
      <c r="AY6" s="165" t="str">
        <f>IFERROR(+VLOOKUP(AX6,インプットシート!$B:$Z,25,0),"")</f>
        <v/>
      </c>
      <c r="AZ6" s="165" t="str">
        <f>IFERROR(+VLOOKUP(AX6,インプットシート!$B:$Z,21,0),"")</f>
        <v/>
      </c>
      <c r="BA6">
        <v>4</v>
      </c>
      <c r="BB6" s="165" t="str">
        <f t="shared" si="13"/>
        <v>1年目その他の経費4</v>
      </c>
      <c r="BC6" s="165" t="str">
        <f>IFERROR(+VLOOKUP(BB6,インプットシート!$B:$Z,25,0),"")</f>
        <v/>
      </c>
      <c r="BD6" s="165" t="str">
        <f>IFERROR(+VLOOKUP(BB6,インプットシート!$B:$Z,21,0),"")</f>
        <v/>
      </c>
      <c r="BE6">
        <v>4</v>
      </c>
      <c r="BF6" s="165" t="str">
        <f t="shared" si="14"/>
        <v>1年目参加費収入4</v>
      </c>
      <c r="BG6" s="165" t="str">
        <f>IFERROR(+VLOOKUP(BF6,インプットシート!$B:$Z,25,0),"")</f>
        <v/>
      </c>
      <c r="BH6" s="165" t="str">
        <f>IFERROR(+VLOOKUP(BF6,インプットシート!$B:$Z,21,0),"")</f>
        <v/>
      </c>
      <c r="BI6">
        <v>4</v>
      </c>
      <c r="BJ6" s="165" t="str">
        <f t="shared" si="15"/>
        <v>1年目寄付金・協賛金収入4</v>
      </c>
      <c r="BK6" s="165" t="str">
        <f>IFERROR(+VLOOKUP(BJ6,インプットシート!$B:$Z,25,0),"")</f>
        <v/>
      </c>
      <c r="BL6" s="165" t="str">
        <f>IFERROR(+VLOOKUP(BJ6,インプットシート!$B:$Z,21,0),"")</f>
        <v/>
      </c>
      <c r="BM6">
        <v>4</v>
      </c>
      <c r="BN6" s="165" t="str">
        <f t="shared" si="16"/>
        <v>1年目一般会計繰入金4</v>
      </c>
      <c r="BO6" s="165" t="str">
        <f>IFERROR(+VLOOKUP(BN6,インプットシート!$B:$Z,25,0),"")</f>
        <v/>
      </c>
      <c r="BP6" s="165" t="str">
        <f>IFERROR(+VLOOKUP(BN6,インプットシート!$B:$Z,21,0),"")</f>
        <v/>
      </c>
      <c r="BQ6">
        <v>4</v>
      </c>
      <c r="BR6" s="165" t="str">
        <f t="shared" si="17"/>
        <v>1年目賃金（職員）4</v>
      </c>
      <c r="BS6" s="165" t="str">
        <f>IFERROR(+VLOOKUP(BR6,インプットシート!$B:$Z,25,0),"")</f>
        <v/>
      </c>
      <c r="BT6" s="165" t="str">
        <f>IFERROR(+VLOOKUP(BR6,インプットシート!$B:$Z,21,0),"")</f>
        <v/>
      </c>
    </row>
    <row r="7" spans="1:72">
      <c r="A7">
        <v>5</v>
      </c>
      <c r="B7" s="165" t="str">
        <f t="shared" si="0"/>
        <v>1年目謝金5</v>
      </c>
      <c r="C7" s="165" t="str">
        <f>IFERROR(+VLOOKUP(B7,インプットシート!$B:$Z,25,0),"")</f>
        <v/>
      </c>
      <c r="D7" s="165" t="str">
        <f>IFERROR(+VLOOKUP(B7,インプットシート!$B:$Z,21,0),"")</f>
        <v/>
      </c>
      <c r="E7">
        <v>5</v>
      </c>
      <c r="F7" s="165" t="str">
        <f t="shared" si="1"/>
        <v>1年目旅費5</v>
      </c>
      <c r="G7" s="165" t="str">
        <f>IFERROR(+VLOOKUP(F7,インプットシート!$B:$Z,25,0),"")</f>
        <v/>
      </c>
      <c r="H7" s="165" t="str">
        <f>IFERROR(+VLOOKUP(F7,インプットシート!$B:$Z,21,0),"")</f>
        <v/>
      </c>
      <c r="I7">
        <v>5</v>
      </c>
      <c r="J7" s="165" t="str">
        <f t="shared" si="2"/>
        <v>1年目賃金（アルバイト）5</v>
      </c>
      <c r="K7" s="165" t="str">
        <f>IFERROR(+VLOOKUP(J7,インプットシート!$B:$Z,25,0),"")</f>
        <v/>
      </c>
      <c r="L7" s="165" t="str">
        <f>IFERROR(+VLOOKUP(J7,インプットシート!$B:$Z,21,0),"")</f>
        <v/>
      </c>
      <c r="M7">
        <v>5</v>
      </c>
      <c r="N7" s="165" t="str">
        <f t="shared" si="3"/>
        <v>1年目家賃5</v>
      </c>
      <c r="O7" s="165" t="str">
        <f>IFERROR(+VLOOKUP(N7,インプットシート!$B:$Z,25,0),"")</f>
        <v/>
      </c>
      <c r="P7" s="165" t="str">
        <f>IFERROR(+VLOOKUP(N7,インプットシート!$B:$Z,21,0),"")</f>
        <v/>
      </c>
      <c r="Q7">
        <v>5</v>
      </c>
      <c r="R7" s="165" t="str">
        <f t="shared" si="4"/>
        <v>1年目光熱水費5</v>
      </c>
      <c r="S7" s="165" t="str">
        <f>IFERROR(+VLOOKUP(R7,インプットシート!$B:$Z,25,0),"")</f>
        <v/>
      </c>
      <c r="T7" s="165" t="str">
        <f>IFERROR(+VLOOKUP(R7,インプットシート!$B:$Z,21,0),"")</f>
        <v/>
      </c>
      <c r="U7">
        <v>5</v>
      </c>
      <c r="V7" s="165" t="str">
        <f t="shared" si="5"/>
        <v>1年目備品購入費5</v>
      </c>
      <c r="W7" s="165" t="str">
        <f>IFERROR(+VLOOKUP(V7,インプットシート!$B:$Z,25,0),"")</f>
        <v/>
      </c>
      <c r="X7" s="165" t="str">
        <f>IFERROR(+VLOOKUP(V7,インプットシート!$B:$Z,21,0),"")</f>
        <v/>
      </c>
      <c r="Y7">
        <v>5</v>
      </c>
      <c r="Z7" s="165" t="str">
        <f t="shared" si="6"/>
        <v>1年目消耗品費5</v>
      </c>
      <c r="AA7" s="165" t="str">
        <f>IFERROR(+VLOOKUP(Z7,インプットシート!$B:$Z,25,0),"")</f>
        <v/>
      </c>
      <c r="AB7" s="165" t="str">
        <f>IFERROR(+VLOOKUP(Z7,インプットシート!$B:$Z,21,0),"")</f>
        <v/>
      </c>
      <c r="AC7">
        <v>5</v>
      </c>
      <c r="AD7" s="165" t="str">
        <f t="shared" si="7"/>
        <v>1年目借料損料5</v>
      </c>
      <c r="AE7" s="165" t="str">
        <f>IFERROR(+VLOOKUP(AD7,インプットシート!$B:$Z,25,0),"")</f>
        <v/>
      </c>
      <c r="AF7" s="165" t="str">
        <f>IFERROR(+VLOOKUP(AD7,インプットシート!$B:$Z,21,0),"")</f>
        <v/>
      </c>
      <c r="AG7">
        <v>5</v>
      </c>
      <c r="AH7" s="165" t="str">
        <f t="shared" si="8"/>
        <v>1年目印刷製本費5</v>
      </c>
      <c r="AI7" s="165" t="str">
        <f>IFERROR(+VLOOKUP(AH7,インプットシート!$B:$Z,25,0),"")</f>
        <v/>
      </c>
      <c r="AJ7" s="165" t="str">
        <f>IFERROR(+VLOOKUP(AH7,インプットシート!$B:$Z,21,0),"")</f>
        <v/>
      </c>
      <c r="AK7">
        <v>5</v>
      </c>
      <c r="AL7" s="165" t="str">
        <f t="shared" si="9"/>
        <v>1年目通信運搬費5</v>
      </c>
      <c r="AM7" s="165" t="str">
        <f>IFERROR(+VLOOKUP(AL7,インプットシート!$B:$Z,25,0),"")</f>
        <v/>
      </c>
      <c r="AN7" s="165" t="str">
        <f>IFERROR(+VLOOKUP(AL7,インプットシート!$B:$Z,21,0),"")</f>
        <v/>
      </c>
      <c r="AO7">
        <v>5</v>
      </c>
      <c r="AP7" s="165" t="str">
        <f t="shared" si="10"/>
        <v>1年目委託費5</v>
      </c>
      <c r="AQ7" s="165" t="str">
        <f>IFERROR(+VLOOKUP(AP7,インプットシート!$B:$Z,25,0),"")</f>
        <v/>
      </c>
      <c r="AR7" s="165" t="str">
        <f>IFERROR(+VLOOKUP(AP7,インプットシート!$B:$Z,21,0),"")</f>
        <v/>
      </c>
      <c r="AS7">
        <v>5</v>
      </c>
      <c r="AT7" s="165" t="str">
        <f t="shared" si="11"/>
        <v>1年目雑役務費5</v>
      </c>
      <c r="AU7" s="165" t="str">
        <f>IFERROR(+VLOOKUP(AT7,インプットシート!$B:$Z,25,0),"")</f>
        <v/>
      </c>
      <c r="AV7" s="165" t="str">
        <f>IFERROR(+VLOOKUP(AT7,インプットシート!$B:$Z,21,0),"")</f>
        <v/>
      </c>
      <c r="AW7">
        <v>5</v>
      </c>
      <c r="AX7" s="165" t="str">
        <f t="shared" si="12"/>
        <v>1年目保険料5</v>
      </c>
      <c r="AY7" s="165" t="str">
        <f>IFERROR(+VLOOKUP(AX7,インプットシート!$B:$Z,25,0),"")</f>
        <v/>
      </c>
      <c r="AZ7" s="165" t="str">
        <f>IFERROR(+VLOOKUP(AX7,インプットシート!$B:$Z,21,0),"")</f>
        <v/>
      </c>
      <c r="BA7">
        <v>5</v>
      </c>
      <c r="BB7" s="165" t="str">
        <f t="shared" si="13"/>
        <v>1年目その他の経費5</v>
      </c>
      <c r="BC7" s="165" t="str">
        <f>IFERROR(+VLOOKUP(BB7,インプットシート!$B:$Z,25,0),"")</f>
        <v/>
      </c>
      <c r="BD7" s="165" t="str">
        <f>IFERROR(+VLOOKUP(BB7,インプットシート!$B:$Z,21,0),"")</f>
        <v/>
      </c>
      <c r="BE7">
        <v>5</v>
      </c>
      <c r="BF7" s="165" t="str">
        <f t="shared" si="14"/>
        <v>1年目参加費収入5</v>
      </c>
      <c r="BG7" s="165" t="str">
        <f>IFERROR(+VLOOKUP(BF7,インプットシート!$B:$Z,25,0),"")</f>
        <v/>
      </c>
      <c r="BH7" s="165" t="str">
        <f>IFERROR(+VLOOKUP(BF7,インプットシート!$B:$Z,21,0),"")</f>
        <v/>
      </c>
      <c r="BI7">
        <v>5</v>
      </c>
      <c r="BJ7" s="165" t="str">
        <f t="shared" si="15"/>
        <v>1年目寄付金・協賛金収入5</v>
      </c>
      <c r="BK7" s="165" t="str">
        <f>IFERROR(+VLOOKUP(BJ7,インプットシート!$B:$Z,25,0),"")</f>
        <v/>
      </c>
      <c r="BL7" s="165" t="str">
        <f>IFERROR(+VLOOKUP(BJ7,インプットシート!$B:$Z,21,0),"")</f>
        <v/>
      </c>
      <c r="BM7">
        <v>5</v>
      </c>
      <c r="BN7" s="165" t="str">
        <f t="shared" si="16"/>
        <v>1年目一般会計繰入金5</v>
      </c>
      <c r="BO7" s="165" t="str">
        <f>IFERROR(+VLOOKUP(BN7,インプットシート!$B:$Z,25,0),"")</f>
        <v/>
      </c>
      <c r="BP7" s="165" t="str">
        <f>IFERROR(+VLOOKUP(BN7,インプットシート!$B:$Z,21,0),"")</f>
        <v/>
      </c>
      <c r="BQ7">
        <v>5</v>
      </c>
      <c r="BR7" s="165" t="str">
        <f t="shared" si="17"/>
        <v>1年目賃金（職員）5</v>
      </c>
      <c r="BS7" s="165" t="str">
        <f>IFERROR(+VLOOKUP(BR7,インプットシート!$B:$Z,25,0),"")</f>
        <v/>
      </c>
      <c r="BT7" s="165" t="str">
        <f>IFERROR(+VLOOKUP(BR7,インプットシート!$B:$Z,21,0),"")</f>
        <v/>
      </c>
    </row>
    <row r="8" spans="1:72">
      <c r="A8">
        <v>6</v>
      </c>
      <c r="B8" s="165" t="str">
        <f t="shared" si="0"/>
        <v>1年目謝金6</v>
      </c>
      <c r="C8" s="165" t="str">
        <f>IFERROR(+VLOOKUP(B8,インプットシート!$B:$Z,25,0),"")</f>
        <v/>
      </c>
      <c r="D8" s="165" t="str">
        <f>IFERROR(+VLOOKUP(B8,インプットシート!$B:$Z,21,0),"")</f>
        <v/>
      </c>
      <c r="E8">
        <v>6</v>
      </c>
      <c r="F8" s="165" t="str">
        <f t="shared" si="1"/>
        <v>1年目旅費6</v>
      </c>
      <c r="G8" s="165" t="str">
        <f>IFERROR(+VLOOKUP(F8,インプットシート!$B:$Z,25,0),"")</f>
        <v/>
      </c>
      <c r="H8" s="165" t="str">
        <f>IFERROR(+VLOOKUP(F8,インプットシート!$B:$Z,21,0),"")</f>
        <v/>
      </c>
      <c r="I8">
        <v>6</v>
      </c>
      <c r="J8" s="165" t="str">
        <f t="shared" si="2"/>
        <v>1年目賃金（アルバイト）6</v>
      </c>
      <c r="K8" s="165" t="str">
        <f>IFERROR(+VLOOKUP(J8,インプットシート!$B:$Z,25,0),"")</f>
        <v/>
      </c>
      <c r="L8" s="165" t="str">
        <f>IFERROR(+VLOOKUP(J8,インプットシート!$B:$Z,21,0),"")</f>
        <v/>
      </c>
      <c r="M8">
        <v>6</v>
      </c>
      <c r="N8" s="165" t="str">
        <f t="shared" si="3"/>
        <v>1年目家賃6</v>
      </c>
      <c r="O8" s="165" t="str">
        <f>IFERROR(+VLOOKUP(N8,インプットシート!$B:$Z,25,0),"")</f>
        <v/>
      </c>
      <c r="P8" s="165" t="str">
        <f>IFERROR(+VLOOKUP(N8,インプットシート!$B:$Z,21,0),"")</f>
        <v/>
      </c>
      <c r="Q8">
        <v>6</v>
      </c>
      <c r="R8" s="165" t="str">
        <f t="shared" si="4"/>
        <v>1年目光熱水費6</v>
      </c>
      <c r="S8" s="165" t="str">
        <f>IFERROR(+VLOOKUP(R8,インプットシート!$B:$Z,25,0),"")</f>
        <v/>
      </c>
      <c r="T8" s="165" t="str">
        <f>IFERROR(+VLOOKUP(R8,インプットシート!$B:$Z,21,0),"")</f>
        <v/>
      </c>
      <c r="U8">
        <v>6</v>
      </c>
      <c r="V8" s="165" t="str">
        <f t="shared" si="5"/>
        <v>1年目備品購入費6</v>
      </c>
      <c r="W8" s="165" t="str">
        <f>IFERROR(+VLOOKUP(V8,インプットシート!$B:$Z,25,0),"")</f>
        <v/>
      </c>
      <c r="X8" s="165" t="str">
        <f>IFERROR(+VLOOKUP(V8,インプットシート!$B:$Z,21,0),"")</f>
        <v/>
      </c>
      <c r="Y8">
        <v>6</v>
      </c>
      <c r="Z8" s="165" t="str">
        <f t="shared" si="6"/>
        <v>1年目消耗品費6</v>
      </c>
      <c r="AA8" s="165" t="str">
        <f>IFERROR(+VLOOKUP(Z8,インプットシート!$B:$Z,25,0),"")</f>
        <v/>
      </c>
      <c r="AB8" s="165" t="str">
        <f>IFERROR(+VLOOKUP(Z8,インプットシート!$B:$Z,21,0),"")</f>
        <v/>
      </c>
      <c r="AC8">
        <v>6</v>
      </c>
      <c r="AD8" s="165" t="str">
        <f t="shared" si="7"/>
        <v>1年目借料損料6</v>
      </c>
      <c r="AE8" s="165" t="str">
        <f>IFERROR(+VLOOKUP(AD8,インプットシート!$B:$Z,25,0),"")</f>
        <v/>
      </c>
      <c r="AF8" s="165" t="str">
        <f>IFERROR(+VLOOKUP(AD8,インプットシート!$B:$Z,21,0),"")</f>
        <v/>
      </c>
      <c r="AG8">
        <v>6</v>
      </c>
      <c r="AH8" s="165" t="str">
        <f t="shared" si="8"/>
        <v>1年目印刷製本費6</v>
      </c>
      <c r="AI8" s="165" t="str">
        <f>IFERROR(+VLOOKUP(AH8,インプットシート!$B:$Z,25,0),"")</f>
        <v/>
      </c>
      <c r="AJ8" s="165" t="str">
        <f>IFERROR(+VLOOKUP(AH8,インプットシート!$B:$Z,21,0),"")</f>
        <v/>
      </c>
      <c r="AK8">
        <v>6</v>
      </c>
      <c r="AL8" s="165" t="str">
        <f t="shared" si="9"/>
        <v>1年目通信運搬費6</v>
      </c>
      <c r="AM8" s="165" t="str">
        <f>IFERROR(+VLOOKUP(AL8,インプットシート!$B:$Z,25,0),"")</f>
        <v/>
      </c>
      <c r="AN8" s="165" t="str">
        <f>IFERROR(+VLOOKUP(AL8,インプットシート!$B:$Z,21,0),"")</f>
        <v/>
      </c>
      <c r="AO8">
        <v>6</v>
      </c>
      <c r="AP8" s="165" t="str">
        <f t="shared" si="10"/>
        <v>1年目委託費6</v>
      </c>
      <c r="AQ8" s="165" t="str">
        <f>IFERROR(+VLOOKUP(AP8,インプットシート!$B:$Z,25,0),"")</f>
        <v/>
      </c>
      <c r="AR8" s="165" t="str">
        <f>IFERROR(+VLOOKUP(AP8,インプットシート!$B:$Z,21,0),"")</f>
        <v/>
      </c>
      <c r="AS8">
        <v>6</v>
      </c>
      <c r="AT8" s="165" t="str">
        <f t="shared" si="11"/>
        <v>1年目雑役務費6</v>
      </c>
      <c r="AU8" s="165" t="str">
        <f>IFERROR(+VLOOKUP(AT8,インプットシート!$B:$Z,25,0),"")</f>
        <v/>
      </c>
      <c r="AV8" s="165" t="str">
        <f>IFERROR(+VLOOKUP(AT8,インプットシート!$B:$Z,21,0),"")</f>
        <v/>
      </c>
      <c r="AW8">
        <v>6</v>
      </c>
      <c r="AX8" s="165" t="str">
        <f t="shared" si="12"/>
        <v>1年目保険料6</v>
      </c>
      <c r="AY8" s="165" t="str">
        <f>IFERROR(+VLOOKUP(AX8,インプットシート!$B:$Z,25,0),"")</f>
        <v/>
      </c>
      <c r="AZ8" s="165" t="str">
        <f>IFERROR(+VLOOKUP(AX8,インプットシート!$B:$Z,21,0),"")</f>
        <v/>
      </c>
      <c r="BA8">
        <v>6</v>
      </c>
      <c r="BB8" s="165" t="str">
        <f t="shared" si="13"/>
        <v>1年目その他の経費6</v>
      </c>
      <c r="BC8" s="165" t="str">
        <f>IFERROR(+VLOOKUP(BB8,インプットシート!$B:$Z,25,0),"")</f>
        <v/>
      </c>
      <c r="BD8" s="165" t="str">
        <f>IFERROR(+VLOOKUP(BB8,インプットシート!$B:$Z,21,0),"")</f>
        <v/>
      </c>
      <c r="BE8">
        <v>6</v>
      </c>
      <c r="BF8" s="165" t="str">
        <f t="shared" si="14"/>
        <v>1年目参加費収入6</v>
      </c>
      <c r="BG8" s="165" t="str">
        <f>IFERROR(+VLOOKUP(BF8,インプットシート!$B:$Z,25,0),"")</f>
        <v/>
      </c>
      <c r="BH8" s="165" t="str">
        <f>IFERROR(+VLOOKUP(BF8,インプットシート!$B:$Z,21,0),"")</f>
        <v/>
      </c>
      <c r="BI8">
        <v>6</v>
      </c>
      <c r="BJ8" s="165" t="str">
        <f t="shared" si="15"/>
        <v>1年目寄付金・協賛金収入6</v>
      </c>
      <c r="BK8" s="165" t="str">
        <f>IFERROR(+VLOOKUP(BJ8,インプットシート!$B:$Z,25,0),"")</f>
        <v/>
      </c>
      <c r="BL8" s="165" t="str">
        <f>IFERROR(+VLOOKUP(BJ8,インプットシート!$B:$Z,21,0),"")</f>
        <v/>
      </c>
      <c r="BM8">
        <v>6</v>
      </c>
      <c r="BN8" s="165" t="str">
        <f t="shared" si="16"/>
        <v>1年目一般会計繰入金6</v>
      </c>
      <c r="BO8" s="165" t="str">
        <f>IFERROR(+VLOOKUP(BN8,インプットシート!$B:$Z,25,0),"")</f>
        <v/>
      </c>
      <c r="BP8" s="165" t="str">
        <f>IFERROR(+VLOOKUP(BN8,インプットシート!$B:$Z,21,0),"")</f>
        <v/>
      </c>
      <c r="BQ8">
        <v>6</v>
      </c>
      <c r="BR8" s="165" t="str">
        <f t="shared" si="17"/>
        <v>1年目賃金（職員）6</v>
      </c>
      <c r="BS8" s="165" t="str">
        <f>IFERROR(+VLOOKUP(BR8,インプットシート!$B:$Z,25,0),"")</f>
        <v/>
      </c>
      <c r="BT8" s="165" t="str">
        <f>IFERROR(+VLOOKUP(BR8,インプットシート!$B:$Z,21,0),"")</f>
        <v/>
      </c>
    </row>
    <row r="9" spans="1:72">
      <c r="A9">
        <v>7</v>
      </c>
      <c r="B9" s="165" t="str">
        <f t="shared" si="0"/>
        <v>1年目謝金7</v>
      </c>
      <c r="C9" s="165" t="str">
        <f>IFERROR(+VLOOKUP(B9,インプットシート!$B:$Z,25,0),"")</f>
        <v/>
      </c>
      <c r="D9" s="165" t="str">
        <f>IFERROR(+VLOOKUP(B9,インプットシート!$B:$Z,21,0),"")</f>
        <v/>
      </c>
      <c r="E9">
        <v>7</v>
      </c>
      <c r="F9" s="165" t="str">
        <f t="shared" si="1"/>
        <v>1年目旅費7</v>
      </c>
      <c r="G9" s="165" t="str">
        <f>IFERROR(+VLOOKUP(F9,インプットシート!$B:$Z,25,0),"")</f>
        <v/>
      </c>
      <c r="H9" s="165" t="str">
        <f>IFERROR(+VLOOKUP(F9,インプットシート!$B:$Z,21,0),"")</f>
        <v/>
      </c>
      <c r="I9">
        <v>7</v>
      </c>
      <c r="J9" s="165" t="str">
        <f t="shared" si="2"/>
        <v>1年目賃金（アルバイト）7</v>
      </c>
      <c r="K9" s="165" t="str">
        <f>IFERROR(+VLOOKUP(J9,インプットシート!$B:$Z,25,0),"")</f>
        <v/>
      </c>
      <c r="L9" s="165" t="str">
        <f>IFERROR(+VLOOKUP(J9,インプットシート!$B:$Z,21,0),"")</f>
        <v/>
      </c>
      <c r="M9">
        <v>7</v>
      </c>
      <c r="N9" s="165" t="str">
        <f t="shared" si="3"/>
        <v>1年目家賃7</v>
      </c>
      <c r="O9" s="165" t="str">
        <f>IFERROR(+VLOOKUP(N9,インプットシート!$B:$Z,25,0),"")</f>
        <v/>
      </c>
      <c r="P9" s="165" t="str">
        <f>IFERROR(+VLOOKUP(N9,インプットシート!$B:$Z,21,0),"")</f>
        <v/>
      </c>
      <c r="Q9">
        <v>7</v>
      </c>
      <c r="R9" s="165" t="str">
        <f t="shared" si="4"/>
        <v>1年目光熱水費7</v>
      </c>
      <c r="S9" s="165" t="str">
        <f>IFERROR(+VLOOKUP(R9,インプットシート!$B:$Z,25,0),"")</f>
        <v/>
      </c>
      <c r="T9" s="165" t="str">
        <f>IFERROR(+VLOOKUP(R9,インプットシート!$B:$Z,21,0),"")</f>
        <v/>
      </c>
      <c r="U9">
        <v>7</v>
      </c>
      <c r="V9" s="165" t="str">
        <f t="shared" si="5"/>
        <v>1年目備品購入費7</v>
      </c>
      <c r="W9" s="165" t="str">
        <f>IFERROR(+VLOOKUP(V9,インプットシート!$B:$Z,25,0),"")</f>
        <v/>
      </c>
      <c r="X9" s="165" t="str">
        <f>IFERROR(+VLOOKUP(V9,インプットシート!$B:$Z,21,0),"")</f>
        <v/>
      </c>
      <c r="Y9">
        <v>7</v>
      </c>
      <c r="Z9" s="165" t="str">
        <f t="shared" si="6"/>
        <v>1年目消耗品費7</v>
      </c>
      <c r="AA9" s="165" t="str">
        <f>IFERROR(+VLOOKUP(Z9,インプットシート!$B:$Z,25,0),"")</f>
        <v/>
      </c>
      <c r="AB9" s="165" t="str">
        <f>IFERROR(+VLOOKUP(Z9,インプットシート!$B:$Z,21,0),"")</f>
        <v/>
      </c>
      <c r="AC9">
        <v>7</v>
      </c>
      <c r="AD9" s="165" t="str">
        <f t="shared" si="7"/>
        <v>1年目借料損料7</v>
      </c>
      <c r="AE9" s="165" t="str">
        <f>IFERROR(+VLOOKUP(AD9,インプットシート!$B:$Z,25,0),"")</f>
        <v/>
      </c>
      <c r="AF9" s="165" t="str">
        <f>IFERROR(+VLOOKUP(AD9,インプットシート!$B:$Z,21,0),"")</f>
        <v/>
      </c>
      <c r="AG9">
        <v>7</v>
      </c>
      <c r="AH9" s="165" t="str">
        <f t="shared" si="8"/>
        <v>1年目印刷製本費7</v>
      </c>
      <c r="AI9" s="165" t="str">
        <f>IFERROR(+VLOOKUP(AH9,インプットシート!$B:$Z,25,0),"")</f>
        <v/>
      </c>
      <c r="AJ9" s="165" t="str">
        <f>IFERROR(+VLOOKUP(AH9,インプットシート!$B:$Z,21,0),"")</f>
        <v/>
      </c>
      <c r="AK9">
        <v>7</v>
      </c>
      <c r="AL9" s="165" t="str">
        <f t="shared" si="9"/>
        <v>1年目通信運搬費7</v>
      </c>
      <c r="AM9" s="165" t="str">
        <f>IFERROR(+VLOOKUP(AL9,インプットシート!$B:$Z,25,0),"")</f>
        <v/>
      </c>
      <c r="AN9" s="165" t="str">
        <f>IFERROR(+VLOOKUP(AL9,インプットシート!$B:$Z,21,0),"")</f>
        <v/>
      </c>
      <c r="AO9">
        <v>7</v>
      </c>
      <c r="AP9" s="165" t="str">
        <f t="shared" si="10"/>
        <v>1年目委託費7</v>
      </c>
      <c r="AQ9" s="165" t="str">
        <f>IFERROR(+VLOOKUP(AP9,インプットシート!$B:$Z,25,0),"")</f>
        <v/>
      </c>
      <c r="AR9" s="165" t="str">
        <f>IFERROR(+VLOOKUP(AP9,インプットシート!$B:$Z,21,0),"")</f>
        <v/>
      </c>
      <c r="AS9">
        <v>7</v>
      </c>
      <c r="AT9" s="165" t="str">
        <f t="shared" si="11"/>
        <v>1年目雑役務費7</v>
      </c>
      <c r="AU9" s="165" t="str">
        <f>IFERROR(+VLOOKUP(AT9,インプットシート!$B:$Z,25,0),"")</f>
        <v/>
      </c>
      <c r="AV9" s="165" t="str">
        <f>IFERROR(+VLOOKUP(AT9,インプットシート!$B:$Z,21,0),"")</f>
        <v/>
      </c>
      <c r="AW9">
        <v>7</v>
      </c>
      <c r="AX9" s="165" t="str">
        <f t="shared" si="12"/>
        <v>1年目保険料7</v>
      </c>
      <c r="AY9" s="165" t="str">
        <f>IFERROR(+VLOOKUP(AX9,インプットシート!$B:$Z,25,0),"")</f>
        <v/>
      </c>
      <c r="AZ9" s="165" t="str">
        <f>IFERROR(+VLOOKUP(AX9,インプットシート!$B:$Z,21,0),"")</f>
        <v/>
      </c>
      <c r="BA9">
        <v>7</v>
      </c>
      <c r="BB9" s="165" t="str">
        <f t="shared" si="13"/>
        <v>1年目その他の経費7</v>
      </c>
      <c r="BC9" s="165" t="str">
        <f>IFERROR(+VLOOKUP(BB9,インプットシート!$B:$Z,25,0),"")</f>
        <v/>
      </c>
      <c r="BD9" s="165" t="str">
        <f>IFERROR(+VLOOKUP(BB9,インプットシート!$B:$Z,21,0),"")</f>
        <v/>
      </c>
      <c r="BE9">
        <v>7</v>
      </c>
      <c r="BF9" s="165" t="str">
        <f t="shared" si="14"/>
        <v>1年目参加費収入7</v>
      </c>
      <c r="BG9" s="165" t="str">
        <f>IFERROR(+VLOOKUP(BF9,インプットシート!$B:$Z,25,0),"")</f>
        <v/>
      </c>
      <c r="BH9" s="165" t="str">
        <f>IFERROR(+VLOOKUP(BF9,インプットシート!$B:$Z,21,0),"")</f>
        <v/>
      </c>
      <c r="BI9">
        <v>7</v>
      </c>
      <c r="BJ9" s="165" t="str">
        <f t="shared" si="15"/>
        <v>1年目寄付金・協賛金収入7</v>
      </c>
      <c r="BK9" s="165" t="str">
        <f>IFERROR(+VLOOKUP(BJ9,インプットシート!$B:$Z,25,0),"")</f>
        <v/>
      </c>
      <c r="BL9" s="165" t="str">
        <f>IFERROR(+VLOOKUP(BJ9,インプットシート!$B:$Z,21,0),"")</f>
        <v/>
      </c>
      <c r="BM9">
        <v>7</v>
      </c>
      <c r="BN9" s="165" t="str">
        <f t="shared" si="16"/>
        <v>1年目一般会計繰入金7</v>
      </c>
      <c r="BO9" s="165" t="str">
        <f>IFERROR(+VLOOKUP(BN9,インプットシート!$B:$Z,25,0),"")</f>
        <v/>
      </c>
      <c r="BP9" s="165" t="str">
        <f>IFERROR(+VLOOKUP(BN9,インプットシート!$B:$Z,21,0),"")</f>
        <v/>
      </c>
      <c r="BQ9">
        <v>7</v>
      </c>
      <c r="BR9" s="165" t="str">
        <f t="shared" si="17"/>
        <v>1年目賃金（職員）7</v>
      </c>
      <c r="BS9" s="165" t="str">
        <f>IFERROR(+VLOOKUP(BR9,インプットシート!$B:$Z,25,0),"")</f>
        <v/>
      </c>
      <c r="BT9" s="165" t="str">
        <f>IFERROR(+VLOOKUP(BR9,インプットシート!$B:$Z,21,0),"")</f>
        <v/>
      </c>
    </row>
    <row r="10" spans="1:72">
      <c r="A10">
        <v>8</v>
      </c>
      <c r="B10" s="165" t="str">
        <f t="shared" si="0"/>
        <v>1年目謝金8</v>
      </c>
      <c r="C10" s="165" t="str">
        <f>IFERROR(+VLOOKUP(B10,インプットシート!$B:$Z,25,0),"")</f>
        <v/>
      </c>
      <c r="D10" s="165" t="str">
        <f>IFERROR(+VLOOKUP(B10,インプットシート!$B:$Z,21,0),"")</f>
        <v/>
      </c>
      <c r="E10">
        <v>8</v>
      </c>
      <c r="F10" s="165" t="str">
        <f t="shared" si="1"/>
        <v>1年目旅費8</v>
      </c>
      <c r="G10" s="165" t="str">
        <f>IFERROR(+VLOOKUP(F10,インプットシート!$B:$Z,25,0),"")</f>
        <v/>
      </c>
      <c r="H10" s="165" t="str">
        <f>IFERROR(+VLOOKUP(F10,インプットシート!$B:$Z,21,0),"")</f>
        <v/>
      </c>
      <c r="I10">
        <v>8</v>
      </c>
      <c r="J10" s="165" t="str">
        <f t="shared" si="2"/>
        <v>1年目賃金（アルバイト）8</v>
      </c>
      <c r="K10" s="165" t="str">
        <f>IFERROR(+VLOOKUP(J10,インプットシート!$B:$Z,25,0),"")</f>
        <v/>
      </c>
      <c r="L10" s="165" t="str">
        <f>IFERROR(+VLOOKUP(J10,インプットシート!$B:$Z,21,0),"")</f>
        <v/>
      </c>
      <c r="M10">
        <v>8</v>
      </c>
      <c r="N10" s="165" t="str">
        <f t="shared" si="3"/>
        <v>1年目家賃8</v>
      </c>
      <c r="O10" s="165" t="str">
        <f>IFERROR(+VLOOKUP(N10,インプットシート!$B:$Z,25,0),"")</f>
        <v/>
      </c>
      <c r="P10" s="165" t="str">
        <f>IFERROR(+VLOOKUP(N10,インプットシート!$B:$Z,21,0),"")</f>
        <v/>
      </c>
      <c r="Q10">
        <v>8</v>
      </c>
      <c r="R10" s="165" t="str">
        <f t="shared" si="4"/>
        <v>1年目光熱水費8</v>
      </c>
      <c r="S10" s="165" t="str">
        <f>IFERROR(+VLOOKUP(R10,インプットシート!$B:$Z,25,0),"")</f>
        <v/>
      </c>
      <c r="T10" s="165" t="str">
        <f>IFERROR(+VLOOKUP(R10,インプットシート!$B:$Z,21,0),"")</f>
        <v/>
      </c>
      <c r="U10">
        <v>8</v>
      </c>
      <c r="V10" s="165" t="str">
        <f t="shared" si="5"/>
        <v>1年目備品購入費8</v>
      </c>
      <c r="W10" s="165" t="str">
        <f>IFERROR(+VLOOKUP(V10,インプットシート!$B:$Z,25,0),"")</f>
        <v/>
      </c>
      <c r="X10" s="165" t="str">
        <f>IFERROR(+VLOOKUP(V10,インプットシート!$B:$Z,21,0),"")</f>
        <v/>
      </c>
      <c r="Y10">
        <v>8</v>
      </c>
      <c r="Z10" s="165" t="str">
        <f t="shared" si="6"/>
        <v>1年目消耗品費8</v>
      </c>
      <c r="AA10" s="165" t="str">
        <f>IFERROR(+VLOOKUP(Z10,インプットシート!$B:$Z,25,0),"")</f>
        <v/>
      </c>
      <c r="AB10" s="165" t="str">
        <f>IFERROR(+VLOOKUP(Z10,インプットシート!$B:$Z,21,0),"")</f>
        <v/>
      </c>
      <c r="AC10">
        <v>8</v>
      </c>
      <c r="AD10" s="165" t="str">
        <f t="shared" si="7"/>
        <v>1年目借料損料8</v>
      </c>
      <c r="AE10" s="165" t="str">
        <f>IFERROR(+VLOOKUP(AD10,インプットシート!$B:$Z,25,0),"")</f>
        <v/>
      </c>
      <c r="AF10" s="165" t="str">
        <f>IFERROR(+VLOOKUP(AD10,インプットシート!$B:$Z,21,0),"")</f>
        <v/>
      </c>
      <c r="AG10">
        <v>8</v>
      </c>
      <c r="AH10" s="165" t="str">
        <f t="shared" si="8"/>
        <v>1年目印刷製本費8</v>
      </c>
      <c r="AI10" s="165" t="str">
        <f>IFERROR(+VLOOKUP(AH10,インプットシート!$B:$Z,25,0),"")</f>
        <v/>
      </c>
      <c r="AJ10" s="165" t="str">
        <f>IFERROR(+VLOOKUP(AH10,インプットシート!$B:$Z,21,0),"")</f>
        <v/>
      </c>
      <c r="AK10">
        <v>8</v>
      </c>
      <c r="AL10" s="165" t="str">
        <f t="shared" si="9"/>
        <v>1年目通信運搬費8</v>
      </c>
      <c r="AM10" s="165" t="str">
        <f>IFERROR(+VLOOKUP(AL10,インプットシート!$B:$Z,25,0),"")</f>
        <v/>
      </c>
      <c r="AN10" s="165" t="str">
        <f>IFERROR(+VLOOKUP(AL10,インプットシート!$B:$Z,21,0),"")</f>
        <v/>
      </c>
      <c r="AO10">
        <v>8</v>
      </c>
      <c r="AP10" s="165" t="str">
        <f t="shared" si="10"/>
        <v>1年目委託費8</v>
      </c>
      <c r="AQ10" s="165" t="str">
        <f>IFERROR(+VLOOKUP(AP10,インプットシート!$B:$Z,25,0),"")</f>
        <v/>
      </c>
      <c r="AR10" s="165" t="str">
        <f>IFERROR(+VLOOKUP(AP10,インプットシート!$B:$Z,21,0),"")</f>
        <v/>
      </c>
      <c r="AS10">
        <v>8</v>
      </c>
      <c r="AT10" s="165" t="str">
        <f t="shared" si="11"/>
        <v>1年目雑役務費8</v>
      </c>
      <c r="AU10" s="165" t="str">
        <f>IFERROR(+VLOOKUP(AT10,インプットシート!$B:$Z,25,0),"")</f>
        <v/>
      </c>
      <c r="AV10" s="165" t="str">
        <f>IFERROR(+VLOOKUP(AT10,インプットシート!$B:$Z,21,0),"")</f>
        <v/>
      </c>
      <c r="AW10">
        <v>8</v>
      </c>
      <c r="AX10" s="165" t="str">
        <f t="shared" si="12"/>
        <v>1年目保険料8</v>
      </c>
      <c r="AY10" s="165" t="str">
        <f>IFERROR(+VLOOKUP(AX10,インプットシート!$B:$Z,25,0),"")</f>
        <v/>
      </c>
      <c r="AZ10" s="165" t="str">
        <f>IFERROR(+VLOOKUP(AX10,インプットシート!$B:$Z,21,0),"")</f>
        <v/>
      </c>
      <c r="BA10">
        <v>8</v>
      </c>
      <c r="BB10" s="165" t="str">
        <f t="shared" si="13"/>
        <v>1年目その他の経費8</v>
      </c>
      <c r="BC10" s="165" t="str">
        <f>IFERROR(+VLOOKUP(BB10,インプットシート!$B:$Z,25,0),"")</f>
        <v/>
      </c>
      <c r="BD10" s="165" t="str">
        <f>IFERROR(+VLOOKUP(BB10,インプットシート!$B:$Z,21,0),"")</f>
        <v/>
      </c>
      <c r="BE10">
        <v>8</v>
      </c>
      <c r="BF10" s="165" t="str">
        <f t="shared" si="14"/>
        <v>1年目参加費収入8</v>
      </c>
      <c r="BG10" s="165" t="str">
        <f>IFERROR(+VLOOKUP(BF10,インプットシート!$B:$Z,25,0),"")</f>
        <v/>
      </c>
      <c r="BH10" s="165" t="str">
        <f>IFERROR(+VLOOKUP(BF10,インプットシート!$B:$Z,21,0),"")</f>
        <v/>
      </c>
      <c r="BI10">
        <v>8</v>
      </c>
      <c r="BJ10" s="165" t="str">
        <f t="shared" si="15"/>
        <v>1年目寄付金・協賛金収入8</v>
      </c>
      <c r="BK10" s="165" t="str">
        <f>IFERROR(+VLOOKUP(BJ10,インプットシート!$B:$Z,25,0),"")</f>
        <v/>
      </c>
      <c r="BL10" s="165" t="str">
        <f>IFERROR(+VLOOKUP(BJ10,インプットシート!$B:$Z,21,0),"")</f>
        <v/>
      </c>
      <c r="BM10">
        <v>8</v>
      </c>
      <c r="BN10" s="165" t="str">
        <f t="shared" si="16"/>
        <v>1年目一般会計繰入金8</v>
      </c>
      <c r="BO10" s="165" t="str">
        <f>IFERROR(+VLOOKUP(BN10,インプットシート!$B:$Z,25,0),"")</f>
        <v/>
      </c>
      <c r="BP10" s="165" t="str">
        <f>IFERROR(+VLOOKUP(BN10,インプットシート!$B:$Z,21,0),"")</f>
        <v/>
      </c>
      <c r="BQ10">
        <v>8</v>
      </c>
      <c r="BR10" s="165" t="str">
        <f t="shared" si="17"/>
        <v>1年目賃金（職員）8</v>
      </c>
      <c r="BS10" s="165" t="str">
        <f>IFERROR(+VLOOKUP(BR10,インプットシート!$B:$Z,25,0),"")</f>
        <v/>
      </c>
      <c r="BT10" s="165" t="str">
        <f>IFERROR(+VLOOKUP(BR10,インプットシート!$B:$Z,21,0),"")</f>
        <v/>
      </c>
    </row>
    <row r="11" spans="1:72">
      <c r="A11">
        <v>9</v>
      </c>
      <c r="B11" s="165" t="str">
        <f t="shared" si="0"/>
        <v>1年目謝金9</v>
      </c>
      <c r="C11" s="165" t="str">
        <f>IFERROR(+VLOOKUP(B11,インプットシート!$B:$Z,25,0),"")</f>
        <v/>
      </c>
      <c r="D11" s="165" t="str">
        <f>IFERROR(+VLOOKUP(B11,インプットシート!$B:$Z,21,0),"")</f>
        <v/>
      </c>
      <c r="E11">
        <v>9</v>
      </c>
      <c r="F11" s="165" t="str">
        <f t="shared" si="1"/>
        <v>1年目旅費9</v>
      </c>
      <c r="G11" s="165" t="str">
        <f>IFERROR(+VLOOKUP(F11,インプットシート!$B:$Z,25,0),"")</f>
        <v/>
      </c>
      <c r="H11" s="165" t="str">
        <f>IFERROR(+VLOOKUP(F11,インプットシート!$B:$Z,21,0),"")</f>
        <v/>
      </c>
      <c r="I11">
        <v>9</v>
      </c>
      <c r="J11" s="165" t="str">
        <f t="shared" si="2"/>
        <v>1年目賃金（アルバイト）9</v>
      </c>
      <c r="K11" s="165" t="str">
        <f>IFERROR(+VLOOKUP(J11,インプットシート!$B:$Z,25,0),"")</f>
        <v/>
      </c>
      <c r="L11" s="165" t="str">
        <f>IFERROR(+VLOOKUP(J11,インプットシート!$B:$Z,21,0),"")</f>
        <v/>
      </c>
      <c r="M11">
        <v>9</v>
      </c>
      <c r="N11" s="165" t="str">
        <f t="shared" si="3"/>
        <v>1年目家賃9</v>
      </c>
      <c r="O11" s="165" t="str">
        <f>IFERROR(+VLOOKUP(N11,インプットシート!$B:$Z,25,0),"")</f>
        <v/>
      </c>
      <c r="P11" s="165" t="str">
        <f>IFERROR(+VLOOKUP(N11,インプットシート!$B:$Z,21,0),"")</f>
        <v/>
      </c>
      <c r="Q11">
        <v>9</v>
      </c>
      <c r="R11" s="165" t="str">
        <f t="shared" si="4"/>
        <v>1年目光熱水費9</v>
      </c>
      <c r="S11" s="165" t="str">
        <f>IFERROR(+VLOOKUP(R11,インプットシート!$B:$Z,25,0),"")</f>
        <v/>
      </c>
      <c r="T11" s="165" t="str">
        <f>IFERROR(+VLOOKUP(R11,インプットシート!$B:$Z,21,0),"")</f>
        <v/>
      </c>
      <c r="U11">
        <v>9</v>
      </c>
      <c r="V11" s="165" t="str">
        <f t="shared" si="5"/>
        <v>1年目備品購入費9</v>
      </c>
      <c r="W11" s="165" t="str">
        <f>IFERROR(+VLOOKUP(V11,インプットシート!$B:$Z,25,0),"")</f>
        <v/>
      </c>
      <c r="X11" s="165" t="str">
        <f>IFERROR(+VLOOKUP(V11,インプットシート!$B:$Z,21,0),"")</f>
        <v/>
      </c>
      <c r="Y11">
        <v>9</v>
      </c>
      <c r="Z11" s="165" t="str">
        <f t="shared" si="6"/>
        <v>1年目消耗品費9</v>
      </c>
      <c r="AA11" s="165" t="str">
        <f>IFERROR(+VLOOKUP(Z11,インプットシート!$B:$Z,25,0),"")</f>
        <v/>
      </c>
      <c r="AB11" s="165" t="str">
        <f>IFERROR(+VLOOKUP(Z11,インプットシート!$B:$Z,21,0),"")</f>
        <v/>
      </c>
      <c r="AC11">
        <v>9</v>
      </c>
      <c r="AD11" s="165" t="str">
        <f t="shared" si="7"/>
        <v>1年目借料損料9</v>
      </c>
      <c r="AE11" s="165" t="str">
        <f>IFERROR(+VLOOKUP(AD11,インプットシート!$B:$Z,25,0),"")</f>
        <v/>
      </c>
      <c r="AF11" s="165" t="str">
        <f>IFERROR(+VLOOKUP(AD11,インプットシート!$B:$Z,21,0),"")</f>
        <v/>
      </c>
      <c r="AG11">
        <v>9</v>
      </c>
      <c r="AH11" s="165" t="str">
        <f t="shared" si="8"/>
        <v>1年目印刷製本費9</v>
      </c>
      <c r="AI11" s="165" t="str">
        <f>IFERROR(+VLOOKUP(AH11,インプットシート!$B:$Z,25,0),"")</f>
        <v/>
      </c>
      <c r="AJ11" s="165" t="str">
        <f>IFERROR(+VLOOKUP(AH11,インプットシート!$B:$Z,21,0),"")</f>
        <v/>
      </c>
      <c r="AK11">
        <v>9</v>
      </c>
      <c r="AL11" s="165" t="str">
        <f t="shared" si="9"/>
        <v>1年目通信運搬費9</v>
      </c>
      <c r="AM11" s="165" t="str">
        <f>IFERROR(+VLOOKUP(AL11,インプットシート!$B:$Z,25,0),"")</f>
        <v/>
      </c>
      <c r="AN11" s="165" t="str">
        <f>IFERROR(+VLOOKUP(AL11,インプットシート!$B:$Z,21,0),"")</f>
        <v/>
      </c>
      <c r="AO11">
        <v>9</v>
      </c>
      <c r="AP11" s="165" t="str">
        <f t="shared" si="10"/>
        <v>1年目委託費9</v>
      </c>
      <c r="AQ11" s="165" t="str">
        <f>IFERROR(+VLOOKUP(AP11,インプットシート!$B:$Z,25,0),"")</f>
        <v/>
      </c>
      <c r="AR11" s="165" t="str">
        <f>IFERROR(+VLOOKUP(AP11,インプットシート!$B:$Z,21,0),"")</f>
        <v/>
      </c>
      <c r="AS11">
        <v>9</v>
      </c>
      <c r="AT11" s="165" t="str">
        <f t="shared" si="11"/>
        <v>1年目雑役務費9</v>
      </c>
      <c r="AU11" s="165" t="str">
        <f>IFERROR(+VLOOKUP(AT11,インプットシート!$B:$Z,25,0),"")</f>
        <v/>
      </c>
      <c r="AV11" s="165" t="str">
        <f>IFERROR(+VLOOKUP(AT11,インプットシート!$B:$Z,21,0),"")</f>
        <v/>
      </c>
      <c r="AW11">
        <v>9</v>
      </c>
      <c r="AX11" s="165" t="str">
        <f t="shared" si="12"/>
        <v>1年目保険料9</v>
      </c>
      <c r="AY11" s="165" t="str">
        <f>IFERROR(+VLOOKUP(AX11,インプットシート!$B:$Z,25,0),"")</f>
        <v/>
      </c>
      <c r="AZ11" s="165" t="str">
        <f>IFERROR(+VLOOKUP(AX11,インプットシート!$B:$Z,21,0),"")</f>
        <v/>
      </c>
      <c r="BA11">
        <v>9</v>
      </c>
      <c r="BB11" s="165" t="str">
        <f t="shared" si="13"/>
        <v>1年目その他の経費9</v>
      </c>
      <c r="BC11" s="165" t="str">
        <f>IFERROR(+VLOOKUP(BB11,インプットシート!$B:$Z,25,0),"")</f>
        <v/>
      </c>
      <c r="BD11" s="165" t="str">
        <f>IFERROR(+VLOOKUP(BB11,インプットシート!$B:$Z,21,0),"")</f>
        <v/>
      </c>
      <c r="BE11">
        <v>9</v>
      </c>
      <c r="BF11" s="165" t="str">
        <f t="shared" si="14"/>
        <v>1年目参加費収入9</v>
      </c>
      <c r="BG11" s="165" t="str">
        <f>IFERROR(+VLOOKUP(BF11,インプットシート!$B:$Z,25,0),"")</f>
        <v/>
      </c>
      <c r="BH11" s="165" t="str">
        <f>IFERROR(+VLOOKUP(BF11,インプットシート!$B:$Z,21,0),"")</f>
        <v/>
      </c>
      <c r="BI11">
        <v>9</v>
      </c>
      <c r="BJ11" s="165" t="str">
        <f t="shared" si="15"/>
        <v>1年目寄付金・協賛金収入9</v>
      </c>
      <c r="BK11" s="165" t="str">
        <f>IFERROR(+VLOOKUP(BJ11,インプットシート!$B:$Z,25,0),"")</f>
        <v/>
      </c>
      <c r="BL11" s="165" t="str">
        <f>IFERROR(+VLOOKUP(BJ11,インプットシート!$B:$Z,21,0),"")</f>
        <v/>
      </c>
      <c r="BM11">
        <v>9</v>
      </c>
      <c r="BN11" s="165" t="str">
        <f t="shared" si="16"/>
        <v>1年目一般会計繰入金9</v>
      </c>
      <c r="BO11" s="165" t="str">
        <f>IFERROR(+VLOOKUP(BN11,インプットシート!$B:$Z,25,0),"")</f>
        <v/>
      </c>
      <c r="BP11" s="165" t="str">
        <f>IFERROR(+VLOOKUP(BN11,インプットシート!$B:$Z,21,0),"")</f>
        <v/>
      </c>
      <c r="BQ11">
        <v>9</v>
      </c>
      <c r="BR11" s="165" t="str">
        <f t="shared" si="17"/>
        <v>1年目賃金（職員）9</v>
      </c>
      <c r="BS11" s="165" t="str">
        <f>IFERROR(+VLOOKUP(BR11,インプットシート!$B:$Z,25,0),"")</f>
        <v/>
      </c>
      <c r="BT11" s="165" t="str">
        <f>IFERROR(+VLOOKUP(BR11,インプットシート!$B:$Z,21,0),"")</f>
        <v/>
      </c>
    </row>
    <row r="12" spans="1:72">
      <c r="A12">
        <v>10</v>
      </c>
      <c r="B12" s="165" t="str">
        <f t="shared" si="0"/>
        <v>1年目謝金10</v>
      </c>
      <c r="C12" s="165" t="str">
        <f>IFERROR(+VLOOKUP(B12,インプットシート!$B:$Z,25,0),"")</f>
        <v/>
      </c>
      <c r="D12" s="165" t="str">
        <f>IFERROR(+VLOOKUP(B12,インプットシート!$B:$Z,21,0),"")</f>
        <v/>
      </c>
      <c r="E12">
        <v>10</v>
      </c>
      <c r="F12" s="165" t="str">
        <f t="shared" si="1"/>
        <v>1年目旅費10</v>
      </c>
      <c r="G12" s="165" t="str">
        <f>IFERROR(+VLOOKUP(F12,インプットシート!$B:$Z,25,0),"")</f>
        <v/>
      </c>
      <c r="H12" s="165" t="str">
        <f>IFERROR(+VLOOKUP(F12,インプットシート!$B:$Z,21,0),"")</f>
        <v/>
      </c>
      <c r="I12">
        <v>10</v>
      </c>
      <c r="J12" s="165" t="str">
        <f t="shared" si="2"/>
        <v>1年目賃金（アルバイト）10</v>
      </c>
      <c r="K12" s="165" t="str">
        <f>IFERROR(+VLOOKUP(J12,インプットシート!$B:$Z,25,0),"")</f>
        <v/>
      </c>
      <c r="L12" s="165" t="str">
        <f>IFERROR(+VLOOKUP(J12,インプットシート!$B:$Z,21,0),"")</f>
        <v/>
      </c>
      <c r="M12">
        <v>10</v>
      </c>
      <c r="N12" s="165" t="str">
        <f t="shared" si="3"/>
        <v>1年目家賃10</v>
      </c>
      <c r="O12" s="165" t="str">
        <f>IFERROR(+VLOOKUP(N12,インプットシート!$B:$Z,25,0),"")</f>
        <v/>
      </c>
      <c r="P12" s="165" t="str">
        <f>IFERROR(+VLOOKUP(N12,インプットシート!$B:$Z,21,0),"")</f>
        <v/>
      </c>
      <c r="Q12">
        <v>10</v>
      </c>
      <c r="R12" s="165" t="str">
        <f t="shared" si="4"/>
        <v>1年目光熱水費10</v>
      </c>
      <c r="S12" s="165" t="str">
        <f>IFERROR(+VLOOKUP(R12,インプットシート!$B:$Z,25,0),"")</f>
        <v/>
      </c>
      <c r="T12" s="165" t="str">
        <f>IFERROR(+VLOOKUP(R12,インプットシート!$B:$Z,21,0),"")</f>
        <v/>
      </c>
      <c r="U12">
        <v>10</v>
      </c>
      <c r="V12" s="165" t="str">
        <f t="shared" si="5"/>
        <v>1年目備品購入費10</v>
      </c>
      <c r="W12" s="165" t="str">
        <f>IFERROR(+VLOOKUP(V12,インプットシート!$B:$Z,25,0),"")</f>
        <v/>
      </c>
      <c r="X12" s="165" t="str">
        <f>IFERROR(+VLOOKUP(V12,インプットシート!$B:$Z,21,0),"")</f>
        <v/>
      </c>
      <c r="Y12">
        <v>10</v>
      </c>
      <c r="Z12" s="165" t="str">
        <f t="shared" si="6"/>
        <v>1年目消耗品費10</v>
      </c>
      <c r="AA12" s="165" t="str">
        <f>IFERROR(+VLOOKUP(Z12,インプットシート!$B:$Z,25,0),"")</f>
        <v/>
      </c>
      <c r="AB12" s="165" t="str">
        <f>IFERROR(+VLOOKUP(Z12,インプットシート!$B:$Z,21,0),"")</f>
        <v/>
      </c>
      <c r="AC12">
        <v>10</v>
      </c>
      <c r="AD12" s="165" t="str">
        <f t="shared" si="7"/>
        <v>1年目借料損料10</v>
      </c>
      <c r="AE12" s="165" t="str">
        <f>IFERROR(+VLOOKUP(AD12,インプットシート!$B:$Z,25,0),"")</f>
        <v/>
      </c>
      <c r="AF12" s="165" t="str">
        <f>IFERROR(+VLOOKUP(AD12,インプットシート!$B:$Z,21,0),"")</f>
        <v/>
      </c>
      <c r="AG12">
        <v>10</v>
      </c>
      <c r="AH12" s="165" t="str">
        <f t="shared" si="8"/>
        <v>1年目印刷製本費10</v>
      </c>
      <c r="AI12" s="165" t="str">
        <f>IFERROR(+VLOOKUP(AH12,インプットシート!$B:$Z,25,0),"")</f>
        <v/>
      </c>
      <c r="AJ12" s="165" t="str">
        <f>IFERROR(+VLOOKUP(AH12,インプットシート!$B:$Z,21,0),"")</f>
        <v/>
      </c>
      <c r="AK12">
        <v>10</v>
      </c>
      <c r="AL12" s="165" t="str">
        <f t="shared" si="9"/>
        <v>1年目通信運搬費10</v>
      </c>
      <c r="AM12" s="165" t="str">
        <f>IFERROR(+VLOOKUP(AL12,インプットシート!$B:$Z,25,0),"")</f>
        <v/>
      </c>
      <c r="AN12" s="165" t="str">
        <f>IFERROR(+VLOOKUP(AL12,インプットシート!$B:$Z,21,0),"")</f>
        <v/>
      </c>
      <c r="AO12">
        <v>10</v>
      </c>
      <c r="AP12" s="165" t="str">
        <f t="shared" si="10"/>
        <v>1年目委託費10</v>
      </c>
      <c r="AQ12" s="165" t="str">
        <f>IFERROR(+VLOOKUP(AP12,インプットシート!$B:$Z,25,0),"")</f>
        <v/>
      </c>
      <c r="AR12" s="165" t="str">
        <f>IFERROR(+VLOOKUP(AP12,インプットシート!$B:$Z,21,0),"")</f>
        <v/>
      </c>
      <c r="AS12">
        <v>10</v>
      </c>
      <c r="AT12" s="165" t="str">
        <f t="shared" si="11"/>
        <v>1年目雑役務費10</v>
      </c>
      <c r="AU12" s="165" t="str">
        <f>IFERROR(+VLOOKUP(AT12,インプットシート!$B:$Z,25,0),"")</f>
        <v/>
      </c>
      <c r="AV12" s="165" t="str">
        <f>IFERROR(+VLOOKUP(AT12,インプットシート!$B:$Z,21,0),"")</f>
        <v/>
      </c>
      <c r="AW12">
        <v>10</v>
      </c>
      <c r="AX12" s="165" t="str">
        <f t="shared" si="12"/>
        <v>1年目保険料10</v>
      </c>
      <c r="AY12" s="165" t="str">
        <f>IFERROR(+VLOOKUP(AX12,インプットシート!$B:$Z,25,0),"")</f>
        <v/>
      </c>
      <c r="AZ12" s="165" t="str">
        <f>IFERROR(+VLOOKUP(AX12,インプットシート!$B:$Z,21,0),"")</f>
        <v/>
      </c>
      <c r="BA12">
        <v>10</v>
      </c>
      <c r="BB12" s="165" t="str">
        <f t="shared" si="13"/>
        <v>1年目その他の経費10</v>
      </c>
      <c r="BC12" s="165" t="str">
        <f>IFERROR(+VLOOKUP(BB12,インプットシート!$B:$Z,25,0),"")</f>
        <v/>
      </c>
      <c r="BD12" s="165" t="str">
        <f>IFERROR(+VLOOKUP(BB12,インプットシート!$B:$Z,21,0),"")</f>
        <v/>
      </c>
      <c r="BE12">
        <v>10</v>
      </c>
      <c r="BF12" s="165" t="str">
        <f t="shared" si="14"/>
        <v>1年目参加費収入10</v>
      </c>
      <c r="BG12" s="165" t="str">
        <f>IFERROR(+VLOOKUP(BF12,インプットシート!$B:$Z,25,0),"")</f>
        <v/>
      </c>
      <c r="BH12" s="165" t="str">
        <f>IFERROR(+VLOOKUP(BF12,インプットシート!$B:$Z,21,0),"")</f>
        <v/>
      </c>
      <c r="BI12">
        <v>10</v>
      </c>
      <c r="BJ12" s="165" t="str">
        <f t="shared" si="15"/>
        <v>1年目寄付金・協賛金収入10</v>
      </c>
      <c r="BK12" s="165" t="str">
        <f>IFERROR(+VLOOKUP(BJ12,インプットシート!$B:$Z,25,0),"")</f>
        <v/>
      </c>
      <c r="BL12" s="165" t="str">
        <f>IFERROR(+VLOOKUP(BJ12,インプットシート!$B:$Z,21,0),"")</f>
        <v/>
      </c>
      <c r="BM12">
        <v>10</v>
      </c>
      <c r="BN12" s="165" t="str">
        <f t="shared" si="16"/>
        <v>1年目一般会計繰入金10</v>
      </c>
      <c r="BO12" s="165" t="str">
        <f>IFERROR(+VLOOKUP(BN12,インプットシート!$B:$Z,25,0),"")</f>
        <v/>
      </c>
      <c r="BP12" s="165" t="str">
        <f>IFERROR(+VLOOKUP(BN12,インプットシート!$B:$Z,21,0),"")</f>
        <v/>
      </c>
      <c r="BQ12">
        <v>10</v>
      </c>
      <c r="BR12" s="165" t="str">
        <f t="shared" si="17"/>
        <v>1年目賃金（職員）10</v>
      </c>
      <c r="BS12" s="165" t="str">
        <f>IFERROR(+VLOOKUP(BR12,インプットシート!$B:$Z,25,0),"")</f>
        <v/>
      </c>
      <c r="BT12" s="165" t="str">
        <f>IFERROR(+VLOOKUP(BR12,インプットシート!$B:$Z,21,0),"")</f>
        <v/>
      </c>
    </row>
    <row r="13" spans="1:72">
      <c r="A13">
        <v>11</v>
      </c>
      <c r="B13" s="165" t="str">
        <f t="shared" si="0"/>
        <v>1年目謝金11</v>
      </c>
      <c r="C13" s="165" t="str">
        <f>IFERROR(+VLOOKUP(B13,インプットシート!$B:$Z,25,0),"")</f>
        <v/>
      </c>
      <c r="D13" s="165" t="str">
        <f>IFERROR(+VLOOKUP(B13,インプットシート!$B:$Z,21,0),"")</f>
        <v/>
      </c>
      <c r="E13">
        <v>11</v>
      </c>
      <c r="F13" s="165" t="str">
        <f t="shared" si="1"/>
        <v>1年目旅費11</v>
      </c>
      <c r="G13" s="165" t="str">
        <f>IFERROR(+VLOOKUP(F13,インプットシート!$B:$Z,25,0),"")</f>
        <v/>
      </c>
      <c r="H13" s="165" t="str">
        <f>IFERROR(+VLOOKUP(F13,インプットシート!$B:$Z,21,0),"")</f>
        <v/>
      </c>
      <c r="I13">
        <v>11</v>
      </c>
      <c r="J13" s="165" t="str">
        <f t="shared" si="2"/>
        <v>1年目賃金（アルバイト）11</v>
      </c>
      <c r="K13" s="165" t="str">
        <f>IFERROR(+VLOOKUP(J13,インプットシート!$B:$Z,25,0),"")</f>
        <v/>
      </c>
      <c r="L13" s="165" t="str">
        <f>IFERROR(+VLOOKUP(J13,インプットシート!$B:$Z,21,0),"")</f>
        <v/>
      </c>
      <c r="M13">
        <v>11</v>
      </c>
      <c r="N13" s="165" t="str">
        <f t="shared" si="3"/>
        <v>1年目家賃11</v>
      </c>
      <c r="O13" s="165" t="str">
        <f>IFERROR(+VLOOKUP(N13,インプットシート!$B:$Z,25,0),"")</f>
        <v/>
      </c>
      <c r="P13" s="165" t="str">
        <f>IFERROR(+VLOOKUP(N13,インプットシート!$B:$Z,21,0),"")</f>
        <v/>
      </c>
      <c r="Q13">
        <v>11</v>
      </c>
      <c r="R13" s="165" t="str">
        <f t="shared" si="4"/>
        <v>1年目光熱水費11</v>
      </c>
      <c r="S13" s="165" t="str">
        <f>IFERROR(+VLOOKUP(R13,インプットシート!$B:$Z,25,0),"")</f>
        <v/>
      </c>
      <c r="T13" s="165" t="str">
        <f>IFERROR(+VLOOKUP(R13,インプットシート!$B:$Z,21,0),"")</f>
        <v/>
      </c>
      <c r="U13">
        <v>11</v>
      </c>
      <c r="V13" s="165" t="str">
        <f t="shared" si="5"/>
        <v>1年目備品購入費11</v>
      </c>
      <c r="W13" s="165" t="str">
        <f>IFERROR(+VLOOKUP(V13,インプットシート!$B:$Z,25,0),"")</f>
        <v/>
      </c>
      <c r="X13" s="165" t="str">
        <f>IFERROR(+VLOOKUP(V13,インプットシート!$B:$Z,21,0),"")</f>
        <v/>
      </c>
      <c r="Y13">
        <v>11</v>
      </c>
      <c r="Z13" s="165" t="str">
        <f t="shared" si="6"/>
        <v>1年目消耗品費11</v>
      </c>
      <c r="AA13" s="165" t="str">
        <f>IFERROR(+VLOOKUP(Z13,インプットシート!$B:$Z,25,0),"")</f>
        <v/>
      </c>
      <c r="AB13" s="165" t="str">
        <f>IFERROR(+VLOOKUP(Z13,インプットシート!$B:$Z,21,0),"")</f>
        <v/>
      </c>
      <c r="AC13">
        <v>11</v>
      </c>
      <c r="AD13" s="165" t="str">
        <f t="shared" si="7"/>
        <v>1年目借料損料11</v>
      </c>
      <c r="AE13" s="165" t="str">
        <f>IFERROR(+VLOOKUP(AD13,インプットシート!$B:$Z,25,0),"")</f>
        <v/>
      </c>
      <c r="AF13" s="165" t="str">
        <f>IFERROR(+VLOOKUP(AD13,インプットシート!$B:$Z,21,0),"")</f>
        <v/>
      </c>
      <c r="AG13">
        <v>11</v>
      </c>
      <c r="AH13" s="165" t="str">
        <f t="shared" si="8"/>
        <v>1年目印刷製本費11</v>
      </c>
      <c r="AI13" s="165" t="str">
        <f>IFERROR(+VLOOKUP(AH13,インプットシート!$B:$Z,25,0),"")</f>
        <v/>
      </c>
      <c r="AJ13" s="165" t="str">
        <f>IFERROR(+VLOOKUP(AH13,インプットシート!$B:$Z,21,0),"")</f>
        <v/>
      </c>
      <c r="AK13">
        <v>11</v>
      </c>
      <c r="AL13" s="165" t="str">
        <f t="shared" si="9"/>
        <v>1年目通信運搬費11</v>
      </c>
      <c r="AM13" s="165" t="str">
        <f>IFERROR(+VLOOKUP(AL13,インプットシート!$B:$Z,25,0),"")</f>
        <v/>
      </c>
      <c r="AN13" s="165" t="str">
        <f>IFERROR(+VLOOKUP(AL13,インプットシート!$B:$Z,21,0),"")</f>
        <v/>
      </c>
      <c r="AO13">
        <v>11</v>
      </c>
      <c r="AP13" s="165" t="str">
        <f t="shared" si="10"/>
        <v>1年目委託費11</v>
      </c>
      <c r="AQ13" s="165" t="str">
        <f>IFERROR(+VLOOKUP(AP13,インプットシート!$B:$Z,25,0),"")</f>
        <v/>
      </c>
      <c r="AR13" s="165" t="str">
        <f>IFERROR(+VLOOKUP(AP13,インプットシート!$B:$Z,21,0),"")</f>
        <v/>
      </c>
      <c r="AS13">
        <v>11</v>
      </c>
      <c r="AT13" s="165" t="str">
        <f t="shared" si="11"/>
        <v>1年目雑役務費11</v>
      </c>
      <c r="AU13" s="165" t="str">
        <f>IFERROR(+VLOOKUP(AT13,インプットシート!$B:$Z,25,0),"")</f>
        <v/>
      </c>
      <c r="AV13" s="165" t="str">
        <f>IFERROR(+VLOOKUP(AT13,インプットシート!$B:$Z,21,0),"")</f>
        <v/>
      </c>
      <c r="AW13">
        <v>11</v>
      </c>
      <c r="AX13" s="165" t="str">
        <f t="shared" si="12"/>
        <v>1年目保険料11</v>
      </c>
      <c r="AY13" s="165" t="str">
        <f>IFERROR(+VLOOKUP(AX13,インプットシート!$B:$Z,25,0),"")</f>
        <v/>
      </c>
      <c r="AZ13" s="165" t="str">
        <f>IFERROR(+VLOOKUP(AX13,インプットシート!$B:$Z,21,0),"")</f>
        <v/>
      </c>
      <c r="BA13">
        <v>11</v>
      </c>
      <c r="BB13" s="165" t="str">
        <f t="shared" si="13"/>
        <v>1年目その他の経費11</v>
      </c>
      <c r="BC13" s="165" t="str">
        <f>IFERROR(+VLOOKUP(BB13,インプットシート!$B:$Z,25,0),"")</f>
        <v/>
      </c>
      <c r="BD13" s="165" t="str">
        <f>IFERROR(+VLOOKUP(BB13,インプットシート!$B:$Z,21,0),"")</f>
        <v/>
      </c>
      <c r="BE13">
        <v>11</v>
      </c>
      <c r="BF13" s="165" t="str">
        <f t="shared" si="14"/>
        <v>1年目参加費収入11</v>
      </c>
      <c r="BG13" s="165" t="str">
        <f>IFERROR(+VLOOKUP(BF13,インプットシート!$B:$Z,25,0),"")</f>
        <v/>
      </c>
      <c r="BH13" s="165" t="str">
        <f>IFERROR(+VLOOKUP(BF13,インプットシート!$B:$Z,21,0),"")</f>
        <v/>
      </c>
      <c r="BI13">
        <v>11</v>
      </c>
      <c r="BJ13" s="165" t="str">
        <f t="shared" si="15"/>
        <v>1年目寄付金・協賛金収入11</v>
      </c>
      <c r="BK13" s="165" t="str">
        <f>IFERROR(+VLOOKUP(BJ13,インプットシート!$B:$Z,25,0),"")</f>
        <v/>
      </c>
      <c r="BL13" s="165" t="str">
        <f>IFERROR(+VLOOKUP(BJ13,インプットシート!$B:$Z,21,0),"")</f>
        <v/>
      </c>
      <c r="BM13">
        <v>11</v>
      </c>
      <c r="BN13" s="165" t="str">
        <f t="shared" si="16"/>
        <v>1年目一般会計繰入金11</v>
      </c>
      <c r="BO13" s="165" t="str">
        <f>IFERROR(+VLOOKUP(BN13,インプットシート!$B:$Z,25,0),"")</f>
        <v/>
      </c>
      <c r="BP13" s="165" t="str">
        <f>IFERROR(+VLOOKUP(BN13,インプットシート!$B:$Z,21,0),"")</f>
        <v/>
      </c>
      <c r="BQ13">
        <v>11</v>
      </c>
      <c r="BR13" s="165" t="str">
        <f t="shared" si="17"/>
        <v>1年目賃金（職員）11</v>
      </c>
      <c r="BS13" s="165" t="str">
        <f>IFERROR(+VLOOKUP(BR13,インプットシート!$B:$Z,25,0),"")</f>
        <v/>
      </c>
      <c r="BT13" s="165" t="str">
        <f>IFERROR(+VLOOKUP(BR13,インプットシート!$B:$Z,21,0),"")</f>
        <v/>
      </c>
    </row>
    <row r="14" spans="1:72">
      <c r="A14">
        <v>12</v>
      </c>
      <c r="B14" s="165" t="str">
        <f t="shared" si="0"/>
        <v>1年目謝金12</v>
      </c>
      <c r="C14" s="165" t="str">
        <f>IFERROR(+VLOOKUP(B14,インプットシート!$B:$Z,25,0),"")</f>
        <v/>
      </c>
      <c r="D14" s="165" t="str">
        <f>IFERROR(+VLOOKUP(B14,インプットシート!$B:$Z,21,0),"")</f>
        <v/>
      </c>
      <c r="E14">
        <v>12</v>
      </c>
      <c r="F14" s="165" t="str">
        <f t="shared" si="1"/>
        <v>1年目旅費12</v>
      </c>
      <c r="G14" s="165" t="str">
        <f>IFERROR(+VLOOKUP(F14,インプットシート!$B:$Z,25,0),"")</f>
        <v/>
      </c>
      <c r="H14" s="165" t="str">
        <f>IFERROR(+VLOOKUP(F14,インプットシート!$B:$Z,21,0),"")</f>
        <v/>
      </c>
      <c r="I14">
        <v>12</v>
      </c>
      <c r="J14" s="165" t="str">
        <f t="shared" si="2"/>
        <v>1年目賃金（アルバイト）12</v>
      </c>
      <c r="K14" s="165" t="str">
        <f>IFERROR(+VLOOKUP(J14,インプットシート!$B:$Z,25,0),"")</f>
        <v/>
      </c>
      <c r="L14" s="165" t="str">
        <f>IFERROR(+VLOOKUP(J14,インプットシート!$B:$Z,21,0),"")</f>
        <v/>
      </c>
      <c r="M14">
        <v>12</v>
      </c>
      <c r="N14" s="165" t="str">
        <f t="shared" si="3"/>
        <v>1年目家賃12</v>
      </c>
      <c r="O14" s="165" t="str">
        <f>IFERROR(+VLOOKUP(N14,インプットシート!$B:$Z,25,0),"")</f>
        <v/>
      </c>
      <c r="P14" s="165" t="str">
        <f>IFERROR(+VLOOKUP(N14,インプットシート!$B:$Z,21,0),"")</f>
        <v/>
      </c>
      <c r="Q14">
        <v>12</v>
      </c>
      <c r="R14" s="165" t="str">
        <f t="shared" si="4"/>
        <v>1年目光熱水費12</v>
      </c>
      <c r="S14" s="165" t="str">
        <f>IFERROR(+VLOOKUP(R14,インプットシート!$B:$Z,25,0),"")</f>
        <v/>
      </c>
      <c r="T14" s="165" t="str">
        <f>IFERROR(+VLOOKUP(R14,インプットシート!$B:$Z,21,0),"")</f>
        <v/>
      </c>
      <c r="U14">
        <v>12</v>
      </c>
      <c r="V14" s="165" t="str">
        <f t="shared" si="5"/>
        <v>1年目備品購入費12</v>
      </c>
      <c r="W14" s="165" t="str">
        <f>IFERROR(+VLOOKUP(V14,インプットシート!$B:$Z,25,0),"")</f>
        <v/>
      </c>
      <c r="X14" s="165" t="str">
        <f>IFERROR(+VLOOKUP(V14,インプットシート!$B:$Z,21,0),"")</f>
        <v/>
      </c>
      <c r="Y14">
        <v>12</v>
      </c>
      <c r="Z14" s="165" t="str">
        <f t="shared" si="6"/>
        <v>1年目消耗品費12</v>
      </c>
      <c r="AA14" s="165" t="str">
        <f>IFERROR(+VLOOKUP(Z14,インプットシート!$B:$Z,25,0),"")</f>
        <v/>
      </c>
      <c r="AB14" s="165" t="str">
        <f>IFERROR(+VLOOKUP(Z14,インプットシート!$B:$Z,21,0),"")</f>
        <v/>
      </c>
      <c r="AC14">
        <v>12</v>
      </c>
      <c r="AD14" s="165" t="str">
        <f t="shared" si="7"/>
        <v>1年目借料損料12</v>
      </c>
      <c r="AE14" s="165" t="str">
        <f>IFERROR(+VLOOKUP(AD14,インプットシート!$B:$Z,25,0),"")</f>
        <v/>
      </c>
      <c r="AF14" s="165" t="str">
        <f>IFERROR(+VLOOKUP(AD14,インプットシート!$B:$Z,21,0),"")</f>
        <v/>
      </c>
      <c r="AG14">
        <v>12</v>
      </c>
      <c r="AH14" s="165" t="str">
        <f t="shared" si="8"/>
        <v>1年目印刷製本費12</v>
      </c>
      <c r="AI14" s="165" t="str">
        <f>IFERROR(+VLOOKUP(AH14,インプットシート!$B:$Z,25,0),"")</f>
        <v/>
      </c>
      <c r="AJ14" s="165" t="str">
        <f>IFERROR(+VLOOKUP(AH14,インプットシート!$B:$Z,21,0),"")</f>
        <v/>
      </c>
      <c r="AK14">
        <v>12</v>
      </c>
      <c r="AL14" s="165" t="str">
        <f t="shared" si="9"/>
        <v>1年目通信運搬費12</v>
      </c>
      <c r="AM14" s="165" t="str">
        <f>IFERROR(+VLOOKUP(AL14,インプットシート!$B:$Z,25,0),"")</f>
        <v/>
      </c>
      <c r="AN14" s="165" t="str">
        <f>IFERROR(+VLOOKUP(AL14,インプットシート!$B:$Z,21,0),"")</f>
        <v/>
      </c>
      <c r="AO14">
        <v>12</v>
      </c>
      <c r="AP14" s="165" t="str">
        <f t="shared" si="10"/>
        <v>1年目委託費12</v>
      </c>
      <c r="AQ14" s="165" t="str">
        <f>IFERROR(+VLOOKUP(AP14,インプットシート!$B:$Z,25,0),"")</f>
        <v/>
      </c>
      <c r="AR14" s="165" t="str">
        <f>IFERROR(+VLOOKUP(AP14,インプットシート!$B:$Z,21,0),"")</f>
        <v/>
      </c>
      <c r="AS14">
        <v>12</v>
      </c>
      <c r="AT14" s="165" t="str">
        <f t="shared" si="11"/>
        <v>1年目雑役務費12</v>
      </c>
      <c r="AU14" s="165" t="str">
        <f>IFERROR(+VLOOKUP(AT14,インプットシート!$B:$Z,25,0),"")</f>
        <v/>
      </c>
      <c r="AV14" s="165" t="str">
        <f>IFERROR(+VLOOKUP(AT14,インプットシート!$B:$Z,21,0),"")</f>
        <v/>
      </c>
      <c r="AW14">
        <v>12</v>
      </c>
      <c r="AX14" s="165" t="str">
        <f t="shared" si="12"/>
        <v>1年目保険料12</v>
      </c>
      <c r="AY14" s="165" t="str">
        <f>IFERROR(+VLOOKUP(AX14,インプットシート!$B:$Z,25,0),"")</f>
        <v/>
      </c>
      <c r="AZ14" s="165" t="str">
        <f>IFERROR(+VLOOKUP(AX14,インプットシート!$B:$Z,21,0),"")</f>
        <v/>
      </c>
      <c r="BA14">
        <v>12</v>
      </c>
      <c r="BB14" s="165" t="str">
        <f t="shared" si="13"/>
        <v>1年目その他の経費12</v>
      </c>
      <c r="BC14" s="165" t="str">
        <f>IFERROR(+VLOOKUP(BB14,インプットシート!$B:$Z,25,0),"")</f>
        <v/>
      </c>
      <c r="BD14" s="165" t="str">
        <f>IFERROR(+VLOOKUP(BB14,インプットシート!$B:$Z,21,0),"")</f>
        <v/>
      </c>
      <c r="BE14">
        <v>12</v>
      </c>
      <c r="BF14" s="165" t="str">
        <f t="shared" si="14"/>
        <v>1年目参加費収入12</v>
      </c>
      <c r="BG14" s="165" t="str">
        <f>IFERROR(+VLOOKUP(BF14,インプットシート!$B:$Z,25,0),"")</f>
        <v/>
      </c>
      <c r="BH14" s="165" t="str">
        <f>IFERROR(+VLOOKUP(BF14,インプットシート!$B:$Z,21,0),"")</f>
        <v/>
      </c>
      <c r="BI14">
        <v>12</v>
      </c>
      <c r="BJ14" s="165" t="str">
        <f t="shared" si="15"/>
        <v>1年目寄付金・協賛金収入12</v>
      </c>
      <c r="BK14" s="165" t="str">
        <f>IFERROR(+VLOOKUP(BJ14,インプットシート!$B:$Z,25,0),"")</f>
        <v/>
      </c>
      <c r="BL14" s="165" t="str">
        <f>IFERROR(+VLOOKUP(BJ14,インプットシート!$B:$Z,21,0),"")</f>
        <v/>
      </c>
      <c r="BM14">
        <v>12</v>
      </c>
      <c r="BN14" s="165" t="str">
        <f t="shared" si="16"/>
        <v>1年目一般会計繰入金12</v>
      </c>
      <c r="BO14" s="165" t="str">
        <f>IFERROR(+VLOOKUP(BN14,インプットシート!$B:$Z,25,0),"")</f>
        <v/>
      </c>
      <c r="BP14" s="165" t="str">
        <f>IFERROR(+VLOOKUP(BN14,インプットシート!$B:$Z,21,0),"")</f>
        <v/>
      </c>
      <c r="BQ14">
        <v>12</v>
      </c>
      <c r="BR14" s="165" t="str">
        <f t="shared" si="17"/>
        <v>1年目賃金（職員）12</v>
      </c>
      <c r="BS14" s="165" t="str">
        <f>IFERROR(+VLOOKUP(BR14,インプットシート!$B:$Z,25,0),"")</f>
        <v/>
      </c>
      <c r="BT14" s="165" t="str">
        <f>IFERROR(+VLOOKUP(BR14,インプットシート!$B:$Z,21,0),"")</f>
        <v/>
      </c>
    </row>
    <row r="15" spans="1:72">
      <c r="A15">
        <v>13</v>
      </c>
      <c r="B15" s="165" t="str">
        <f t="shared" si="0"/>
        <v>1年目謝金13</v>
      </c>
      <c r="C15" s="165" t="str">
        <f>IFERROR(+VLOOKUP(B15,インプットシート!$B:$Z,25,0),"")</f>
        <v/>
      </c>
      <c r="D15" s="165" t="str">
        <f>IFERROR(+VLOOKUP(B15,インプットシート!$B:$Z,21,0),"")</f>
        <v/>
      </c>
      <c r="E15">
        <v>13</v>
      </c>
      <c r="F15" s="165" t="str">
        <f t="shared" si="1"/>
        <v>1年目旅費13</v>
      </c>
      <c r="G15" s="165" t="str">
        <f>IFERROR(+VLOOKUP(F15,インプットシート!$B:$Z,25,0),"")</f>
        <v/>
      </c>
      <c r="H15" s="165" t="str">
        <f>IFERROR(+VLOOKUP(F15,インプットシート!$B:$Z,21,0),"")</f>
        <v/>
      </c>
      <c r="I15">
        <v>13</v>
      </c>
      <c r="J15" s="165" t="str">
        <f t="shared" si="2"/>
        <v>1年目賃金（アルバイト）13</v>
      </c>
      <c r="K15" s="165" t="str">
        <f>IFERROR(+VLOOKUP(J15,インプットシート!$B:$Z,25,0),"")</f>
        <v/>
      </c>
      <c r="L15" s="165" t="str">
        <f>IFERROR(+VLOOKUP(J15,インプットシート!$B:$Z,21,0),"")</f>
        <v/>
      </c>
      <c r="M15">
        <v>13</v>
      </c>
      <c r="N15" s="165" t="str">
        <f t="shared" si="3"/>
        <v>1年目家賃13</v>
      </c>
      <c r="O15" s="165" t="str">
        <f>IFERROR(+VLOOKUP(N15,インプットシート!$B:$Z,25,0),"")</f>
        <v/>
      </c>
      <c r="P15" s="165" t="str">
        <f>IFERROR(+VLOOKUP(N15,インプットシート!$B:$Z,21,0),"")</f>
        <v/>
      </c>
      <c r="Q15">
        <v>13</v>
      </c>
      <c r="R15" s="165" t="str">
        <f t="shared" si="4"/>
        <v>1年目光熱水費13</v>
      </c>
      <c r="S15" s="165" t="str">
        <f>IFERROR(+VLOOKUP(R15,インプットシート!$B:$Z,25,0),"")</f>
        <v/>
      </c>
      <c r="T15" s="165" t="str">
        <f>IFERROR(+VLOOKUP(R15,インプットシート!$B:$Z,21,0),"")</f>
        <v/>
      </c>
      <c r="U15">
        <v>13</v>
      </c>
      <c r="V15" s="165" t="str">
        <f t="shared" si="5"/>
        <v>1年目備品購入費13</v>
      </c>
      <c r="W15" s="165" t="str">
        <f>IFERROR(+VLOOKUP(V15,インプットシート!$B:$Z,25,0),"")</f>
        <v/>
      </c>
      <c r="X15" s="165" t="str">
        <f>IFERROR(+VLOOKUP(V15,インプットシート!$B:$Z,21,0),"")</f>
        <v/>
      </c>
      <c r="Y15">
        <v>13</v>
      </c>
      <c r="Z15" s="165" t="str">
        <f t="shared" si="6"/>
        <v>1年目消耗品費13</v>
      </c>
      <c r="AA15" s="165" t="str">
        <f>IFERROR(+VLOOKUP(Z15,インプットシート!$B:$Z,25,0),"")</f>
        <v/>
      </c>
      <c r="AB15" s="165" t="str">
        <f>IFERROR(+VLOOKUP(Z15,インプットシート!$B:$Z,21,0),"")</f>
        <v/>
      </c>
      <c r="AC15">
        <v>13</v>
      </c>
      <c r="AD15" s="165" t="str">
        <f t="shared" si="7"/>
        <v>1年目借料損料13</v>
      </c>
      <c r="AE15" s="165" t="str">
        <f>IFERROR(+VLOOKUP(AD15,インプットシート!$B:$Z,25,0),"")</f>
        <v/>
      </c>
      <c r="AF15" s="165" t="str">
        <f>IFERROR(+VLOOKUP(AD15,インプットシート!$B:$Z,21,0),"")</f>
        <v/>
      </c>
      <c r="AG15">
        <v>13</v>
      </c>
      <c r="AH15" s="165" t="str">
        <f t="shared" si="8"/>
        <v>1年目印刷製本費13</v>
      </c>
      <c r="AI15" s="165" t="str">
        <f>IFERROR(+VLOOKUP(AH15,インプットシート!$B:$Z,25,0),"")</f>
        <v/>
      </c>
      <c r="AJ15" s="165" t="str">
        <f>IFERROR(+VLOOKUP(AH15,インプットシート!$B:$Z,21,0),"")</f>
        <v/>
      </c>
      <c r="AK15">
        <v>13</v>
      </c>
      <c r="AL15" s="165" t="str">
        <f t="shared" si="9"/>
        <v>1年目通信運搬費13</v>
      </c>
      <c r="AM15" s="165" t="str">
        <f>IFERROR(+VLOOKUP(AL15,インプットシート!$B:$Z,25,0),"")</f>
        <v/>
      </c>
      <c r="AN15" s="165" t="str">
        <f>IFERROR(+VLOOKUP(AL15,インプットシート!$B:$Z,21,0),"")</f>
        <v/>
      </c>
      <c r="AO15">
        <v>13</v>
      </c>
      <c r="AP15" s="165" t="str">
        <f t="shared" si="10"/>
        <v>1年目委託費13</v>
      </c>
      <c r="AQ15" s="165" t="str">
        <f>IFERROR(+VLOOKUP(AP15,インプットシート!$B:$Z,25,0),"")</f>
        <v/>
      </c>
      <c r="AR15" s="165" t="str">
        <f>IFERROR(+VLOOKUP(AP15,インプットシート!$B:$Z,21,0),"")</f>
        <v/>
      </c>
      <c r="AS15">
        <v>13</v>
      </c>
      <c r="AT15" s="165" t="str">
        <f t="shared" si="11"/>
        <v>1年目雑役務費13</v>
      </c>
      <c r="AU15" s="165" t="str">
        <f>IFERROR(+VLOOKUP(AT15,インプットシート!$B:$Z,25,0),"")</f>
        <v/>
      </c>
      <c r="AV15" s="165" t="str">
        <f>IFERROR(+VLOOKUP(AT15,インプットシート!$B:$Z,21,0),"")</f>
        <v/>
      </c>
      <c r="AW15">
        <v>13</v>
      </c>
      <c r="AX15" s="165" t="str">
        <f t="shared" si="12"/>
        <v>1年目保険料13</v>
      </c>
      <c r="AY15" s="165" t="str">
        <f>IFERROR(+VLOOKUP(AX15,インプットシート!$B:$Z,25,0),"")</f>
        <v/>
      </c>
      <c r="AZ15" s="165" t="str">
        <f>IFERROR(+VLOOKUP(AX15,インプットシート!$B:$Z,21,0),"")</f>
        <v/>
      </c>
      <c r="BA15">
        <v>13</v>
      </c>
      <c r="BB15" s="165" t="str">
        <f t="shared" si="13"/>
        <v>1年目その他の経費13</v>
      </c>
      <c r="BC15" s="165" t="str">
        <f>IFERROR(+VLOOKUP(BB15,インプットシート!$B:$Z,25,0),"")</f>
        <v/>
      </c>
      <c r="BD15" s="165" t="str">
        <f>IFERROR(+VLOOKUP(BB15,インプットシート!$B:$Z,21,0),"")</f>
        <v/>
      </c>
      <c r="BE15">
        <v>13</v>
      </c>
      <c r="BF15" s="165" t="str">
        <f t="shared" si="14"/>
        <v>1年目参加費収入13</v>
      </c>
      <c r="BG15" s="165" t="str">
        <f>IFERROR(+VLOOKUP(BF15,インプットシート!$B:$Z,25,0),"")</f>
        <v/>
      </c>
      <c r="BH15" s="165" t="str">
        <f>IFERROR(+VLOOKUP(BF15,インプットシート!$B:$Z,21,0),"")</f>
        <v/>
      </c>
      <c r="BI15">
        <v>13</v>
      </c>
      <c r="BJ15" s="165" t="str">
        <f t="shared" si="15"/>
        <v>1年目寄付金・協賛金収入13</v>
      </c>
      <c r="BK15" s="165" t="str">
        <f>IFERROR(+VLOOKUP(BJ15,インプットシート!$B:$Z,25,0),"")</f>
        <v/>
      </c>
      <c r="BL15" s="165" t="str">
        <f>IFERROR(+VLOOKUP(BJ15,インプットシート!$B:$Z,21,0),"")</f>
        <v/>
      </c>
      <c r="BM15">
        <v>13</v>
      </c>
      <c r="BN15" s="165" t="str">
        <f t="shared" si="16"/>
        <v>1年目一般会計繰入金13</v>
      </c>
      <c r="BO15" s="165" t="str">
        <f>IFERROR(+VLOOKUP(BN15,インプットシート!$B:$Z,25,0),"")</f>
        <v/>
      </c>
      <c r="BP15" s="165" t="str">
        <f>IFERROR(+VLOOKUP(BN15,インプットシート!$B:$Z,21,0),"")</f>
        <v/>
      </c>
      <c r="BQ15">
        <v>13</v>
      </c>
      <c r="BR15" s="165" t="str">
        <f t="shared" si="17"/>
        <v>1年目賃金（職員）13</v>
      </c>
      <c r="BS15" s="165" t="str">
        <f>IFERROR(+VLOOKUP(BR15,インプットシート!$B:$Z,25,0),"")</f>
        <v/>
      </c>
      <c r="BT15" s="165" t="str">
        <f>IFERROR(+VLOOKUP(BR15,インプットシート!$B:$Z,21,0),"")</f>
        <v/>
      </c>
    </row>
    <row r="16" spans="1:72">
      <c r="A16">
        <v>14</v>
      </c>
      <c r="B16" s="165" t="str">
        <f t="shared" si="0"/>
        <v>1年目謝金14</v>
      </c>
      <c r="C16" s="165" t="str">
        <f>IFERROR(+VLOOKUP(B16,インプットシート!$B:$Z,25,0),"")</f>
        <v/>
      </c>
      <c r="D16" s="165" t="str">
        <f>IFERROR(+VLOOKUP(B16,インプットシート!$B:$Z,21,0),"")</f>
        <v/>
      </c>
      <c r="E16">
        <v>14</v>
      </c>
      <c r="F16" s="165" t="str">
        <f t="shared" si="1"/>
        <v>1年目旅費14</v>
      </c>
      <c r="G16" s="165" t="str">
        <f>IFERROR(+VLOOKUP(F16,インプットシート!$B:$Z,25,0),"")</f>
        <v/>
      </c>
      <c r="H16" s="165" t="str">
        <f>IFERROR(+VLOOKUP(F16,インプットシート!$B:$Z,21,0),"")</f>
        <v/>
      </c>
      <c r="I16">
        <v>14</v>
      </c>
      <c r="J16" s="165" t="str">
        <f t="shared" si="2"/>
        <v>1年目賃金（アルバイト）14</v>
      </c>
      <c r="K16" s="165" t="str">
        <f>IFERROR(+VLOOKUP(J16,インプットシート!$B:$Z,25,0),"")</f>
        <v/>
      </c>
      <c r="L16" s="165" t="str">
        <f>IFERROR(+VLOOKUP(J16,インプットシート!$B:$Z,21,0),"")</f>
        <v/>
      </c>
      <c r="M16">
        <v>14</v>
      </c>
      <c r="N16" s="165" t="str">
        <f t="shared" si="3"/>
        <v>1年目家賃14</v>
      </c>
      <c r="O16" s="165" t="str">
        <f>IFERROR(+VLOOKUP(N16,インプットシート!$B:$Z,25,0),"")</f>
        <v/>
      </c>
      <c r="P16" s="165" t="str">
        <f>IFERROR(+VLOOKUP(N16,インプットシート!$B:$Z,21,0),"")</f>
        <v/>
      </c>
      <c r="Q16">
        <v>14</v>
      </c>
      <c r="R16" s="165" t="str">
        <f t="shared" si="4"/>
        <v>1年目光熱水費14</v>
      </c>
      <c r="S16" s="165" t="str">
        <f>IFERROR(+VLOOKUP(R16,インプットシート!$B:$Z,25,0),"")</f>
        <v/>
      </c>
      <c r="T16" s="165" t="str">
        <f>IFERROR(+VLOOKUP(R16,インプットシート!$B:$Z,21,0),"")</f>
        <v/>
      </c>
      <c r="U16">
        <v>14</v>
      </c>
      <c r="V16" s="165" t="str">
        <f t="shared" si="5"/>
        <v>1年目備品購入費14</v>
      </c>
      <c r="W16" s="165" t="str">
        <f>IFERROR(+VLOOKUP(V16,インプットシート!$B:$Z,25,0),"")</f>
        <v/>
      </c>
      <c r="X16" s="165" t="str">
        <f>IFERROR(+VLOOKUP(V16,インプットシート!$B:$Z,21,0),"")</f>
        <v/>
      </c>
      <c r="Y16">
        <v>14</v>
      </c>
      <c r="Z16" s="165" t="str">
        <f t="shared" si="6"/>
        <v>1年目消耗品費14</v>
      </c>
      <c r="AA16" s="165" t="str">
        <f>IFERROR(+VLOOKUP(Z16,インプットシート!$B:$Z,25,0),"")</f>
        <v/>
      </c>
      <c r="AB16" s="165" t="str">
        <f>IFERROR(+VLOOKUP(Z16,インプットシート!$B:$Z,21,0),"")</f>
        <v/>
      </c>
      <c r="AC16">
        <v>14</v>
      </c>
      <c r="AD16" s="165" t="str">
        <f t="shared" si="7"/>
        <v>1年目借料損料14</v>
      </c>
      <c r="AE16" s="165" t="str">
        <f>IFERROR(+VLOOKUP(AD16,インプットシート!$B:$Z,25,0),"")</f>
        <v/>
      </c>
      <c r="AF16" s="165" t="str">
        <f>IFERROR(+VLOOKUP(AD16,インプットシート!$B:$Z,21,0),"")</f>
        <v/>
      </c>
      <c r="AG16">
        <v>14</v>
      </c>
      <c r="AH16" s="165" t="str">
        <f t="shared" si="8"/>
        <v>1年目印刷製本費14</v>
      </c>
      <c r="AI16" s="165" t="str">
        <f>IFERROR(+VLOOKUP(AH16,インプットシート!$B:$Z,25,0),"")</f>
        <v/>
      </c>
      <c r="AJ16" s="165" t="str">
        <f>IFERROR(+VLOOKUP(AH16,インプットシート!$B:$Z,21,0),"")</f>
        <v/>
      </c>
      <c r="AK16">
        <v>14</v>
      </c>
      <c r="AL16" s="165" t="str">
        <f t="shared" si="9"/>
        <v>1年目通信運搬費14</v>
      </c>
      <c r="AM16" s="165" t="str">
        <f>IFERROR(+VLOOKUP(AL16,インプットシート!$B:$Z,25,0),"")</f>
        <v/>
      </c>
      <c r="AN16" s="165" t="str">
        <f>IFERROR(+VLOOKUP(AL16,インプットシート!$B:$Z,21,0),"")</f>
        <v/>
      </c>
      <c r="AO16">
        <v>14</v>
      </c>
      <c r="AP16" s="165" t="str">
        <f t="shared" si="10"/>
        <v>1年目委託費14</v>
      </c>
      <c r="AQ16" s="165" t="str">
        <f>IFERROR(+VLOOKUP(AP16,インプットシート!$B:$Z,25,0),"")</f>
        <v/>
      </c>
      <c r="AR16" s="165" t="str">
        <f>IFERROR(+VLOOKUP(AP16,インプットシート!$B:$Z,21,0),"")</f>
        <v/>
      </c>
      <c r="AS16">
        <v>14</v>
      </c>
      <c r="AT16" s="165" t="str">
        <f t="shared" si="11"/>
        <v>1年目雑役務費14</v>
      </c>
      <c r="AU16" s="165" t="str">
        <f>IFERROR(+VLOOKUP(AT16,インプットシート!$B:$Z,25,0),"")</f>
        <v/>
      </c>
      <c r="AV16" s="165" t="str">
        <f>IFERROR(+VLOOKUP(AT16,インプットシート!$B:$Z,21,0),"")</f>
        <v/>
      </c>
      <c r="AW16">
        <v>14</v>
      </c>
      <c r="AX16" s="165" t="str">
        <f t="shared" si="12"/>
        <v>1年目保険料14</v>
      </c>
      <c r="AY16" s="165" t="str">
        <f>IFERROR(+VLOOKUP(AX16,インプットシート!$B:$Z,25,0),"")</f>
        <v/>
      </c>
      <c r="AZ16" s="165" t="str">
        <f>IFERROR(+VLOOKUP(AX16,インプットシート!$B:$Z,21,0),"")</f>
        <v/>
      </c>
      <c r="BA16">
        <v>14</v>
      </c>
      <c r="BB16" s="165" t="str">
        <f t="shared" si="13"/>
        <v>1年目その他の経費14</v>
      </c>
      <c r="BC16" s="165" t="str">
        <f>IFERROR(+VLOOKUP(BB16,インプットシート!$B:$Z,25,0),"")</f>
        <v/>
      </c>
      <c r="BD16" s="165" t="str">
        <f>IFERROR(+VLOOKUP(BB16,インプットシート!$B:$Z,21,0),"")</f>
        <v/>
      </c>
      <c r="BE16">
        <v>14</v>
      </c>
      <c r="BF16" s="165" t="str">
        <f t="shared" si="14"/>
        <v>1年目参加費収入14</v>
      </c>
      <c r="BG16" s="165" t="str">
        <f>IFERROR(+VLOOKUP(BF16,インプットシート!$B:$Z,25,0),"")</f>
        <v/>
      </c>
      <c r="BH16" s="165" t="str">
        <f>IFERROR(+VLOOKUP(BF16,インプットシート!$B:$Z,21,0),"")</f>
        <v/>
      </c>
      <c r="BI16">
        <v>14</v>
      </c>
      <c r="BJ16" s="165" t="str">
        <f t="shared" si="15"/>
        <v>1年目寄付金・協賛金収入14</v>
      </c>
      <c r="BK16" s="165" t="str">
        <f>IFERROR(+VLOOKUP(BJ16,インプットシート!$B:$Z,25,0),"")</f>
        <v/>
      </c>
      <c r="BL16" s="165" t="str">
        <f>IFERROR(+VLOOKUP(BJ16,インプットシート!$B:$Z,21,0),"")</f>
        <v/>
      </c>
      <c r="BM16">
        <v>14</v>
      </c>
      <c r="BN16" s="165" t="str">
        <f t="shared" si="16"/>
        <v>1年目一般会計繰入金14</v>
      </c>
      <c r="BO16" s="165" t="str">
        <f>IFERROR(+VLOOKUP(BN16,インプットシート!$B:$Z,25,0),"")</f>
        <v/>
      </c>
      <c r="BP16" s="165" t="str">
        <f>IFERROR(+VLOOKUP(BN16,インプットシート!$B:$Z,21,0),"")</f>
        <v/>
      </c>
      <c r="BQ16">
        <v>14</v>
      </c>
      <c r="BR16" s="165" t="str">
        <f t="shared" si="17"/>
        <v>1年目賃金（職員）14</v>
      </c>
      <c r="BS16" s="165" t="str">
        <f>IFERROR(+VLOOKUP(BR16,インプットシート!$B:$Z,25,0),"")</f>
        <v/>
      </c>
      <c r="BT16" s="165" t="str">
        <f>IFERROR(+VLOOKUP(BR16,インプットシート!$B:$Z,21,0),"")</f>
        <v/>
      </c>
    </row>
    <row r="17" spans="1:72">
      <c r="A17">
        <v>15</v>
      </c>
      <c r="B17" s="165" t="str">
        <f t="shared" si="0"/>
        <v>1年目謝金15</v>
      </c>
      <c r="C17" s="165" t="str">
        <f>IFERROR(+VLOOKUP(B17,インプットシート!$B:$Z,25,0),"")</f>
        <v/>
      </c>
      <c r="D17" s="165" t="str">
        <f>IFERROR(+VLOOKUP(B17,インプットシート!$B:$Z,21,0),"")</f>
        <v/>
      </c>
      <c r="E17">
        <v>15</v>
      </c>
      <c r="F17" s="165" t="str">
        <f t="shared" si="1"/>
        <v>1年目旅費15</v>
      </c>
      <c r="G17" s="165" t="str">
        <f>IFERROR(+VLOOKUP(F17,インプットシート!$B:$Z,25,0),"")</f>
        <v/>
      </c>
      <c r="H17" s="165" t="str">
        <f>IFERROR(+VLOOKUP(F17,インプットシート!$B:$Z,21,0),"")</f>
        <v/>
      </c>
      <c r="I17">
        <v>15</v>
      </c>
      <c r="J17" s="165" t="str">
        <f t="shared" si="2"/>
        <v>1年目賃金（アルバイト）15</v>
      </c>
      <c r="K17" s="165" t="str">
        <f>IFERROR(+VLOOKUP(J17,インプットシート!$B:$Z,25,0),"")</f>
        <v/>
      </c>
      <c r="L17" s="165" t="str">
        <f>IFERROR(+VLOOKUP(J17,インプットシート!$B:$Z,21,0),"")</f>
        <v/>
      </c>
      <c r="M17">
        <v>15</v>
      </c>
      <c r="N17" s="165" t="str">
        <f t="shared" si="3"/>
        <v>1年目家賃15</v>
      </c>
      <c r="O17" s="165" t="str">
        <f>IFERROR(+VLOOKUP(N17,インプットシート!$B:$Z,25,0),"")</f>
        <v/>
      </c>
      <c r="P17" s="165" t="str">
        <f>IFERROR(+VLOOKUP(N17,インプットシート!$B:$Z,21,0),"")</f>
        <v/>
      </c>
      <c r="Q17">
        <v>15</v>
      </c>
      <c r="R17" s="165" t="str">
        <f t="shared" si="4"/>
        <v>1年目光熱水費15</v>
      </c>
      <c r="S17" s="165" t="str">
        <f>IFERROR(+VLOOKUP(R17,インプットシート!$B:$Z,25,0),"")</f>
        <v/>
      </c>
      <c r="T17" s="165" t="str">
        <f>IFERROR(+VLOOKUP(R17,インプットシート!$B:$Z,21,0),"")</f>
        <v/>
      </c>
      <c r="U17">
        <v>15</v>
      </c>
      <c r="V17" s="165" t="str">
        <f t="shared" si="5"/>
        <v>1年目備品購入費15</v>
      </c>
      <c r="W17" s="165" t="str">
        <f>IFERROR(+VLOOKUP(V17,インプットシート!$B:$Z,25,0),"")</f>
        <v/>
      </c>
      <c r="X17" s="165" t="str">
        <f>IFERROR(+VLOOKUP(V17,インプットシート!$B:$Z,21,0),"")</f>
        <v/>
      </c>
      <c r="Y17">
        <v>15</v>
      </c>
      <c r="Z17" s="165" t="str">
        <f t="shared" si="6"/>
        <v>1年目消耗品費15</v>
      </c>
      <c r="AA17" s="165" t="str">
        <f>IFERROR(+VLOOKUP(Z17,インプットシート!$B:$Z,25,0),"")</f>
        <v/>
      </c>
      <c r="AB17" s="165" t="str">
        <f>IFERROR(+VLOOKUP(Z17,インプットシート!$B:$Z,21,0),"")</f>
        <v/>
      </c>
      <c r="AC17">
        <v>15</v>
      </c>
      <c r="AD17" s="165" t="str">
        <f t="shared" si="7"/>
        <v>1年目借料損料15</v>
      </c>
      <c r="AE17" s="165" t="str">
        <f>IFERROR(+VLOOKUP(AD17,インプットシート!$B:$Z,25,0),"")</f>
        <v/>
      </c>
      <c r="AF17" s="165" t="str">
        <f>IFERROR(+VLOOKUP(AD17,インプットシート!$B:$Z,21,0),"")</f>
        <v/>
      </c>
      <c r="AG17">
        <v>15</v>
      </c>
      <c r="AH17" s="165" t="str">
        <f t="shared" si="8"/>
        <v>1年目印刷製本費15</v>
      </c>
      <c r="AI17" s="165" t="str">
        <f>IFERROR(+VLOOKUP(AH17,インプットシート!$B:$Z,25,0),"")</f>
        <v/>
      </c>
      <c r="AJ17" s="165" t="str">
        <f>IFERROR(+VLOOKUP(AH17,インプットシート!$B:$Z,21,0),"")</f>
        <v/>
      </c>
      <c r="AK17">
        <v>15</v>
      </c>
      <c r="AL17" s="165" t="str">
        <f t="shared" si="9"/>
        <v>1年目通信運搬費15</v>
      </c>
      <c r="AM17" s="165" t="str">
        <f>IFERROR(+VLOOKUP(AL17,インプットシート!$B:$Z,25,0),"")</f>
        <v/>
      </c>
      <c r="AN17" s="165" t="str">
        <f>IFERROR(+VLOOKUP(AL17,インプットシート!$B:$Z,21,0),"")</f>
        <v/>
      </c>
      <c r="AO17">
        <v>15</v>
      </c>
      <c r="AP17" s="165" t="str">
        <f t="shared" si="10"/>
        <v>1年目委託費15</v>
      </c>
      <c r="AQ17" s="165" t="str">
        <f>IFERROR(+VLOOKUP(AP17,インプットシート!$B:$Z,25,0),"")</f>
        <v/>
      </c>
      <c r="AR17" s="165" t="str">
        <f>IFERROR(+VLOOKUP(AP17,インプットシート!$B:$Z,21,0),"")</f>
        <v/>
      </c>
      <c r="AS17">
        <v>15</v>
      </c>
      <c r="AT17" s="165" t="str">
        <f t="shared" si="11"/>
        <v>1年目雑役務費15</v>
      </c>
      <c r="AU17" s="165" t="str">
        <f>IFERROR(+VLOOKUP(AT17,インプットシート!$B:$Z,25,0),"")</f>
        <v/>
      </c>
      <c r="AV17" s="165" t="str">
        <f>IFERROR(+VLOOKUP(AT17,インプットシート!$B:$Z,21,0),"")</f>
        <v/>
      </c>
      <c r="AW17">
        <v>15</v>
      </c>
      <c r="AX17" s="165" t="str">
        <f t="shared" si="12"/>
        <v>1年目保険料15</v>
      </c>
      <c r="AY17" s="165" t="str">
        <f>IFERROR(+VLOOKUP(AX17,インプットシート!$B:$Z,25,0),"")</f>
        <v/>
      </c>
      <c r="AZ17" s="165" t="str">
        <f>IFERROR(+VLOOKUP(AX17,インプットシート!$B:$Z,21,0),"")</f>
        <v/>
      </c>
      <c r="BA17">
        <v>15</v>
      </c>
      <c r="BB17" s="165" t="str">
        <f t="shared" si="13"/>
        <v>1年目その他の経費15</v>
      </c>
      <c r="BC17" s="165" t="str">
        <f>IFERROR(+VLOOKUP(BB17,インプットシート!$B:$Z,25,0),"")</f>
        <v/>
      </c>
      <c r="BD17" s="165" t="str">
        <f>IFERROR(+VLOOKUP(BB17,インプットシート!$B:$Z,21,0),"")</f>
        <v/>
      </c>
      <c r="BE17">
        <v>15</v>
      </c>
      <c r="BF17" s="165" t="str">
        <f t="shared" si="14"/>
        <v>1年目参加費収入15</v>
      </c>
      <c r="BG17" s="165" t="str">
        <f>IFERROR(+VLOOKUP(BF17,インプットシート!$B:$Z,25,0),"")</f>
        <v/>
      </c>
      <c r="BH17" s="165" t="str">
        <f>IFERROR(+VLOOKUP(BF17,インプットシート!$B:$Z,21,0),"")</f>
        <v/>
      </c>
      <c r="BI17">
        <v>15</v>
      </c>
      <c r="BJ17" s="165" t="str">
        <f t="shared" si="15"/>
        <v>1年目寄付金・協賛金収入15</v>
      </c>
      <c r="BK17" s="165" t="str">
        <f>IFERROR(+VLOOKUP(BJ17,インプットシート!$B:$Z,25,0),"")</f>
        <v/>
      </c>
      <c r="BL17" s="165" t="str">
        <f>IFERROR(+VLOOKUP(BJ17,インプットシート!$B:$Z,21,0),"")</f>
        <v/>
      </c>
      <c r="BM17">
        <v>15</v>
      </c>
      <c r="BN17" s="165" t="str">
        <f t="shared" si="16"/>
        <v>1年目一般会計繰入金15</v>
      </c>
      <c r="BO17" s="165" t="str">
        <f>IFERROR(+VLOOKUP(BN17,インプットシート!$B:$Z,25,0),"")</f>
        <v/>
      </c>
      <c r="BP17" s="165" t="str">
        <f>IFERROR(+VLOOKUP(BN17,インプットシート!$B:$Z,21,0),"")</f>
        <v/>
      </c>
      <c r="BQ17">
        <v>15</v>
      </c>
      <c r="BR17" s="165" t="str">
        <f t="shared" si="17"/>
        <v>1年目賃金（職員）15</v>
      </c>
      <c r="BS17" s="165" t="str">
        <f>IFERROR(+VLOOKUP(BR17,インプットシート!$B:$Z,25,0),"")</f>
        <v/>
      </c>
      <c r="BT17" s="165" t="str">
        <f>IFERROR(+VLOOKUP(BR17,インプットシート!$B:$Z,21,0),"")</f>
        <v/>
      </c>
    </row>
    <row r="18" spans="1:72">
      <c r="A18">
        <v>16</v>
      </c>
      <c r="B18" s="165" t="str">
        <f t="shared" si="0"/>
        <v>1年目謝金16</v>
      </c>
      <c r="C18" s="165" t="str">
        <f>IFERROR(+VLOOKUP(B18,インプットシート!$B:$Z,25,0),"")</f>
        <v/>
      </c>
      <c r="D18" s="165" t="str">
        <f>IFERROR(+VLOOKUP(B18,インプットシート!$B:$Z,21,0),"")</f>
        <v/>
      </c>
      <c r="E18">
        <v>16</v>
      </c>
      <c r="F18" s="165" t="str">
        <f t="shared" si="1"/>
        <v>1年目旅費16</v>
      </c>
      <c r="G18" s="165" t="str">
        <f>IFERROR(+VLOOKUP(F18,インプットシート!$B:$Z,25,0),"")</f>
        <v/>
      </c>
      <c r="H18" s="165" t="str">
        <f>IFERROR(+VLOOKUP(F18,インプットシート!$B:$Z,21,0),"")</f>
        <v/>
      </c>
      <c r="I18">
        <v>16</v>
      </c>
      <c r="J18" s="165" t="str">
        <f t="shared" si="2"/>
        <v>1年目賃金（アルバイト）16</v>
      </c>
      <c r="K18" s="165" t="str">
        <f>IFERROR(+VLOOKUP(J18,インプットシート!$B:$Z,25,0),"")</f>
        <v/>
      </c>
      <c r="L18" s="165" t="str">
        <f>IFERROR(+VLOOKUP(J18,インプットシート!$B:$Z,21,0),"")</f>
        <v/>
      </c>
      <c r="M18">
        <v>16</v>
      </c>
      <c r="N18" s="165" t="str">
        <f t="shared" si="3"/>
        <v>1年目家賃16</v>
      </c>
      <c r="O18" s="165" t="str">
        <f>IFERROR(+VLOOKUP(N18,インプットシート!$B:$Z,25,0),"")</f>
        <v/>
      </c>
      <c r="P18" s="165" t="str">
        <f>IFERROR(+VLOOKUP(N18,インプットシート!$B:$Z,21,0),"")</f>
        <v/>
      </c>
      <c r="Q18">
        <v>16</v>
      </c>
      <c r="R18" s="165" t="str">
        <f t="shared" si="4"/>
        <v>1年目光熱水費16</v>
      </c>
      <c r="S18" s="165" t="str">
        <f>IFERROR(+VLOOKUP(R18,インプットシート!$B:$Z,25,0),"")</f>
        <v/>
      </c>
      <c r="T18" s="165" t="str">
        <f>IFERROR(+VLOOKUP(R18,インプットシート!$B:$Z,21,0),"")</f>
        <v/>
      </c>
      <c r="U18">
        <v>16</v>
      </c>
      <c r="V18" s="165" t="str">
        <f t="shared" si="5"/>
        <v>1年目備品購入費16</v>
      </c>
      <c r="W18" s="165" t="str">
        <f>IFERROR(+VLOOKUP(V18,インプットシート!$B:$Z,25,0),"")</f>
        <v/>
      </c>
      <c r="X18" s="165" t="str">
        <f>IFERROR(+VLOOKUP(V18,インプットシート!$B:$Z,21,0),"")</f>
        <v/>
      </c>
      <c r="Y18">
        <v>16</v>
      </c>
      <c r="Z18" s="165" t="str">
        <f t="shared" si="6"/>
        <v>1年目消耗品費16</v>
      </c>
      <c r="AA18" s="165" t="str">
        <f>IFERROR(+VLOOKUP(Z18,インプットシート!$B:$Z,25,0),"")</f>
        <v/>
      </c>
      <c r="AB18" s="165" t="str">
        <f>IFERROR(+VLOOKUP(Z18,インプットシート!$B:$Z,21,0),"")</f>
        <v/>
      </c>
      <c r="AC18">
        <v>16</v>
      </c>
      <c r="AD18" s="165" t="str">
        <f t="shared" si="7"/>
        <v>1年目借料損料16</v>
      </c>
      <c r="AE18" s="165" t="str">
        <f>IFERROR(+VLOOKUP(AD18,インプットシート!$B:$Z,25,0),"")</f>
        <v/>
      </c>
      <c r="AF18" s="165" t="str">
        <f>IFERROR(+VLOOKUP(AD18,インプットシート!$B:$Z,21,0),"")</f>
        <v/>
      </c>
      <c r="AG18">
        <v>16</v>
      </c>
      <c r="AH18" s="165" t="str">
        <f t="shared" si="8"/>
        <v>1年目印刷製本費16</v>
      </c>
      <c r="AI18" s="165" t="str">
        <f>IFERROR(+VLOOKUP(AH18,インプットシート!$B:$Z,25,0),"")</f>
        <v/>
      </c>
      <c r="AJ18" s="165" t="str">
        <f>IFERROR(+VLOOKUP(AH18,インプットシート!$B:$Z,21,0),"")</f>
        <v/>
      </c>
      <c r="AK18">
        <v>16</v>
      </c>
      <c r="AL18" s="165" t="str">
        <f t="shared" si="9"/>
        <v>1年目通信運搬費16</v>
      </c>
      <c r="AM18" s="165" t="str">
        <f>IFERROR(+VLOOKUP(AL18,インプットシート!$B:$Z,25,0),"")</f>
        <v/>
      </c>
      <c r="AN18" s="165" t="str">
        <f>IFERROR(+VLOOKUP(AL18,インプットシート!$B:$Z,21,0),"")</f>
        <v/>
      </c>
      <c r="AO18">
        <v>16</v>
      </c>
      <c r="AP18" s="165" t="str">
        <f t="shared" si="10"/>
        <v>1年目委託費16</v>
      </c>
      <c r="AQ18" s="165" t="str">
        <f>IFERROR(+VLOOKUP(AP18,インプットシート!$B:$Z,25,0),"")</f>
        <v/>
      </c>
      <c r="AR18" s="165" t="str">
        <f>IFERROR(+VLOOKUP(AP18,インプットシート!$B:$Z,21,0),"")</f>
        <v/>
      </c>
      <c r="AS18">
        <v>16</v>
      </c>
      <c r="AT18" s="165" t="str">
        <f t="shared" si="11"/>
        <v>1年目雑役務費16</v>
      </c>
      <c r="AU18" s="165" t="str">
        <f>IFERROR(+VLOOKUP(AT18,インプットシート!$B:$Z,25,0),"")</f>
        <v/>
      </c>
      <c r="AV18" s="165" t="str">
        <f>IFERROR(+VLOOKUP(AT18,インプットシート!$B:$Z,21,0),"")</f>
        <v/>
      </c>
      <c r="AW18">
        <v>16</v>
      </c>
      <c r="AX18" s="165" t="str">
        <f t="shared" si="12"/>
        <v>1年目保険料16</v>
      </c>
      <c r="AY18" s="165" t="str">
        <f>IFERROR(+VLOOKUP(AX18,インプットシート!$B:$Z,25,0),"")</f>
        <v/>
      </c>
      <c r="AZ18" s="165" t="str">
        <f>IFERROR(+VLOOKUP(AX18,インプットシート!$B:$Z,21,0),"")</f>
        <v/>
      </c>
      <c r="BA18">
        <v>16</v>
      </c>
      <c r="BB18" s="165" t="str">
        <f t="shared" si="13"/>
        <v>1年目その他の経費16</v>
      </c>
      <c r="BC18" s="165" t="str">
        <f>IFERROR(+VLOOKUP(BB18,インプットシート!$B:$Z,25,0),"")</f>
        <v/>
      </c>
      <c r="BD18" s="165" t="str">
        <f>IFERROR(+VLOOKUP(BB18,インプットシート!$B:$Z,21,0),"")</f>
        <v/>
      </c>
      <c r="BE18">
        <v>16</v>
      </c>
      <c r="BF18" s="165" t="str">
        <f t="shared" si="14"/>
        <v>1年目参加費収入16</v>
      </c>
      <c r="BG18" s="165" t="str">
        <f>IFERROR(+VLOOKUP(BF18,インプットシート!$B:$Z,25,0),"")</f>
        <v/>
      </c>
      <c r="BH18" s="165" t="str">
        <f>IFERROR(+VLOOKUP(BF18,インプットシート!$B:$Z,21,0),"")</f>
        <v/>
      </c>
      <c r="BI18">
        <v>16</v>
      </c>
      <c r="BJ18" s="165" t="str">
        <f t="shared" si="15"/>
        <v>1年目寄付金・協賛金収入16</v>
      </c>
      <c r="BK18" s="165" t="str">
        <f>IFERROR(+VLOOKUP(BJ18,インプットシート!$B:$Z,25,0),"")</f>
        <v/>
      </c>
      <c r="BL18" s="165" t="str">
        <f>IFERROR(+VLOOKUP(BJ18,インプットシート!$B:$Z,21,0),"")</f>
        <v/>
      </c>
      <c r="BM18">
        <v>16</v>
      </c>
      <c r="BN18" s="165" t="str">
        <f t="shared" si="16"/>
        <v>1年目一般会計繰入金16</v>
      </c>
      <c r="BO18" s="165" t="str">
        <f>IFERROR(+VLOOKUP(BN18,インプットシート!$B:$Z,25,0),"")</f>
        <v/>
      </c>
      <c r="BP18" s="165" t="str">
        <f>IFERROR(+VLOOKUP(BN18,インプットシート!$B:$Z,21,0),"")</f>
        <v/>
      </c>
      <c r="BQ18">
        <v>16</v>
      </c>
      <c r="BR18" s="165" t="str">
        <f t="shared" si="17"/>
        <v>1年目賃金（職員）16</v>
      </c>
      <c r="BS18" s="165" t="str">
        <f>IFERROR(+VLOOKUP(BR18,インプットシート!$B:$Z,25,0),"")</f>
        <v/>
      </c>
      <c r="BT18" s="165" t="str">
        <f>IFERROR(+VLOOKUP(BR18,インプットシート!$B:$Z,21,0),"")</f>
        <v/>
      </c>
    </row>
    <row r="19" spans="1:72">
      <c r="A19">
        <v>17</v>
      </c>
      <c r="B19" s="165" t="str">
        <f t="shared" si="0"/>
        <v>1年目謝金17</v>
      </c>
      <c r="C19" s="165" t="str">
        <f>IFERROR(+VLOOKUP(B19,インプットシート!$B:$Z,25,0),"")</f>
        <v/>
      </c>
      <c r="D19" s="165" t="str">
        <f>IFERROR(+VLOOKUP(B19,インプットシート!$B:$Z,21,0),"")</f>
        <v/>
      </c>
      <c r="E19">
        <v>17</v>
      </c>
      <c r="F19" s="165" t="str">
        <f t="shared" si="1"/>
        <v>1年目旅費17</v>
      </c>
      <c r="G19" s="165" t="str">
        <f>IFERROR(+VLOOKUP(F19,インプットシート!$B:$Z,25,0),"")</f>
        <v/>
      </c>
      <c r="H19" s="165" t="str">
        <f>IFERROR(+VLOOKUP(F19,インプットシート!$B:$Z,21,0),"")</f>
        <v/>
      </c>
      <c r="I19">
        <v>17</v>
      </c>
      <c r="J19" s="165" t="str">
        <f t="shared" si="2"/>
        <v>1年目賃金（アルバイト）17</v>
      </c>
      <c r="K19" s="165" t="str">
        <f>IFERROR(+VLOOKUP(J19,インプットシート!$B:$Z,25,0),"")</f>
        <v/>
      </c>
      <c r="L19" s="165" t="str">
        <f>IFERROR(+VLOOKUP(J19,インプットシート!$B:$Z,21,0),"")</f>
        <v/>
      </c>
      <c r="M19">
        <v>17</v>
      </c>
      <c r="N19" s="165" t="str">
        <f t="shared" si="3"/>
        <v>1年目家賃17</v>
      </c>
      <c r="O19" s="165" t="str">
        <f>IFERROR(+VLOOKUP(N19,インプットシート!$B:$Z,25,0),"")</f>
        <v/>
      </c>
      <c r="P19" s="165" t="str">
        <f>IFERROR(+VLOOKUP(N19,インプットシート!$B:$Z,21,0),"")</f>
        <v/>
      </c>
      <c r="Q19">
        <v>17</v>
      </c>
      <c r="R19" s="165" t="str">
        <f t="shared" si="4"/>
        <v>1年目光熱水費17</v>
      </c>
      <c r="S19" s="165" t="str">
        <f>IFERROR(+VLOOKUP(R19,インプットシート!$B:$Z,25,0),"")</f>
        <v/>
      </c>
      <c r="T19" s="165" t="str">
        <f>IFERROR(+VLOOKUP(R19,インプットシート!$B:$Z,21,0),"")</f>
        <v/>
      </c>
      <c r="U19">
        <v>17</v>
      </c>
      <c r="V19" s="165" t="str">
        <f t="shared" si="5"/>
        <v>1年目備品購入費17</v>
      </c>
      <c r="W19" s="165" t="str">
        <f>IFERROR(+VLOOKUP(V19,インプットシート!$B:$Z,25,0),"")</f>
        <v/>
      </c>
      <c r="X19" s="165" t="str">
        <f>IFERROR(+VLOOKUP(V19,インプットシート!$B:$Z,21,0),"")</f>
        <v/>
      </c>
      <c r="Y19">
        <v>17</v>
      </c>
      <c r="Z19" s="165" t="str">
        <f t="shared" si="6"/>
        <v>1年目消耗品費17</v>
      </c>
      <c r="AA19" s="165" t="str">
        <f>IFERROR(+VLOOKUP(Z19,インプットシート!$B:$Z,25,0),"")</f>
        <v/>
      </c>
      <c r="AB19" s="165" t="str">
        <f>IFERROR(+VLOOKUP(Z19,インプットシート!$B:$Z,21,0),"")</f>
        <v/>
      </c>
      <c r="AC19">
        <v>17</v>
      </c>
      <c r="AD19" s="165" t="str">
        <f t="shared" si="7"/>
        <v>1年目借料損料17</v>
      </c>
      <c r="AE19" s="165" t="str">
        <f>IFERROR(+VLOOKUP(AD19,インプットシート!$B:$Z,25,0),"")</f>
        <v/>
      </c>
      <c r="AF19" s="165" t="str">
        <f>IFERROR(+VLOOKUP(AD19,インプットシート!$B:$Z,21,0),"")</f>
        <v/>
      </c>
      <c r="AG19">
        <v>17</v>
      </c>
      <c r="AH19" s="165" t="str">
        <f t="shared" si="8"/>
        <v>1年目印刷製本費17</v>
      </c>
      <c r="AI19" s="165" t="str">
        <f>IFERROR(+VLOOKUP(AH19,インプットシート!$B:$Z,25,0),"")</f>
        <v/>
      </c>
      <c r="AJ19" s="165" t="str">
        <f>IFERROR(+VLOOKUP(AH19,インプットシート!$B:$Z,21,0),"")</f>
        <v/>
      </c>
      <c r="AK19">
        <v>17</v>
      </c>
      <c r="AL19" s="165" t="str">
        <f t="shared" si="9"/>
        <v>1年目通信運搬費17</v>
      </c>
      <c r="AM19" s="165" t="str">
        <f>IFERROR(+VLOOKUP(AL19,インプットシート!$B:$Z,25,0),"")</f>
        <v/>
      </c>
      <c r="AN19" s="165" t="str">
        <f>IFERROR(+VLOOKUP(AL19,インプットシート!$B:$Z,21,0),"")</f>
        <v/>
      </c>
      <c r="AO19">
        <v>17</v>
      </c>
      <c r="AP19" s="165" t="str">
        <f t="shared" si="10"/>
        <v>1年目委託費17</v>
      </c>
      <c r="AQ19" s="165" t="str">
        <f>IFERROR(+VLOOKUP(AP19,インプットシート!$B:$Z,25,0),"")</f>
        <v/>
      </c>
      <c r="AR19" s="165" t="str">
        <f>IFERROR(+VLOOKUP(AP19,インプットシート!$B:$Z,21,0),"")</f>
        <v/>
      </c>
      <c r="AS19">
        <v>17</v>
      </c>
      <c r="AT19" s="165" t="str">
        <f t="shared" si="11"/>
        <v>1年目雑役務費17</v>
      </c>
      <c r="AU19" s="165" t="str">
        <f>IFERROR(+VLOOKUP(AT19,インプットシート!$B:$Z,25,0),"")</f>
        <v/>
      </c>
      <c r="AV19" s="165" t="str">
        <f>IFERROR(+VLOOKUP(AT19,インプットシート!$B:$Z,21,0),"")</f>
        <v/>
      </c>
      <c r="AW19">
        <v>17</v>
      </c>
      <c r="AX19" s="165" t="str">
        <f t="shared" si="12"/>
        <v>1年目保険料17</v>
      </c>
      <c r="AY19" s="165" t="str">
        <f>IFERROR(+VLOOKUP(AX19,インプットシート!$B:$Z,25,0),"")</f>
        <v/>
      </c>
      <c r="AZ19" s="165" t="str">
        <f>IFERROR(+VLOOKUP(AX19,インプットシート!$B:$Z,21,0),"")</f>
        <v/>
      </c>
      <c r="BA19">
        <v>17</v>
      </c>
      <c r="BB19" s="165" t="str">
        <f t="shared" si="13"/>
        <v>1年目その他の経費17</v>
      </c>
      <c r="BC19" s="165" t="str">
        <f>IFERROR(+VLOOKUP(BB19,インプットシート!$B:$Z,25,0),"")</f>
        <v/>
      </c>
      <c r="BD19" s="165" t="str">
        <f>IFERROR(+VLOOKUP(BB19,インプットシート!$B:$Z,21,0),"")</f>
        <v/>
      </c>
      <c r="BE19">
        <v>17</v>
      </c>
      <c r="BF19" s="165" t="str">
        <f t="shared" si="14"/>
        <v>1年目参加費収入17</v>
      </c>
      <c r="BG19" s="165" t="str">
        <f>IFERROR(+VLOOKUP(BF19,インプットシート!$B:$Z,25,0),"")</f>
        <v/>
      </c>
      <c r="BH19" s="165" t="str">
        <f>IFERROR(+VLOOKUP(BF19,インプットシート!$B:$Z,21,0),"")</f>
        <v/>
      </c>
      <c r="BI19">
        <v>17</v>
      </c>
      <c r="BJ19" s="165" t="str">
        <f t="shared" si="15"/>
        <v>1年目寄付金・協賛金収入17</v>
      </c>
      <c r="BK19" s="165" t="str">
        <f>IFERROR(+VLOOKUP(BJ19,インプットシート!$B:$Z,25,0),"")</f>
        <v/>
      </c>
      <c r="BL19" s="165" t="str">
        <f>IFERROR(+VLOOKUP(BJ19,インプットシート!$B:$Z,21,0),"")</f>
        <v/>
      </c>
      <c r="BM19">
        <v>17</v>
      </c>
      <c r="BN19" s="165" t="str">
        <f t="shared" si="16"/>
        <v>1年目一般会計繰入金17</v>
      </c>
      <c r="BO19" s="165" t="str">
        <f>IFERROR(+VLOOKUP(BN19,インプットシート!$B:$Z,25,0),"")</f>
        <v/>
      </c>
      <c r="BP19" s="165" t="str">
        <f>IFERROR(+VLOOKUP(BN19,インプットシート!$B:$Z,21,0),"")</f>
        <v/>
      </c>
      <c r="BQ19">
        <v>17</v>
      </c>
      <c r="BR19" s="165" t="str">
        <f t="shared" si="17"/>
        <v>1年目賃金（職員）17</v>
      </c>
      <c r="BS19" s="165" t="str">
        <f>IFERROR(+VLOOKUP(BR19,インプットシート!$B:$Z,25,0),"")</f>
        <v/>
      </c>
      <c r="BT19" s="165" t="str">
        <f>IFERROR(+VLOOKUP(BR19,インプットシート!$B:$Z,21,0),"")</f>
        <v/>
      </c>
    </row>
    <row r="20" spans="1:72">
      <c r="A20">
        <v>18</v>
      </c>
      <c r="B20" s="165" t="str">
        <f t="shared" si="0"/>
        <v>1年目謝金18</v>
      </c>
      <c r="C20" s="165" t="str">
        <f>IFERROR(+VLOOKUP(B20,インプットシート!$B:$Z,25,0),"")</f>
        <v/>
      </c>
      <c r="D20" s="165" t="str">
        <f>IFERROR(+VLOOKUP(B20,インプットシート!$B:$Z,21,0),"")</f>
        <v/>
      </c>
      <c r="E20">
        <v>18</v>
      </c>
      <c r="F20" s="165" t="str">
        <f t="shared" si="1"/>
        <v>1年目旅費18</v>
      </c>
      <c r="G20" s="165" t="str">
        <f>IFERROR(+VLOOKUP(F20,インプットシート!$B:$Z,25,0),"")</f>
        <v/>
      </c>
      <c r="H20" s="165" t="str">
        <f>IFERROR(+VLOOKUP(F20,インプットシート!$B:$Z,21,0),"")</f>
        <v/>
      </c>
      <c r="I20">
        <v>18</v>
      </c>
      <c r="J20" s="165" t="str">
        <f t="shared" si="2"/>
        <v>1年目賃金（アルバイト）18</v>
      </c>
      <c r="K20" s="165" t="str">
        <f>IFERROR(+VLOOKUP(J20,インプットシート!$B:$Z,25,0),"")</f>
        <v/>
      </c>
      <c r="L20" s="165" t="str">
        <f>IFERROR(+VLOOKUP(J20,インプットシート!$B:$Z,21,0),"")</f>
        <v/>
      </c>
      <c r="M20">
        <v>18</v>
      </c>
      <c r="N20" s="165" t="str">
        <f t="shared" si="3"/>
        <v>1年目家賃18</v>
      </c>
      <c r="O20" s="165" t="str">
        <f>IFERROR(+VLOOKUP(N20,インプットシート!$B:$Z,25,0),"")</f>
        <v/>
      </c>
      <c r="P20" s="165" t="str">
        <f>IFERROR(+VLOOKUP(N20,インプットシート!$B:$Z,21,0),"")</f>
        <v/>
      </c>
      <c r="Q20">
        <v>18</v>
      </c>
      <c r="R20" s="165" t="str">
        <f t="shared" si="4"/>
        <v>1年目光熱水費18</v>
      </c>
      <c r="S20" s="165" t="str">
        <f>IFERROR(+VLOOKUP(R20,インプットシート!$B:$Z,25,0),"")</f>
        <v/>
      </c>
      <c r="T20" s="165" t="str">
        <f>IFERROR(+VLOOKUP(R20,インプットシート!$B:$Z,21,0),"")</f>
        <v/>
      </c>
      <c r="U20">
        <v>18</v>
      </c>
      <c r="V20" s="165" t="str">
        <f t="shared" si="5"/>
        <v>1年目備品購入費18</v>
      </c>
      <c r="W20" s="165" t="str">
        <f>IFERROR(+VLOOKUP(V20,インプットシート!$B:$Z,25,0),"")</f>
        <v/>
      </c>
      <c r="X20" s="165" t="str">
        <f>IFERROR(+VLOOKUP(V20,インプットシート!$B:$Z,21,0),"")</f>
        <v/>
      </c>
      <c r="Y20">
        <v>18</v>
      </c>
      <c r="Z20" s="165" t="str">
        <f t="shared" si="6"/>
        <v>1年目消耗品費18</v>
      </c>
      <c r="AA20" s="165" t="str">
        <f>IFERROR(+VLOOKUP(Z20,インプットシート!$B:$Z,25,0),"")</f>
        <v/>
      </c>
      <c r="AB20" s="165" t="str">
        <f>IFERROR(+VLOOKUP(Z20,インプットシート!$B:$Z,21,0),"")</f>
        <v/>
      </c>
      <c r="AC20">
        <v>18</v>
      </c>
      <c r="AD20" s="165" t="str">
        <f t="shared" si="7"/>
        <v>1年目借料損料18</v>
      </c>
      <c r="AE20" s="165" t="str">
        <f>IFERROR(+VLOOKUP(AD20,インプットシート!$B:$Z,25,0),"")</f>
        <v/>
      </c>
      <c r="AF20" s="165" t="str">
        <f>IFERROR(+VLOOKUP(AD20,インプットシート!$B:$Z,21,0),"")</f>
        <v/>
      </c>
      <c r="AG20">
        <v>18</v>
      </c>
      <c r="AH20" s="165" t="str">
        <f t="shared" si="8"/>
        <v>1年目印刷製本費18</v>
      </c>
      <c r="AI20" s="165" t="str">
        <f>IFERROR(+VLOOKUP(AH20,インプットシート!$B:$Z,25,0),"")</f>
        <v/>
      </c>
      <c r="AJ20" s="165" t="str">
        <f>IFERROR(+VLOOKUP(AH20,インプットシート!$B:$Z,21,0),"")</f>
        <v/>
      </c>
      <c r="AK20">
        <v>18</v>
      </c>
      <c r="AL20" s="165" t="str">
        <f t="shared" si="9"/>
        <v>1年目通信運搬費18</v>
      </c>
      <c r="AM20" s="165" t="str">
        <f>IFERROR(+VLOOKUP(AL20,インプットシート!$B:$Z,25,0),"")</f>
        <v/>
      </c>
      <c r="AN20" s="165" t="str">
        <f>IFERROR(+VLOOKUP(AL20,インプットシート!$B:$Z,21,0),"")</f>
        <v/>
      </c>
      <c r="AO20">
        <v>18</v>
      </c>
      <c r="AP20" s="165" t="str">
        <f t="shared" si="10"/>
        <v>1年目委託費18</v>
      </c>
      <c r="AQ20" s="165" t="str">
        <f>IFERROR(+VLOOKUP(AP20,インプットシート!$B:$Z,25,0),"")</f>
        <v/>
      </c>
      <c r="AR20" s="165" t="str">
        <f>IFERROR(+VLOOKUP(AP20,インプットシート!$B:$Z,21,0),"")</f>
        <v/>
      </c>
      <c r="AS20">
        <v>18</v>
      </c>
      <c r="AT20" s="165" t="str">
        <f t="shared" si="11"/>
        <v>1年目雑役務費18</v>
      </c>
      <c r="AU20" s="165" t="str">
        <f>IFERROR(+VLOOKUP(AT20,インプットシート!$B:$Z,25,0),"")</f>
        <v/>
      </c>
      <c r="AV20" s="165" t="str">
        <f>IFERROR(+VLOOKUP(AT20,インプットシート!$B:$Z,21,0),"")</f>
        <v/>
      </c>
      <c r="AW20">
        <v>18</v>
      </c>
      <c r="AX20" s="165" t="str">
        <f t="shared" si="12"/>
        <v>1年目保険料18</v>
      </c>
      <c r="AY20" s="165" t="str">
        <f>IFERROR(+VLOOKUP(AX20,インプットシート!$B:$Z,25,0),"")</f>
        <v/>
      </c>
      <c r="AZ20" s="165" t="str">
        <f>IFERROR(+VLOOKUP(AX20,インプットシート!$B:$Z,21,0),"")</f>
        <v/>
      </c>
      <c r="BA20">
        <v>18</v>
      </c>
      <c r="BB20" s="165" t="str">
        <f t="shared" si="13"/>
        <v>1年目その他の経費18</v>
      </c>
      <c r="BC20" s="165" t="str">
        <f>IFERROR(+VLOOKUP(BB20,インプットシート!$B:$Z,25,0),"")</f>
        <v/>
      </c>
      <c r="BD20" s="165" t="str">
        <f>IFERROR(+VLOOKUP(BB20,インプットシート!$B:$Z,21,0),"")</f>
        <v/>
      </c>
      <c r="BE20">
        <v>18</v>
      </c>
      <c r="BF20" s="165" t="str">
        <f t="shared" si="14"/>
        <v>1年目参加費収入18</v>
      </c>
      <c r="BG20" s="165" t="str">
        <f>IFERROR(+VLOOKUP(BF20,インプットシート!$B:$Z,25,0),"")</f>
        <v/>
      </c>
      <c r="BH20" s="165" t="str">
        <f>IFERROR(+VLOOKUP(BF20,インプットシート!$B:$Z,21,0),"")</f>
        <v/>
      </c>
      <c r="BI20">
        <v>18</v>
      </c>
      <c r="BJ20" s="165" t="str">
        <f t="shared" si="15"/>
        <v>1年目寄付金・協賛金収入18</v>
      </c>
      <c r="BK20" s="165" t="str">
        <f>IFERROR(+VLOOKUP(BJ20,インプットシート!$B:$Z,25,0),"")</f>
        <v/>
      </c>
      <c r="BL20" s="165" t="str">
        <f>IFERROR(+VLOOKUP(BJ20,インプットシート!$B:$Z,21,0),"")</f>
        <v/>
      </c>
      <c r="BM20">
        <v>18</v>
      </c>
      <c r="BN20" s="165" t="str">
        <f t="shared" si="16"/>
        <v>1年目一般会計繰入金18</v>
      </c>
      <c r="BO20" s="165" t="str">
        <f>IFERROR(+VLOOKUP(BN20,インプットシート!$B:$Z,25,0),"")</f>
        <v/>
      </c>
      <c r="BP20" s="165" t="str">
        <f>IFERROR(+VLOOKUP(BN20,インプットシート!$B:$Z,21,0),"")</f>
        <v/>
      </c>
      <c r="BQ20">
        <v>18</v>
      </c>
      <c r="BR20" s="165" t="str">
        <f t="shared" si="17"/>
        <v>1年目賃金（職員）18</v>
      </c>
      <c r="BS20" s="165" t="str">
        <f>IFERROR(+VLOOKUP(BR20,インプットシート!$B:$Z,25,0),"")</f>
        <v/>
      </c>
      <c r="BT20" s="165" t="str">
        <f>IFERROR(+VLOOKUP(BR20,インプットシート!$B:$Z,21,0),"")</f>
        <v/>
      </c>
    </row>
    <row r="21" spans="1:72">
      <c r="A21">
        <v>19</v>
      </c>
      <c r="B21" s="165" t="str">
        <f t="shared" si="0"/>
        <v>1年目謝金19</v>
      </c>
      <c r="C21" s="165" t="str">
        <f>IFERROR(+VLOOKUP(B21,インプットシート!$B:$Z,25,0),"")</f>
        <v/>
      </c>
      <c r="D21" s="165" t="str">
        <f>IFERROR(+VLOOKUP(B21,インプットシート!$B:$Z,21,0),"")</f>
        <v/>
      </c>
      <c r="E21">
        <v>19</v>
      </c>
      <c r="F21" s="165" t="str">
        <f t="shared" si="1"/>
        <v>1年目旅費19</v>
      </c>
      <c r="G21" s="165" t="str">
        <f>IFERROR(+VLOOKUP(F21,インプットシート!$B:$Z,25,0),"")</f>
        <v/>
      </c>
      <c r="H21" s="165" t="str">
        <f>IFERROR(+VLOOKUP(F21,インプットシート!$B:$Z,21,0),"")</f>
        <v/>
      </c>
      <c r="I21">
        <v>19</v>
      </c>
      <c r="J21" s="165" t="str">
        <f t="shared" si="2"/>
        <v>1年目賃金（アルバイト）19</v>
      </c>
      <c r="K21" s="165" t="str">
        <f>IFERROR(+VLOOKUP(J21,インプットシート!$B:$Z,25,0),"")</f>
        <v/>
      </c>
      <c r="L21" s="165" t="str">
        <f>IFERROR(+VLOOKUP(J21,インプットシート!$B:$Z,21,0),"")</f>
        <v/>
      </c>
      <c r="M21">
        <v>19</v>
      </c>
      <c r="N21" s="165" t="str">
        <f t="shared" si="3"/>
        <v>1年目家賃19</v>
      </c>
      <c r="O21" s="165" t="str">
        <f>IFERROR(+VLOOKUP(N21,インプットシート!$B:$Z,25,0),"")</f>
        <v/>
      </c>
      <c r="P21" s="165" t="str">
        <f>IFERROR(+VLOOKUP(N21,インプットシート!$B:$Z,21,0),"")</f>
        <v/>
      </c>
      <c r="Q21">
        <v>19</v>
      </c>
      <c r="R21" s="165" t="str">
        <f t="shared" si="4"/>
        <v>1年目光熱水費19</v>
      </c>
      <c r="S21" s="165" t="str">
        <f>IFERROR(+VLOOKUP(R21,インプットシート!$B:$Z,25,0),"")</f>
        <v/>
      </c>
      <c r="T21" s="165" t="str">
        <f>IFERROR(+VLOOKUP(R21,インプットシート!$B:$Z,21,0),"")</f>
        <v/>
      </c>
      <c r="U21">
        <v>19</v>
      </c>
      <c r="V21" s="165" t="str">
        <f t="shared" si="5"/>
        <v>1年目備品購入費19</v>
      </c>
      <c r="W21" s="165" t="str">
        <f>IFERROR(+VLOOKUP(V21,インプットシート!$B:$Z,25,0),"")</f>
        <v/>
      </c>
      <c r="X21" s="165" t="str">
        <f>IFERROR(+VLOOKUP(V21,インプットシート!$B:$Z,21,0),"")</f>
        <v/>
      </c>
      <c r="Y21">
        <v>19</v>
      </c>
      <c r="Z21" s="165" t="str">
        <f t="shared" si="6"/>
        <v>1年目消耗品費19</v>
      </c>
      <c r="AA21" s="165" t="str">
        <f>IFERROR(+VLOOKUP(Z21,インプットシート!$B:$Z,25,0),"")</f>
        <v/>
      </c>
      <c r="AB21" s="165" t="str">
        <f>IFERROR(+VLOOKUP(Z21,インプットシート!$B:$Z,21,0),"")</f>
        <v/>
      </c>
      <c r="AC21">
        <v>19</v>
      </c>
      <c r="AD21" s="165" t="str">
        <f t="shared" si="7"/>
        <v>1年目借料損料19</v>
      </c>
      <c r="AE21" s="165" t="str">
        <f>IFERROR(+VLOOKUP(AD21,インプットシート!$B:$Z,25,0),"")</f>
        <v/>
      </c>
      <c r="AF21" s="165" t="str">
        <f>IFERROR(+VLOOKUP(AD21,インプットシート!$B:$Z,21,0),"")</f>
        <v/>
      </c>
      <c r="AG21">
        <v>19</v>
      </c>
      <c r="AH21" s="165" t="str">
        <f t="shared" si="8"/>
        <v>1年目印刷製本費19</v>
      </c>
      <c r="AI21" s="165" t="str">
        <f>IFERROR(+VLOOKUP(AH21,インプットシート!$B:$Z,25,0),"")</f>
        <v/>
      </c>
      <c r="AJ21" s="165" t="str">
        <f>IFERROR(+VLOOKUP(AH21,インプットシート!$B:$Z,21,0),"")</f>
        <v/>
      </c>
      <c r="AK21">
        <v>19</v>
      </c>
      <c r="AL21" s="165" t="str">
        <f t="shared" si="9"/>
        <v>1年目通信運搬費19</v>
      </c>
      <c r="AM21" s="165" t="str">
        <f>IFERROR(+VLOOKUP(AL21,インプットシート!$B:$Z,25,0),"")</f>
        <v/>
      </c>
      <c r="AN21" s="165" t="str">
        <f>IFERROR(+VLOOKUP(AL21,インプットシート!$B:$Z,21,0),"")</f>
        <v/>
      </c>
      <c r="AO21">
        <v>19</v>
      </c>
      <c r="AP21" s="165" t="str">
        <f t="shared" si="10"/>
        <v>1年目委託費19</v>
      </c>
      <c r="AQ21" s="165" t="str">
        <f>IFERROR(+VLOOKUP(AP21,インプットシート!$B:$Z,25,0),"")</f>
        <v/>
      </c>
      <c r="AR21" s="165" t="str">
        <f>IFERROR(+VLOOKUP(AP21,インプットシート!$B:$Z,21,0),"")</f>
        <v/>
      </c>
      <c r="AS21">
        <v>19</v>
      </c>
      <c r="AT21" s="165" t="str">
        <f t="shared" si="11"/>
        <v>1年目雑役務費19</v>
      </c>
      <c r="AU21" s="165" t="str">
        <f>IFERROR(+VLOOKUP(AT21,インプットシート!$B:$Z,25,0),"")</f>
        <v/>
      </c>
      <c r="AV21" s="165" t="str">
        <f>IFERROR(+VLOOKUP(AT21,インプットシート!$B:$Z,21,0),"")</f>
        <v/>
      </c>
      <c r="AW21">
        <v>19</v>
      </c>
      <c r="AX21" s="165" t="str">
        <f t="shared" si="12"/>
        <v>1年目保険料19</v>
      </c>
      <c r="AY21" s="165" t="str">
        <f>IFERROR(+VLOOKUP(AX21,インプットシート!$B:$Z,25,0),"")</f>
        <v/>
      </c>
      <c r="AZ21" s="165" t="str">
        <f>IFERROR(+VLOOKUP(AX21,インプットシート!$B:$Z,21,0),"")</f>
        <v/>
      </c>
      <c r="BA21">
        <v>19</v>
      </c>
      <c r="BB21" s="165" t="str">
        <f t="shared" si="13"/>
        <v>1年目その他の経費19</v>
      </c>
      <c r="BC21" s="165" t="str">
        <f>IFERROR(+VLOOKUP(BB21,インプットシート!$B:$Z,25,0),"")</f>
        <v/>
      </c>
      <c r="BD21" s="165" t="str">
        <f>IFERROR(+VLOOKUP(BB21,インプットシート!$B:$Z,21,0),"")</f>
        <v/>
      </c>
      <c r="BE21">
        <v>19</v>
      </c>
      <c r="BF21" s="165" t="str">
        <f t="shared" si="14"/>
        <v>1年目参加費収入19</v>
      </c>
      <c r="BG21" s="165" t="str">
        <f>IFERROR(+VLOOKUP(BF21,インプットシート!$B:$Z,25,0),"")</f>
        <v/>
      </c>
      <c r="BH21" s="165" t="str">
        <f>IFERROR(+VLOOKUP(BF21,インプットシート!$B:$Z,21,0),"")</f>
        <v/>
      </c>
      <c r="BI21">
        <v>19</v>
      </c>
      <c r="BJ21" s="165" t="str">
        <f t="shared" si="15"/>
        <v>1年目寄付金・協賛金収入19</v>
      </c>
      <c r="BK21" s="165" t="str">
        <f>IFERROR(+VLOOKUP(BJ21,インプットシート!$B:$Z,25,0),"")</f>
        <v/>
      </c>
      <c r="BL21" s="165" t="str">
        <f>IFERROR(+VLOOKUP(BJ21,インプットシート!$B:$Z,21,0),"")</f>
        <v/>
      </c>
      <c r="BM21">
        <v>19</v>
      </c>
      <c r="BN21" s="165" t="str">
        <f t="shared" si="16"/>
        <v>1年目一般会計繰入金19</v>
      </c>
      <c r="BO21" s="165" t="str">
        <f>IFERROR(+VLOOKUP(BN21,インプットシート!$B:$Z,25,0),"")</f>
        <v/>
      </c>
      <c r="BP21" s="165" t="str">
        <f>IFERROR(+VLOOKUP(BN21,インプットシート!$B:$Z,21,0),"")</f>
        <v/>
      </c>
      <c r="BQ21">
        <v>19</v>
      </c>
      <c r="BR21" s="165" t="str">
        <f t="shared" si="17"/>
        <v>1年目賃金（職員）19</v>
      </c>
      <c r="BS21" s="165" t="str">
        <f>IFERROR(+VLOOKUP(BR21,インプットシート!$B:$Z,25,0),"")</f>
        <v/>
      </c>
      <c r="BT21" s="165" t="str">
        <f>IFERROR(+VLOOKUP(BR21,インプットシート!$B:$Z,21,0),"")</f>
        <v/>
      </c>
    </row>
    <row r="22" spans="1:72">
      <c r="A22">
        <v>20</v>
      </c>
      <c r="B22" s="165" t="str">
        <f t="shared" si="0"/>
        <v>1年目謝金20</v>
      </c>
      <c r="C22" s="165" t="str">
        <f>IFERROR(+VLOOKUP(B22,インプットシート!$B:$Z,25,0),"")</f>
        <v/>
      </c>
      <c r="D22" s="165" t="str">
        <f>IFERROR(+VLOOKUP(B22,インプットシート!$B:$Z,21,0),"")</f>
        <v/>
      </c>
      <c r="E22">
        <v>20</v>
      </c>
      <c r="F22" s="165" t="str">
        <f t="shared" si="1"/>
        <v>1年目旅費20</v>
      </c>
      <c r="G22" s="165" t="str">
        <f>IFERROR(+VLOOKUP(F22,インプットシート!$B:$Z,25,0),"")</f>
        <v/>
      </c>
      <c r="H22" s="165" t="str">
        <f>IFERROR(+VLOOKUP(F22,インプットシート!$B:$Z,21,0),"")</f>
        <v/>
      </c>
      <c r="I22">
        <v>20</v>
      </c>
      <c r="J22" s="165" t="str">
        <f t="shared" si="2"/>
        <v>1年目賃金（アルバイト）20</v>
      </c>
      <c r="K22" s="165" t="str">
        <f>IFERROR(+VLOOKUP(J22,インプットシート!$B:$Z,25,0),"")</f>
        <v/>
      </c>
      <c r="L22" s="165" t="str">
        <f>IFERROR(+VLOOKUP(J22,インプットシート!$B:$Z,21,0),"")</f>
        <v/>
      </c>
      <c r="M22">
        <v>20</v>
      </c>
      <c r="N22" s="165" t="str">
        <f t="shared" si="3"/>
        <v>1年目家賃20</v>
      </c>
      <c r="O22" s="165" t="str">
        <f>IFERROR(+VLOOKUP(N22,インプットシート!$B:$Z,25,0),"")</f>
        <v/>
      </c>
      <c r="P22" s="165" t="str">
        <f>IFERROR(+VLOOKUP(N22,インプットシート!$B:$Z,21,0),"")</f>
        <v/>
      </c>
      <c r="Q22">
        <v>20</v>
      </c>
      <c r="R22" s="165" t="str">
        <f t="shared" si="4"/>
        <v>1年目光熱水費20</v>
      </c>
      <c r="S22" s="165" t="str">
        <f>IFERROR(+VLOOKUP(R22,インプットシート!$B:$Z,25,0),"")</f>
        <v/>
      </c>
      <c r="T22" s="165" t="str">
        <f>IFERROR(+VLOOKUP(R22,インプットシート!$B:$Z,21,0),"")</f>
        <v/>
      </c>
      <c r="U22">
        <v>20</v>
      </c>
      <c r="V22" s="165" t="str">
        <f t="shared" si="5"/>
        <v>1年目備品購入費20</v>
      </c>
      <c r="W22" s="165" t="str">
        <f>IFERROR(+VLOOKUP(V22,インプットシート!$B:$Z,25,0),"")</f>
        <v/>
      </c>
      <c r="X22" s="165" t="str">
        <f>IFERROR(+VLOOKUP(V22,インプットシート!$B:$Z,21,0),"")</f>
        <v/>
      </c>
      <c r="Y22">
        <v>20</v>
      </c>
      <c r="Z22" s="165" t="str">
        <f t="shared" si="6"/>
        <v>1年目消耗品費20</v>
      </c>
      <c r="AA22" s="165" t="str">
        <f>IFERROR(+VLOOKUP(Z22,インプットシート!$B:$Z,25,0),"")</f>
        <v/>
      </c>
      <c r="AB22" s="165" t="str">
        <f>IFERROR(+VLOOKUP(Z22,インプットシート!$B:$Z,21,0),"")</f>
        <v/>
      </c>
      <c r="AC22">
        <v>20</v>
      </c>
      <c r="AD22" s="165" t="str">
        <f t="shared" si="7"/>
        <v>1年目借料損料20</v>
      </c>
      <c r="AE22" s="165" t="str">
        <f>IFERROR(+VLOOKUP(AD22,インプットシート!$B:$Z,25,0),"")</f>
        <v/>
      </c>
      <c r="AF22" s="165" t="str">
        <f>IFERROR(+VLOOKUP(AD22,インプットシート!$B:$Z,21,0),"")</f>
        <v/>
      </c>
      <c r="AG22">
        <v>20</v>
      </c>
      <c r="AH22" s="165" t="str">
        <f t="shared" si="8"/>
        <v>1年目印刷製本費20</v>
      </c>
      <c r="AI22" s="165" t="str">
        <f>IFERROR(+VLOOKUP(AH22,インプットシート!$B:$Z,25,0),"")</f>
        <v/>
      </c>
      <c r="AJ22" s="165" t="str">
        <f>IFERROR(+VLOOKUP(AH22,インプットシート!$B:$Z,21,0),"")</f>
        <v/>
      </c>
      <c r="AK22">
        <v>20</v>
      </c>
      <c r="AL22" s="165" t="str">
        <f t="shared" si="9"/>
        <v>1年目通信運搬費20</v>
      </c>
      <c r="AM22" s="165" t="str">
        <f>IFERROR(+VLOOKUP(AL22,インプットシート!$B:$Z,25,0),"")</f>
        <v/>
      </c>
      <c r="AN22" s="165" t="str">
        <f>IFERROR(+VLOOKUP(AL22,インプットシート!$B:$Z,21,0),"")</f>
        <v/>
      </c>
      <c r="AO22">
        <v>20</v>
      </c>
      <c r="AP22" s="165" t="str">
        <f t="shared" si="10"/>
        <v>1年目委託費20</v>
      </c>
      <c r="AQ22" s="165" t="str">
        <f>IFERROR(+VLOOKUP(AP22,インプットシート!$B:$Z,25,0),"")</f>
        <v/>
      </c>
      <c r="AR22" s="165" t="str">
        <f>IFERROR(+VLOOKUP(AP22,インプットシート!$B:$Z,21,0),"")</f>
        <v/>
      </c>
      <c r="AS22">
        <v>20</v>
      </c>
      <c r="AT22" s="165" t="str">
        <f t="shared" si="11"/>
        <v>1年目雑役務費20</v>
      </c>
      <c r="AU22" s="165" t="str">
        <f>IFERROR(+VLOOKUP(AT22,インプットシート!$B:$Z,25,0),"")</f>
        <v/>
      </c>
      <c r="AV22" s="165" t="str">
        <f>IFERROR(+VLOOKUP(AT22,インプットシート!$B:$Z,21,0),"")</f>
        <v/>
      </c>
      <c r="AW22">
        <v>20</v>
      </c>
      <c r="AX22" s="165" t="str">
        <f t="shared" si="12"/>
        <v>1年目保険料20</v>
      </c>
      <c r="AY22" s="165" t="str">
        <f>IFERROR(+VLOOKUP(AX22,インプットシート!$B:$Z,25,0),"")</f>
        <v/>
      </c>
      <c r="AZ22" s="165" t="str">
        <f>IFERROR(+VLOOKUP(AX22,インプットシート!$B:$Z,21,0),"")</f>
        <v/>
      </c>
      <c r="BA22">
        <v>20</v>
      </c>
      <c r="BB22" s="165" t="str">
        <f t="shared" si="13"/>
        <v>1年目その他の経費20</v>
      </c>
      <c r="BC22" s="165" t="str">
        <f>IFERROR(+VLOOKUP(BB22,インプットシート!$B:$Z,25,0),"")</f>
        <v/>
      </c>
      <c r="BD22" s="165" t="str">
        <f>IFERROR(+VLOOKUP(BB22,インプットシート!$B:$Z,21,0),"")</f>
        <v/>
      </c>
      <c r="BE22">
        <v>20</v>
      </c>
      <c r="BF22" s="165" t="str">
        <f t="shared" si="14"/>
        <v>1年目参加費収入20</v>
      </c>
      <c r="BG22" s="165" t="str">
        <f>IFERROR(+VLOOKUP(BF22,インプットシート!$B:$Z,25,0),"")</f>
        <v/>
      </c>
      <c r="BH22" s="165" t="str">
        <f>IFERROR(+VLOOKUP(BF22,インプットシート!$B:$Z,21,0),"")</f>
        <v/>
      </c>
      <c r="BI22">
        <v>20</v>
      </c>
      <c r="BJ22" s="165" t="str">
        <f t="shared" si="15"/>
        <v>1年目寄付金・協賛金収入20</v>
      </c>
      <c r="BK22" s="165" t="str">
        <f>IFERROR(+VLOOKUP(BJ22,インプットシート!$B:$Z,25,0),"")</f>
        <v/>
      </c>
      <c r="BL22" s="165" t="str">
        <f>IFERROR(+VLOOKUP(BJ22,インプットシート!$B:$Z,21,0),"")</f>
        <v/>
      </c>
      <c r="BM22">
        <v>20</v>
      </c>
      <c r="BN22" s="165" t="str">
        <f t="shared" si="16"/>
        <v>1年目一般会計繰入金20</v>
      </c>
      <c r="BO22" s="165" t="str">
        <f>IFERROR(+VLOOKUP(BN22,インプットシート!$B:$Z,25,0),"")</f>
        <v/>
      </c>
      <c r="BP22" s="165" t="str">
        <f>IFERROR(+VLOOKUP(BN22,インプットシート!$B:$Z,21,0),"")</f>
        <v/>
      </c>
      <c r="BQ22">
        <v>20</v>
      </c>
      <c r="BR22" s="165" t="str">
        <f t="shared" si="17"/>
        <v>1年目賃金（職員）20</v>
      </c>
      <c r="BS22" s="165" t="str">
        <f>IFERROR(+VLOOKUP(BR22,インプットシート!$B:$Z,25,0),"")</f>
        <v/>
      </c>
      <c r="BT22" s="165" t="str">
        <f>IFERROR(+VLOOKUP(BR22,インプットシート!$B:$Z,21,0),"")</f>
        <v/>
      </c>
    </row>
    <row r="23" spans="1:72">
      <c r="A23">
        <v>21</v>
      </c>
      <c r="B23" s="165" t="str">
        <f t="shared" si="0"/>
        <v>1年目謝金21</v>
      </c>
      <c r="C23" s="165" t="str">
        <f>IFERROR(+VLOOKUP(B23,インプットシート!$B:$Z,25,0),"")</f>
        <v/>
      </c>
      <c r="D23" s="165" t="str">
        <f>IFERROR(+VLOOKUP(B23,インプットシート!$B:$Z,21,0),"")</f>
        <v/>
      </c>
      <c r="E23">
        <v>21</v>
      </c>
      <c r="F23" s="165" t="str">
        <f t="shared" si="1"/>
        <v>1年目旅費21</v>
      </c>
      <c r="G23" s="165" t="str">
        <f>IFERROR(+VLOOKUP(F23,インプットシート!$B:$Z,25,0),"")</f>
        <v/>
      </c>
      <c r="H23" s="165" t="str">
        <f>IFERROR(+VLOOKUP(F23,インプットシート!$B:$Z,21,0),"")</f>
        <v/>
      </c>
      <c r="I23">
        <v>21</v>
      </c>
      <c r="J23" s="165" t="str">
        <f t="shared" si="2"/>
        <v>1年目賃金（アルバイト）21</v>
      </c>
      <c r="K23" s="165" t="str">
        <f>IFERROR(+VLOOKUP(J23,インプットシート!$B:$Z,25,0),"")</f>
        <v/>
      </c>
      <c r="L23" s="165" t="str">
        <f>IFERROR(+VLOOKUP(J23,インプットシート!$B:$Z,21,0),"")</f>
        <v/>
      </c>
      <c r="M23">
        <v>21</v>
      </c>
      <c r="N23" s="165" t="str">
        <f t="shared" si="3"/>
        <v>1年目家賃21</v>
      </c>
      <c r="O23" s="165" t="str">
        <f>IFERROR(+VLOOKUP(N23,インプットシート!$B:$Z,25,0),"")</f>
        <v/>
      </c>
      <c r="P23" s="165" t="str">
        <f>IFERROR(+VLOOKUP(N23,インプットシート!$B:$Z,21,0),"")</f>
        <v/>
      </c>
      <c r="Q23">
        <v>21</v>
      </c>
      <c r="R23" s="165" t="str">
        <f t="shared" si="4"/>
        <v>1年目光熱水費21</v>
      </c>
      <c r="S23" s="165" t="str">
        <f>IFERROR(+VLOOKUP(R23,インプットシート!$B:$Z,25,0),"")</f>
        <v/>
      </c>
      <c r="T23" s="165" t="str">
        <f>IFERROR(+VLOOKUP(R23,インプットシート!$B:$Z,21,0),"")</f>
        <v/>
      </c>
      <c r="U23">
        <v>21</v>
      </c>
      <c r="V23" s="165" t="str">
        <f t="shared" si="5"/>
        <v>1年目備品購入費21</v>
      </c>
      <c r="W23" s="165" t="str">
        <f>IFERROR(+VLOOKUP(V23,インプットシート!$B:$Z,25,0),"")</f>
        <v/>
      </c>
      <c r="X23" s="165" t="str">
        <f>IFERROR(+VLOOKUP(V23,インプットシート!$B:$Z,21,0),"")</f>
        <v/>
      </c>
      <c r="Y23">
        <v>21</v>
      </c>
      <c r="Z23" s="165" t="str">
        <f t="shared" si="6"/>
        <v>1年目消耗品費21</v>
      </c>
      <c r="AA23" s="165" t="str">
        <f>IFERROR(+VLOOKUP(Z23,インプットシート!$B:$Z,25,0),"")</f>
        <v/>
      </c>
      <c r="AB23" s="165" t="str">
        <f>IFERROR(+VLOOKUP(Z23,インプットシート!$B:$Z,21,0),"")</f>
        <v/>
      </c>
      <c r="AC23">
        <v>21</v>
      </c>
      <c r="AD23" s="165" t="str">
        <f t="shared" si="7"/>
        <v>1年目借料損料21</v>
      </c>
      <c r="AE23" s="165" t="str">
        <f>IFERROR(+VLOOKUP(AD23,インプットシート!$B:$Z,25,0),"")</f>
        <v/>
      </c>
      <c r="AF23" s="165" t="str">
        <f>IFERROR(+VLOOKUP(AD23,インプットシート!$B:$Z,21,0),"")</f>
        <v/>
      </c>
      <c r="AG23">
        <v>21</v>
      </c>
      <c r="AH23" s="165" t="str">
        <f t="shared" si="8"/>
        <v>1年目印刷製本費21</v>
      </c>
      <c r="AI23" s="165" t="str">
        <f>IFERROR(+VLOOKUP(AH23,インプットシート!$B:$Z,25,0),"")</f>
        <v/>
      </c>
      <c r="AJ23" s="165" t="str">
        <f>IFERROR(+VLOOKUP(AH23,インプットシート!$B:$Z,21,0),"")</f>
        <v/>
      </c>
      <c r="AK23">
        <v>21</v>
      </c>
      <c r="AL23" s="165" t="str">
        <f t="shared" si="9"/>
        <v>1年目通信運搬費21</v>
      </c>
      <c r="AM23" s="165" t="str">
        <f>IFERROR(+VLOOKUP(AL23,インプットシート!$B:$Z,25,0),"")</f>
        <v/>
      </c>
      <c r="AN23" s="165" t="str">
        <f>IFERROR(+VLOOKUP(AL23,インプットシート!$B:$Z,21,0),"")</f>
        <v/>
      </c>
      <c r="AO23">
        <v>21</v>
      </c>
      <c r="AP23" s="165" t="str">
        <f t="shared" si="10"/>
        <v>1年目委託費21</v>
      </c>
      <c r="AQ23" s="165" t="str">
        <f>IFERROR(+VLOOKUP(AP23,インプットシート!$B:$Z,25,0),"")</f>
        <v/>
      </c>
      <c r="AR23" s="165" t="str">
        <f>IFERROR(+VLOOKUP(AP23,インプットシート!$B:$Z,21,0),"")</f>
        <v/>
      </c>
      <c r="AS23">
        <v>21</v>
      </c>
      <c r="AT23" s="165" t="str">
        <f t="shared" si="11"/>
        <v>1年目雑役務費21</v>
      </c>
      <c r="AU23" s="165" t="str">
        <f>IFERROR(+VLOOKUP(AT23,インプットシート!$B:$Z,25,0),"")</f>
        <v/>
      </c>
      <c r="AV23" s="165" t="str">
        <f>IFERROR(+VLOOKUP(AT23,インプットシート!$B:$Z,21,0),"")</f>
        <v/>
      </c>
      <c r="AW23">
        <v>21</v>
      </c>
      <c r="AX23" s="165" t="str">
        <f t="shared" si="12"/>
        <v>1年目保険料21</v>
      </c>
      <c r="AY23" s="165" t="str">
        <f>IFERROR(+VLOOKUP(AX23,インプットシート!$B:$Z,25,0),"")</f>
        <v/>
      </c>
      <c r="AZ23" s="165" t="str">
        <f>IFERROR(+VLOOKUP(AX23,インプットシート!$B:$Z,21,0),"")</f>
        <v/>
      </c>
      <c r="BA23">
        <v>21</v>
      </c>
      <c r="BB23" s="165" t="str">
        <f t="shared" si="13"/>
        <v>1年目その他の経費21</v>
      </c>
      <c r="BC23" s="165" t="str">
        <f>IFERROR(+VLOOKUP(BB23,インプットシート!$B:$Z,25,0),"")</f>
        <v/>
      </c>
      <c r="BD23" s="165" t="str">
        <f>IFERROR(+VLOOKUP(BB23,インプットシート!$B:$Z,21,0),"")</f>
        <v/>
      </c>
      <c r="BE23">
        <v>21</v>
      </c>
      <c r="BF23" s="165" t="str">
        <f t="shared" si="14"/>
        <v>1年目参加費収入21</v>
      </c>
      <c r="BG23" s="165" t="str">
        <f>IFERROR(+VLOOKUP(BF23,インプットシート!$B:$Z,25,0),"")</f>
        <v/>
      </c>
      <c r="BH23" s="165" t="str">
        <f>IFERROR(+VLOOKUP(BF23,インプットシート!$B:$Z,21,0),"")</f>
        <v/>
      </c>
      <c r="BI23">
        <v>21</v>
      </c>
      <c r="BJ23" s="165" t="str">
        <f t="shared" si="15"/>
        <v>1年目寄付金・協賛金収入21</v>
      </c>
      <c r="BK23" s="165" t="str">
        <f>IFERROR(+VLOOKUP(BJ23,インプットシート!$B:$Z,25,0),"")</f>
        <v/>
      </c>
      <c r="BL23" s="165" t="str">
        <f>IFERROR(+VLOOKUP(BJ23,インプットシート!$B:$Z,21,0),"")</f>
        <v/>
      </c>
      <c r="BM23">
        <v>21</v>
      </c>
      <c r="BN23" s="165" t="str">
        <f t="shared" si="16"/>
        <v>1年目一般会計繰入金21</v>
      </c>
      <c r="BO23" s="165" t="str">
        <f>IFERROR(+VLOOKUP(BN23,インプットシート!$B:$Z,25,0),"")</f>
        <v/>
      </c>
      <c r="BP23" s="165" t="str">
        <f>IFERROR(+VLOOKUP(BN23,インプットシート!$B:$Z,21,0),"")</f>
        <v/>
      </c>
      <c r="BQ23">
        <v>21</v>
      </c>
      <c r="BR23" s="165" t="str">
        <f t="shared" si="17"/>
        <v>1年目賃金（職員）21</v>
      </c>
      <c r="BS23" s="165" t="str">
        <f>IFERROR(+VLOOKUP(BR23,インプットシート!$B:$Z,25,0),"")</f>
        <v/>
      </c>
      <c r="BT23" s="165" t="str">
        <f>IFERROR(+VLOOKUP(BR23,インプットシート!$B:$Z,21,0),"")</f>
        <v/>
      </c>
    </row>
    <row r="24" spans="1:72">
      <c r="A24">
        <v>22</v>
      </c>
      <c r="B24" s="165" t="str">
        <f t="shared" si="0"/>
        <v>1年目謝金22</v>
      </c>
      <c r="C24" s="165" t="str">
        <f>IFERROR(+VLOOKUP(B24,インプットシート!$B:$Z,25,0),"")</f>
        <v/>
      </c>
      <c r="D24" s="165" t="str">
        <f>IFERROR(+VLOOKUP(B24,インプットシート!$B:$Z,21,0),"")</f>
        <v/>
      </c>
      <c r="E24">
        <v>22</v>
      </c>
      <c r="F24" s="165" t="str">
        <f t="shared" si="1"/>
        <v>1年目旅費22</v>
      </c>
      <c r="G24" s="165" t="str">
        <f>IFERROR(+VLOOKUP(F24,インプットシート!$B:$Z,25,0),"")</f>
        <v/>
      </c>
      <c r="H24" s="165" t="str">
        <f>IFERROR(+VLOOKUP(F24,インプットシート!$B:$Z,21,0),"")</f>
        <v/>
      </c>
      <c r="I24">
        <v>22</v>
      </c>
      <c r="J24" s="165" t="str">
        <f t="shared" si="2"/>
        <v>1年目賃金（アルバイト）22</v>
      </c>
      <c r="K24" s="165" t="str">
        <f>IFERROR(+VLOOKUP(J24,インプットシート!$B:$Z,25,0),"")</f>
        <v/>
      </c>
      <c r="L24" s="165" t="str">
        <f>IFERROR(+VLOOKUP(J24,インプットシート!$B:$Z,21,0),"")</f>
        <v/>
      </c>
      <c r="M24">
        <v>22</v>
      </c>
      <c r="N24" s="165" t="str">
        <f t="shared" si="3"/>
        <v>1年目家賃22</v>
      </c>
      <c r="O24" s="165" t="str">
        <f>IFERROR(+VLOOKUP(N24,インプットシート!$B:$Z,25,0),"")</f>
        <v/>
      </c>
      <c r="P24" s="165" t="str">
        <f>IFERROR(+VLOOKUP(N24,インプットシート!$B:$Z,21,0),"")</f>
        <v/>
      </c>
      <c r="Q24">
        <v>22</v>
      </c>
      <c r="R24" s="165" t="str">
        <f t="shared" si="4"/>
        <v>1年目光熱水費22</v>
      </c>
      <c r="S24" s="165" t="str">
        <f>IFERROR(+VLOOKUP(R24,インプットシート!$B:$Z,25,0),"")</f>
        <v/>
      </c>
      <c r="T24" s="165" t="str">
        <f>IFERROR(+VLOOKUP(R24,インプットシート!$B:$Z,21,0),"")</f>
        <v/>
      </c>
      <c r="U24">
        <v>22</v>
      </c>
      <c r="V24" s="165" t="str">
        <f t="shared" si="5"/>
        <v>1年目備品購入費22</v>
      </c>
      <c r="W24" s="165" t="str">
        <f>IFERROR(+VLOOKUP(V24,インプットシート!$B:$Z,25,0),"")</f>
        <v/>
      </c>
      <c r="X24" s="165" t="str">
        <f>IFERROR(+VLOOKUP(V24,インプットシート!$B:$Z,21,0),"")</f>
        <v/>
      </c>
      <c r="Y24">
        <v>22</v>
      </c>
      <c r="Z24" s="165" t="str">
        <f t="shared" si="6"/>
        <v>1年目消耗品費22</v>
      </c>
      <c r="AA24" s="165" t="str">
        <f>IFERROR(+VLOOKUP(Z24,インプットシート!$B:$Z,25,0),"")</f>
        <v/>
      </c>
      <c r="AB24" s="165" t="str">
        <f>IFERROR(+VLOOKUP(Z24,インプットシート!$B:$Z,21,0),"")</f>
        <v/>
      </c>
      <c r="AC24">
        <v>22</v>
      </c>
      <c r="AD24" s="165" t="str">
        <f t="shared" si="7"/>
        <v>1年目借料損料22</v>
      </c>
      <c r="AE24" s="165" t="str">
        <f>IFERROR(+VLOOKUP(AD24,インプットシート!$B:$Z,25,0),"")</f>
        <v/>
      </c>
      <c r="AF24" s="165" t="str">
        <f>IFERROR(+VLOOKUP(AD24,インプットシート!$B:$Z,21,0),"")</f>
        <v/>
      </c>
      <c r="AG24">
        <v>22</v>
      </c>
      <c r="AH24" s="165" t="str">
        <f t="shared" si="8"/>
        <v>1年目印刷製本費22</v>
      </c>
      <c r="AI24" s="165" t="str">
        <f>IFERROR(+VLOOKUP(AH24,インプットシート!$B:$Z,25,0),"")</f>
        <v/>
      </c>
      <c r="AJ24" s="165" t="str">
        <f>IFERROR(+VLOOKUP(AH24,インプットシート!$B:$Z,21,0),"")</f>
        <v/>
      </c>
      <c r="AK24">
        <v>22</v>
      </c>
      <c r="AL24" s="165" t="str">
        <f t="shared" si="9"/>
        <v>1年目通信運搬費22</v>
      </c>
      <c r="AM24" s="165" t="str">
        <f>IFERROR(+VLOOKUP(AL24,インプットシート!$B:$Z,25,0),"")</f>
        <v/>
      </c>
      <c r="AN24" s="165" t="str">
        <f>IFERROR(+VLOOKUP(AL24,インプットシート!$B:$Z,21,0),"")</f>
        <v/>
      </c>
      <c r="AO24">
        <v>22</v>
      </c>
      <c r="AP24" s="165" t="str">
        <f t="shared" si="10"/>
        <v>1年目委託費22</v>
      </c>
      <c r="AQ24" s="165" t="str">
        <f>IFERROR(+VLOOKUP(AP24,インプットシート!$B:$Z,25,0),"")</f>
        <v/>
      </c>
      <c r="AR24" s="165" t="str">
        <f>IFERROR(+VLOOKUP(AP24,インプットシート!$B:$Z,21,0),"")</f>
        <v/>
      </c>
      <c r="AS24">
        <v>22</v>
      </c>
      <c r="AT24" s="165" t="str">
        <f t="shared" si="11"/>
        <v>1年目雑役務費22</v>
      </c>
      <c r="AU24" s="165" t="str">
        <f>IFERROR(+VLOOKUP(AT24,インプットシート!$B:$Z,25,0),"")</f>
        <v/>
      </c>
      <c r="AV24" s="165" t="str">
        <f>IFERROR(+VLOOKUP(AT24,インプットシート!$B:$Z,21,0),"")</f>
        <v/>
      </c>
      <c r="AW24">
        <v>22</v>
      </c>
      <c r="AX24" s="165" t="str">
        <f t="shared" si="12"/>
        <v>1年目保険料22</v>
      </c>
      <c r="AY24" s="165" t="str">
        <f>IFERROR(+VLOOKUP(AX24,インプットシート!$B:$Z,25,0),"")</f>
        <v/>
      </c>
      <c r="AZ24" s="165" t="str">
        <f>IFERROR(+VLOOKUP(AX24,インプットシート!$B:$Z,21,0),"")</f>
        <v/>
      </c>
      <c r="BA24">
        <v>22</v>
      </c>
      <c r="BB24" s="165" t="str">
        <f t="shared" si="13"/>
        <v>1年目その他の経費22</v>
      </c>
      <c r="BC24" s="165" t="str">
        <f>IFERROR(+VLOOKUP(BB24,インプットシート!$B:$Z,25,0),"")</f>
        <v/>
      </c>
      <c r="BD24" s="165" t="str">
        <f>IFERROR(+VLOOKUP(BB24,インプットシート!$B:$Z,21,0),"")</f>
        <v/>
      </c>
      <c r="BE24">
        <v>22</v>
      </c>
      <c r="BF24" s="165" t="str">
        <f t="shared" si="14"/>
        <v>1年目参加費収入22</v>
      </c>
      <c r="BG24" s="165" t="str">
        <f>IFERROR(+VLOOKUP(BF24,インプットシート!$B:$Z,25,0),"")</f>
        <v/>
      </c>
      <c r="BH24" s="165" t="str">
        <f>IFERROR(+VLOOKUP(BF24,インプットシート!$B:$Z,21,0),"")</f>
        <v/>
      </c>
      <c r="BI24">
        <v>22</v>
      </c>
      <c r="BJ24" s="165" t="str">
        <f t="shared" si="15"/>
        <v>1年目寄付金・協賛金収入22</v>
      </c>
      <c r="BK24" s="165" t="str">
        <f>IFERROR(+VLOOKUP(BJ24,インプットシート!$B:$Z,25,0),"")</f>
        <v/>
      </c>
      <c r="BL24" s="165" t="str">
        <f>IFERROR(+VLOOKUP(BJ24,インプットシート!$B:$Z,21,0),"")</f>
        <v/>
      </c>
      <c r="BM24">
        <v>22</v>
      </c>
      <c r="BN24" s="165" t="str">
        <f t="shared" si="16"/>
        <v>1年目一般会計繰入金22</v>
      </c>
      <c r="BO24" s="165" t="str">
        <f>IFERROR(+VLOOKUP(BN24,インプットシート!$B:$Z,25,0),"")</f>
        <v/>
      </c>
      <c r="BP24" s="165" t="str">
        <f>IFERROR(+VLOOKUP(BN24,インプットシート!$B:$Z,21,0),"")</f>
        <v/>
      </c>
      <c r="BQ24">
        <v>22</v>
      </c>
      <c r="BR24" s="165" t="str">
        <f t="shared" si="17"/>
        <v>1年目賃金（職員）22</v>
      </c>
      <c r="BS24" s="165" t="str">
        <f>IFERROR(+VLOOKUP(BR24,インプットシート!$B:$Z,25,0),"")</f>
        <v/>
      </c>
      <c r="BT24" s="165" t="str">
        <f>IFERROR(+VLOOKUP(BR24,インプットシート!$B:$Z,21,0),"")</f>
        <v/>
      </c>
    </row>
    <row r="25" spans="1:72">
      <c r="A25">
        <v>23</v>
      </c>
      <c r="B25" s="165" t="str">
        <f t="shared" si="0"/>
        <v>1年目謝金23</v>
      </c>
      <c r="C25" s="165" t="str">
        <f>IFERROR(+VLOOKUP(B25,インプットシート!$B:$Z,25,0),"")</f>
        <v/>
      </c>
      <c r="D25" s="165" t="str">
        <f>IFERROR(+VLOOKUP(B25,インプットシート!$B:$Z,21,0),"")</f>
        <v/>
      </c>
      <c r="E25">
        <v>23</v>
      </c>
      <c r="F25" s="165" t="str">
        <f t="shared" si="1"/>
        <v>1年目旅費23</v>
      </c>
      <c r="G25" s="165" t="str">
        <f>IFERROR(+VLOOKUP(F25,インプットシート!$B:$Z,25,0),"")</f>
        <v/>
      </c>
      <c r="H25" s="165" t="str">
        <f>IFERROR(+VLOOKUP(F25,インプットシート!$B:$Z,21,0),"")</f>
        <v/>
      </c>
      <c r="I25">
        <v>23</v>
      </c>
      <c r="J25" s="165" t="str">
        <f t="shared" si="2"/>
        <v>1年目賃金（アルバイト）23</v>
      </c>
      <c r="K25" s="165" t="str">
        <f>IFERROR(+VLOOKUP(J25,インプットシート!$B:$Z,25,0),"")</f>
        <v/>
      </c>
      <c r="L25" s="165" t="str">
        <f>IFERROR(+VLOOKUP(J25,インプットシート!$B:$Z,21,0),"")</f>
        <v/>
      </c>
      <c r="M25">
        <v>23</v>
      </c>
      <c r="N25" s="165" t="str">
        <f t="shared" si="3"/>
        <v>1年目家賃23</v>
      </c>
      <c r="O25" s="165" t="str">
        <f>IFERROR(+VLOOKUP(N25,インプットシート!$B:$Z,25,0),"")</f>
        <v/>
      </c>
      <c r="P25" s="165" t="str">
        <f>IFERROR(+VLOOKUP(N25,インプットシート!$B:$Z,21,0),"")</f>
        <v/>
      </c>
      <c r="Q25">
        <v>23</v>
      </c>
      <c r="R25" s="165" t="str">
        <f t="shared" si="4"/>
        <v>1年目光熱水費23</v>
      </c>
      <c r="S25" s="165" t="str">
        <f>IFERROR(+VLOOKUP(R25,インプットシート!$B:$Z,25,0),"")</f>
        <v/>
      </c>
      <c r="T25" s="165" t="str">
        <f>IFERROR(+VLOOKUP(R25,インプットシート!$B:$Z,21,0),"")</f>
        <v/>
      </c>
      <c r="U25">
        <v>23</v>
      </c>
      <c r="V25" s="165" t="str">
        <f t="shared" si="5"/>
        <v>1年目備品購入費23</v>
      </c>
      <c r="W25" s="165" t="str">
        <f>IFERROR(+VLOOKUP(V25,インプットシート!$B:$Z,25,0),"")</f>
        <v/>
      </c>
      <c r="X25" s="165" t="str">
        <f>IFERROR(+VLOOKUP(V25,インプットシート!$B:$Z,21,0),"")</f>
        <v/>
      </c>
      <c r="Y25">
        <v>23</v>
      </c>
      <c r="Z25" s="165" t="str">
        <f t="shared" si="6"/>
        <v>1年目消耗品費23</v>
      </c>
      <c r="AA25" s="165" t="str">
        <f>IFERROR(+VLOOKUP(Z25,インプットシート!$B:$Z,25,0),"")</f>
        <v/>
      </c>
      <c r="AB25" s="165" t="str">
        <f>IFERROR(+VLOOKUP(Z25,インプットシート!$B:$Z,21,0),"")</f>
        <v/>
      </c>
      <c r="AC25">
        <v>23</v>
      </c>
      <c r="AD25" s="165" t="str">
        <f t="shared" si="7"/>
        <v>1年目借料損料23</v>
      </c>
      <c r="AE25" s="165" t="str">
        <f>IFERROR(+VLOOKUP(AD25,インプットシート!$B:$Z,25,0),"")</f>
        <v/>
      </c>
      <c r="AF25" s="165" t="str">
        <f>IFERROR(+VLOOKUP(AD25,インプットシート!$B:$Z,21,0),"")</f>
        <v/>
      </c>
      <c r="AG25">
        <v>23</v>
      </c>
      <c r="AH25" s="165" t="str">
        <f t="shared" si="8"/>
        <v>1年目印刷製本費23</v>
      </c>
      <c r="AI25" s="165" t="str">
        <f>IFERROR(+VLOOKUP(AH25,インプットシート!$B:$Z,25,0),"")</f>
        <v/>
      </c>
      <c r="AJ25" s="165" t="str">
        <f>IFERROR(+VLOOKUP(AH25,インプットシート!$B:$Z,21,0),"")</f>
        <v/>
      </c>
      <c r="AK25">
        <v>23</v>
      </c>
      <c r="AL25" s="165" t="str">
        <f t="shared" si="9"/>
        <v>1年目通信運搬費23</v>
      </c>
      <c r="AM25" s="165" t="str">
        <f>IFERROR(+VLOOKUP(AL25,インプットシート!$B:$Z,25,0),"")</f>
        <v/>
      </c>
      <c r="AN25" s="165" t="str">
        <f>IFERROR(+VLOOKUP(AL25,インプットシート!$B:$Z,21,0),"")</f>
        <v/>
      </c>
      <c r="AO25">
        <v>23</v>
      </c>
      <c r="AP25" s="165" t="str">
        <f t="shared" si="10"/>
        <v>1年目委託費23</v>
      </c>
      <c r="AQ25" s="165" t="str">
        <f>IFERROR(+VLOOKUP(AP25,インプットシート!$B:$Z,25,0),"")</f>
        <v/>
      </c>
      <c r="AR25" s="165" t="str">
        <f>IFERROR(+VLOOKUP(AP25,インプットシート!$B:$Z,21,0),"")</f>
        <v/>
      </c>
      <c r="AS25">
        <v>23</v>
      </c>
      <c r="AT25" s="165" t="str">
        <f t="shared" si="11"/>
        <v>1年目雑役務費23</v>
      </c>
      <c r="AU25" s="165" t="str">
        <f>IFERROR(+VLOOKUP(AT25,インプットシート!$B:$Z,25,0),"")</f>
        <v/>
      </c>
      <c r="AV25" s="165" t="str">
        <f>IFERROR(+VLOOKUP(AT25,インプットシート!$B:$Z,21,0),"")</f>
        <v/>
      </c>
      <c r="AW25">
        <v>23</v>
      </c>
      <c r="AX25" s="165" t="str">
        <f t="shared" si="12"/>
        <v>1年目保険料23</v>
      </c>
      <c r="AY25" s="165" t="str">
        <f>IFERROR(+VLOOKUP(AX25,インプットシート!$B:$Z,25,0),"")</f>
        <v/>
      </c>
      <c r="AZ25" s="165" t="str">
        <f>IFERROR(+VLOOKUP(AX25,インプットシート!$B:$Z,21,0),"")</f>
        <v/>
      </c>
      <c r="BA25">
        <v>23</v>
      </c>
      <c r="BB25" s="165" t="str">
        <f t="shared" si="13"/>
        <v>1年目その他の経費23</v>
      </c>
      <c r="BC25" s="165" t="str">
        <f>IFERROR(+VLOOKUP(BB25,インプットシート!$B:$Z,25,0),"")</f>
        <v/>
      </c>
      <c r="BD25" s="165" t="str">
        <f>IFERROR(+VLOOKUP(BB25,インプットシート!$B:$Z,21,0),"")</f>
        <v/>
      </c>
      <c r="BE25">
        <v>23</v>
      </c>
      <c r="BF25" s="165" t="str">
        <f t="shared" si="14"/>
        <v>1年目参加費収入23</v>
      </c>
      <c r="BG25" s="165" t="str">
        <f>IFERROR(+VLOOKUP(BF25,インプットシート!$B:$Z,25,0),"")</f>
        <v/>
      </c>
      <c r="BH25" s="165" t="str">
        <f>IFERROR(+VLOOKUP(BF25,インプットシート!$B:$Z,21,0),"")</f>
        <v/>
      </c>
      <c r="BI25">
        <v>23</v>
      </c>
      <c r="BJ25" s="165" t="str">
        <f t="shared" si="15"/>
        <v>1年目寄付金・協賛金収入23</v>
      </c>
      <c r="BK25" s="165" t="str">
        <f>IFERROR(+VLOOKUP(BJ25,インプットシート!$B:$Z,25,0),"")</f>
        <v/>
      </c>
      <c r="BL25" s="165" t="str">
        <f>IFERROR(+VLOOKUP(BJ25,インプットシート!$B:$Z,21,0),"")</f>
        <v/>
      </c>
      <c r="BM25">
        <v>23</v>
      </c>
      <c r="BN25" s="165" t="str">
        <f t="shared" si="16"/>
        <v>1年目一般会計繰入金23</v>
      </c>
      <c r="BO25" s="165" t="str">
        <f>IFERROR(+VLOOKUP(BN25,インプットシート!$B:$Z,25,0),"")</f>
        <v/>
      </c>
      <c r="BP25" s="165" t="str">
        <f>IFERROR(+VLOOKUP(BN25,インプットシート!$B:$Z,21,0),"")</f>
        <v/>
      </c>
      <c r="BQ25">
        <v>23</v>
      </c>
      <c r="BR25" s="165" t="str">
        <f t="shared" si="17"/>
        <v>1年目賃金（職員）23</v>
      </c>
      <c r="BS25" s="165" t="str">
        <f>IFERROR(+VLOOKUP(BR25,インプットシート!$B:$Z,25,0),"")</f>
        <v/>
      </c>
      <c r="BT25" s="165" t="str">
        <f>IFERROR(+VLOOKUP(BR25,インプットシート!$B:$Z,21,0),"")</f>
        <v/>
      </c>
    </row>
    <row r="26" spans="1:72">
      <c r="A26">
        <v>24</v>
      </c>
      <c r="B26" s="165" t="str">
        <f t="shared" si="0"/>
        <v>1年目謝金24</v>
      </c>
      <c r="C26" s="165" t="str">
        <f>IFERROR(+VLOOKUP(B26,インプットシート!$B:$Z,25,0),"")</f>
        <v/>
      </c>
      <c r="D26" s="165" t="str">
        <f>IFERROR(+VLOOKUP(B26,インプットシート!$B:$Z,21,0),"")</f>
        <v/>
      </c>
      <c r="E26">
        <v>24</v>
      </c>
      <c r="F26" s="165" t="str">
        <f t="shared" si="1"/>
        <v>1年目旅費24</v>
      </c>
      <c r="G26" s="165" t="str">
        <f>IFERROR(+VLOOKUP(F26,インプットシート!$B:$Z,25,0),"")</f>
        <v/>
      </c>
      <c r="H26" s="165" t="str">
        <f>IFERROR(+VLOOKUP(F26,インプットシート!$B:$Z,21,0),"")</f>
        <v/>
      </c>
      <c r="I26">
        <v>24</v>
      </c>
      <c r="J26" s="165" t="str">
        <f t="shared" si="2"/>
        <v>1年目賃金（アルバイト）24</v>
      </c>
      <c r="K26" s="165" t="str">
        <f>IFERROR(+VLOOKUP(J26,インプットシート!$B:$Z,25,0),"")</f>
        <v/>
      </c>
      <c r="L26" s="165" t="str">
        <f>IFERROR(+VLOOKUP(J26,インプットシート!$B:$Z,21,0),"")</f>
        <v/>
      </c>
      <c r="M26">
        <v>24</v>
      </c>
      <c r="N26" s="165" t="str">
        <f t="shared" si="3"/>
        <v>1年目家賃24</v>
      </c>
      <c r="O26" s="165" t="str">
        <f>IFERROR(+VLOOKUP(N26,インプットシート!$B:$Z,25,0),"")</f>
        <v/>
      </c>
      <c r="P26" s="165" t="str">
        <f>IFERROR(+VLOOKUP(N26,インプットシート!$B:$Z,21,0),"")</f>
        <v/>
      </c>
      <c r="Q26">
        <v>24</v>
      </c>
      <c r="R26" s="165" t="str">
        <f t="shared" si="4"/>
        <v>1年目光熱水費24</v>
      </c>
      <c r="S26" s="165" t="str">
        <f>IFERROR(+VLOOKUP(R26,インプットシート!$B:$Z,25,0),"")</f>
        <v/>
      </c>
      <c r="T26" s="165" t="str">
        <f>IFERROR(+VLOOKUP(R26,インプットシート!$B:$Z,21,0),"")</f>
        <v/>
      </c>
      <c r="U26">
        <v>24</v>
      </c>
      <c r="V26" s="165" t="str">
        <f t="shared" si="5"/>
        <v>1年目備品購入費24</v>
      </c>
      <c r="W26" s="165" t="str">
        <f>IFERROR(+VLOOKUP(V26,インプットシート!$B:$Z,25,0),"")</f>
        <v/>
      </c>
      <c r="X26" s="165" t="str">
        <f>IFERROR(+VLOOKUP(V26,インプットシート!$B:$Z,21,0),"")</f>
        <v/>
      </c>
      <c r="Y26">
        <v>24</v>
      </c>
      <c r="Z26" s="165" t="str">
        <f t="shared" si="6"/>
        <v>1年目消耗品費24</v>
      </c>
      <c r="AA26" s="165" t="str">
        <f>IFERROR(+VLOOKUP(Z26,インプットシート!$B:$Z,25,0),"")</f>
        <v/>
      </c>
      <c r="AB26" s="165" t="str">
        <f>IFERROR(+VLOOKUP(Z26,インプットシート!$B:$Z,21,0),"")</f>
        <v/>
      </c>
      <c r="AC26">
        <v>24</v>
      </c>
      <c r="AD26" s="165" t="str">
        <f t="shared" si="7"/>
        <v>1年目借料損料24</v>
      </c>
      <c r="AE26" s="165" t="str">
        <f>IFERROR(+VLOOKUP(AD26,インプットシート!$B:$Z,25,0),"")</f>
        <v/>
      </c>
      <c r="AF26" s="165" t="str">
        <f>IFERROR(+VLOOKUP(AD26,インプットシート!$B:$Z,21,0),"")</f>
        <v/>
      </c>
      <c r="AG26">
        <v>24</v>
      </c>
      <c r="AH26" s="165" t="str">
        <f t="shared" si="8"/>
        <v>1年目印刷製本費24</v>
      </c>
      <c r="AI26" s="165" t="str">
        <f>IFERROR(+VLOOKUP(AH26,インプットシート!$B:$Z,25,0),"")</f>
        <v/>
      </c>
      <c r="AJ26" s="165" t="str">
        <f>IFERROR(+VLOOKUP(AH26,インプットシート!$B:$Z,21,0),"")</f>
        <v/>
      </c>
      <c r="AK26">
        <v>24</v>
      </c>
      <c r="AL26" s="165" t="str">
        <f t="shared" si="9"/>
        <v>1年目通信運搬費24</v>
      </c>
      <c r="AM26" s="165" t="str">
        <f>IFERROR(+VLOOKUP(AL26,インプットシート!$B:$Z,25,0),"")</f>
        <v/>
      </c>
      <c r="AN26" s="165" t="str">
        <f>IFERROR(+VLOOKUP(AL26,インプットシート!$B:$Z,21,0),"")</f>
        <v/>
      </c>
      <c r="AO26">
        <v>24</v>
      </c>
      <c r="AP26" s="165" t="str">
        <f t="shared" si="10"/>
        <v>1年目委託費24</v>
      </c>
      <c r="AQ26" s="165" t="str">
        <f>IFERROR(+VLOOKUP(AP26,インプットシート!$B:$Z,25,0),"")</f>
        <v/>
      </c>
      <c r="AR26" s="165" t="str">
        <f>IFERROR(+VLOOKUP(AP26,インプットシート!$B:$Z,21,0),"")</f>
        <v/>
      </c>
      <c r="AS26">
        <v>24</v>
      </c>
      <c r="AT26" s="165" t="str">
        <f t="shared" si="11"/>
        <v>1年目雑役務費24</v>
      </c>
      <c r="AU26" s="165" t="str">
        <f>IFERROR(+VLOOKUP(AT26,インプットシート!$B:$Z,25,0),"")</f>
        <v/>
      </c>
      <c r="AV26" s="165" t="str">
        <f>IFERROR(+VLOOKUP(AT26,インプットシート!$B:$Z,21,0),"")</f>
        <v/>
      </c>
      <c r="AW26">
        <v>24</v>
      </c>
      <c r="AX26" s="165" t="str">
        <f t="shared" si="12"/>
        <v>1年目保険料24</v>
      </c>
      <c r="AY26" s="165" t="str">
        <f>IFERROR(+VLOOKUP(AX26,インプットシート!$B:$Z,25,0),"")</f>
        <v/>
      </c>
      <c r="AZ26" s="165" t="str">
        <f>IFERROR(+VLOOKUP(AX26,インプットシート!$B:$Z,21,0),"")</f>
        <v/>
      </c>
      <c r="BA26">
        <v>24</v>
      </c>
      <c r="BB26" s="165" t="str">
        <f t="shared" si="13"/>
        <v>1年目その他の経費24</v>
      </c>
      <c r="BC26" s="165" t="str">
        <f>IFERROR(+VLOOKUP(BB26,インプットシート!$B:$Z,25,0),"")</f>
        <v/>
      </c>
      <c r="BD26" s="165" t="str">
        <f>IFERROR(+VLOOKUP(BB26,インプットシート!$B:$Z,21,0),"")</f>
        <v/>
      </c>
      <c r="BE26">
        <v>24</v>
      </c>
      <c r="BF26" s="165" t="str">
        <f t="shared" si="14"/>
        <v>1年目参加費収入24</v>
      </c>
      <c r="BG26" s="165" t="str">
        <f>IFERROR(+VLOOKUP(BF26,インプットシート!$B:$Z,25,0),"")</f>
        <v/>
      </c>
      <c r="BH26" s="165" t="str">
        <f>IFERROR(+VLOOKUP(BF26,インプットシート!$B:$Z,21,0),"")</f>
        <v/>
      </c>
      <c r="BI26">
        <v>24</v>
      </c>
      <c r="BJ26" s="165" t="str">
        <f t="shared" si="15"/>
        <v>1年目寄付金・協賛金収入24</v>
      </c>
      <c r="BK26" s="165" t="str">
        <f>IFERROR(+VLOOKUP(BJ26,インプットシート!$B:$Z,25,0),"")</f>
        <v/>
      </c>
      <c r="BL26" s="165" t="str">
        <f>IFERROR(+VLOOKUP(BJ26,インプットシート!$B:$Z,21,0),"")</f>
        <v/>
      </c>
      <c r="BM26">
        <v>24</v>
      </c>
      <c r="BN26" s="165" t="str">
        <f t="shared" si="16"/>
        <v>1年目一般会計繰入金24</v>
      </c>
      <c r="BO26" s="165" t="str">
        <f>IFERROR(+VLOOKUP(BN26,インプットシート!$B:$Z,25,0),"")</f>
        <v/>
      </c>
      <c r="BP26" s="165" t="str">
        <f>IFERROR(+VLOOKUP(BN26,インプットシート!$B:$Z,21,0),"")</f>
        <v/>
      </c>
      <c r="BQ26">
        <v>24</v>
      </c>
      <c r="BR26" s="165" t="str">
        <f t="shared" si="17"/>
        <v>1年目賃金（職員）24</v>
      </c>
      <c r="BS26" s="165" t="str">
        <f>IFERROR(+VLOOKUP(BR26,インプットシート!$B:$Z,25,0),"")</f>
        <v/>
      </c>
      <c r="BT26" s="165" t="str">
        <f>IFERROR(+VLOOKUP(BR26,インプットシート!$B:$Z,21,0),"")</f>
        <v/>
      </c>
    </row>
    <row r="27" spans="1:72">
      <c r="A27">
        <v>25</v>
      </c>
      <c r="B27" s="165" t="str">
        <f t="shared" si="0"/>
        <v>1年目謝金25</v>
      </c>
      <c r="C27" s="165" t="str">
        <f>IFERROR(+VLOOKUP(B27,インプットシート!$B:$Z,25,0),"")</f>
        <v/>
      </c>
      <c r="D27" s="165" t="str">
        <f>IFERROR(+VLOOKUP(B27,インプットシート!$B:$Z,21,0),"")</f>
        <v/>
      </c>
      <c r="E27">
        <v>25</v>
      </c>
      <c r="F27" s="165" t="str">
        <f t="shared" si="1"/>
        <v>1年目旅費25</v>
      </c>
      <c r="G27" s="165" t="str">
        <f>IFERROR(+VLOOKUP(F27,インプットシート!$B:$Z,25,0),"")</f>
        <v/>
      </c>
      <c r="H27" s="165" t="str">
        <f>IFERROR(+VLOOKUP(F27,インプットシート!$B:$Z,21,0),"")</f>
        <v/>
      </c>
      <c r="I27">
        <v>25</v>
      </c>
      <c r="J27" s="165" t="str">
        <f t="shared" si="2"/>
        <v>1年目賃金（アルバイト）25</v>
      </c>
      <c r="K27" s="165" t="str">
        <f>IFERROR(+VLOOKUP(J27,インプットシート!$B:$Z,25,0),"")</f>
        <v/>
      </c>
      <c r="L27" s="165" t="str">
        <f>IFERROR(+VLOOKUP(J27,インプットシート!$B:$Z,21,0),"")</f>
        <v/>
      </c>
      <c r="M27">
        <v>25</v>
      </c>
      <c r="N27" s="165" t="str">
        <f t="shared" si="3"/>
        <v>1年目家賃25</v>
      </c>
      <c r="O27" s="165" t="str">
        <f>IFERROR(+VLOOKUP(N27,インプットシート!$B:$Z,25,0),"")</f>
        <v/>
      </c>
      <c r="P27" s="165" t="str">
        <f>IFERROR(+VLOOKUP(N27,インプットシート!$B:$Z,21,0),"")</f>
        <v/>
      </c>
      <c r="Q27">
        <v>25</v>
      </c>
      <c r="R27" s="165" t="str">
        <f t="shared" si="4"/>
        <v>1年目光熱水費25</v>
      </c>
      <c r="S27" s="165" t="str">
        <f>IFERROR(+VLOOKUP(R27,インプットシート!$B:$Z,25,0),"")</f>
        <v/>
      </c>
      <c r="T27" s="165" t="str">
        <f>IFERROR(+VLOOKUP(R27,インプットシート!$B:$Z,21,0),"")</f>
        <v/>
      </c>
      <c r="U27">
        <v>25</v>
      </c>
      <c r="V27" s="165" t="str">
        <f t="shared" si="5"/>
        <v>1年目備品購入費25</v>
      </c>
      <c r="W27" s="165" t="str">
        <f>IFERROR(+VLOOKUP(V27,インプットシート!$B:$Z,25,0),"")</f>
        <v/>
      </c>
      <c r="X27" s="165" t="str">
        <f>IFERROR(+VLOOKUP(V27,インプットシート!$B:$Z,21,0),"")</f>
        <v/>
      </c>
      <c r="Y27">
        <v>25</v>
      </c>
      <c r="Z27" s="165" t="str">
        <f t="shared" si="6"/>
        <v>1年目消耗品費25</v>
      </c>
      <c r="AA27" s="165" t="str">
        <f>IFERROR(+VLOOKUP(Z27,インプットシート!$B:$Z,25,0),"")</f>
        <v/>
      </c>
      <c r="AB27" s="165" t="str">
        <f>IFERROR(+VLOOKUP(Z27,インプットシート!$B:$Z,21,0),"")</f>
        <v/>
      </c>
      <c r="AC27">
        <v>25</v>
      </c>
      <c r="AD27" s="165" t="str">
        <f t="shared" si="7"/>
        <v>1年目借料損料25</v>
      </c>
      <c r="AE27" s="165" t="str">
        <f>IFERROR(+VLOOKUP(AD27,インプットシート!$B:$Z,25,0),"")</f>
        <v/>
      </c>
      <c r="AF27" s="165" t="str">
        <f>IFERROR(+VLOOKUP(AD27,インプットシート!$B:$Z,21,0),"")</f>
        <v/>
      </c>
      <c r="AG27">
        <v>25</v>
      </c>
      <c r="AH27" s="165" t="str">
        <f t="shared" si="8"/>
        <v>1年目印刷製本費25</v>
      </c>
      <c r="AI27" s="165" t="str">
        <f>IFERROR(+VLOOKUP(AH27,インプットシート!$B:$Z,25,0),"")</f>
        <v/>
      </c>
      <c r="AJ27" s="165" t="str">
        <f>IFERROR(+VLOOKUP(AH27,インプットシート!$B:$Z,21,0),"")</f>
        <v/>
      </c>
      <c r="AK27">
        <v>25</v>
      </c>
      <c r="AL27" s="165" t="str">
        <f t="shared" si="9"/>
        <v>1年目通信運搬費25</v>
      </c>
      <c r="AM27" s="165" t="str">
        <f>IFERROR(+VLOOKUP(AL27,インプットシート!$B:$Z,25,0),"")</f>
        <v/>
      </c>
      <c r="AN27" s="165" t="str">
        <f>IFERROR(+VLOOKUP(AL27,インプットシート!$B:$Z,21,0),"")</f>
        <v/>
      </c>
      <c r="AO27">
        <v>25</v>
      </c>
      <c r="AP27" s="165" t="str">
        <f t="shared" si="10"/>
        <v>1年目委託費25</v>
      </c>
      <c r="AQ27" s="165" t="str">
        <f>IFERROR(+VLOOKUP(AP27,インプットシート!$B:$Z,25,0),"")</f>
        <v/>
      </c>
      <c r="AR27" s="165" t="str">
        <f>IFERROR(+VLOOKUP(AP27,インプットシート!$B:$Z,21,0),"")</f>
        <v/>
      </c>
      <c r="AS27">
        <v>25</v>
      </c>
      <c r="AT27" s="165" t="str">
        <f t="shared" si="11"/>
        <v>1年目雑役務費25</v>
      </c>
      <c r="AU27" s="165" t="str">
        <f>IFERROR(+VLOOKUP(AT27,インプットシート!$B:$Z,25,0),"")</f>
        <v/>
      </c>
      <c r="AV27" s="165" t="str">
        <f>IFERROR(+VLOOKUP(AT27,インプットシート!$B:$Z,21,0),"")</f>
        <v/>
      </c>
      <c r="AW27">
        <v>25</v>
      </c>
      <c r="AX27" s="165" t="str">
        <f t="shared" si="12"/>
        <v>1年目保険料25</v>
      </c>
      <c r="AY27" s="165" t="str">
        <f>IFERROR(+VLOOKUP(AX27,インプットシート!$B:$Z,25,0),"")</f>
        <v/>
      </c>
      <c r="AZ27" s="165" t="str">
        <f>IFERROR(+VLOOKUP(AX27,インプットシート!$B:$Z,21,0),"")</f>
        <v/>
      </c>
      <c r="BA27">
        <v>25</v>
      </c>
      <c r="BB27" s="165" t="str">
        <f t="shared" si="13"/>
        <v>1年目その他の経費25</v>
      </c>
      <c r="BC27" s="165" t="str">
        <f>IFERROR(+VLOOKUP(BB27,インプットシート!$B:$Z,25,0),"")</f>
        <v/>
      </c>
      <c r="BD27" s="165" t="str">
        <f>IFERROR(+VLOOKUP(BB27,インプットシート!$B:$Z,21,0),"")</f>
        <v/>
      </c>
      <c r="BE27">
        <v>25</v>
      </c>
      <c r="BF27" s="165" t="str">
        <f t="shared" si="14"/>
        <v>1年目参加費収入25</v>
      </c>
      <c r="BG27" s="165" t="str">
        <f>IFERROR(+VLOOKUP(BF27,インプットシート!$B:$Z,25,0),"")</f>
        <v/>
      </c>
      <c r="BH27" s="165" t="str">
        <f>IFERROR(+VLOOKUP(BF27,インプットシート!$B:$Z,21,0),"")</f>
        <v/>
      </c>
      <c r="BI27">
        <v>25</v>
      </c>
      <c r="BJ27" s="165" t="str">
        <f t="shared" si="15"/>
        <v>1年目寄付金・協賛金収入25</v>
      </c>
      <c r="BK27" s="165" t="str">
        <f>IFERROR(+VLOOKUP(BJ27,インプットシート!$B:$Z,25,0),"")</f>
        <v/>
      </c>
      <c r="BL27" s="165" t="str">
        <f>IFERROR(+VLOOKUP(BJ27,インプットシート!$B:$Z,21,0),"")</f>
        <v/>
      </c>
      <c r="BM27">
        <v>25</v>
      </c>
      <c r="BN27" s="165" t="str">
        <f t="shared" si="16"/>
        <v>1年目一般会計繰入金25</v>
      </c>
      <c r="BO27" s="165" t="str">
        <f>IFERROR(+VLOOKUP(BN27,インプットシート!$B:$Z,25,0),"")</f>
        <v/>
      </c>
      <c r="BP27" s="165" t="str">
        <f>IFERROR(+VLOOKUP(BN27,インプットシート!$B:$Z,21,0),"")</f>
        <v/>
      </c>
      <c r="BQ27">
        <v>25</v>
      </c>
      <c r="BR27" s="165" t="str">
        <f t="shared" si="17"/>
        <v>1年目賃金（職員）25</v>
      </c>
      <c r="BS27" s="165" t="str">
        <f>IFERROR(+VLOOKUP(BR27,インプットシート!$B:$Z,25,0),"")</f>
        <v/>
      </c>
      <c r="BT27" s="165" t="str">
        <f>IFERROR(+VLOOKUP(BR27,インプットシート!$B:$Z,21,0),"")</f>
        <v/>
      </c>
    </row>
    <row r="28" spans="1:72">
      <c r="A28">
        <v>26</v>
      </c>
      <c r="B28" s="165" t="str">
        <f t="shared" si="0"/>
        <v>1年目謝金26</v>
      </c>
      <c r="C28" s="165" t="str">
        <f>IFERROR(+VLOOKUP(B28,インプットシート!$B:$Z,25,0),"")</f>
        <v/>
      </c>
      <c r="D28" s="165" t="str">
        <f>IFERROR(+VLOOKUP(B28,インプットシート!$B:$Z,21,0),"")</f>
        <v/>
      </c>
      <c r="E28">
        <v>26</v>
      </c>
      <c r="F28" s="165" t="str">
        <f t="shared" si="1"/>
        <v>1年目旅費26</v>
      </c>
      <c r="G28" s="165" t="str">
        <f>IFERROR(+VLOOKUP(F28,インプットシート!$B:$Z,25,0),"")</f>
        <v/>
      </c>
      <c r="H28" s="165" t="str">
        <f>IFERROR(+VLOOKUP(F28,インプットシート!$B:$Z,21,0),"")</f>
        <v/>
      </c>
      <c r="I28">
        <v>26</v>
      </c>
      <c r="J28" s="165" t="str">
        <f t="shared" si="2"/>
        <v>1年目賃金（アルバイト）26</v>
      </c>
      <c r="K28" s="165" t="str">
        <f>IFERROR(+VLOOKUP(J28,インプットシート!$B:$Z,25,0),"")</f>
        <v/>
      </c>
      <c r="L28" s="165" t="str">
        <f>IFERROR(+VLOOKUP(J28,インプットシート!$B:$Z,21,0),"")</f>
        <v/>
      </c>
      <c r="M28">
        <v>26</v>
      </c>
      <c r="N28" s="165" t="str">
        <f t="shared" si="3"/>
        <v>1年目家賃26</v>
      </c>
      <c r="O28" s="165" t="str">
        <f>IFERROR(+VLOOKUP(N28,インプットシート!$B:$Z,25,0),"")</f>
        <v/>
      </c>
      <c r="P28" s="165" t="str">
        <f>IFERROR(+VLOOKUP(N28,インプットシート!$B:$Z,21,0),"")</f>
        <v/>
      </c>
      <c r="Q28">
        <v>26</v>
      </c>
      <c r="R28" s="165" t="str">
        <f t="shared" si="4"/>
        <v>1年目光熱水費26</v>
      </c>
      <c r="S28" s="165" t="str">
        <f>IFERROR(+VLOOKUP(R28,インプットシート!$B:$Z,25,0),"")</f>
        <v/>
      </c>
      <c r="T28" s="165" t="str">
        <f>IFERROR(+VLOOKUP(R28,インプットシート!$B:$Z,21,0),"")</f>
        <v/>
      </c>
      <c r="U28">
        <v>26</v>
      </c>
      <c r="V28" s="165" t="str">
        <f t="shared" si="5"/>
        <v>1年目備品購入費26</v>
      </c>
      <c r="W28" s="165" t="str">
        <f>IFERROR(+VLOOKUP(V28,インプットシート!$B:$Z,25,0),"")</f>
        <v/>
      </c>
      <c r="X28" s="165" t="str">
        <f>IFERROR(+VLOOKUP(V28,インプットシート!$B:$Z,21,0),"")</f>
        <v/>
      </c>
      <c r="Y28">
        <v>26</v>
      </c>
      <c r="Z28" s="165" t="str">
        <f t="shared" si="6"/>
        <v>1年目消耗品費26</v>
      </c>
      <c r="AA28" s="165" t="str">
        <f>IFERROR(+VLOOKUP(Z28,インプットシート!$B:$Z,25,0),"")</f>
        <v/>
      </c>
      <c r="AB28" s="165" t="str">
        <f>IFERROR(+VLOOKUP(Z28,インプットシート!$B:$Z,21,0),"")</f>
        <v/>
      </c>
      <c r="AC28">
        <v>26</v>
      </c>
      <c r="AD28" s="165" t="str">
        <f t="shared" si="7"/>
        <v>1年目借料損料26</v>
      </c>
      <c r="AE28" s="165" t="str">
        <f>IFERROR(+VLOOKUP(AD28,インプットシート!$B:$Z,25,0),"")</f>
        <v/>
      </c>
      <c r="AF28" s="165" t="str">
        <f>IFERROR(+VLOOKUP(AD28,インプットシート!$B:$Z,21,0),"")</f>
        <v/>
      </c>
      <c r="AG28">
        <v>26</v>
      </c>
      <c r="AH28" s="165" t="str">
        <f t="shared" si="8"/>
        <v>1年目印刷製本費26</v>
      </c>
      <c r="AI28" s="165" t="str">
        <f>IFERROR(+VLOOKUP(AH28,インプットシート!$B:$Z,25,0),"")</f>
        <v/>
      </c>
      <c r="AJ28" s="165" t="str">
        <f>IFERROR(+VLOOKUP(AH28,インプットシート!$B:$Z,21,0),"")</f>
        <v/>
      </c>
      <c r="AK28">
        <v>26</v>
      </c>
      <c r="AL28" s="165" t="str">
        <f t="shared" si="9"/>
        <v>1年目通信運搬費26</v>
      </c>
      <c r="AM28" s="165" t="str">
        <f>IFERROR(+VLOOKUP(AL28,インプットシート!$B:$Z,25,0),"")</f>
        <v/>
      </c>
      <c r="AN28" s="165" t="str">
        <f>IFERROR(+VLOOKUP(AL28,インプットシート!$B:$Z,21,0),"")</f>
        <v/>
      </c>
      <c r="AO28">
        <v>26</v>
      </c>
      <c r="AP28" s="165" t="str">
        <f t="shared" si="10"/>
        <v>1年目委託費26</v>
      </c>
      <c r="AQ28" s="165" t="str">
        <f>IFERROR(+VLOOKUP(AP28,インプットシート!$B:$Z,25,0),"")</f>
        <v/>
      </c>
      <c r="AR28" s="165" t="str">
        <f>IFERROR(+VLOOKUP(AP28,インプットシート!$B:$Z,21,0),"")</f>
        <v/>
      </c>
      <c r="AS28">
        <v>26</v>
      </c>
      <c r="AT28" s="165" t="str">
        <f t="shared" si="11"/>
        <v>1年目雑役務費26</v>
      </c>
      <c r="AU28" s="165" t="str">
        <f>IFERROR(+VLOOKUP(AT28,インプットシート!$B:$Z,25,0),"")</f>
        <v/>
      </c>
      <c r="AV28" s="165" t="str">
        <f>IFERROR(+VLOOKUP(AT28,インプットシート!$B:$Z,21,0),"")</f>
        <v/>
      </c>
      <c r="AW28">
        <v>26</v>
      </c>
      <c r="AX28" s="165" t="str">
        <f t="shared" si="12"/>
        <v>1年目保険料26</v>
      </c>
      <c r="AY28" s="165" t="str">
        <f>IFERROR(+VLOOKUP(AX28,インプットシート!$B:$Z,25,0),"")</f>
        <v/>
      </c>
      <c r="AZ28" s="165" t="str">
        <f>IFERROR(+VLOOKUP(AX28,インプットシート!$B:$Z,21,0),"")</f>
        <v/>
      </c>
      <c r="BA28">
        <v>26</v>
      </c>
      <c r="BB28" s="165" t="str">
        <f t="shared" si="13"/>
        <v>1年目その他の経費26</v>
      </c>
      <c r="BC28" s="165" t="str">
        <f>IFERROR(+VLOOKUP(BB28,インプットシート!$B:$Z,25,0),"")</f>
        <v/>
      </c>
      <c r="BD28" s="165" t="str">
        <f>IFERROR(+VLOOKUP(BB28,インプットシート!$B:$Z,21,0),"")</f>
        <v/>
      </c>
      <c r="BE28">
        <v>26</v>
      </c>
      <c r="BF28" s="165" t="str">
        <f t="shared" si="14"/>
        <v>1年目参加費収入26</v>
      </c>
      <c r="BG28" s="165" t="str">
        <f>IFERROR(+VLOOKUP(BF28,インプットシート!$B:$Z,25,0),"")</f>
        <v/>
      </c>
      <c r="BH28" s="165" t="str">
        <f>IFERROR(+VLOOKUP(BF28,インプットシート!$B:$Z,21,0),"")</f>
        <v/>
      </c>
      <c r="BI28">
        <v>26</v>
      </c>
      <c r="BJ28" s="165" t="str">
        <f t="shared" si="15"/>
        <v>1年目寄付金・協賛金収入26</v>
      </c>
      <c r="BK28" s="165" t="str">
        <f>IFERROR(+VLOOKUP(BJ28,インプットシート!$B:$Z,25,0),"")</f>
        <v/>
      </c>
      <c r="BL28" s="165" t="str">
        <f>IFERROR(+VLOOKUP(BJ28,インプットシート!$B:$Z,21,0),"")</f>
        <v/>
      </c>
      <c r="BM28">
        <v>26</v>
      </c>
      <c r="BN28" s="165" t="str">
        <f t="shared" si="16"/>
        <v>1年目一般会計繰入金26</v>
      </c>
      <c r="BO28" s="165" t="str">
        <f>IFERROR(+VLOOKUP(BN28,インプットシート!$B:$Z,25,0),"")</f>
        <v/>
      </c>
      <c r="BP28" s="165" t="str">
        <f>IFERROR(+VLOOKUP(BN28,インプットシート!$B:$Z,21,0),"")</f>
        <v/>
      </c>
      <c r="BQ28">
        <v>26</v>
      </c>
      <c r="BR28" s="165" t="str">
        <f t="shared" si="17"/>
        <v>1年目賃金（職員）26</v>
      </c>
      <c r="BS28" s="165" t="str">
        <f>IFERROR(+VLOOKUP(BR28,インプットシート!$B:$Z,25,0),"")</f>
        <v/>
      </c>
      <c r="BT28" s="165" t="str">
        <f>IFERROR(+VLOOKUP(BR28,インプットシート!$B:$Z,21,0),"")</f>
        <v/>
      </c>
    </row>
    <row r="29" spans="1:72">
      <c r="A29">
        <v>27</v>
      </c>
      <c r="B29" s="165" t="str">
        <f t="shared" si="0"/>
        <v>1年目謝金27</v>
      </c>
      <c r="C29" s="165" t="str">
        <f>IFERROR(+VLOOKUP(B29,インプットシート!$B:$Z,25,0),"")</f>
        <v/>
      </c>
      <c r="D29" s="165" t="str">
        <f>IFERROR(+VLOOKUP(B29,インプットシート!$B:$Z,21,0),"")</f>
        <v/>
      </c>
      <c r="E29">
        <v>27</v>
      </c>
      <c r="F29" s="165" t="str">
        <f t="shared" si="1"/>
        <v>1年目旅費27</v>
      </c>
      <c r="G29" s="165" t="str">
        <f>IFERROR(+VLOOKUP(F29,インプットシート!$B:$Z,25,0),"")</f>
        <v/>
      </c>
      <c r="H29" s="165" t="str">
        <f>IFERROR(+VLOOKUP(F29,インプットシート!$B:$Z,21,0),"")</f>
        <v/>
      </c>
      <c r="I29">
        <v>27</v>
      </c>
      <c r="J29" s="165" t="str">
        <f t="shared" si="2"/>
        <v>1年目賃金（アルバイト）27</v>
      </c>
      <c r="K29" s="165" t="str">
        <f>IFERROR(+VLOOKUP(J29,インプットシート!$B:$Z,25,0),"")</f>
        <v/>
      </c>
      <c r="L29" s="165" t="str">
        <f>IFERROR(+VLOOKUP(J29,インプットシート!$B:$Z,21,0),"")</f>
        <v/>
      </c>
      <c r="M29">
        <v>27</v>
      </c>
      <c r="N29" s="165" t="str">
        <f t="shared" si="3"/>
        <v>1年目家賃27</v>
      </c>
      <c r="O29" s="165" t="str">
        <f>IFERROR(+VLOOKUP(N29,インプットシート!$B:$Z,25,0),"")</f>
        <v/>
      </c>
      <c r="P29" s="165" t="str">
        <f>IFERROR(+VLOOKUP(N29,インプットシート!$B:$Z,21,0),"")</f>
        <v/>
      </c>
      <c r="Q29">
        <v>27</v>
      </c>
      <c r="R29" s="165" t="str">
        <f t="shared" si="4"/>
        <v>1年目光熱水費27</v>
      </c>
      <c r="S29" s="165" t="str">
        <f>IFERROR(+VLOOKUP(R29,インプットシート!$B:$Z,25,0),"")</f>
        <v/>
      </c>
      <c r="T29" s="165" t="str">
        <f>IFERROR(+VLOOKUP(R29,インプットシート!$B:$Z,21,0),"")</f>
        <v/>
      </c>
      <c r="U29">
        <v>27</v>
      </c>
      <c r="V29" s="165" t="str">
        <f t="shared" si="5"/>
        <v>1年目備品購入費27</v>
      </c>
      <c r="W29" s="165" t="str">
        <f>IFERROR(+VLOOKUP(V29,インプットシート!$B:$Z,25,0),"")</f>
        <v/>
      </c>
      <c r="X29" s="165" t="str">
        <f>IFERROR(+VLOOKUP(V29,インプットシート!$B:$Z,21,0),"")</f>
        <v/>
      </c>
      <c r="Y29">
        <v>27</v>
      </c>
      <c r="Z29" s="165" t="str">
        <f t="shared" si="6"/>
        <v>1年目消耗品費27</v>
      </c>
      <c r="AA29" s="165" t="str">
        <f>IFERROR(+VLOOKUP(Z29,インプットシート!$B:$Z,25,0),"")</f>
        <v/>
      </c>
      <c r="AB29" s="165" t="str">
        <f>IFERROR(+VLOOKUP(Z29,インプットシート!$B:$Z,21,0),"")</f>
        <v/>
      </c>
      <c r="AC29">
        <v>27</v>
      </c>
      <c r="AD29" s="165" t="str">
        <f t="shared" si="7"/>
        <v>1年目借料損料27</v>
      </c>
      <c r="AE29" s="165" t="str">
        <f>IFERROR(+VLOOKUP(AD29,インプットシート!$B:$Z,25,0),"")</f>
        <v/>
      </c>
      <c r="AF29" s="165" t="str">
        <f>IFERROR(+VLOOKUP(AD29,インプットシート!$B:$Z,21,0),"")</f>
        <v/>
      </c>
      <c r="AG29">
        <v>27</v>
      </c>
      <c r="AH29" s="165" t="str">
        <f t="shared" si="8"/>
        <v>1年目印刷製本費27</v>
      </c>
      <c r="AI29" s="165" t="str">
        <f>IFERROR(+VLOOKUP(AH29,インプットシート!$B:$Z,25,0),"")</f>
        <v/>
      </c>
      <c r="AJ29" s="165" t="str">
        <f>IFERROR(+VLOOKUP(AH29,インプットシート!$B:$Z,21,0),"")</f>
        <v/>
      </c>
      <c r="AK29">
        <v>27</v>
      </c>
      <c r="AL29" s="165" t="str">
        <f t="shared" si="9"/>
        <v>1年目通信運搬費27</v>
      </c>
      <c r="AM29" s="165" t="str">
        <f>IFERROR(+VLOOKUP(AL29,インプットシート!$B:$Z,25,0),"")</f>
        <v/>
      </c>
      <c r="AN29" s="165" t="str">
        <f>IFERROR(+VLOOKUP(AL29,インプットシート!$B:$Z,21,0),"")</f>
        <v/>
      </c>
      <c r="AO29">
        <v>27</v>
      </c>
      <c r="AP29" s="165" t="str">
        <f t="shared" si="10"/>
        <v>1年目委託費27</v>
      </c>
      <c r="AQ29" s="165" t="str">
        <f>IFERROR(+VLOOKUP(AP29,インプットシート!$B:$Z,25,0),"")</f>
        <v/>
      </c>
      <c r="AR29" s="165" t="str">
        <f>IFERROR(+VLOOKUP(AP29,インプットシート!$B:$Z,21,0),"")</f>
        <v/>
      </c>
      <c r="AS29">
        <v>27</v>
      </c>
      <c r="AT29" s="165" t="str">
        <f t="shared" si="11"/>
        <v>1年目雑役務費27</v>
      </c>
      <c r="AU29" s="165" t="str">
        <f>IFERROR(+VLOOKUP(AT29,インプットシート!$B:$Z,25,0),"")</f>
        <v/>
      </c>
      <c r="AV29" s="165" t="str">
        <f>IFERROR(+VLOOKUP(AT29,インプットシート!$B:$Z,21,0),"")</f>
        <v/>
      </c>
      <c r="AW29">
        <v>27</v>
      </c>
      <c r="AX29" s="165" t="str">
        <f t="shared" si="12"/>
        <v>1年目保険料27</v>
      </c>
      <c r="AY29" s="165" t="str">
        <f>IFERROR(+VLOOKUP(AX29,インプットシート!$B:$Z,25,0),"")</f>
        <v/>
      </c>
      <c r="AZ29" s="165" t="str">
        <f>IFERROR(+VLOOKUP(AX29,インプットシート!$B:$Z,21,0),"")</f>
        <v/>
      </c>
      <c r="BA29">
        <v>27</v>
      </c>
      <c r="BB29" s="165" t="str">
        <f t="shared" si="13"/>
        <v>1年目その他の経費27</v>
      </c>
      <c r="BC29" s="165" t="str">
        <f>IFERROR(+VLOOKUP(BB29,インプットシート!$B:$Z,25,0),"")</f>
        <v/>
      </c>
      <c r="BD29" s="165" t="str">
        <f>IFERROR(+VLOOKUP(BB29,インプットシート!$B:$Z,21,0),"")</f>
        <v/>
      </c>
      <c r="BE29">
        <v>27</v>
      </c>
      <c r="BF29" s="165" t="str">
        <f t="shared" si="14"/>
        <v>1年目参加費収入27</v>
      </c>
      <c r="BG29" s="165" t="str">
        <f>IFERROR(+VLOOKUP(BF29,インプットシート!$B:$Z,25,0),"")</f>
        <v/>
      </c>
      <c r="BH29" s="165" t="str">
        <f>IFERROR(+VLOOKUP(BF29,インプットシート!$B:$Z,21,0),"")</f>
        <v/>
      </c>
      <c r="BI29">
        <v>27</v>
      </c>
      <c r="BJ29" s="165" t="str">
        <f t="shared" si="15"/>
        <v>1年目寄付金・協賛金収入27</v>
      </c>
      <c r="BK29" s="165" t="str">
        <f>IFERROR(+VLOOKUP(BJ29,インプットシート!$B:$Z,25,0),"")</f>
        <v/>
      </c>
      <c r="BL29" s="165" t="str">
        <f>IFERROR(+VLOOKUP(BJ29,インプットシート!$B:$Z,21,0),"")</f>
        <v/>
      </c>
      <c r="BM29">
        <v>27</v>
      </c>
      <c r="BN29" s="165" t="str">
        <f t="shared" si="16"/>
        <v>1年目一般会計繰入金27</v>
      </c>
      <c r="BO29" s="165" t="str">
        <f>IFERROR(+VLOOKUP(BN29,インプットシート!$B:$Z,25,0),"")</f>
        <v/>
      </c>
      <c r="BP29" s="165" t="str">
        <f>IFERROR(+VLOOKUP(BN29,インプットシート!$B:$Z,21,0),"")</f>
        <v/>
      </c>
      <c r="BQ29">
        <v>27</v>
      </c>
      <c r="BR29" s="165" t="str">
        <f t="shared" si="17"/>
        <v>1年目賃金（職員）27</v>
      </c>
      <c r="BS29" s="165" t="str">
        <f>IFERROR(+VLOOKUP(BR29,インプットシート!$B:$Z,25,0),"")</f>
        <v/>
      </c>
      <c r="BT29" s="165" t="str">
        <f>IFERROR(+VLOOKUP(BR29,インプットシート!$B:$Z,21,0),"")</f>
        <v/>
      </c>
    </row>
    <row r="30" spans="1:72">
      <c r="A30">
        <v>28</v>
      </c>
      <c r="B30" s="165" t="str">
        <f t="shared" si="0"/>
        <v>1年目謝金28</v>
      </c>
      <c r="C30" s="165" t="str">
        <f>IFERROR(+VLOOKUP(B30,インプットシート!$B:$Z,25,0),"")</f>
        <v/>
      </c>
      <c r="D30" s="165" t="str">
        <f>IFERROR(+VLOOKUP(B30,インプットシート!$B:$Z,21,0),"")</f>
        <v/>
      </c>
      <c r="E30">
        <v>28</v>
      </c>
      <c r="F30" s="165" t="str">
        <f t="shared" si="1"/>
        <v>1年目旅費28</v>
      </c>
      <c r="G30" s="165" t="str">
        <f>IFERROR(+VLOOKUP(F30,インプットシート!$B:$Z,25,0),"")</f>
        <v/>
      </c>
      <c r="H30" s="165" t="str">
        <f>IFERROR(+VLOOKUP(F30,インプットシート!$B:$Z,21,0),"")</f>
        <v/>
      </c>
      <c r="I30">
        <v>28</v>
      </c>
      <c r="J30" s="165" t="str">
        <f t="shared" si="2"/>
        <v>1年目賃金（アルバイト）28</v>
      </c>
      <c r="K30" s="165" t="str">
        <f>IFERROR(+VLOOKUP(J30,インプットシート!$B:$Z,25,0),"")</f>
        <v/>
      </c>
      <c r="L30" s="165" t="str">
        <f>IFERROR(+VLOOKUP(J30,インプットシート!$B:$Z,21,0),"")</f>
        <v/>
      </c>
      <c r="M30">
        <v>28</v>
      </c>
      <c r="N30" s="165" t="str">
        <f t="shared" si="3"/>
        <v>1年目家賃28</v>
      </c>
      <c r="O30" s="165" t="str">
        <f>IFERROR(+VLOOKUP(N30,インプットシート!$B:$Z,25,0),"")</f>
        <v/>
      </c>
      <c r="P30" s="165" t="str">
        <f>IFERROR(+VLOOKUP(N30,インプットシート!$B:$Z,21,0),"")</f>
        <v/>
      </c>
      <c r="Q30">
        <v>28</v>
      </c>
      <c r="R30" s="165" t="str">
        <f t="shared" si="4"/>
        <v>1年目光熱水費28</v>
      </c>
      <c r="S30" s="165" t="str">
        <f>IFERROR(+VLOOKUP(R30,インプットシート!$B:$Z,25,0),"")</f>
        <v/>
      </c>
      <c r="T30" s="165" t="str">
        <f>IFERROR(+VLOOKUP(R30,インプットシート!$B:$Z,21,0),"")</f>
        <v/>
      </c>
      <c r="U30">
        <v>28</v>
      </c>
      <c r="V30" s="165" t="str">
        <f t="shared" si="5"/>
        <v>1年目備品購入費28</v>
      </c>
      <c r="W30" s="165" t="str">
        <f>IFERROR(+VLOOKUP(V30,インプットシート!$B:$Z,25,0),"")</f>
        <v/>
      </c>
      <c r="X30" s="165" t="str">
        <f>IFERROR(+VLOOKUP(V30,インプットシート!$B:$Z,21,0),"")</f>
        <v/>
      </c>
      <c r="Y30">
        <v>28</v>
      </c>
      <c r="Z30" s="165" t="str">
        <f t="shared" si="6"/>
        <v>1年目消耗品費28</v>
      </c>
      <c r="AA30" s="165" t="str">
        <f>IFERROR(+VLOOKUP(Z30,インプットシート!$B:$Z,25,0),"")</f>
        <v/>
      </c>
      <c r="AB30" s="165" t="str">
        <f>IFERROR(+VLOOKUP(Z30,インプットシート!$B:$Z,21,0),"")</f>
        <v/>
      </c>
      <c r="AC30">
        <v>28</v>
      </c>
      <c r="AD30" s="165" t="str">
        <f t="shared" si="7"/>
        <v>1年目借料損料28</v>
      </c>
      <c r="AE30" s="165" t="str">
        <f>IFERROR(+VLOOKUP(AD30,インプットシート!$B:$Z,25,0),"")</f>
        <v/>
      </c>
      <c r="AF30" s="165" t="str">
        <f>IFERROR(+VLOOKUP(AD30,インプットシート!$B:$Z,21,0),"")</f>
        <v/>
      </c>
      <c r="AG30">
        <v>28</v>
      </c>
      <c r="AH30" s="165" t="str">
        <f t="shared" si="8"/>
        <v>1年目印刷製本費28</v>
      </c>
      <c r="AI30" s="165" t="str">
        <f>IFERROR(+VLOOKUP(AH30,インプットシート!$B:$Z,25,0),"")</f>
        <v/>
      </c>
      <c r="AJ30" s="165" t="str">
        <f>IFERROR(+VLOOKUP(AH30,インプットシート!$B:$Z,21,0),"")</f>
        <v/>
      </c>
      <c r="AK30">
        <v>28</v>
      </c>
      <c r="AL30" s="165" t="str">
        <f t="shared" si="9"/>
        <v>1年目通信運搬費28</v>
      </c>
      <c r="AM30" s="165" t="str">
        <f>IFERROR(+VLOOKUP(AL30,インプットシート!$B:$Z,25,0),"")</f>
        <v/>
      </c>
      <c r="AN30" s="165" t="str">
        <f>IFERROR(+VLOOKUP(AL30,インプットシート!$B:$Z,21,0),"")</f>
        <v/>
      </c>
      <c r="AO30">
        <v>28</v>
      </c>
      <c r="AP30" s="165" t="str">
        <f t="shared" si="10"/>
        <v>1年目委託費28</v>
      </c>
      <c r="AQ30" s="165" t="str">
        <f>IFERROR(+VLOOKUP(AP30,インプットシート!$B:$Z,25,0),"")</f>
        <v/>
      </c>
      <c r="AR30" s="165" t="str">
        <f>IFERROR(+VLOOKUP(AP30,インプットシート!$B:$Z,21,0),"")</f>
        <v/>
      </c>
      <c r="AS30">
        <v>28</v>
      </c>
      <c r="AT30" s="165" t="str">
        <f t="shared" si="11"/>
        <v>1年目雑役務費28</v>
      </c>
      <c r="AU30" s="165" t="str">
        <f>IFERROR(+VLOOKUP(AT30,インプットシート!$B:$Z,25,0),"")</f>
        <v/>
      </c>
      <c r="AV30" s="165" t="str">
        <f>IFERROR(+VLOOKUP(AT30,インプットシート!$B:$Z,21,0),"")</f>
        <v/>
      </c>
      <c r="AW30">
        <v>28</v>
      </c>
      <c r="AX30" s="165" t="str">
        <f t="shared" si="12"/>
        <v>1年目保険料28</v>
      </c>
      <c r="AY30" s="165" t="str">
        <f>IFERROR(+VLOOKUP(AX30,インプットシート!$B:$Z,25,0),"")</f>
        <v/>
      </c>
      <c r="AZ30" s="165" t="str">
        <f>IFERROR(+VLOOKUP(AX30,インプットシート!$B:$Z,21,0),"")</f>
        <v/>
      </c>
      <c r="BA30">
        <v>28</v>
      </c>
      <c r="BB30" s="165" t="str">
        <f t="shared" si="13"/>
        <v>1年目その他の経費28</v>
      </c>
      <c r="BC30" s="165" t="str">
        <f>IFERROR(+VLOOKUP(BB30,インプットシート!$B:$Z,25,0),"")</f>
        <v/>
      </c>
      <c r="BD30" s="165" t="str">
        <f>IFERROR(+VLOOKUP(BB30,インプットシート!$B:$Z,21,0),"")</f>
        <v/>
      </c>
      <c r="BE30">
        <v>28</v>
      </c>
      <c r="BF30" s="165" t="str">
        <f t="shared" si="14"/>
        <v>1年目参加費収入28</v>
      </c>
      <c r="BG30" s="165" t="str">
        <f>IFERROR(+VLOOKUP(BF30,インプットシート!$B:$Z,25,0),"")</f>
        <v/>
      </c>
      <c r="BH30" s="165" t="str">
        <f>IFERROR(+VLOOKUP(BF30,インプットシート!$B:$Z,21,0),"")</f>
        <v/>
      </c>
      <c r="BI30">
        <v>28</v>
      </c>
      <c r="BJ30" s="165" t="str">
        <f t="shared" si="15"/>
        <v>1年目寄付金・協賛金収入28</v>
      </c>
      <c r="BK30" s="165" t="str">
        <f>IFERROR(+VLOOKUP(BJ30,インプットシート!$B:$Z,25,0),"")</f>
        <v/>
      </c>
      <c r="BL30" s="165" t="str">
        <f>IFERROR(+VLOOKUP(BJ30,インプットシート!$B:$Z,21,0),"")</f>
        <v/>
      </c>
      <c r="BM30">
        <v>28</v>
      </c>
      <c r="BN30" s="165" t="str">
        <f t="shared" si="16"/>
        <v>1年目一般会計繰入金28</v>
      </c>
      <c r="BO30" s="165" t="str">
        <f>IFERROR(+VLOOKUP(BN30,インプットシート!$B:$Z,25,0),"")</f>
        <v/>
      </c>
      <c r="BP30" s="165" t="str">
        <f>IFERROR(+VLOOKUP(BN30,インプットシート!$B:$Z,21,0),"")</f>
        <v/>
      </c>
      <c r="BQ30">
        <v>28</v>
      </c>
      <c r="BR30" s="165" t="str">
        <f t="shared" si="17"/>
        <v>1年目賃金（職員）28</v>
      </c>
      <c r="BS30" s="165" t="str">
        <f>IFERROR(+VLOOKUP(BR30,インプットシート!$B:$Z,25,0),"")</f>
        <v/>
      </c>
      <c r="BT30" s="165" t="str">
        <f>IFERROR(+VLOOKUP(BR30,インプットシート!$B:$Z,21,0),"")</f>
        <v/>
      </c>
    </row>
    <row r="31" spans="1:72">
      <c r="A31">
        <v>29</v>
      </c>
      <c r="B31" s="165" t="str">
        <f t="shared" si="0"/>
        <v>1年目謝金29</v>
      </c>
      <c r="C31" s="165" t="str">
        <f>IFERROR(+VLOOKUP(B31,インプットシート!$B:$Z,25,0),"")</f>
        <v/>
      </c>
      <c r="D31" s="165" t="str">
        <f>IFERROR(+VLOOKUP(B31,インプットシート!$B:$Z,21,0),"")</f>
        <v/>
      </c>
      <c r="E31">
        <v>29</v>
      </c>
      <c r="F31" s="165" t="str">
        <f t="shared" si="1"/>
        <v>1年目旅費29</v>
      </c>
      <c r="G31" s="165" t="str">
        <f>IFERROR(+VLOOKUP(F31,インプットシート!$B:$Z,25,0),"")</f>
        <v/>
      </c>
      <c r="H31" s="165" t="str">
        <f>IFERROR(+VLOOKUP(F31,インプットシート!$B:$Z,21,0),"")</f>
        <v/>
      </c>
      <c r="I31">
        <v>29</v>
      </c>
      <c r="J31" s="165" t="str">
        <f t="shared" si="2"/>
        <v>1年目賃金（アルバイト）29</v>
      </c>
      <c r="K31" s="165" t="str">
        <f>IFERROR(+VLOOKUP(J31,インプットシート!$B:$Z,25,0),"")</f>
        <v/>
      </c>
      <c r="L31" s="165" t="str">
        <f>IFERROR(+VLOOKUP(J31,インプットシート!$B:$Z,21,0),"")</f>
        <v/>
      </c>
      <c r="M31">
        <v>29</v>
      </c>
      <c r="N31" s="165" t="str">
        <f t="shared" si="3"/>
        <v>1年目家賃29</v>
      </c>
      <c r="O31" s="165" t="str">
        <f>IFERROR(+VLOOKUP(N31,インプットシート!$B:$Z,25,0),"")</f>
        <v/>
      </c>
      <c r="P31" s="165" t="str">
        <f>IFERROR(+VLOOKUP(N31,インプットシート!$B:$Z,21,0),"")</f>
        <v/>
      </c>
      <c r="Q31">
        <v>29</v>
      </c>
      <c r="R31" s="165" t="str">
        <f t="shared" si="4"/>
        <v>1年目光熱水費29</v>
      </c>
      <c r="S31" s="165" t="str">
        <f>IFERROR(+VLOOKUP(R31,インプットシート!$B:$Z,25,0),"")</f>
        <v/>
      </c>
      <c r="T31" s="165" t="str">
        <f>IFERROR(+VLOOKUP(R31,インプットシート!$B:$Z,21,0),"")</f>
        <v/>
      </c>
      <c r="U31">
        <v>29</v>
      </c>
      <c r="V31" s="165" t="str">
        <f t="shared" si="5"/>
        <v>1年目備品購入費29</v>
      </c>
      <c r="W31" s="165" t="str">
        <f>IFERROR(+VLOOKUP(V31,インプットシート!$B:$Z,25,0),"")</f>
        <v/>
      </c>
      <c r="X31" s="165" t="str">
        <f>IFERROR(+VLOOKUP(V31,インプットシート!$B:$Z,21,0),"")</f>
        <v/>
      </c>
      <c r="Y31">
        <v>29</v>
      </c>
      <c r="Z31" s="165" t="str">
        <f t="shared" si="6"/>
        <v>1年目消耗品費29</v>
      </c>
      <c r="AA31" s="165" t="str">
        <f>IFERROR(+VLOOKUP(Z31,インプットシート!$B:$Z,25,0),"")</f>
        <v/>
      </c>
      <c r="AB31" s="165" t="str">
        <f>IFERROR(+VLOOKUP(Z31,インプットシート!$B:$Z,21,0),"")</f>
        <v/>
      </c>
      <c r="AC31">
        <v>29</v>
      </c>
      <c r="AD31" s="165" t="str">
        <f t="shared" si="7"/>
        <v>1年目借料損料29</v>
      </c>
      <c r="AE31" s="165" t="str">
        <f>IFERROR(+VLOOKUP(AD31,インプットシート!$B:$Z,25,0),"")</f>
        <v/>
      </c>
      <c r="AF31" s="165" t="str">
        <f>IFERROR(+VLOOKUP(AD31,インプットシート!$B:$Z,21,0),"")</f>
        <v/>
      </c>
      <c r="AG31">
        <v>29</v>
      </c>
      <c r="AH31" s="165" t="str">
        <f t="shared" si="8"/>
        <v>1年目印刷製本費29</v>
      </c>
      <c r="AI31" s="165" t="str">
        <f>IFERROR(+VLOOKUP(AH31,インプットシート!$B:$Z,25,0),"")</f>
        <v/>
      </c>
      <c r="AJ31" s="165" t="str">
        <f>IFERROR(+VLOOKUP(AH31,インプットシート!$B:$Z,21,0),"")</f>
        <v/>
      </c>
      <c r="AK31">
        <v>29</v>
      </c>
      <c r="AL31" s="165" t="str">
        <f t="shared" si="9"/>
        <v>1年目通信運搬費29</v>
      </c>
      <c r="AM31" s="165" t="str">
        <f>IFERROR(+VLOOKUP(AL31,インプットシート!$B:$Z,25,0),"")</f>
        <v/>
      </c>
      <c r="AN31" s="165" t="str">
        <f>IFERROR(+VLOOKUP(AL31,インプットシート!$B:$Z,21,0),"")</f>
        <v/>
      </c>
      <c r="AO31">
        <v>29</v>
      </c>
      <c r="AP31" s="165" t="str">
        <f t="shared" si="10"/>
        <v>1年目委託費29</v>
      </c>
      <c r="AQ31" s="165" t="str">
        <f>IFERROR(+VLOOKUP(AP31,インプットシート!$B:$Z,25,0),"")</f>
        <v/>
      </c>
      <c r="AR31" s="165" t="str">
        <f>IFERROR(+VLOOKUP(AP31,インプットシート!$B:$Z,21,0),"")</f>
        <v/>
      </c>
      <c r="AS31">
        <v>29</v>
      </c>
      <c r="AT31" s="165" t="str">
        <f t="shared" si="11"/>
        <v>1年目雑役務費29</v>
      </c>
      <c r="AU31" s="165" t="str">
        <f>IFERROR(+VLOOKUP(AT31,インプットシート!$B:$Z,25,0),"")</f>
        <v/>
      </c>
      <c r="AV31" s="165" t="str">
        <f>IFERROR(+VLOOKUP(AT31,インプットシート!$B:$Z,21,0),"")</f>
        <v/>
      </c>
      <c r="AW31">
        <v>29</v>
      </c>
      <c r="AX31" s="165" t="str">
        <f t="shared" si="12"/>
        <v>1年目保険料29</v>
      </c>
      <c r="AY31" s="165" t="str">
        <f>IFERROR(+VLOOKUP(AX31,インプットシート!$B:$Z,25,0),"")</f>
        <v/>
      </c>
      <c r="AZ31" s="165" t="str">
        <f>IFERROR(+VLOOKUP(AX31,インプットシート!$B:$Z,21,0),"")</f>
        <v/>
      </c>
      <c r="BA31">
        <v>29</v>
      </c>
      <c r="BB31" s="165" t="str">
        <f t="shared" si="13"/>
        <v>1年目その他の経費29</v>
      </c>
      <c r="BC31" s="165" t="str">
        <f>IFERROR(+VLOOKUP(BB31,インプットシート!$B:$Z,25,0),"")</f>
        <v/>
      </c>
      <c r="BD31" s="165" t="str">
        <f>IFERROR(+VLOOKUP(BB31,インプットシート!$B:$Z,21,0),"")</f>
        <v/>
      </c>
      <c r="BE31">
        <v>29</v>
      </c>
      <c r="BF31" s="165" t="str">
        <f t="shared" si="14"/>
        <v>1年目参加費収入29</v>
      </c>
      <c r="BG31" s="165" t="str">
        <f>IFERROR(+VLOOKUP(BF31,インプットシート!$B:$Z,25,0),"")</f>
        <v/>
      </c>
      <c r="BH31" s="165" t="str">
        <f>IFERROR(+VLOOKUP(BF31,インプットシート!$B:$Z,21,0),"")</f>
        <v/>
      </c>
      <c r="BI31">
        <v>29</v>
      </c>
      <c r="BJ31" s="165" t="str">
        <f t="shared" si="15"/>
        <v>1年目寄付金・協賛金収入29</v>
      </c>
      <c r="BK31" s="165" t="str">
        <f>IFERROR(+VLOOKUP(BJ31,インプットシート!$B:$Z,25,0),"")</f>
        <v/>
      </c>
      <c r="BL31" s="165" t="str">
        <f>IFERROR(+VLOOKUP(BJ31,インプットシート!$B:$Z,21,0),"")</f>
        <v/>
      </c>
      <c r="BM31">
        <v>29</v>
      </c>
      <c r="BN31" s="165" t="str">
        <f t="shared" si="16"/>
        <v>1年目一般会計繰入金29</v>
      </c>
      <c r="BO31" s="165" t="str">
        <f>IFERROR(+VLOOKUP(BN31,インプットシート!$B:$Z,25,0),"")</f>
        <v/>
      </c>
      <c r="BP31" s="165" t="str">
        <f>IFERROR(+VLOOKUP(BN31,インプットシート!$B:$Z,21,0),"")</f>
        <v/>
      </c>
      <c r="BQ31">
        <v>29</v>
      </c>
      <c r="BR31" s="165" t="str">
        <f t="shared" si="17"/>
        <v>1年目賃金（職員）29</v>
      </c>
      <c r="BS31" s="165" t="str">
        <f>IFERROR(+VLOOKUP(BR31,インプットシート!$B:$Z,25,0),"")</f>
        <v/>
      </c>
      <c r="BT31" s="165" t="str">
        <f>IFERROR(+VLOOKUP(BR31,インプットシート!$B:$Z,21,0),"")</f>
        <v/>
      </c>
    </row>
    <row r="32" spans="1:72">
      <c r="A32">
        <v>30</v>
      </c>
      <c r="B32" s="165" t="str">
        <f t="shared" si="0"/>
        <v>1年目謝金30</v>
      </c>
      <c r="C32" s="165" t="str">
        <f>IFERROR(+VLOOKUP(B32,インプットシート!$B:$Z,25,0),"")</f>
        <v/>
      </c>
      <c r="D32" s="165" t="str">
        <f>IFERROR(+VLOOKUP(B32,インプットシート!$B:$Z,21,0),"")</f>
        <v/>
      </c>
      <c r="E32">
        <v>30</v>
      </c>
      <c r="F32" s="165" t="str">
        <f t="shared" si="1"/>
        <v>1年目旅費30</v>
      </c>
      <c r="G32" s="165" t="str">
        <f>IFERROR(+VLOOKUP(F32,インプットシート!$B:$Z,25,0),"")</f>
        <v/>
      </c>
      <c r="H32" s="165" t="str">
        <f>IFERROR(+VLOOKUP(F32,インプットシート!$B:$Z,21,0),"")</f>
        <v/>
      </c>
      <c r="I32">
        <v>30</v>
      </c>
      <c r="J32" s="165" t="str">
        <f t="shared" si="2"/>
        <v>1年目賃金（アルバイト）30</v>
      </c>
      <c r="K32" s="165" t="str">
        <f>IFERROR(+VLOOKUP(J32,インプットシート!$B:$Z,25,0),"")</f>
        <v/>
      </c>
      <c r="L32" s="165" t="str">
        <f>IFERROR(+VLOOKUP(J32,インプットシート!$B:$Z,21,0),"")</f>
        <v/>
      </c>
      <c r="M32">
        <v>30</v>
      </c>
      <c r="N32" s="165" t="str">
        <f t="shared" si="3"/>
        <v>1年目家賃30</v>
      </c>
      <c r="O32" s="165" t="str">
        <f>IFERROR(+VLOOKUP(N32,インプットシート!$B:$Z,25,0),"")</f>
        <v/>
      </c>
      <c r="P32" s="165" t="str">
        <f>IFERROR(+VLOOKUP(N32,インプットシート!$B:$Z,21,0),"")</f>
        <v/>
      </c>
      <c r="Q32">
        <v>30</v>
      </c>
      <c r="R32" s="165" t="str">
        <f t="shared" si="4"/>
        <v>1年目光熱水費30</v>
      </c>
      <c r="S32" s="165" t="str">
        <f>IFERROR(+VLOOKUP(R32,インプットシート!$B:$Z,25,0),"")</f>
        <v/>
      </c>
      <c r="T32" s="165" t="str">
        <f>IFERROR(+VLOOKUP(R32,インプットシート!$B:$Z,21,0),"")</f>
        <v/>
      </c>
      <c r="U32">
        <v>30</v>
      </c>
      <c r="V32" s="165" t="str">
        <f t="shared" si="5"/>
        <v>1年目備品購入費30</v>
      </c>
      <c r="W32" s="165" t="str">
        <f>IFERROR(+VLOOKUP(V32,インプットシート!$B:$Z,25,0),"")</f>
        <v/>
      </c>
      <c r="X32" s="165" t="str">
        <f>IFERROR(+VLOOKUP(V32,インプットシート!$B:$Z,21,0),"")</f>
        <v/>
      </c>
      <c r="Y32">
        <v>30</v>
      </c>
      <c r="Z32" s="165" t="str">
        <f t="shared" si="6"/>
        <v>1年目消耗品費30</v>
      </c>
      <c r="AA32" s="165" t="str">
        <f>IFERROR(+VLOOKUP(Z32,インプットシート!$B:$Z,25,0),"")</f>
        <v/>
      </c>
      <c r="AB32" s="165" t="str">
        <f>IFERROR(+VLOOKUP(Z32,インプットシート!$B:$Z,21,0),"")</f>
        <v/>
      </c>
      <c r="AC32">
        <v>30</v>
      </c>
      <c r="AD32" s="165" t="str">
        <f t="shared" si="7"/>
        <v>1年目借料損料30</v>
      </c>
      <c r="AE32" s="165" t="str">
        <f>IFERROR(+VLOOKUP(AD32,インプットシート!$B:$Z,25,0),"")</f>
        <v/>
      </c>
      <c r="AF32" s="165" t="str">
        <f>IFERROR(+VLOOKUP(AD32,インプットシート!$B:$Z,21,0),"")</f>
        <v/>
      </c>
      <c r="AG32">
        <v>30</v>
      </c>
      <c r="AH32" s="165" t="str">
        <f t="shared" si="8"/>
        <v>1年目印刷製本費30</v>
      </c>
      <c r="AI32" s="165" t="str">
        <f>IFERROR(+VLOOKUP(AH32,インプットシート!$B:$Z,25,0),"")</f>
        <v/>
      </c>
      <c r="AJ32" s="165" t="str">
        <f>IFERROR(+VLOOKUP(AH32,インプットシート!$B:$Z,21,0),"")</f>
        <v/>
      </c>
      <c r="AK32">
        <v>30</v>
      </c>
      <c r="AL32" s="165" t="str">
        <f t="shared" si="9"/>
        <v>1年目通信運搬費30</v>
      </c>
      <c r="AM32" s="165" t="str">
        <f>IFERROR(+VLOOKUP(AL32,インプットシート!$B:$Z,25,0),"")</f>
        <v/>
      </c>
      <c r="AN32" s="165" t="str">
        <f>IFERROR(+VLOOKUP(AL32,インプットシート!$B:$Z,21,0),"")</f>
        <v/>
      </c>
      <c r="AO32">
        <v>30</v>
      </c>
      <c r="AP32" s="165" t="str">
        <f t="shared" si="10"/>
        <v>1年目委託費30</v>
      </c>
      <c r="AQ32" s="165" t="str">
        <f>IFERROR(+VLOOKUP(AP32,インプットシート!$B:$Z,25,0),"")</f>
        <v/>
      </c>
      <c r="AR32" s="165" t="str">
        <f>IFERROR(+VLOOKUP(AP32,インプットシート!$B:$Z,21,0),"")</f>
        <v/>
      </c>
      <c r="AS32">
        <v>30</v>
      </c>
      <c r="AT32" s="165" t="str">
        <f t="shared" si="11"/>
        <v>1年目雑役務費30</v>
      </c>
      <c r="AU32" s="165" t="str">
        <f>IFERROR(+VLOOKUP(AT32,インプットシート!$B:$Z,25,0),"")</f>
        <v/>
      </c>
      <c r="AV32" s="165" t="str">
        <f>IFERROR(+VLOOKUP(AT32,インプットシート!$B:$Z,21,0),"")</f>
        <v/>
      </c>
      <c r="AW32">
        <v>30</v>
      </c>
      <c r="AX32" s="165" t="str">
        <f t="shared" si="12"/>
        <v>1年目保険料30</v>
      </c>
      <c r="AY32" s="165" t="str">
        <f>IFERROR(+VLOOKUP(AX32,インプットシート!$B:$Z,25,0),"")</f>
        <v/>
      </c>
      <c r="AZ32" s="165" t="str">
        <f>IFERROR(+VLOOKUP(AX32,インプットシート!$B:$Z,21,0),"")</f>
        <v/>
      </c>
      <c r="BA32">
        <v>30</v>
      </c>
      <c r="BB32" s="165" t="str">
        <f t="shared" si="13"/>
        <v>1年目その他の経費30</v>
      </c>
      <c r="BC32" s="165" t="str">
        <f>IFERROR(+VLOOKUP(BB32,インプットシート!$B:$Z,25,0),"")</f>
        <v/>
      </c>
      <c r="BD32" s="165" t="str">
        <f>IFERROR(+VLOOKUP(BB32,インプットシート!$B:$Z,21,0),"")</f>
        <v/>
      </c>
      <c r="BE32">
        <v>30</v>
      </c>
      <c r="BF32" s="165" t="str">
        <f t="shared" si="14"/>
        <v>1年目参加費収入30</v>
      </c>
      <c r="BG32" s="165" t="str">
        <f>IFERROR(+VLOOKUP(BF32,インプットシート!$B:$Z,25,0),"")</f>
        <v/>
      </c>
      <c r="BH32" s="165" t="str">
        <f>IFERROR(+VLOOKUP(BF32,インプットシート!$B:$Z,21,0),"")</f>
        <v/>
      </c>
      <c r="BI32">
        <v>30</v>
      </c>
      <c r="BJ32" s="165" t="str">
        <f t="shared" si="15"/>
        <v>1年目寄付金・協賛金収入30</v>
      </c>
      <c r="BK32" s="165" t="str">
        <f>IFERROR(+VLOOKUP(BJ32,インプットシート!$B:$Z,25,0),"")</f>
        <v/>
      </c>
      <c r="BL32" s="165" t="str">
        <f>IFERROR(+VLOOKUP(BJ32,インプットシート!$B:$Z,21,0),"")</f>
        <v/>
      </c>
      <c r="BM32">
        <v>30</v>
      </c>
      <c r="BN32" s="165" t="str">
        <f t="shared" si="16"/>
        <v>1年目一般会計繰入金30</v>
      </c>
      <c r="BO32" s="165" t="str">
        <f>IFERROR(+VLOOKUP(BN32,インプットシート!$B:$Z,25,0),"")</f>
        <v/>
      </c>
      <c r="BP32" s="165" t="str">
        <f>IFERROR(+VLOOKUP(BN32,インプットシート!$B:$Z,21,0),"")</f>
        <v/>
      </c>
      <c r="BQ32">
        <v>30</v>
      </c>
      <c r="BR32" s="165" t="str">
        <f t="shared" si="17"/>
        <v>1年目賃金（職員）30</v>
      </c>
      <c r="BS32" s="165" t="str">
        <f>IFERROR(+VLOOKUP(BR32,インプットシート!$B:$Z,25,0),"")</f>
        <v/>
      </c>
      <c r="BT32" s="165" t="str">
        <f>IFERROR(+VLOOKUP(BR32,インプットシート!$B:$Z,21,0),"")</f>
        <v/>
      </c>
    </row>
    <row r="33" spans="1:72">
      <c r="A33">
        <v>31</v>
      </c>
      <c r="B33" s="165" t="str">
        <f t="shared" si="0"/>
        <v>1年目謝金31</v>
      </c>
      <c r="C33" s="165" t="str">
        <f>IFERROR(+VLOOKUP(B33,インプットシート!$B:$Z,25,0),"")</f>
        <v/>
      </c>
      <c r="D33" s="165" t="str">
        <f>IFERROR(+VLOOKUP(B33,インプットシート!$B:$Z,21,0),"")</f>
        <v/>
      </c>
      <c r="E33">
        <v>31</v>
      </c>
      <c r="F33" s="165" t="str">
        <f t="shared" si="1"/>
        <v>1年目旅費31</v>
      </c>
      <c r="G33" s="165" t="str">
        <f>IFERROR(+VLOOKUP(F33,インプットシート!$B:$Z,25,0),"")</f>
        <v/>
      </c>
      <c r="H33" s="165" t="str">
        <f>IFERROR(+VLOOKUP(F33,インプットシート!$B:$Z,21,0),"")</f>
        <v/>
      </c>
      <c r="I33">
        <v>31</v>
      </c>
      <c r="J33" s="165" t="str">
        <f t="shared" si="2"/>
        <v>1年目賃金（アルバイト）31</v>
      </c>
      <c r="K33" s="165" t="str">
        <f>IFERROR(+VLOOKUP(J33,インプットシート!$B:$Z,25,0),"")</f>
        <v/>
      </c>
      <c r="L33" s="165" t="str">
        <f>IFERROR(+VLOOKUP(J33,インプットシート!$B:$Z,21,0),"")</f>
        <v/>
      </c>
      <c r="M33">
        <v>31</v>
      </c>
      <c r="N33" s="165" t="str">
        <f t="shared" si="3"/>
        <v>1年目家賃31</v>
      </c>
      <c r="O33" s="165" t="str">
        <f>IFERROR(+VLOOKUP(N33,インプットシート!$B:$Z,25,0),"")</f>
        <v/>
      </c>
      <c r="P33" s="165" t="str">
        <f>IFERROR(+VLOOKUP(N33,インプットシート!$B:$Z,21,0),"")</f>
        <v/>
      </c>
      <c r="Q33">
        <v>31</v>
      </c>
      <c r="R33" s="165" t="str">
        <f t="shared" si="4"/>
        <v>1年目光熱水費31</v>
      </c>
      <c r="S33" s="165" t="str">
        <f>IFERROR(+VLOOKUP(R33,インプットシート!$B:$Z,25,0),"")</f>
        <v/>
      </c>
      <c r="T33" s="165" t="str">
        <f>IFERROR(+VLOOKUP(R33,インプットシート!$B:$Z,21,0),"")</f>
        <v/>
      </c>
      <c r="U33">
        <v>31</v>
      </c>
      <c r="V33" s="165" t="str">
        <f t="shared" si="5"/>
        <v>1年目備品購入費31</v>
      </c>
      <c r="W33" s="165" t="str">
        <f>IFERROR(+VLOOKUP(V33,インプットシート!$B:$Z,25,0),"")</f>
        <v/>
      </c>
      <c r="X33" s="165" t="str">
        <f>IFERROR(+VLOOKUP(V33,インプットシート!$B:$Z,21,0),"")</f>
        <v/>
      </c>
      <c r="Y33">
        <v>31</v>
      </c>
      <c r="Z33" s="165" t="str">
        <f t="shared" si="6"/>
        <v>1年目消耗品費31</v>
      </c>
      <c r="AA33" s="165" t="str">
        <f>IFERROR(+VLOOKUP(Z33,インプットシート!$B:$Z,25,0),"")</f>
        <v/>
      </c>
      <c r="AB33" s="165" t="str">
        <f>IFERROR(+VLOOKUP(Z33,インプットシート!$B:$Z,21,0),"")</f>
        <v/>
      </c>
      <c r="AC33">
        <v>31</v>
      </c>
      <c r="AD33" s="165" t="str">
        <f t="shared" si="7"/>
        <v>1年目借料損料31</v>
      </c>
      <c r="AE33" s="165" t="str">
        <f>IFERROR(+VLOOKUP(AD33,インプットシート!$B:$Z,25,0),"")</f>
        <v/>
      </c>
      <c r="AF33" s="165" t="str">
        <f>IFERROR(+VLOOKUP(AD33,インプットシート!$B:$Z,21,0),"")</f>
        <v/>
      </c>
      <c r="AG33">
        <v>31</v>
      </c>
      <c r="AH33" s="165" t="str">
        <f t="shared" si="8"/>
        <v>1年目印刷製本費31</v>
      </c>
      <c r="AI33" s="165" t="str">
        <f>IFERROR(+VLOOKUP(AH33,インプットシート!$B:$Z,25,0),"")</f>
        <v/>
      </c>
      <c r="AJ33" s="165" t="str">
        <f>IFERROR(+VLOOKUP(AH33,インプットシート!$B:$Z,21,0),"")</f>
        <v/>
      </c>
      <c r="AK33">
        <v>31</v>
      </c>
      <c r="AL33" s="165" t="str">
        <f t="shared" si="9"/>
        <v>1年目通信運搬費31</v>
      </c>
      <c r="AM33" s="165" t="str">
        <f>IFERROR(+VLOOKUP(AL33,インプットシート!$B:$Z,25,0),"")</f>
        <v/>
      </c>
      <c r="AN33" s="165" t="str">
        <f>IFERROR(+VLOOKUP(AL33,インプットシート!$B:$Z,21,0),"")</f>
        <v/>
      </c>
      <c r="AO33">
        <v>31</v>
      </c>
      <c r="AP33" s="165" t="str">
        <f t="shared" si="10"/>
        <v>1年目委託費31</v>
      </c>
      <c r="AQ33" s="165" t="str">
        <f>IFERROR(+VLOOKUP(AP33,インプットシート!$B:$Z,25,0),"")</f>
        <v/>
      </c>
      <c r="AR33" s="165" t="str">
        <f>IFERROR(+VLOOKUP(AP33,インプットシート!$B:$Z,21,0),"")</f>
        <v/>
      </c>
      <c r="AS33">
        <v>31</v>
      </c>
      <c r="AT33" s="165" t="str">
        <f t="shared" si="11"/>
        <v>1年目雑役務費31</v>
      </c>
      <c r="AU33" s="165" t="str">
        <f>IFERROR(+VLOOKUP(AT33,インプットシート!$B:$Z,25,0),"")</f>
        <v/>
      </c>
      <c r="AV33" s="165" t="str">
        <f>IFERROR(+VLOOKUP(AT33,インプットシート!$B:$Z,21,0),"")</f>
        <v/>
      </c>
      <c r="AW33">
        <v>31</v>
      </c>
      <c r="AX33" s="165" t="str">
        <f t="shared" si="12"/>
        <v>1年目保険料31</v>
      </c>
      <c r="AY33" s="165" t="str">
        <f>IFERROR(+VLOOKUP(AX33,インプットシート!$B:$Z,25,0),"")</f>
        <v/>
      </c>
      <c r="AZ33" s="165" t="str">
        <f>IFERROR(+VLOOKUP(AX33,インプットシート!$B:$Z,21,0),"")</f>
        <v/>
      </c>
      <c r="BA33">
        <v>31</v>
      </c>
      <c r="BB33" s="165" t="str">
        <f t="shared" si="13"/>
        <v>1年目その他の経費31</v>
      </c>
      <c r="BC33" s="165" t="str">
        <f>IFERROR(+VLOOKUP(BB33,インプットシート!$B:$Z,25,0),"")</f>
        <v/>
      </c>
      <c r="BD33" s="165" t="str">
        <f>IFERROR(+VLOOKUP(BB33,インプットシート!$B:$Z,21,0),"")</f>
        <v/>
      </c>
      <c r="BE33">
        <v>31</v>
      </c>
      <c r="BF33" s="165" t="str">
        <f t="shared" si="14"/>
        <v>1年目参加費収入31</v>
      </c>
      <c r="BG33" s="165" t="str">
        <f>IFERROR(+VLOOKUP(BF33,インプットシート!$B:$Z,25,0),"")</f>
        <v/>
      </c>
      <c r="BH33" s="165" t="str">
        <f>IFERROR(+VLOOKUP(BF33,インプットシート!$B:$Z,21,0),"")</f>
        <v/>
      </c>
      <c r="BI33">
        <v>31</v>
      </c>
      <c r="BJ33" s="165" t="str">
        <f t="shared" si="15"/>
        <v>1年目寄付金・協賛金収入31</v>
      </c>
      <c r="BK33" s="165" t="str">
        <f>IFERROR(+VLOOKUP(BJ33,インプットシート!$B:$Z,25,0),"")</f>
        <v/>
      </c>
      <c r="BL33" s="165" t="str">
        <f>IFERROR(+VLOOKUP(BJ33,インプットシート!$B:$Z,21,0),"")</f>
        <v/>
      </c>
      <c r="BM33">
        <v>31</v>
      </c>
      <c r="BN33" s="165" t="str">
        <f t="shared" si="16"/>
        <v>1年目一般会計繰入金31</v>
      </c>
      <c r="BO33" s="165" t="str">
        <f>IFERROR(+VLOOKUP(BN33,インプットシート!$B:$Z,25,0),"")</f>
        <v/>
      </c>
      <c r="BP33" s="165" t="str">
        <f>IFERROR(+VLOOKUP(BN33,インプットシート!$B:$Z,21,0),"")</f>
        <v/>
      </c>
      <c r="BQ33">
        <v>31</v>
      </c>
      <c r="BR33" s="165" t="str">
        <f t="shared" si="17"/>
        <v>1年目賃金（職員）31</v>
      </c>
      <c r="BS33" s="165" t="str">
        <f>IFERROR(+VLOOKUP(BR33,インプットシート!$B:$Z,25,0),"")</f>
        <v/>
      </c>
      <c r="BT33" s="165" t="str">
        <f>IFERROR(+VLOOKUP(BR33,インプットシート!$B:$Z,21,0),"")</f>
        <v/>
      </c>
    </row>
    <row r="34" spans="1:72">
      <c r="A34">
        <v>32</v>
      </c>
      <c r="B34" s="165" t="str">
        <f t="shared" si="0"/>
        <v>1年目謝金32</v>
      </c>
      <c r="C34" s="165" t="str">
        <f>IFERROR(+VLOOKUP(B34,インプットシート!$B:$Z,25,0),"")</f>
        <v/>
      </c>
      <c r="D34" s="165" t="str">
        <f>IFERROR(+VLOOKUP(B34,インプットシート!$B:$Z,21,0),"")</f>
        <v/>
      </c>
      <c r="E34">
        <v>32</v>
      </c>
      <c r="F34" s="165" t="str">
        <f t="shared" si="1"/>
        <v>1年目旅費32</v>
      </c>
      <c r="G34" s="165" t="str">
        <f>IFERROR(+VLOOKUP(F34,インプットシート!$B:$Z,25,0),"")</f>
        <v/>
      </c>
      <c r="H34" s="165" t="str">
        <f>IFERROR(+VLOOKUP(F34,インプットシート!$B:$Z,21,0),"")</f>
        <v/>
      </c>
      <c r="I34">
        <v>32</v>
      </c>
      <c r="J34" s="165" t="str">
        <f t="shared" si="2"/>
        <v>1年目賃金（アルバイト）32</v>
      </c>
      <c r="K34" s="165" t="str">
        <f>IFERROR(+VLOOKUP(J34,インプットシート!$B:$Z,25,0),"")</f>
        <v/>
      </c>
      <c r="L34" s="165" t="str">
        <f>IFERROR(+VLOOKUP(J34,インプットシート!$B:$Z,21,0),"")</f>
        <v/>
      </c>
      <c r="M34">
        <v>32</v>
      </c>
      <c r="N34" s="165" t="str">
        <f t="shared" si="3"/>
        <v>1年目家賃32</v>
      </c>
      <c r="O34" s="165" t="str">
        <f>IFERROR(+VLOOKUP(N34,インプットシート!$B:$Z,25,0),"")</f>
        <v/>
      </c>
      <c r="P34" s="165" t="str">
        <f>IFERROR(+VLOOKUP(N34,インプットシート!$B:$Z,21,0),"")</f>
        <v/>
      </c>
      <c r="Q34">
        <v>32</v>
      </c>
      <c r="R34" s="165" t="str">
        <f t="shared" si="4"/>
        <v>1年目光熱水費32</v>
      </c>
      <c r="S34" s="165" t="str">
        <f>IFERROR(+VLOOKUP(R34,インプットシート!$B:$Z,25,0),"")</f>
        <v/>
      </c>
      <c r="T34" s="165" t="str">
        <f>IFERROR(+VLOOKUP(R34,インプットシート!$B:$Z,21,0),"")</f>
        <v/>
      </c>
      <c r="U34">
        <v>32</v>
      </c>
      <c r="V34" s="165" t="str">
        <f t="shared" si="5"/>
        <v>1年目備品購入費32</v>
      </c>
      <c r="W34" s="165" t="str">
        <f>IFERROR(+VLOOKUP(V34,インプットシート!$B:$Z,25,0),"")</f>
        <v/>
      </c>
      <c r="X34" s="165" t="str">
        <f>IFERROR(+VLOOKUP(V34,インプットシート!$B:$Z,21,0),"")</f>
        <v/>
      </c>
      <c r="Y34">
        <v>32</v>
      </c>
      <c r="Z34" s="165" t="str">
        <f t="shared" si="6"/>
        <v>1年目消耗品費32</v>
      </c>
      <c r="AA34" s="165" t="str">
        <f>IFERROR(+VLOOKUP(Z34,インプットシート!$B:$Z,25,0),"")</f>
        <v/>
      </c>
      <c r="AB34" s="165" t="str">
        <f>IFERROR(+VLOOKUP(Z34,インプットシート!$B:$Z,21,0),"")</f>
        <v/>
      </c>
      <c r="AC34">
        <v>32</v>
      </c>
      <c r="AD34" s="165" t="str">
        <f t="shared" si="7"/>
        <v>1年目借料損料32</v>
      </c>
      <c r="AE34" s="165" t="str">
        <f>IFERROR(+VLOOKUP(AD34,インプットシート!$B:$Z,25,0),"")</f>
        <v/>
      </c>
      <c r="AF34" s="165" t="str">
        <f>IFERROR(+VLOOKUP(AD34,インプットシート!$B:$Z,21,0),"")</f>
        <v/>
      </c>
      <c r="AG34">
        <v>32</v>
      </c>
      <c r="AH34" s="165" t="str">
        <f t="shared" si="8"/>
        <v>1年目印刷製本費32</v>
      </c>
      <c r="AI34" s="165" t="str">
        <f>IFERROR(+VLOOKUP(AH34,インプットシート!$B:$Z,25,0),"")</f>
        <v/>
      </c>
      <c r="AJ34" s="165" t="str">
        <f>IFERROR(+VLOOKUP(AH34,インプットシート!$B:$Z,21,0),"")</f>
        <v/>
      </c>
      <c r="AK34">
        <v>32</v>
      </c>
      <c r="AL34" s="165" t="str">
        <f t="shared" si="9"/>
        <v>1年目通信運搬費32</v>
      </c>
      <c r="AM34" s="165" t="str">
        <f>IFERROR(+VLOOKUP(AL34,インプットシート!$B:$Z,25,0),"")</f>
        <v/>
      </c>
      <c r="AN34" s="165" t="str">
        <f>IFERROR(+VLOOKUP(AL34,インプットシート!$B:$Z,21,0),"")</f>
        <v/>
      </c>
      <c r="AO34">
        <v>32</v>
      </c>
      <c r="AP34" s="165" t="str">
        <f t="shared" si="10"/>
        <v>1年目委託費32</v>
      </c>
      <c r="AQ34" s="165" t="str">
        <f>IFERROR(+VLOOKUP(AP34,インプットシート!$B:$Z,25,0),"")</f>
        <v/>
      </c>
      <c r="AR34" s="165" t="str">
        <f>IFERROR(+VLOOKUP(AP34,インプットシート!$B:$Z,21,0),"")</f>
        <v/>
      </c>
      <c r="AS34">
        <v>32</v>
      </c>
      <c r="AT34" s="165" t="str">
        <f t="shared" si="11"/>
        <v>1年目雑役務費32</v>
      </c>
      <c r="AU34" s="165" t="str">
        <f>IFERROR(+VLOOKUP(AT34,インプットシート!$B:$Z,25,0),"")</f>
        <v/>
      </c>
      <c r="AV34" s="165" t="str">
        <f>IFERROR(+VLOOKUP(AT34,インプットシート!$B:$Z,21,0),"")</f>
        <v/>
      </c>
      <c r="AW34">
        <v>32</v>
      </c>
      <c r="AX34" s="165" t="str">
        <f t="shared" si="12"/>
        <v>1年目保険料32</v>
      </c>
      <c r="AY34" s="165" t="str">
        <f>IFERROR(+VLOOKUP(AX34,インプットシート!$B:$Z,25,0),"")</f>
        <v/>
      </c>
      <c r="AZ34" s="165" t="str">
        <f>IFERROR(+VLOOKUP(AX34,インプットシート!$B:$Z,21,0),"")</f>
        <v/>
      </c>
      <c r="BA34">
        <v>32</v>
      </c>
      <c r="BB34" s="165" t="str">
        <f t="shared" si="13"/>
        <v>1年目その他の経費32</v>
      </c>
      <c r="BC34" s="165" t="str">
        <f>IFERROR(+VLOOKUP(BB34,インプットシート!$B:$Z,25,0),"")</f>
        <v/>
      </c>
      <c r="BD34" s="165" t="str">
        <f>IFERROR(+VLOOKUP(BB34,インプットシート!$B:$Z,21,0),"")</f>
        <v/>
      </c>
      <c r="BE34">
        <v>32</v>
      </c>
      <c r="BF34" s="165" t="str">
        <f t="shared" si="14"/>
        <v>1年目参加費収入32</v>
      </c>
      <c r="BG34" s="165" t="str">
        <f>IFERROR(+VLOOKUP(BF34,インプットシート!$B:$Z,25,0),"")</f>
        <v/>
      </c>
      <c r="BH34" s="165" t="str">
        <f>IFERROR(+VLOOKUP(BF34,インプットシート!$B:$Z,21,0),"")</f>
        <v/>
      </c>
      <c r="BI34">
        <v>32</v>
      </c>
      <c r="BJ34" s="165" t="str">
        <f t="shared" si="15"/>
        <v>1年目寄付金・協賛金収入32</v>
      </c>
      <c r="BK34" s="165" t="str">
        <f>IFERROR(+VLOOKUP(BJ34,インプットシート!$B:$Z,25,0),"")</f>
        <v/>
      </c>
      <c r="BL34" s="165" t="str">
        <f>IFERROR(+VLOOKUP(BJ34,インプットシート!$B:$Z,21,0),"")</f>
        <v/>
      </c>
      <c r="BM34">
        <v>32</v>
      </c>
      <c r="BN34" s="165" t="str">
        <f t="shared" si="16"/>
        <v>1年目一般会計繰入金32</v>
      </c>
      <c r="BO34" s="165" t="str">
        <f>IFERROR(+VLOOKUP(BN34,インプットシート!$B:$Z,25,0),"")</f>
        <v/>
      </c>
      <c r="BP34" s="165" t="str">
        <f>IFERROR(+VLOOKUP(BN34,インプットシート!$B:$Z,21,0),"")</f>
        <v/>
      </c>
      <c r="BQ34">
        <v>32</v>
      </c>
      <c r="BR34" s="165" t="str">
        <f t="shared" si="17"/>
        <v>1年目賃金（職員）32</v>
      </c>
      <c r="BS34" s="165" t="str">
        <f>IFERROR(+VLOOKUP(BR34,インプットシート!$B:$Z,25,0),"")</f>
        <v/>
      </c>
      <c r="BT34" s="165" t="str">
        <f>IFERROR(+VLOOKUP(BR34,インプットシート!$B:$Z,21,0),"")</f>
        <v/>
      </c>
    </row>
    <row r="35" spans="1:72">
      <c r="A35">
        <v>33</v>
      </c>
      <c r="B35" s="165" t="str">
        <f t="shared" si="0"/>
        <v>1年目謝金33</v>
      </c>
      <c r="C35" s="165" t="str">
        <f>IFERROR(+VLOOKUP(B35,インプットシート!$B:$Z,25,0),"")</f>
        <v/>
      </c>
      <c r="D35" s="165" t="str">
        <f>IFERROR(+VLOOKUP(B35,インプットシート!$B:$Z,21,0),"")</f>
        <v/>
      </c>
      <c r="E35">
        <v>33</v>
      </c>
      <c r="F35" s="165" t="str">
        <f t="shared" si="1"/>
        <v>1年目旅費33</v>
      </c>
      <c r="G35" s="165" t="str">
        <f>IFERROR(+VLOOKUP(F35,インプットシート!$B:$Z,25,0),"")</f>
        <v/>
      </c>
      <c r="H35" s="165" t="str">
        <f>IFERROR(+VLOOKUP(F35,インプットシート!$B:$Z,21,0),"")</f>
        <v/>
      </c>
      <c r="I35">
        <v>33</v>
      </c>
      <c r="J35" s="165" t="str">
        <f t="shared" si="2"/>
        <v>1年目賃金（アルバイト）33</v>
      </c>
      <c r="K35" s="165" t="str">
        <f>IFERROR(+VLOOKUP(J35,インプットシート!$B:$Z,25,0),"")</f>
        <v/>
      </c>
      <c r="L35" s="165" t="str">
        <f>IFERROR(+VLOOKUP(J35,インプットシート!$B:$Z,21,0),"")</f>
        <v/>
      </c>
      <c r="M35">
        <v>33</v>
      </c>
      <c r="N35" s="165" t="str">
        <f t="shared" si="3"/>
        <v>1年目家賃33</v>
      </c>
      <c r="O35" s="165" t="str">
        <f>IFERROR(+VLOOKUP(N35,インプットシート!$B:$Z,25,0),"")</f>
        <v/>
      </c>
      <c r="P35" s="165" t="str">
        <f>IFERROR(+VLOOKUP(N35,インプットシート!$B:$Z,21,0),"")</f>
        <v/>
      </c>
      <c r="Q35">
        <v>33</v>
      </c>
      <c r="R35" s="165" t="str">
        <f t="shared" si="4"/>
        <v>1年目光熱水費33</v>
      </c>
      <c r="S35" s="165" t="str">
        <f>IFERROR(+VLOOKUP(R35,インプットシート!$B:$Z,25,0),"")</f>
        <v/>
      </c>
      <c r="T35" s="165" t="str">
        <f>IFERROR(+VLOOKUP(R35,インプットシート!$B:$Z,21,0),"")</f>
        <v/>
      </c>
      <c r="U35">
        <v>33</v>
      </c>
      <c r="V35" s="165" t="str">
        <f t="shared" si="5"/>
        <v>1年目備品購入費33</v>
      </c>
      <c r="W35" s="165" t="str">
        <f>IFERROR(+VLOOKUP(V35,インプットシート!$B:$Z,25,0),"")</f>
        <v/>
      </c>
      <c r="X35" s="165" t="str">
        <f>IFERROR(+VLOOKUP(V35,インプットシート!$B:$Z,21,0),"")</f>
        <v/>
      </c>
      <c r="Y35">
        <v>33</v>
      </c>
      <c r="Z35" s="165" t="str">
        <f t="shared" si="6"/>
        <v>1年目消耗品費33</v>
      </c>
      <c r="AA35" s="165" t="str">
        <f>IFERROR(+VLOOKUP(Z35,インプットシート!$B:$Z,25,0),"")</f>
        <v/>
      </c>
      <c r="AB35" s="165" t="str">
        <f>IFERROR(+VLOOKUP(Z35,インプットシート!$B:$Z,21,0),"")</f>
        <v/>
      </c>
      <c r="AC35">
        <v>33</v>
      </c>
      <c r="AD35" s="165" t="str">
        <f t="shared" si="7"/>
        <v>1年目借料損料33</v>
      </c>
      <c r="AE35" s="165" t="str">
        <f>IFERROR(+VLOOKUP(AD35,インプットシート!$B:$Z,25,0),"")</f>
        <v/>
      </c>
      <c r="AF35" s="165" t="str">
        <f>IFERROR(+VLOOKUP(AD35,インプットシート!$B:$Z,21,0),"")</f>
        <v/>
      </c>
      <c r="AG35">
        <v>33</v>
      </c>
      <c r="AH35" s="165" t="str">
        <f t="shared" si="8"/>
        <v>1年目印刷製本費33</v>
      </c>
      <c r="AI35" s="165" t="str">
        <f>IFERROR(+VLOOKUP(AH35,インプットシート!$B:$Z,25,0),"")</f>
        <v/>
      </c>
      <c r="AJ35" s="165" t="str">
        <f>IFERROR(+VLOOKUP(AH35,インプットシート!$B:$Z,21,0),"")</f>
        <v/>
      </c>
      <c r="AK35">
        <v>33</v>
      </c>
      <c r="AL35" s="165" t="str">
        <f t="shared" si="9"/>
        <v>1年目通信運搬費33</v>
      </c>
      <c r="AM35" s="165" t="str">
        <f>IFERROR(+VLOOKUP(AL35,インプットシート!$B:$Z,25,0),"")</f>
        <v/>
      </c>
      <c r="AN35" s="165" t="str">
        <f>IFERROR(+VLOOKUP(AL35,インプットシート!$B:$Z,21,0),"")</f>
        <v/>
      </c>
      <c r="AO35">
        <v>33</v>
      </c>
      <c r="AP35" s="165" t="str">
        <f t="shared" si="10"/>
        <v>1年目委託費33</v>
      </c>
      <c r="AQ35" s="165" t="str">
        <f>IFERROR(+VLOOKUP(AP35,インプットシート!$B:$Z,25,0),"")</f>
        <v/>
      </c>
      <c r="AR35" s="165" t="str">
        <f>IFERROR(+VLOOKUP(AP35,インプットシート!$B:$Z,21,0),"")</f>
        <v/>
      </c>
      <c r="AS35">
        <v>33</v>
      </c>
      <c r="AT35" s="165" t="str">
        <f t="shared" si="11"/>
        <v>1年目雑役務費33</v>
      </c>
      <c r="AU35" s="165" t="str">
        <f>IFERROR(+VLOOKUP(AT35,インプットシート!$B:$Z,25,0),"")</f>
        <v/>
      </c>
      <c r="AV35" s="165" t="str">
        <f>IFERROR(+VLOOKUP(AT35,インプットシート!$B:$Z,21,0),"")</f>
        <v/>
      </c>
      <c r="AW35">
        <v>33</v>
      </c>
      <c r="AX35" s="165" t="str">
        <f t="shared" si="12"/>
        <v>1年目保険料33</v>
      </c>
      <c r="AY35" s="165" t="str">
        <f>IFERROR(+VLOOKUP(AX35,インプットシート!$B:$Z,25,0),"")</f>
        <v/>
      </c>
      <c r="AZ35" s="165" t="str">
        <f>IFERROR(+VLOOKUP(AX35,インプットシート!$B:$Z,21,0),"")</f>
        <v/>
      </c>
      <c r="BA35">
        <v>33</v>
      </c>
      <c r="BB35" s="165" t="str">
        <f t="shared" si="13"/>
        <v>1年目その他の経費33</v>
      </c>
      <c r="BC35" s="165" t="str">
        <f>IFERROR(+VLOOKUP(BB35,インプットシート!$B:$Z,25,0),"")</f>
        <v/>
      </c>
      <c r="BD35" s="165" t="str">
        <f>IFERROR(+VLOOKUP(BB35,インプットシート!$B:$Z,21,0),"")</f>
        <v/>
      </c>
      <c r="BE35">
        <v>33</v>
      </c>
      <c r="BF35" s="165" t="str">
        <f t="shared" si="14"/>
        <v>1年目参加費収入33</v>
      </c>
      <c r="BG35" s="165" t="str">
        <f>IFERROR(+VLOOKUP(BF35,インプットシート!$B:$Z,25,0),"")</f>
        <v/>
      </c>
      <c r="BH35" s="165" t="str">
        <f>IFERROR(+VLOOKUP(BF35,インプットシート!$B:$Z,21,0),"")</f>
        <v/>
      </c>
      <c r="BI35">
        <v>33</v>
      </c>
      <c r="BJ35" s="165" t="str">
        <f t="shared" si="15"/>
        <v>1年目寄付金・協賛金収入33</v>
      </c>
      <c r="BK35" s="165" t="str">
        <f>IFERROR(+VLOOKUP(BJ35,インプットシート!$B:$Z,25,0),"")</f>
        <v/>
      </c>
      <c r="BL35" s="165" t="str">
        <f>IFERROR(+VLOOKUP(BJ35,インプットシート!$B:$Z,21,0),"")</f>
        <v/>
      </c>
      <c r="BM35">
        <v>33</v>
      </c>
      <c r="BN35" s="165" t="str">
        <f t="shared" si="16"/>
        <v>1年目一般会計繰入金33</v>
      </c>
      <c r="BO35" s="165" t="str">
        <f>IFERROR(+VLOOKUP(BN35,インプットシート!$B:$Z,25,0),"")</f>
        <v/>
      </c>
      <c r="BP35" s="165" t="str">
        <f>IFERROR(+VLOOKUP(BN35,インプットシート!$B:$Z,21,0),"")</f>
        <v/>
      </c>
      <c r="BQ35">
        <v>33</v>
      </c>
      <c r="BR35" s="165" t="str">
        <f t="shared" si="17"/>
        <v>1年目賃金（職員）33</v>
      </c>
      <c r="BS35" s="165" t="str">
        <f>IFERROR(+VLOOKUP(BR35,インプットシート!$B:$Z,25,0),"")</f>
        <v/>
      </c>
      <c r="BT35" s="165" t="str">
        <f>IFERROR(+VLOOKUP(BR35,インプットシート!$B:$Z,21,0),"")</f>
        <v/>
      </c>
    </row>
    <row r="36" spans="1:72">
      <c r="A36">
        <v>34</v>
      </c>
      <c r="B36" s="165" t="str">
        <f t="shared" si="0"/>
        <v>1年目謝金34</v>
      </c>
      <c r="C36" s="165" t="str">
        <f>IFERROR(+VLOOKUP(B36,インプットシート!$B:$Z,25,0),"")</f>
        <v/>
      </c>
      <c r="D36" s="165" t="str">
        <f>IFERROR(+VLOOKUP(B36,インプットシート!$B:$Z,21,0),"")</f>
        <v/>
      </c>
      <c r="E36">
        <v>34</v>
      </c>
      <c r="F36" s="165" t="str">
        <f t="shared" si="1"/>
        <v>1年目旅費34</v>
      </c>
      <c r="G36" s="165" t="str">
        <f>IFERROR(+VLOOKUP(F36,インプットシート!$B:$Z,25,0),"")</f>
        <v/>
      </c>
      <c r="H36" s="165" t="str">
        <f>IFERROR(+VLOOKUP(F36,インプットシート!$B:$Z,21,0),"")</f>
        <v/>
      </c>
      <c r="I36">
        <v>34</v>
      </c>
      <c r="J36" s="165" t="str">
        <f t="shared" si="2"/>
        <v>1年目賃金（アルバイト）34</v>
      </c>
      <c r="K36" s="165" t="str">
        <f>IFERROR(+VLOOKUP(J36,インプットシート!$B:$Z,25,0),"")</f>
        <v/>
      </c>
      <c r="L36" s="165" t="str">
        <f>IFERROR(+VLOOKUP(J36,インプットシート!$B:$Z,21,0),"")</f>
        <v/>
      </c>
      <c r="M36">
        <v>34</v>
      </c>
      <c r="N36" s="165" t="str">
        <f t="shared" si="3"/>
        <v>1年目家賃34</v>
      </c>
      <c r="O36" s="165" t="str">
        <f>IFERROR(+VLOOKUP(N36,インプットシート!$B:$Z,25,0),"")</f>
        <v/>
      </c>
      <c r="P36" s="165" t="str">
        <f>IFERROR(+VLOOKUP(N36,インプットシート!$B:$Z,21,0),"")</f>
        <v/>
      </c>
      <c r="Q36">
        <v>34</v>
      </c>
      <c r="R36" s="165" t="str">
        <f t="shared" si="4"/>
        <v>1年目光熱水費34</v>
      </c>
      <c r="S36" s="165" t="str">
        <f>IFERROR(+VLOOKUP(R36,インプットシート!$B:$Z,25,0),"")</f>
        <v/>
      </c>
      <c r="T36" s="165" t="str">
        <f>IFERROR(+VLOOKUP(R36,インプットシート!$B:$Z,21,0),"")</f>
        <v/>
      </c>
      <c r="U36">
        <v>34</v>
      </c>
      <c r="V36" s="165" t="str">
        <f t="shared" si="5"/>
        <v>1年目備品購入費34</v>
      </c>
      <c r="W36" s="165" t="str">
        <f>IFERROR(+VLOOKUP(V36,インプットシート!$B:$Z,25,0),"")</f>
        <v/>
      </c>
      <c r="X36" s="165" t="str">
        <f>IFERROR(+VLOOKUP(V36,インプットシート!$B:$Z,21,0),"")</f>
        <v/>
      </c>
      <c r="Y36">
        <v>34</v>
      </c>
      <c r="Z36" s="165" t="str">
        <f t="shared" si="6"/>
        <v>1年目消耗品費34</v>
      </c>
      <c r="AA36" s="165" t="str">
        <f>IFERROR(+VLOOKUP(Z36,インプットシート!$B:$Z,25,0),"")</f>
        <v/>
      </c>
      <c r="AB36" s="165" t="str">
        <f>IFERROR(+VLOOKUP(Z36,インプットシート!$B:$Z,21,0),"")</f>
        <v/>
      </c>
      <c r="AC36">
        <v>34</v>
      </c>
      <c r="AD36" s="165" t="str">
        <f t="shared" si="7"/>
        <v>1年目借料損料34</v>
      </c>
      <c r="AE36" s="165" t="str">
        <f>IFERROR(+VLOOKUP(AD36,インプットシート!$B:$Z,25,0),"")</f>
        <v/>
      </c>
      <c r="AF36" s="165" t="str">
        <f>IFERROR(+VLOOKUP(AD36,インプットシート!$B:$Z,21,0),"")</f>
        <v/>
      </c>
      <c r="AG36">
        <v>34</v>
      </c>
      <c r="AH36" s="165" t="str">
        <f t="shared" si="8"/>
        <v>1年目印刷製本費34</v>
      </c>
      <c r="AI36" s="165" t="str">
        <f>IFERROR(+VLOOKUP(AH36,インプットシート!$B:$Z,25,0),"")</f>
        <v/>
      </c>
      <c r="AJ36" s="165" t="str">
        <f>IFERROR(+VLOOKUP(AH36,インプットシート!$B:$Z,21,0),"")</f>
        <v/>
      </c>
      <c r="AK36">
        <v>34</v>
      </c>
      <c r="AL36" s="165" t="str">
        <f t="shared" si="9"/>
        <v>1年目通信運搬費34</v>
      </c>
      <c r="AM36" s="165" t="str">
        <f>IFERROR(+VLOOKUP(AL36,インプットシート!$B:$Z,25,0),"")</f>
        <v/>
      </c>
      <c r="AN36" s="165" t="str">
        <f>IFERROR(+VLOOKUP(AL36,インプットシート!$B:$Z,21,0),"")</f>
        <v/>
      </c>
      <c r="AO36">
        <v>34</v>
      </c>
      <c r="AP36" s="165" t="str">
        <f t="shared" si="10"/>
        <v>1年目委託費34</v>
      </c>
      <c r="AQ36" s="165" t="str">
        <f>IFERROR(+VLOOKUP(AP36,インプットシート!$B:$Z,25,0),"")</f>
        <v/>
      </c>
      <c r="AR36" s="165" t="str">
        <f>IFERROR(+VLOOKUP(AP36,インプットシート!$B:$Z,21,0),"")</f>
        <v/>
      </c>
      <c r="AS36">
        <v>34</v>
      </c>
      <c r="AT36" s="165" t="str">
        <f t="shared" si="11"/>
        <v>1年目雑役務費34</v>
      </c>
      <c r="AU36" s="165" t="str">
        <f>IFERROR(+VLOOKUP(AT36,インプットシート!$B:$Z,25,0),"")</f>
        <v/>
      </c>
      <c r="AV36" s="165" t="str">
        <f>IFERROR(+VLOOKUP(AT36,インプットシート!$B:$Z,21,0),"")</f>
        <v/>
      </c>
      <c r="AW36">
        <v>34</v>
      </c>
      <c r="AX36" s="165" t="str">
        <f t="shared" si="12"/>
        <v>1年目保険料34</v>
      </c>
      <c r="AY36" s="165" t="str">
        <f>IFERROR(+VLOOKUP(AX36,インプットシート!$B:$Z,25,0),"")</f>
        <v/>
      </c>
      <c r="AZ36" s="165" t="str">
        <f>IFERROR(+VLOOKUP(AX36,インプットシート!$B:$Z,21,0),"")</f>
        <v/>
      </c>
      <c r="BA36">
        <v>34</v>
      </c>
      <c r="BB36" s="165" t="str">
        <f t="shared" si="13"/>
        <v>1年目その他の経費34</v>
      </c>
      <c r="BC36" s="165" t="str">
        <f>IFERROR(+VLOOKUP(BB36,インプットシート!$B:$Z,25,0),"")</f>
        <v/>
      </c>
      <c r="BD36" s="165" t="str">
        <f>IFERROR(+VLOOKUP(BB36,インプットシート!$B:$Z,21,0),"")</f>
        <v/>
      </c>
      <c r="BE36">
        <v>34</v>
      </c>
      <c r="BF36" s="165" t="str">
        <f t="shared" si="14"/>
        <v>1年目参加費収入34</v>
      </c>
      <c r="BG36" s="165" t="str">
        <f>IFERROR(+VLOOKUP(BF36,インプットシート!$B:$Z,25,0),"")</f>
        <v/>
      </c>
      <c r="BH36" s="165" t="str">
        <f>IFERROR(+VLOOKUP(BF36,インプットシート!$B:$Z,21,0),"")</f>
        <v/>
      </c>
      <c r="BI36">
        <v>34</v>
      </c>
      <c r="BJ36" s="165" t="str">
        <f t="shared" si="15"/>
        <v>1年目寄付金・協賛金収入34</v>
      </c>
      <c r="BK36" s="165" t="str">
        <f>IFERROR(+VLOOKUP(BJ36,インプットシート!$B:$Z,25,0),"")</f>
        <v/>
      </c>
      <c r="BL36" s="165" t="str">
        <f>IFERROR(+VLOOKUP(BJ36,インプットシート!$B:$Z,21,0),"")</f>
        <v/>
      </c>
      <c r="BM36">
        <v>34</v>
      </c>
      <c r="BN36" s="165" t="str">
        <f t="shared" si="16"/>
        <v>1年目一般会計繰入金34</v>
      </c>
      <c r="BO36" s="165" t="str">
        <f>IFERROR(+VLOOKUP(BN36,インプットシート!$B:$Z,25,0),"")</f>
        <v/>
      </c>
      <c r="BP36" s="165" t="str">
        <f>IFERROR(+VLOOKUP(BN36,インプットシート!$B:$Z,21,0),"")</f>
        <v/>
      </c>
      <c r="BQ36">
        <v>34</v>
      </c>
      <c r="BR36" s="165" t="str">
        <f t="shared" si="17"/>
        <v>1年目賃金（職員）34</v>
      </c>
      <c r="BS36" s="165" t="str">
        <f>IFERROR(+VLOOKUP(BR36,インプットシート!$B:$Z,25,0),"")</f>
        <v/>
      </c>
      <c r="BT36" s="165" t="str">
        <f>IFERROR(+VLOOKUP(BR36,インプットシート!$B:$Z,21,0),"")</f>
        <v/>
      </c>
    </row>
    <row r="37" spans="1:72">
      <c r="A37">
        <v>35</v>
      </c>
      <c r="B37" s="165" t="str">
        <f t="shared" si="0"/>
        <v>1年目謝金35</v>
      </c>
      <c r="C37" s="165" t="str">
        <f>IFERROR(+VLOOKUP(B37,インプットシート!$B:$Z,25,0),"")</f>
        <v/>
      </c>
      <c r="D37" s="165" t="str">
        <f>IFERROR(+VLOOKUP(B37,インプットシート!$B:$Z,21,0),"")</f>
        <v/>
      </c>
      <c r="E37">
        <v>35</v>
      </c>
      <c r="F37" s="165" t="str">
        <f t="shared" si="1"/>
        <v>1年目旅費35</v>
      </c>
      <c r="G37" s="165" t="str">
        <f>IFERROR(+VLOOKUP(F37,インプットシート!$B:$Z,25,0),"")</f>
        <v/>
      </c>
      <c r="H37" s="165" t="str">
        <f>IFERROR(+VLOOKUP(F37,インプットシート!$B:$Z,21,0),"")</f>
        <v/>
      </c>
      <c r="I37">
        <v>35</v>
      </c>
      <c r="J37" s="165" t="str">
        <f t="shared" si="2"/>
        <v>1年目賃金（アルバイト）35</v>
      </c>
      <c r="K37" s="165" t="str">
        <f>IFERROR(+VLOOKUP(J37,インプットシート!$B:$Z,25,0),"")</f>
        <v/>
      </c>
      <c r="L37" s="165" t="str">
        <f>IFERROR(+VLOOKUP(J37,インプットシート!$B:$Z,21,0),"")</f>
        <v/>
      </c>
      <c r="M37">
        <v>35</v>
      </c>
      <c r="N37" s="165" t="str">
        <f t="shared" si="3"/>
        <v>1年目家賃35</v>
      </c>
      <c r="O37" s="165" t="str">
        <f>IFERROR(+VLOOKUP(N37,インプットシート!$B:$Z,25,0),"")</f>
        <v/>
      </c>
      <c r="P37" s="165" t="str">
        <f>IFERROR(+VLOOKUP(N37,インプットシート!$B:$Z,21,0),"")</f>
        <v/>
      </c>
      <c r="Q37">
        <v>35</v>
      </c>
      <c r="R37" s="165" t="str">
        <f t="shared" si="4"/>
        <v>1年目光熱水費35</v>
      </c>
      <c r="S37" s="165" t="str">
        <f>IFERROR(+VLOOKUP(R37,インプットシート!$B:$Z,25,0),"")</f>
        <v/>
      </c>
      <c r="T37" s="165" t="str">
        <f>IFERROR(+VLOOKUP(R37,インプットシート!$B:$Z,21,0),"")</f>
        <v/>
      </c>
      <c r="U37">
        <v>35</v>
      </c>
      <c r="V37" s="165" t="str">
        <f t="shared" si="5"/>
        <v>1年目備品購入費35</v>
      </c>
      <c r="W37" s="165" t="str">
        <f>IFERROR(+VLOOKUP(V37,インプットシート!$B:$Z,25,0),"")</f>
        <v/>
      </c>
      <c r="X37" s="165" t="str">
        <f>IFERROR(+VLOOKUP(V37,インプットシート!$B:$Z,21,0),"")</f>
        <v/>
      </c>
      <c r="Y37">
        <v>35</v>
      </c>
      <c r="Z37" s="165" t="str">
        <f t="shared" si="6"/>
        <v>1年目消耗品費35</v>
      </c>
      <c r="AA37" s="165" t="str">
        <f>IFERROR(+VLOOKUP(Z37,インプットシート!$B:$Z,25,0),"")</f>
        <v/>
      </c>
      <c r="AB37" s="165" t="str">
        <f>IFERROR(+VLOOKUP(Z37,インプットシート!$B:$Z,21,0),"")</f>
        <v/>
      </c>
      <c r="AC37">
        <v>35</v>
      </c>
      <c r="AD37" s="165" t="str">
        <f t="shared" si="7"/>
        <v>1年目借料損料35</v>
      </c>
      <c r="AE37" s="165" t="str">
        <f>IFERROR(+VLOOKUP(AD37,インプットシート!$B:$Z,25,0),"")</f>
        <v/>
      </c>
      <c r="AF37" s="165" t="str">
        <f>IFERROR(+VLOOKUP(AD37,インプットシート!$B:$Z,21,0),"")</f>
        <v/>
      </c>
      <c r="AG37">
        <v>35</v>
      </c>
      <c r="AH37" s="165" t="str">
        <f t="shared" si="8"/>
        <v>1年目印刷製本費35</v>
      </c>
      <c r="AI37" s="165" t="str">
        <f>IFERROR(+VLOOKUP(AH37,インプットシート!$B:$Z,25,0),"")</f>
        <v/>
      </c>
      <c r="AJ37" s="165" t="str">
        <f>IFERROR(+VLOOKUP(AH37,インプットシート!$B:$Z,21,0),"")</f>
        <v/>
      </c>
      <c r="AK37">
        <v>35</v>
      </c>
      <c r="AL37" s="165" t="str">
        <f t="shared" si="9"/>
        <v>1年目通信運搬費35</v>
      </c>
      <c r="AM37" s="165" t="str">
        <f>IFERROR(+VLOOKUP(AL37,インプットシート!$B:$Z,25,0),"")</f>
        <v/>
      </c>
      <c r="AN37" s="165" t="str">
        <f>IFERROR(+VLOOKUP(AL37,インプットシート!$B:$Z,21,0),"")</f>
        <v/>
      </c>
      <c r="AO37">
        <v>35</v>
      </c>
      <c r="AP37" s="165" t="str">
        <f t="shared" si="10"/>
        <v>1年目委託費35</v>
      </c>
      <c r="AQ37" s="165" t="str">
        <f>IFERROR(+VLOOKUP(AP37,インプットシート!$B:$Z,25,0),"")</f>
        <v/>
      </c>
      <c r="AR37" s="165" t="str">
        <f>IFERROR(+VLOOKUP(AP37,インプットシート!$B:$Z,21,0),"")</f>
        <v/>
      </c>
      <c r="AS37">
        <v>35</v>
      </c>
      <c r="AT37" s="165" t="str">
        <f t="shared" si="11"/>
        <v>1年目雑役務費35</v>
      </c>
      <c r="AU37" s="165" t="str">
        <f>IFERROR(+VLOOKUP(AT37,インプットシート!$B:$Z,25,0),"")</f>
        <v/>
      </c>
      <c r="AV37" s="165" t="str">
        <f>IFERROR(+VLOOKUP(AT37,インプットシート!$B:$Z,21,0),"")</f>
        <v/>
      </c>
      <c r="AW37">
        <v>35</v>
      </c>
      <c r="AX37" s="165" t="str">
        <f t="shared" si="12"/>
        <v>1年目保険料35</v>
      </c>
      <c r="AY37" s="165" t="str">
        <f>IFERROR(+VLOOKUP(AX37,インプットシート!$B:$Z,25,0),"")</f>
        <v/>
      </c>
      <c r="AZ37" s="165" t="str">
        <f>IFERROR(+VLOOKUP(AX37,インプットシート!$B:$Z,21,0),"")</f>
        <v/>
      </c>
      <c r="BA37">
        <v>35</v>
      </c>
      <c r="BB37" s="165" t="str">
        <f t="shared" si="13"/>
        <v>1年目その他の経費35</v>
      </c>
      <c r="BC37" s="165" t="str">
        <f>IFERROR(+VLOOKUP(BB37,インプットシート!$B:$Z,25,0),"")</f>
        <v/>
      </c>
      <c r="BD37" s="165" t="str">
        <f>IFERROR(+VLOOKUP(BB37,インプットシート!$B:$Z,21,0),"")</f>
        <v/>
      </c>
      <c r="BE37">
        <v>35</v>
      </c>
      <c r="BF37" s="165" t="str">
        <f t="shared" si="14"/>
        <v>1年目参加費収入35</v>
      </c>
      <c r="BG37" s="165" t="str">
        <f>IFERROR(+VLOOKUP(BF37,インプットシート!$B:$Z,25,0),"")</f>
        <v/>
      </c>
      <c r="BH37" s="165" t="str">
        <f>IFERROR(+VLOOKUP(BF37,インプットシート!$B:$Z,21,0),"")</f>
        <v/>
      </c>
      <c r="BI37">
        <v>35</v>
      </c>
      <c r="BJ37" s="165" t="str">
        <f t="shared" si="15"/>
        <v>1年目寄付金・協賛金収入35</v>
      </c>
      <c r="BK37" s="165" t="str">
        <f>IFERROR(+VLOOKUP(BJ37,インプットシート!$B:$Z,25,0),"")</f>
        <v/>
      </c>
      <c r="BL37" s="165" t="str">
        <f>IFERROR(+VLOOKUP(BJ37,インプットシート!$B:$Z,21,0),"")</f>
        <v/>
      </c>
      <c r="BM37">
        <v>35</v>
      </c>
      <c r="BN37" s="165" t="str">
        <f t="shared" si="16"/>
        <v>1年目一般会計繰入金35</v>
      </c>
      <c r="BO37" s="165" t="str">
        <f>IFERROR(+VLOOKUP(BN37,インプットシート!$B:$Z,25,0),"")</f>
        <v/>
      </c>
      <c r="BP37" s="165" t="str">
        <f>IFERROR(+VLOOKUP(BN37,インプットシート!$B:$Z,21,0),"")</f>
        <v/>
      </c>
      <c r="BQ37">
        <v>35</v>
      </c>
      <c r="BR37" s="165" t="str">
        <f t="shared" si="17"/>
        <v>1年目賃金（職員）35</v>
      </c>
      <c r="BS37" s="165" t="str">
        <f>IFERROR(+VLOOKUP(BR37,インプットシート!$B:$Z,25,0),"")</f>
        <v/>
      </c>
      <c r="BT37" s="165" t="str">
        <f>IFERROR(+VLOOKUP(BR37,インプットシート!$B:$Z,21,0),"")</f>
        <v/>
      </c>
    </row>
    <row r="38" spans="1:72">
      <c r="A38">
        <v>36</v>
      </c>
      <c r="B38" s="165" t="str">
        <f t="shared" si="0"/>
        <v>1年目謝金36</v>
      </c>
      <c r="C38" s="165" t="str">
        <f>IFERROR(+VLOOKUP(B38,インプットシート!$B:$Z,25,0),"")</f>
        <v/>
      </c>
      <c r="D38" s="165" t="str">
        <f>IFERROR(+VLOOKUP(B38,インプットシート!$B:$Z,21,0),"")</f>
        <v/>
      </c>
      <c r="E38">
        <v>36</v>
      </c>
      <c r="F38" s="165" t="str">
        <f t="shared" si="1"/>
        <v>1年目旅費36</v>
      </c>
      <c r="G38" s="165" t="str">
        <f>IFERROR(+VLOOKUP(F38,インプットシート!$B:$Z,25,0),"")</f>
        <v/>
      </c>
      <c r="H38" s="165" t="str">
        <f>IFERROR(+VLOOKUP(F38,インプットシート!$B:$Z,21,0),"")</f>
        <v/>
      </c>
      <c r="I38">
        <v>36</v>
      </c>
      <c r="J38" s="165" t="str">
        <f t="shared" si="2"/>
        <v>1年目賃金（アルバイト）36</v>
      </c>
      <c r="K38" s="165" t="str">
        <f>IFERROR(+VLOOKUP(J38,インプットシート!$B:$Z,25,0),"")</f>
        <v/>
      </c>
      <c r="L38" s="165" t="str">
        <f>IFERROR(+VLOOKUP(J38,インプットシート!$B:$Z,21,0),"")</f>
        <v/>
      </c>
      <c r="M38">
        <v>36</v>
      </c>
      <c r="N38" s="165" t="str">
        <f t="shared" si="3"/>
        <v>1年目家賃36</v>
      </c>
      <c r="O38" s="165" t="str">
        <f>IFERROR(+VLOOKUP(N38,インプットシート!$B:$Z,25,0),"")</f>
        <v/>
      </c>
      <c r="P38" s="165" t="str">
        <f>IFERROR(+VLOOKUP(N38,インプットシート!$B:$Z,21,0),"")</f>
        <v/>
      </c>
      <c r="Q38">
        <v>36</v>
      </c>
      <c r="R38" s="165" t="str">
        <f t="shared" si="4"/>
        <v>1年目光熱水費36</v>
      </c>
      <c r="S38" s="165" t="str">
        <f>IFERROR(+VLOOKUP(R38,インプットシート!$B:$Z,25,0),"")</f>
        <v/>
      </c>
      <c r="T38" s="165" t="str">
        <f>IFERROR(+VLOOKUP(R38,インプットシート!$B:$Z,21,0),"")</f>
        <v/>
      </c>
      <c r="U38">
        <v>36</v>
      </c>
      <c r="V38" s="165" t="str">
        <f t="shared" si="5"/>
        <v>1年目備品購入費36</v>
      </c>
      <c r="W38" s="165" t="str">
        <f>IFERROR(+VLOOKUP(V38,インプットシート!$B:$Z,25,0),"")</f>
        <v/>
      </c>
      <c r="X38" s="165" t="str">
        <f>IFERROR(+VLOOKUP(V38,インプットシート!$B:$Z,21,0),"")</f>
        <v/>
      </c>
      <c r="Y38">
        <v>36</v>
      </c>
      <c r="Z38" s="165" t="str">
        <f t="shared" si="6"/>
        <v>1年目消耗品費36</v>
      </c>
      <c r="AA38" s="165" t="str">
        <f>IFERROR(+VLOOKUP(Z38,インプットシート!$B:$Z,25,0),"")</f>
        <v/>
      </c>
      <c r="AB38" s="165" t="str">
        <f>IFERROR(+VLOOKUP(Z38,インプットシート!$B:$Z,21,0),"")</f>
        <v/>
      </c>
      <c r="AC38">
        <v>36</v>
      </c>
      <c r="AD38" s="165" t="str">
        <f t="shared" si="7"/>
        <v>1年目借料損料36</v>
      </c>
      <c r="AE38" s="165" t="str">
        <f>IFERROR(+VLOOKUP(AD38,インプットシート!$B:$Z,25,0),"")</f>
        <v/>
      </c>
      <c r="AF38" s="165" t="str">
        <f>IFERROR(+VLOOKUP(AD38,インプットシート!$B:$Z,21,0),"")</f>
        <v/>
      </c>
      <c r="AG38">
        <v>36</v>
      </c>
      <c r="AH38" s="165" t="str">
        <f t="shared" si="8"/>
        <v>1年目印刷製本費36</v>
      </c>
      <c r="AI38" s="165" t="str">
        <f>IFERROR(+VLOOKUP(AH38,インプットシート!$B:$Z,25,0),"")</f>
        <v/>
      </c>
      <c r="AJ38" s="165" t="str">
        <f>IFERROR(+VLOOKUP(AH38,インプットシート!$B:$Z,21,0),"")</f>
        <v/>
      </c>
      <c r="AK38">
        <v>36</v>
      </c>
      <c r="AL38" s="165" t="str">
        <f t="shared" si="9"/>
        <v>1年目通信運搬費36</v>
      </c>
      <c r="AM38" s="165" t="str">
        <f>IFERROR(+VLOOKUP(AL38,インプットシート!$B:$Z,25,0),"")</f>
        <v/>
      </c>
      <c r="AN38" s="165" t="str">
        <f>IFERROR(+VLOOKUP(AL38,インプットシート!$B:$Z,21,0),"")</f>
        <v/>
      </c>
      <c r="AO38">
        <v>36</v>
      </c>
      <c r="AP38" s="165" t="str">
        <f t="shared" si="10"/>
        <v>1年目委託費36</v>
      </c>
      <c r="AQ38" s="165" t="str">
        <f>IFERROR(+VLOOKUP(AP38,インプットシート!$B:$Z,25,0),"")</f>
        <v/>
      </c>
      <c r="AR38" s="165" t="str">
        <f>IFERROR(+VLOOKUP(AP38,インプットシート!$B:$Z,21,0),"")</f>
        <v/>
      </c>
      <c r="AS38">
        <v>36</v>
      </c>
      <c r="AT38" s="165" t="str">
        <f t="shared" si="11"/>
        <v>1年目雑役務費36</v>
      </c>
      <c r="AU38" s="165" t="str">
        <f>IFERROR(+VLOOKUP(AT38,インプットシート!$B:$Z,25,0),"")</f>
        <v/>
      </c>
      <c r="AV38" s="165" t="str">
        <f>IFERROR(+VLOOKUP(AT38,インプットシート!$B:$Z,21,0),"")</f>
        <v/>
      </c>
      <c r="AW38">
        <v>36</v>
      </c>
      <c r="AX38" s="165" t="str">
        <f t="shared" si="12"/>
        <v>1年目保険料36</v>
      </c>
      <c r="AY38" s="165" t="str">
        <f>IFERROR(+VLOOKUP(AX38,インプットシート!$B:$Z,25,0),"")</f>
        <v/>
      </c>
      <c r="AZ38" s="165" t="str">
        <f>IFERROR(+VLOOKUP(AX38,インプットシート!$B:$Z,21,0),"")</f>
        <v/>
      </c>
      <c r="BA38">
        <v>36</v>
      </c>
      <c r="BB38" s="165" t="str">
        <f t="shared" si="13"/>
        <v>1年目その他の経費36</v>
      </c>
      <c r="BC38" s="165" t="str">
        <f>IFERROR(+VLOOKUP(BB38,インプットシート!$B:$Z,25,0),"")</f>
        <v/>
      </c>
      <c r="BD38" s="165" t="str">
        <f>IFERROR(+VLOOKUP(BB38,インプットシート!$B:$Z,21,0),"")</f>
        <v/>
      </c>
      <c r="BE38">
        <v>36</v>
      </c>
      <c r="BF38" s="165" t="str">
        <f t="shared" si="14"/>
        <v>1年目参加費収入36</v>
      </c>
      <c r="BG38" s="165" t="str">
        <f>IFERROR(+VLOOKUP(BF38,インプットシート!$B:$Z,25,0),"")</f>
        <v/>
      </c>
      <c r="BH38" s="165" t="str">
        <f>IFERROR(+VLOOKUP(BF38,インプットシート!$B:$Z,21,0),"")</f>
        <v/>
      </c>
      <c r="BI38">
        <v>36</v>
      </c>
      <c r="BJ38" s="165" t="str">
        <f t="shared" si="15"/>
        <v>1年目寄付金・協賛金収入36</v>
      </c>
      <c r="BK38" s="165" t="str">
        <f>IFERROR(+VLOOKUP(BJ38,インプットシート!$B:$Z,25,0),"")</f>
        <v/>
      </c>
      <c r="BL38" s="165" t="str">
        <f>IFERROR(+VLOOKUP(BJ38,インプットシート!$B:$Z,21,0),"")</f>
        <v/>
      </c>
      <c r="BM38">
        <v>36</v>
      </c>
      <c r="BN38" s="165" t="str">
        <f t="shared" si="16"/>
        <v>1年目一般会計繰入金36</v>
      </c>
      <c r="BO38" s="165" t="str">
        <f>IFERROR(+VLOOKUP(BN38,インプットシート!$B:$Z,25,0),"")</f>
        <v/>
      </c>
      <c r="BP38" s="165" t="str">
        <f>IFERROR(+VLOOKUP(BN38,インプットシート!$B:$Z,21,0),"")</f>
        <v/>
      </c>
      <c r="BQ38">
        <v>36</v>
      </c>
      <c r="BR38" s="165" t="str">
        <f t="shared" si="17"/>
        <v>1年目賃金（職員）36</v>
      </c>
      <c r="BS38" s="165" t="str">
        <f>IFERROR(+VLOOKUP(BR38,インプットシート!$B:$Z,25,0),"")</f>
        <v/>
      </c>
      <c r="BT38" s="165" t="str">
        <f>IFERROR(+VLOOKUP(BR38,インプットシート!$B:$Z,21,0),"")</f>
        <v/>
      </c>
    </row>
    <row r="39" spans="1:72">
      <c r="A39">
        <v>37</v>
      </c>
      <c r="B39" s="165" t="str">
        <f t="shared" si="0"/>
        <v>1年目謝金37</v>
      </c>
      <c r="C39" s="165" t="str">
        <f>IFERROR(+VLOOKUP(B39,インプットシート!$B:$Z,25,0),"")</f>
        <v/>
      </c>
      <c r="D39" s="165" t="str">
        <f>IFERROR(+VLOOKUP(B39,インプットシート!$B:$Z,21,0),"")</f>
        <v/>
      </c>
      <c r="E39">
        <v>37</v>
      </c>
      <c r="F39" s="165" t="str">
        <f t="shared" si="1"/>
        <v>1年目旅費37</v>
      </c>
      <c r="G39" s="165" t="str">
        <f>IFERROR(+VLOOKUP(F39,インプットシート!$B:$Z,25,0),"")</f>
        <v/>
      </c>
      <c r="H39" s="165" t="str">
        <f>IFERROR(+VLOOKUP(F39,インプットシート!$B:$Z,21,0),"")</f>
        <v/>
      </c>
      <c r="I39">
        <v>37</v>
      </c>
      <c r="J39" s="165" t="str">
        <f t="shared" si="2"/>
        <v>1年目賃金（アルバイト）37</v>
      </c>
      <c r="K39" s="165" t="str">
        <f>IFERROR(+VLOOKUP(J39,インプットシート!$B:$Z,25,0),"")</f>
        <v/>
      </c>
      <c r="L39" s="165" t="str">
        <f>IFERROR(+VLOOKUP(J39,インプットシート!$B:$Z,21,0),"")</f>
        <v/>
      </c>
      <c r="M39">
        <v>37</v>
      </c>
      <c r="N39" s="165" t="str">
        <f t="shared" si="3"/>
        <v>1年目家賃37</v>
      </c>
      <c r="O39" s="165" t="str">
        <f>IFERROR(+VLOOKUP(N39,インプットシート!$B:$Z,25,0),"")</f>
        <v/>
      </c>
      <c r="P39" s="165" t="str">
        <f>IFERROR(+VLOOKUP(N39,インプットシート!$B:$Z,21,0),"")</f>
        <v/>
      </c>
      <c r="Q39">
        <v>37</v>
      </c>
      <c r="R39" s="165" t="str">
        <f t="shared" si="4"/>
        <v>1年目光熱水費37</v>
      </c>
      <c r="S39" s="165" t="str">
        <f>IFERROR(+VLOOKUP(R39,インプットシート!$B:$Z,25,0),"")</f>
        <v/>
      </c>
      <c r="T39" s="165" t="str">
        <f>IFERROR(+VLOOKUP(R39,インプットシート!$B:$Z,21,0),"")</f>
        <v/>
      </c>
      <c r="U39">
        <v>37</v>
      </c>
      <c r="V39" s="165" t="str">
        <f t="shared" si="5"/>
        <v>1年目備品購入費37</v>
      </c>
      <c r="W39" s="165" t="str">
        <f>IFERROR(+VLOOKUP(V39,インプットシート!$B:$Z,25,0),"")</f>
        <v/>
      </c>
      <c r="X39" s="165" t="str">
        <f>IFERROR(+VLOOKUP(V39,インプットシート!$B:$Z,21,0),"")</f>
        <v/>
      </c>
      <c r="Y39">
        <v>37</v>
      </c>
      <c r="Z39" s="165" t="str">
        <f t="shared" si="6"/>
        <v>1年目消耗品費37</v>
      </c>
      <c r="AA39" s="165" t="str">
        <f>IFERROR(+VLOOKUP(Z39,インプットシート!$B:$Z,25,0),"")</f>
        <v/>
      </c>
      <c r="AB39" s="165" t="str">
        <f>IFERROR(+VLOOKUP(Z39,インプットシート!$B:$Z,21,0),"")</f>
        <v/>
      </c>
      <c r="AC39">
        <v>37</v>
      </c>
      <c r="AD39" s="165" t="str">
        <f t="shared" si="7"/>
        <v>1年目借料損料37</v>
      </c>
      <c r="AE39" s="165" t="str">
        <f>IFERROR(+VLOOKUP(AD39,インプットシート!$B:$Z,25,0),"")</f>
        <v/>
      </c>
      <c r="AF39" s="165" t="str">
        <f>IFERROR(+VLOOKUP(AD39,インプットシート!$B:$Z,21,0),"")</f>
        <v/>
      </c>
      <c r="AG39">
        <v>37</v>
      </c>
      <c r="AH39" s="165" t="str">
        <f t="shared" si="8"/>
        <v>1年目印刷製本費37</v>
      </c>
      <c r="AI39" s="165" t="str">
        <f>IFERROR(+VLOOKUP(AH39,インプットシート!$B:$Z,25,0),"")</f>
        <v/>
      </c>
      <c r="AJ39" s="165" t="str">
        <f>IFERROR(+VLOOKUP(AH39,インプットシート!$B:$Z,21,0),"")</f>
        <v/>
      </c>
      <c r="AK39">
        <v>37</v>
      </c>
      <c r="AL39" s="165" t="str">
        <f t="shared" si="9"/>
        <v>1年目通信運搬費37</v>
      </c>
      <c r="AM39" s="165" t="str">
        <f>IFERROR(+VLOOKUP(AL39,インプットシート!$B:$Z,25,0),"")</f>
        <v/>
      </c>
      <c r="AN39" s="165" t="str">
        <f>IFERROR(+VLOOKUP(AL39,インプットシート!$B:$Z,21,0),"")</f>
        <v/>
      </c>
      <c r="AO39">
        <v>37</v>
      </c>
      <c r="AP39" s="165" t="str">
        <f t="shared" si="10"/>
        <v>1年目委託費37</v>
      </c>
      <c r="AQ39" s="165" t="str">
        <f>IFERROR(+VLOOKUP(AP39,インプットシート!$B:$Z,25,0),"")</f>
        <v/>
      </c>
      <c r="AR39" s="165" t="str">
        <f>IFERROR(+VLOOKUP(AP39,インプットシート!$B:$Z,21,0),"")</f>
        <v/>
      </c>
      <c r="AS39">
        <v>37</v>
      </c>
      <c r="AT39" s="165" t="str">
        <f t="shared" si="11"/>
        <v>1年目雑役務費37</v>
      </c>
      <c r="AU39" s="165" t="str">
        <f>IFERROR(+VLOOKUP(AT39,インプットシート!$B:$Z,25,0),"")</f>
        <v/>
      </c>
      <c r="AV39" s="165" t="str">
        <f>IFERROR(+VLOOKUP(AT39,インプットシート!$B:$Z,21,0),"")</f>
        <v/>
      </c>
      <c r="AW39">
        <v>37</v>
      </c>
      <c r="AX39" s="165" t="str">
        <f t="shared" si="12"/>
        <v>1年目保険料37</v>
      </c>
      <c r="AY39" s="165" t="str">
        <f>IFERROR(+VLOOKUP(AX39,インプットシート!$B:$Z,25,0),"")</f>
        <v/>
      </c>
      <c r="AZ39" s="165" t="str">
        <f>IFERROR(+VLOOKUP(AX39,インプットシート!$B:$Z,21,0),"")</f>
        <v/>
      </c>
      <c r="BA39">
        <v>37</v>
      </c>
      <c r="BB39" s="165" t="str">
        <f t="shared" si="13"/>
        <v>1年目その他の経費37</v>
      </c>
      <c r="BC39" s="165" t="str">
        <f>IFERROR(+VLOOKUP(BB39,インプットシート!$B:$Z,25,0),"")</f>
        <v/>
      </c>
      <c r="BD39" s="165" t="str">
        <f>IFERROR(+VLOOKUP(BB39,インプットシート!$B:$Z,21,0),"")</f>
        <v/>
      </c>
      <c r="BE39">
        <v>37</v>
      </c>
      <c r="BF39" s="165" t="str">
        <f t="shared" si="14"/>
        <v>1年目参加費収入37</v>
      </c>
      <c r="BG39" s="165" t="str">
        <f>IFERROR(+VLOOKUP(BF39,インプットシート!$B:$Z,25,0),"")</f>
        <v/>
      </c>
      <c r="BH39" s="165" t="str">
        <f>IFERROR(+VLOOKUP(BF39,インプットシート!$B:$Z,21,0),"")</f>
        <v/>
      </c>
      <c r="BI39">
        <v>37</v>
      </c>
      <c r="BJ39" s="165" t="str">
        <f t="shared" si="15"/>
        <v>1年目寄付金・協賛金収入37</v>
      </c>
      <c r="BK39" s="165" t="str">
        <f>IFERROR(+VLOOKUP(BJ39,インプットシート!$B:$Z,25,0),"")</f>
        <v/>
      </c>
      <c r="BL39" s="165" t="str">
        <f>IFERROR(+VLOOKUP(BJ39,インプットシート!$B:$Z,21,0),"")</f>
        <v/>
      </c>
      <c r="BM39">
        <v>37</v>
      </c>
      <c r="BN39" s="165" t="str">
        <f t="shared" si="16"/>
        <v>1年目一般会計繰入金37</v>
      </c>
      <c r="BO39" s="165" t="str">
        <f>IFERROR(+VLOOKUP(BN39,インプットシート!$B:$Z,25,0),"")</f>
        <v/>
      </c>
      <c r="BP39" s="165" t="str">
        <f>IFERROR(+VLOOKUP(BN39,インプットシート!$B:$Z,21,0),"")</f>
        <v/>
      </c>
      <c r="BQ39">
        <v>37</v>
      </c>
      <c r="BR39" s="165" t="str">
        <f t="shared" si="17"/>
        <v>1年目賃金（職員）37</v>
      </c>
      <c r="BS39" s="165" t="str">
        <f>IFERROR(+VLOOKUP(BR39,インプットシート!$B:$Z,25,0),"")</f>
        <v/>
      </c>
      <c r="BT39" s="165" t="str">
        <f>IFERROR(+VLOOKUP(BR39,インプットシート!$B:$Z,21,0),"")</f>
        <v/>
      </c>
    </row>
    <row r="40" spans="1:72">
      <c r="A40">
        <v>38</v>
      </c>
      <c r="B40" s="165" t="str">
        <f t="shared" si="0"/>
        <v>1年目謝金38</v>
      </c>
      <c r="C40" s="165" t="str">
        <f>IFERROR(+VLOOKUP(B40,インプットシート!$B:$Z,25,0),"")</f>
        <v/>
      </c>
      <c r="D40" s="165" t="str">
        <f>IFERROR(+VLOOKUP(B40,インプットシート!$B:$Z,21,0),"")</f>
        <v/>
      </c>
      <c r="E40">
        <v>38</v>
      </c>
      <c r="F40" s="165" t="str">
        <f t="shared" si="1"/>
        <v>1年目旅費38</v>
      </c>
      <c r="G40" s="165" t="str">
        <f>IFERROR(+VLOOKUP(F40,インプットシート!$B:$Z,25,0),"")</f>
        <v/>
      </c>
      <c r="H40" s="165" t="str">
        <f>IFERROR(+VLOOKUP(F40,インプットシート!$B:$Z,21,0),"")</f>
        <v/>
      </c>
      <c r="I40">
        <v>38</v>
      </c>
      <c r="J40" s="165" t="str">
        <f t="shared" si="2"/>
        <v>1年目賃金（アルバイト）38</v>
      </c>
      <c r="K40" s="165" t="str">
        <f>IFERROR(+VLOOKUP(J40,インプットシート!$B:$Z,25,0),"")</f>
        <v/>
      </c>
      <c r="L40" s="165" t="str">
        <f>IFERROR(+VLOOKUP(J40,インプットシート!$B:$Z,21,0),"")</f>
        <v/>
      </c>
      <c r="M40">
        <v>38</v>
      </c>
      <c r="N40" s="165" t="str">
        <f t="shared" si="3"/>
        <v>1年目家賃38</v>
      </c>
      <c r="O40" s="165" t="str">
        <f>IFERROR(+VLOOKUP(N40,インプットシート!$B:$Z,25,0),"")</f>
        <v/>
      </c>
      <c r="P40" s="165" t="str">
        <f>IFERROR(+VLOOKUP(N40,インプットシート!$B:$Z,21,0),"")</f>
        <v/>
      </c>
      <c r="Q40">
        <v>38</v>
      </c>
      <c r="R40" s="165" t="str">
        <f t="shared" si="4"/>
        <v>1年目光熱水費38</v>
      </c>
      <c r="S40" s="165" t="str">
        <f>IFERROR(+VLOOKUP(R40,インプットシート!$B:$Z,25,0),"")</f>
        <v/>
      </c>
      <c r="T40" s="165" t="str">
        <f>IFERROR(+VLOOKUP(R40,インプットシート!$B:$Z,21,0),"")</f>
        <v/>
      </c>
      <c r="U40">
        <v>38</v>
      </c>
      <c r="V40" s="165" t="str">
        <f t="shared" si="5"/>
        <v>1年目備品購入費38</v>
      </c>
      <c r="W40" s="165" t="str">
        <f>IFERROR(+VLOOKUP(V40,インプットシート!$B:$Z,25,0),"")</f>
        <v/>
      </c>
      <c r="X40" s="165" t="str">
        <f>IFERROR(+VLOOKUP(V40,インプットシート!$B:$Z,21,0),"")</f>
        <v/>
      </c>
      <c r="Y40">
        <v>38</v>
      </c>
      <c r="Z40" s="165" t="str">
        <f t="shared" si="6"/>
        <v>1年目消耗品費38</v>
      </c>
      <c r="AA40" s="165" t="str">
        <f>IFERROR(+VLOOKUP(Z40,インプットシート!$B:$Z,25,0),"")</f>
        <v/>
      </c>
      <c r="AB40" s="165" t="str">
        <f>IFERROR(+VLOOKUP(Z40,インプットシート!$B:$Z,21,0),"")</f>
        <v/>
      </c>
      <c r="AC40">
        <v>38</v>
      </c>
      <c r="AD40" s="165" t="str">
        <f t="shared" si="7"/>
        <v>1年目借料損料38</v>
      </c>
      <c r="AE40" s="165" t="str">
        <f>IFERROR(+VLOOKUP(AD40,インプットシート!$B:$Z,25,0),"")</f>
        <v/>
      </c>
      <c r="AF40" s="165" t="str">
        <f>IFERROR(+VLOOKUP(AD40,インプットシート!$B:$Z,21,0),"")</f>
        <v/>
      </c>
      <c r="AG40">
        <v>38</v>
      </c>
      <c r="AH40" s="165" t="str">
        <f t="shared" si="8"/>
        <v>1年目印刷製本費38</v>
      </c>
      <c r="AI40" s="165" t="str">
        <f>IFERROR(+VLOOKUP(AH40,インプットシート!$B:$Z,25,0),"")</f>
        <v/>
      </c>
      <c r="AJ40" s="165" t="str">
        <f>IFERROR(+VLOOKUP(AH40,インプットシート!$B:$Z,21,0),"")</f>
        <v/>
      </c>
      <c r="AK40">
        <v>38</v>
      </c>
      <c r="AL40" s="165" t="str">
        <f t="shared" si="9"/>
        <v>1年目通信運搬費38</v>
      </c>
      <c r="AM40" s="165" t="str">
        <f>IFERROR(+VLOOKUP(AL40,インプットシート!$B:$Z,25,0),"")</f>
        <v/>
      </c>
      <c r="AN40" s="165" t="str">
        <f>IFERROR(+VLOOKUP(AL40,インプットシート!$B:$Z,21,0),"")</f>
        <v/>
      </c>
      <c r="AO40">
        <v>38</v>
      </c>
      <c r="AP40" s="165" t="str">
        <f t="shared" si="10"/>
        <v>1年目委託費38</v>
      </c>
      <c r="AQ40" s="165" t="str">
        <f>IFERROR(+VLOOKUP(AP40,インプットシート!$B:$Z,25,0),"")</f>
        <v/>
      </c>
      <c r="AR40" s="165" t="str">
        <f>IFERROR(+VLOOKUP(AP40,インプットシート!$B:$Z,21,0),"")</f>
        <v/>
      </c>
      <c r="AS40">
        <v>38</v>
      </c>
      <c r="AT40" s="165" t="str">
        <f t="shared" si="11"/>
        <v>1年目雑役務費38</v>
      </c>
      <c r="AU40" s="165" t="str">
        <f>IFERROR(+VLOOKUP(AT40,インプットシート!$B:$Z,25,0),"")</f>
        <v/>
      </c>
      <c r="AV40" s="165" t="str">
        <f>IFERROR(+VLOOKUP(AT40,インプットシート!$B:$Z,21,0),"")</f>
        <v/>
      </c>
      <c r="AW40">
        <v>38</v>
      </c>
      <c r="AX40" s="165" t="str">
        <f t="shared" si="12"/>
        <v>1年目保険料38</v>
      </c>
      <c r="AY40" s="165" t="str">
        <f>IFERROR(+VLOOKUP(AX40,インプットシート!$B:$Z,25,0),"")</f>
        <v/>
      </c>
      <c r="AZ40" s="165" t="str">
        <f>IFERROR(+VLOOKUP(AX40,インプットシート!$B:$Z,21,0),"")</f>
        <v/>
      </c>
      <c r="BA40">
        <v>38</v>
      </c>
      <c r="BB40" s="165" t="str">
        <f t="shared" si="13"/>
        <v>1年目その他の経費38</v>
      </c>
      <c r="BC40" s="165" t="str">
        <f>IFERROR(+VLOOKUP(BB40,インプットシート!$B:$Z,25,0),"")</f>
        <v/>
      </c>
      <c r="BD40" s="165" t="str">
        <f>IFERROR(+VLOOKUP(BB40,インプットシート!$B:$Z,21,0),"")</f>
        <v/>
      </c>
      <c r="BE40">
        <v>38</v>
      </c>
      <c r="BF40" s="165" t="str">
        <f t="shared" si="14"/>
        <v>1年目参加費収入38</v>
      </c>
      <c r="BG40" s="165" t="str">
        <f>IFERROR(+VLOOKUP(BF40,インプットシート!$B:$Z,25,0),"")</f>
        <v/>
      </c>
      <c r="BH40" s="165" t="str">
        <f>IFERROR(+VLOOKUP(BF40,インプットシート!$B:$Z,21,0),"")</f>
        <v/>
      </c>
      <c r="BI40">
        <v>38</v>
      </c>
      <c r="BJ40" s="165" t="str">
        <f t="shared" si="15"/>
        <v>1年目寄付金・協賛金収入38</v>
      </c>
      <c r="BK40" s="165" t="str">
        <f>IFERROR(+VLOOKUP(BJ40,インプットシート!$B:$Z,25,0),"")</f>
        <v/>
      </c>
      <c r="BL40" s="165" t="str">
        <f>IFERROR(+VLOOKUP(BJ40,インプットシート!$B:$Z,21,0),"")</f>
        <v/>
      </c>
      <c r="BM40">
        <v>38</v>
      </c>
      <c r="BN40" s="165" t="str">
        <f t="shared" si="16"/>
        <v>1年目一般会計繰入金38</v>
      </c>
      <c r="BO40" s="165" t="str">
        <f>IFERROR(+VLOOKUP(BN40,インプットシート!$B:$Z,25,0),"")</f>
        <v/>
      </c>
      <c r="BP40" s="165" t="str">
        <f>IFERROR(+VLOOKUP(BN40,インプットシート!$B:$Z,21,0),"")</f>
        <v/>
      </c>
      <c r="BQ40">
        <v>38</v>
      </c>
      <c r="BR40" s="165" t="str">
        <f t="shared" si="17"/>
        <v>1年目賃金（職員）38</v>
      </c>
      <c r="BS40" s="165" t="str">
        <f>IFERROR(+VLOOKUP(BR40,インプットシート!$B:$Z,25,0),"")</f>
        <v/>
      </c>
      <c r="BT40" s="165" t="str">
        <f>IFERROR(+VLOOKUP(BR40,インプットシート!$B:$Z,21,0),"")</f>
        <v/>
      </c>
    </row>
    <row r="41" spans="1:72">
      <c r="A41">
        <v>39</v>
      </c>
      <c r="B41" s="165" t="str">
        <f t="shared" si="0"/>
        <v>1年目謝金39</v>
      </c>
      <c r="C41" s="165" t="str">
        <f>IFERROR(+VLOOKUP(B41,インプットシート!$B:$Z,25,0),"")</f>
        <v/>
      </c>
      <c r="D41" s="165" t="str">
        <f>IFERROR(+VLOOKUP(B41,インプットシート!$B:$Z,21,0),"")</f>
        <v/>
      </c>
      <c r="E41">
        <v>39</v>
      </c>
      <c r="F41" s="165" t="str">
        <f t="shared" si="1"/>
        <v>1年目旅費39</v>
      </c>
      <c r="G41" s="165" t="str">
        <f>IFERROR(+VLOOKUP(F41,インプットシート!$B:$Z,25,0),"")</f>
        <v/>
      </c>
      <c r="H41" s="165" t="str">
        <f>IFERROR(+VLOOKUP(F41,インプットシート!$B:$Z,21,0),"")</f>
        <v/>
      </c>
      <c r="I41">
        <v>39</v>
      </c>
      <c r="J41" s="165" t="str">
        <f t="shared" si="2"/>
        <v>1年目賃金（アルバイト）39</v>
      </c>
      <c r="K41" s="165" t="str">
        <f>IFERROR(+VLOOKUP(J41,インプットシート!$B:$Z,25,0),"")</f>
        <v/>
      </c>
      <c r="L41" s="165" t="str">
        <f>IFERROR(+VLOOKUP(J41,インプットシート!$B:$Z,21,0),"")</f>
        <v/>
      </c>
      <c r="M41">
        <v>39</v>
      </c>
      <c r="N41" s="165" t="str">
        <f t="shared" si="3"/>
        <v>1年目家賃39</v>
      </c>
      <c r="O41" s="165" t="str">
        <f>IFERROR(+VLOOKUP(N41,インプットシート!$B:$Z,25,0),"")</f>
        <v/>
      </c>
      <c r="P41" s="165" t="str">
        <f>IFERROR(+VLOOKUP(N41,インプットシート!$B:$Z,21,0),"")</f>
        <v/>
      </c>
      <c r="Q41">
        <v>39</v>
      </c>
      <c r="R41" s="165" t="str">
        <f t="shared" si="4"/>
        <v>1年目光熱水費39</v>
      </c>
      <c r="S41" s="165" t="str">
        <f>IFERROR(+VLOOKUP(R41,インプットシート!$B:$Z,25,0),"")</f>
        <v/>
      </c>
      <c r="T41" s="165" t="str">
        <f>IFERROR(+VLOOKUP(R41,インプットシート!$B:$Z,21,0),"")</f>
        <v/>
      </c>
      <c r="U41">
        <v>39</v>
      </c>
      <c r="V41" s="165" t="str">
        <f t="shared" si="5"/>
        <v>1年目備品購入費39</v>
      </c>
      <c r="W41" s="165" t="str">
        <f>IFERROR(+VLOOKUP(V41,インプットシート!$B:$Z,25,0),"")</f>
        <v/>
      </c>
      <c r="X41" s="165" t="str">
        <f>IFERROR(+VLOOKUP(V41,インプットシート!$B:$Z,21,0),"")</f>
        <v/>
      </c>
      <c r="Y41">
        <v>39</v>
      </c>
      <c r="Z41" s="165" t="str">
        <f t="shared" si="6"/>
        <v>1年目消耗品費39</v>
      </c>
      <c r="AA41" s="165" t="str">
        <f>IFERROR(+VLOOKUP(Z41,インプットシート!$B:$Z,25,0),"")</f>
        <v/>
      </c>
      <c r="AB41" s="165" t="str">
        <f>IFERROR(+VLOOKUP(Z41,インプットシート!$B:$Z,21,0),"")</f>
        <v/>
      </c>
      <c r="AC41">
        <v>39</v>
      </c>
      <c r="AD41" s="165" t="str">
        <f t="shared" si="7"/>
        <v>1年目借料損料39</v>
      </c>
      <c r="AE41" s="165" t="str">
        <f>IFERROR(+VLOOKUP(AD41,インプットシート!$B:$Z,25,0),"")</f>
        <v/>
      </c>
      <c r="AF41" s="165" t="str">
        <f>IFERROR(+VLOOKUP(AD41,インプットシート!$B:$Z,21,0),"")</f>
        <v/>
      </c>
      <c r="AG41">
        <v>39</v>
      </c>
      <c r="AH41" s="165" t="str">
        <f t="shared" si="8"/>
        <v>1年目印刷製本費39</v>
      </c>
      <c r="AI41" s="165" t="str">
        <f>IFERROR(+VLOOKUP(AH41,インプットシート!$B:$Z,25,0),"")</f>
        <v/>
      </c>
      <c r="AJ41" s="165" t="str">
        <f>IFERROR(+VLOOKUP(AH41,インプットシート!$B:$Z,21,0),"")</f>
        <v/>
      </c>
      <c r="AK41">
        <v>39</v>
      </c>
      <c r="AL41" s="165" t="str">
        <f t="shared" si="9"/>
        <v>1年目通信運搬費39</v>
      </c>
      <c r="AM41" s="165" t="str">
        <f>IFERROR(+VLOOKUP(AL41,インプットシート!$B:$Z,25,0),"")</f>
        <v/>
      </c>
      <c r="AN41" s="165" t="str">
        <f>IFERROR(+VLOOKUP(AL41,インプットシート!$B:$Z,21,0),"")</f>
        <v/>
      </c>
      <c r="AO41">
        <v>39</v>
      </c>
      <c r="AP41" s="165" t="str">
        <f t="shared" si="10"/>
        <v>1年目委託費39</v>
      </c>
      <c r="AQ41" s="165" t="str">
        <f>IFERROR(+VLOOKUP(AP41,インプットシート!$B:$Z,25,0),"")</f>
        <v/>
      </c>
      <c r="AR41" s="165" t="str">
        <f>IFERROR(+VLOOKUP(AP41,インプットシート!$B:$Z,21,0),"")</f>
        <v/>
      </c>
      <c r="AS41">
        <v>39</v>
      </c>
      <c r="AT41" s="165" t="str">
        <f t="shared" si="11"/>
        <v>1年目雑役務費39</v>
      </c>
      <c r="AU41" s="165" t="str">
        <f>IFERROR(+VLOOKUP(AT41,インプットシート!$B:$Z,25,0),"")</f>
        <v/>
      </c>
      <c r="AV41" s="165" t="str">
        <f>IFERROR(+VLOOKUP(AT41,インプットシート!$B:$Z,21,0),"")</f>
        <v/>
      </c>
      <c r="AW41">
        <v>39</v>
      </c>
      <c r="AX41" s="165" t="str">
        <f t="shared" si="12"/>
        <v>1年目保険料39</v>
      </c>
      <c r="AY41" s="165" t="str">
        <f>IFERROR(+VLOOKUP(AX41,インプットシート!$B:$Z,25,0),"")</f>
        <v/>
      </c>
      <c r="AZ41" s="165" t="str">
        <f>IFERROR(+VLOOKUP(AX41,インプットシート!$B:$Z,21,0),"")</f>
        <v/>
      </c>
      <c r="BA41">
        <v>39</v>
      </c>
      <c r="BB41" s="165" t="str">
        <f t="shared" si="13"/>
        <v>1年目その他の経費39</v>
      </c>
      <c r="BC41" s="165" t="str">
        <f>IFERROR(+VLOOKUP(BB41,インプットシート!$B:$Z,25,0),"")</f>
        <v/>
      </c>
      <c r="BD41" s="165" t="str">
        <f>IFERROR(+VLOOKUP(BB41,インプットシート!$B:$Z,21,0),"")</f>
        <v/>
      </c>
      <c r="BE41">
        <v>39</v>
      </c>
      <c r="BF41" s="165" t="str">
        <f t="shared" si="14"/>
        <v>1年目参加費収入39</v>
      </c>
      <c r="BG41" s="165" t="str">
        <f>IFERROR(+VLOOKUP(BF41,インプットシート!$B:$Z,25,0),"")</f>
        <v/>
      </c>
      <c r="BH41" s="165" t="str">
        <f>IFERROR(+VLOOKUP(BF41,インプットシート!$B:$Z,21,0),"")</f>
        <v/>
      </c>
      <c r="BI41">
        <v>39</v>
      </c>
      <c r="BJ41" s="165" t="str">
        <f t="shared" si="15"/>
        <v>1年目寄付金・協賛金収入39</v>
      </c>
      <c r="BK41" s="165" t="str">
        <f>IFERROR(+VLOOKUP(BJ41,インプットシート!$B:$Z,25,0),"")</f>
        <v/>
      </c>
      <c r="BL41" s="165" t="str">
        <f>IFERROR(+VLOOKUP(BJ41,インプットシート!$B:$Z,21,0),"")</f>
        <v/>
      </c>
      <c r="BM41">
        <v>39</v>
      </c>
      <c r="BN41" s="165" t="str">
        <f t="shared" si="16"/>
        <v>1年目一般会計繰入金39</v>
      </c>
      <c r="BO41" s="165" t="str">
        <f>IFERROR(+VLOOKUP(BN41,インプットシート!$B:$Z,25,0),"")</f>
        <v/>
      </c>
      <c r="BP41" s="165" t="str">
        <f>IFERROR(+VLOOKUP(BN41,インプットシート!$B:$Z,21,0),"")</f>
        <v/>
      </c>
      <c r="BQ41">
        <v>39</v>
      </c>
      <c r="BR41" s="165" t="str">
        <f t="shared" si="17"/>
        <v>1年目賃金（職員）39</v>
      </c>
      <c r="BS41" s="165" t="str">
        <f>IFERROR(+VLOOKUP(BR41,インプットシート!$B:$Z,25,0),"")</f>
        <v/>
      </c>
      <c r="BT41" s="165" t="str">
        <f>IFERROR(+VLOOKUP(BR41,インプットシート!$B:$Z,21,0),"")</f>
        <v/>
      </c>
    </row>
    <row r="42" spans="1:72">
      <c r="A42">
        <v>40</v>
      </c>
      <c r="B42" s="165" t="str">
        <f t="shared" si="0"/>
        <v>1年目謝金40</v>
      </c>
      <c r="C42" s="165" t="str">
        <f>IFERROR(+VLOOKUP(B42,インプットシート!$B:$Z,25,0),"")</f>
        <v/>
      </c>
      <c r="D42" s="165" t="str">
        <f>IFERROR(+VLOOKUP(B42,インプットシート!$B:$Z,21,0),"")</f>
        <v/>
      </c>
      <c r="E42">
        <v>40</v>
      </c>
      <c r="F42" s="165" t="str">
        <f t="shared" si="1"/>
        <v>1年目旅費40</v>
      </c>
      <c r="G42" s="165" t="str">
        <f>IFERROR(+VLOOKUP(F42,インプットシート!$B:$Z,25,0),"")</f>
        <v/>
      </c>
      <c r="H42" s="165" t="str">
        <f>IFERROR(+VLOOKUP(F42,インプットシート!$B:$Z,21,0),"")</f>
        <v/>
      </c>
      <c r="I42">
        <v>40</v>
      </c>
      <c r="J42" s="165" t="str">
        <f t="shared" si="2"/>
        <v>1年目賃金（アルバイト）40</v>
      </c>
      <c r="K42" s="165" t="str">
        <f>IFERROR(+VLOOKUP(J42,インプットシート!$B:$Z,25,0),"")</f>
        <v/>
      </c>
      <c r="L42" s="165" t="str">
        <f>IFERROR(+VLOOKUP(J42,インプットシート!$B:$Z,21,0),"")</f>
        <v/>
      </c>
      <c r="M42">
        <v>40</v>
      </c>
      <c r="N42" s="165" t="str">
        <f t="shared" si="3"/>
        <v>1年目家賃40</v>
      </c>
      <c r="O42" s="165" t="str">
        <f>IFERROR(+VLOOKUP(N42,インプットシート!$B:$Z,25,0),"")</f>
        <v/>
      </c>
      <c r="P42" s="165" t="str">
        <f>IFERROR(+VLOOKUP(N42,インプットシート!$B:$Z,21,0),"")</f>
        <v/>
      </c>
      <c r="Q42">
        <v>40</v>
      </c>
      <c r="R42" s="165" t="str">
        <f t="shared" si="4"/>
        <v>1年目光熱水費40</v>
      </c>
      <c r="S42" s="165" t="str">
        <f>IFERROR(+VLOOKUP(R42,インプットシート!$B:$Z,25,0),"")</f>
        <v/>
      </c>
      <c r="T42" s="165" t="str">
        <f>IFERROR(+VLOOKUP(R42,インプットシート!$B:$Z,21,0),"")</f>
        <v/>
      </c>
      <c r="U42">
        <v>40</v>
      </c>
      <c r="V42" s="165" t="str">
        <f t="shared" si="5"/>
        <v>1年目備品購入費40</v>
      </c>
      <c r="W42" s="165" t="str">
        <f>IFERROR(+VLOOKUP(V42,インプットシート!$B:$Z,25,0),"")</f>
        <v/>
      </c>
      <c r="X42" s="165" t="str">
        <f>IFERROR(+VLOOKUP(V42,インプットシート!$B:$Z,21,0),"")</f>
        <v/>
      </c>
      <c r="Y42">
        <v>40</v>
      </c>
      <c r="Z42" s="165" t="str">
        <f t="shared" si="6"/>
        <v>1年目消耗品費40</v>
      </c>
      <c r="AA42" s="165" t="str">
        <f>IFERROR(+VLOOKUP(Z42,インプットシート!$B:$Z,25,0),"")</f>
        <v/>
      </c>
      <c r="AB42" s="165" t="str">
        <f>IFERROR(+VLOOKUP(Z42,インプットシート!$B:$Z,21,0),"")</f>
        <v/>
      </c>
      <c r="AC42">
        <v>40</v>
      </c>
      <c r="AD42" s="165" t="str">
        <f t="shared" si="7"/>
        <v>1年目借料損料40</v>
      </c>
      <c r="AE42" s="165" t="str">
        <f>IFERROR(+VLOOKUP(AD42,インプットシート!$B:$Z,25,0),"")</f>
        <v/>
      </c>
      <c r="AF42" s="165" t="str">
        <f>IFERROR(+VLOOKUP(AD42,インプットシート!$B:$Z,21,0),"")</f>
        <v/>
      </c>
      <c r="AG42">
        <v>40</v>
      </c>
      <c r="AH42" s="165" t="str">
        <f t="shared" si="8"/>
        <v>1年目印刷製本費40</v>
      </c>
      <c r="AI42" s="165" t="str">
        <f>IFERROR(+VLOOKUP(AH42,インプットシート!$B:$Z,25,0),"")</f>
        <v/>
      </c>
      <c r="AJ42" s="165" t="str">
        <f>IFERROR(+VLOOKUP(AH42,インプットシート!$B:$Z,21,0),"")</f>
        <v/>
      </c>
      <c r="AK42">
        <v>40</v>
      </c>
      <c r="AL42" s="165" t="str">
        <f t="shared" si="9"/>
        <v>1年目通信運搬費40</v>
      </c>
      <c r="AM42" s="165" t="str">
        <f>IFERROR(+VLOOKUP(AL42,インプットシート!$B:$Z,25,0),"")</f>
        <v/>
      </c>
      <c r="AN42" s="165" t="str">
        <f>IFERROR(+VLOOKUP(AL42,インプットシート!$B:$Z,21,0),"")</f>
        <v/>
      </c>
      <c r="AO42">
        <v>40</v>
      </c>
      <c r="AP42" s="165" t="str">
        <f t="shared" si="10"/>
        <v>1年目委託費40</v>
      </c>
      <c r="AQ42" s="165" t="str">
        <f>IFERROR(+VLOOKUP(AP42,インプットシート!$B:$Z,25,0),"")</f>
        <v/>
      </c>
      <c r="AR42" s="165" t="str">
        <f>IFERROR(+VLOOKUP(AP42,インプットシート!$B:$Z,21,0),"")</f>
        <v/>
      </c>
      <c r="AS42">
        <v>40</v>
      </c>
      <c r="AT42" s="165" t="str">
        <f t="shared" si="11"/>
        <v>1年目雑役務費40</v>
      </c>
      <c r="AU42" s="165" t="str">
        <f>IFERROR(+VLOOKUP(AT42,インプットシート!$B:$Z,25,0),"")</f>
        <v/>
      </c>
      <c r="AV42" s="165" t="str">
        <f>IFERROR(+VLOOKUP(AT42,インプットシート!$B:$Z,21,0),"")</f>
        <v/>
      </c>
      <c r="AW42">
        <v>40</v>
      </c>
      <c r="AX42" s="165" t="str">
        <f t="shared" si="12"/>
        <v>1年目保険料40</v>
      </c>
      <c r="AY42" s="165" t="str">
        <f>IFERROR(+VLOOKUP(AX42,インプットシート!$B:$Z,25,0),"")</f>
        <v/>
      </c>
      <c r="AZ42" s="165" t="str">
        <f>IFERROR(+VLOOKUP(AX42,インプットシート!$B:$Z,21,0),"")</f>
        <v/>
      </c>
      <c r="BA42">
        <v>40</v>
      </c>
      <c r="BB42" s="165" t="str">
        <f t="shared" si="13"/>
        <v>1年目その他の経費40</v>
      </c>
      <c r="BC42" s="165" t="str">
        <f>IFERROR(+VLOOKUP(BB42,インプットシート!$B:$Z,25,0),"")</f>
        <v/>
      </c>
      <c r="BD42" s="165" t="str">
        <f>IFERROR(+VLOOKUP(BB42,インプットシート!$B:$Z,21,0),"")</f>
        <v/>
      </c>
      <c r="BE42">
        <v>40</v>
      </c>
      <c r="BF42" s="165" t="str">
        <f t="shared" si="14"/>
        <v>1年目参加費収入40</v>
      </c>
      <c r="BG42" s="165" t="str">
        <f>IFERROR(+VLOOKUP(BF42,インプットシート!$B:$Z,25,0),"")</f>
        <v/>
      </c>
      <c r="BH42" s="165" t="str">
        <f>IFERROR(+VLOOKUP(BF42,インプットシート!$B:$Z,21,0),"")</f>
        <v/>
      </c>
      <c r="BI42">
        <v>40</v>
      </c>
      <c r="BJ42" s="165" t="str">
        <f t="shared" si="15"/>
        <v>1年目寄付金・協賛金収入40</v>
      </c>
      <c r="BK42" s="165" t="str">
        <f>IFERROR(+VLOOKUP(BJ42,インプットシート!$B:$Z,25,0),"")</f>
        <v/>
      </c>
      <c r="BL42" s="165" t="str">
        <f>IFERROR(+VLOOKUP(BJ42,インプットシート!$B:$Z,21,0),"")</f>
        <v/>
      </c>
      <c r="BM42">
        <v>40</v>
      </c>
      <c r="BN42" s="165" t="str">
        <f t="shared" si="16"/>
        <v>1年目一般会計繰入金40</v>
      </c>
      <c r="BO42" s="165" t="str">
        <f>IFERROR(+VLOOKUP(BN42,インプットシート!$B:$Z,25,0),"")</f>
        <v/>
      </c>
      <c r="BP42" s="165" t="str">
        <f>IFERROR(+VLOOKUP(BN42,インプットシート!$B:$Z,21,0),"")</f>
        <v/>
      </c>
      <c r="BQ42">
        <v>40</v>
      </c>
      <c r="BR42" s="165" t="str">
        <f t="shared" si="17"/>
        <v>1年目賃金（職員）40</v>
      </c>
      <c r="BS42" s="165" t="str">
        <f>IFERROR(+VLOOKUP(BR42,インプットシート!$B:$Z,25,0),"")</f>
        <v/>
      </c>
      <c r="BT42" s="165" t="str">
        <f>IFERROR(+VLOOKUP(BR42,インプットシート!$B:$Z,21,0),"")</f>
        <v/>
      </c>
    </row>
    <row r="43" spans="1:72">
      <c r="A43">
        <v>41</v>
      </c>
      <c r="B43" s="165" t="str">
        <f t="shared" si="0"/>
        <v>1年目謝金41</v>
      </c>
      <c r="C43" s="165" t="str">
        <f>IFERROR(+VLOOKUP(B43,インプットシート!$B:$Z,25,0),"")</f>
        <v/>
      </c>
      <c r="D43" s="165" t="str">
        <f>IFERROR(+VLOOKUP(B43,インプットシート!$B:$Z,21,0),"")</f>
        <v/>
      </c>
      <c r="E43">
        <v>41</v>
      </c>
      <c r="F43" s="165" t="str">
        <f t="shared" si="1"/>
        <v>1年目旅費41</v>
      </c>
      <c r="G43" s="165" t="str">
        <f>IFERROR(+VLOOKUP(F43,インプットシート!$B:$Z,25,0),"")</f>
        <v/>
      </c>
      <c r="H43" s="165" t="str">
        <f>IFERROR(+VLOOKUP(F43,インプットシート!$B:$Z,21,0),"")</f>
        <v/>
      </c>
      <c r="I43">
        <v>41</v>
      </c>
      <c r="J43" s="165" t="str">
        <f t="shared" si="2"/>
        <v>1年目賃金（アルバイト）41</v>
      </c>
      <c r="K43" s="165" t="str">
        <f>IFERROR(+VLOOKUP(J43,インプットシート!$B:$Z,25,0),"")</f>
        <v/>
      </c>
      <c r="L43" s="165" t="str">
        <f>IFERROR(+VLOOKUP(J43,インプットシート!$B:$Z,21,0),"")</f>
        <v/>
      </c>
      <c r="M43">
        <v>41</v>
      </c>
      <c r="N43" s="165" t="str">
        <f t="shared" si="3"/>
        <v>1年目家賃41</v>
      </c>
      <c r="O43" s="165" t="str">
        <f>IFERROR(+VLOOKUP(N43,インプットシート!$B:$Z,25,0),"")</f>
        <v/>
      </c>
      <c r="P43" s="165" t="str">
        <f>IFERROR(+VLOOKUP(N43,インプットシート!$B:$Z,21,0),"")</f>
        <v/>
      </c>
      <c r="Q43">
        <v>41</v>
      </c>
      <c r="R43" s="165" t="str">
        <f t="shared" si="4"/>
        <v>1年目光熱水費41</v>
      </c>
      <c r="S43" s="165" t="str">
        <f>IFERROR(+VLOOKUP(R43,インプットシート!$B:$Z,25,0),"")</f>
        <v/>
      </c>
      <c r="T43" s="165" t="str">
        <f>IFERROR(+VLOOKUP(R43,インプットシート!$B:$Z,21,0),"")</f>
        <v/>
      </c>
      <c r="U43">
        <v>41</v>
      </c>
      <c r="V43" s="165" t="str">
        <f t="shared" si="5"/>
        <v>1年目備品購入費41</v>
      </c>
      <c r="W43" s="165" t="str">
        <f>IFERROR(+VLOOKUP(V43,インプットシート!$B:$Z,25,0),"")</f>
        <v/>
      </c>
      <c r="X43" s="165" t="str">
        <f>IFERROR(+VLOOKUP(V43,インプットシート!$B:$Z,21,0),"")</f>
        <v/>
      </c>
      <c r="Y43">
        <v>41</v>
      </c>
      <c r="Z43" s="165" t="str">
        <f t="shared" si="6"/>
        <v>1年目消耗品費41</v>
      </c>
      <c r="AA43" s="165" t="str">
        <f>IFERROR(+VLOOKUP(Z43,インプットシート!$B:$Z,25,0),"")</f>
        <v/>
      </c>
      <c r="AB43" s="165" t="str">
        <f>IFERROR(+VLOOKUP(Z43,インプットシート!$B:$Z,21,0),"")</f>
        <v/>
      </c>
      <c r="AC43">
        <v>41</v>
      </c>
      <c r="AD43" s="165" t="str">
        <f t="shared" si="7"/>
        <v>1年目借料損料41</v>
      </c>
      <c r="AE43" s="165" t="str">
        <f>IFERROR(+VLOOKUP(AD43,インプットシート!$B:$Z,25,0),"")</f>
        <v/>
      </c>
      <c r="AF43" s="165" t="str">
        <f>IFERROR(+VLOOKUP(AD43,インプットシート!$B:$Z,21,0),"")</f>
        <v/>
      </c>
      <c r="AG43">
        <v>41</v>
      </c>
      <c r="AH43" s="165" t="str">
        <f t="shared" si="8"/>
        <v>1年目印刷製本費41</v>
      </c>
      <c r="AI43" s="165" t="str">
        <f>IFERROR(+VLOOKUP(AH43,インプットシート!$B:$Z,25,0),"")</f>
        <v/>
      </c>
      <c r="AJ43" s="165" t="str">
        <f>IFERROR(+VLOOKUP(AH43,インプットシート!$B:$Z,21,0),"")</f>
        <v/>
      </c>
      <c r="AK43">
        <v>41</v>
      </c>
      <c r="AL43" s="165" t="str">
        <f t="shared" si="9"/>
        <v>1年目通信運搬費41</v>
      </c>
      <c r="AM43" s="165" t="str">
        <f>IFERROR(+VLOOKUP(AL43,インプットシート!$B:$Z,25,0),"")</f>
        <v/>
      </c>
      <c r="AN43" s="165" t="str">
        <f>IFERROR(+VLOOKUP(AL43,インプットシート!$B:$Z,21,0),"")</f>
        <v/>
      </c>
      <c r="AO43">
        <v>41</v>
      </c>
      <c r="AP43" s="165" t="str">
        <f t="shared" si="10"/>
        <v>1年目委託費41</v>
      </c>
      <c r="AQ43" s="165" t="str">
        <f>IFERROR(+VLOOKUP(AP43,インプットシート!$B:$Z,25,0),"")</f>
        <v/>
      </c>
      <c r="AR43" s="165" t="str">
        <f>IFERROR(+VLOOKUP(AP43,インプットシート!$B:$Z,21,0),"")</f>
        <v/>
      </c>
      <c r="AS43">
        <v>41</v>
      </c>
      <c r="AT43" s="165" t="str">
        <f t="shared" si="11"/>
        <v>1年目雑役務費41</v>
      </c>
      <c r="AU43" s="165" t="str">
        <f>IFERROR(+VLOOKUP(AT43,インプットシート!$B:$Z,25,0),"")</f>
        <v/>
      </c>
      <c r="AV43" s="165" t="str">
        <f>IFERROR(+VLOOKUP(AT43,インプットシート!$B:$Z,21,0),"")</f>
        <v/>
      </c>
      <c r="AW43">
        <v>41</v>
      </c>
      <c r="AX43" s="165" t="str">
        <f t="shared" si="12"/>
        <v>1年目保険料41</v>
      </c>
      <c r="AY43" s="165" t="str">
        <f>IFERROR(+VLOOKUP(AX43,インプットシート!$B:$Z,25,0),"")</f>
        <v/>
      </c>
      <c r="AZ43" s="165" t="str">
        <f>IFERROR(+VLOOKUP(AX43,インプットシート!$B:$Z,21,0),"")</f>
        <v/>
      </c>
      <c r="BA43">
        <v>41</v>
      </c>
      <c r="BB43" s="165" t="str">
        <f t="shared" si="13"/>
        <v>1年目その他の経費41</v>
      </c>
      <c r="BC43" s="165" t="str">
        <f>IFERROR(+VLOOKUP(BB43,インプットシート!$B:$Z,25,0),"")</f>
        <v/>
      </c>
      <c r="BD43" s="165" t="str">
        <f>IFERROR(+VLOOKUP(BB43,インプットシート!$B:$Z,21,0),"")</f>
        <v/>
      </c>
      <c r="BE43">
        <v>41</v>
      </c>
      <c r="BF43" s="165" t="str">
        <f t="shared" si="14"/>
        <v>1年目参加費収入41</v>
      </c>
      <c r="BG43" s="165" t="str">
        <f>IFERROR(+VLOOKUP(BF43,インプットシート!$B:$Z,25,0),"")</f>
        <v/>
      </c>
      <c r="BH43" s="165" t="str">
        <f>IFERROR(+VLOOKUP(BF43,インプットシート!$B:$Z,21,0),"")</f>
        <v/>
      </c>
      <c r="BI43">
        <v>41</v>
      </c>
      <c r="BJ43" s="165" t="str">
        <f t="shared" si="15"/>
        <v>1年目寄付金・協賛金収入41</v>
      </c>
      <c r="BK43" s="165" t="str">
        <f>IFERROR(+VLOOKUP(BJ43,インプットシート!$B:$Z,25,0),"")</f>
        <v/>
      </c>
      <c r="BL43" s="165" t="str">
        <f>IFERROR(+VLOOKUP(BJ43,インプットシート!$B:$Z,21,0),"")</f>
        <v/>
      </c>
      <c r="BM43">
        <v>41</v>
      </c>
      <c r="BN43" s="165" t="str">
        <f t="shared" si="16"/>
        <v>1年目一般会計繰入金41</v>
      </c>
      <c r="BO43" s="165" t="str">
        <f>IFERROR(+VLOOKUP(BN43,インプットシート!$B:$Z,25,0),"")</f>
        <v/>
      </c>
      <c r="BP43" s="165" t="str">
        <f>IFERROR(+VLOOKUP(BN43,インプットシート!$B:$Z,21,0),"")</f>
        <v/>
      </c>
      <c r="BQ43">
        <v>41</v>
      </c>
      <c r="BR43" s="165" t="str">
        <f t="shared" si="17"/>
        <v>1年目賃金（職員）41</v>
      </c>
      <c r="BS43" s="165" t="str">
        <f>IFERROR(+VLOOKUP(BR43,インプットシート!$B:$Z,25,0),"")</f>
        <v/>
      </c>
      <c r="BT43" s="165" t="str">
        <f>IFERROR(+VLOOKUP(BR43,インプットシート!$B:$Z,21,0),"")</f>
        <v/>
      </c>
    </row>
    <row r="44" spans="1:72">
      <c r="A44">
        <v>42</v>
      </c>
      <c r="B44" s="165" t="str">
        <f t="shared" si="0"/>
        <v>1年目謝金42</v>
      </c>
      <c r="C44" s="165" t="str">
        <f>IFERROR(+VLOOKUP(B44,インプットシート!$B:$Z,25,0),"")</f>
        <v/>
      </c>
      <c r="D44" s="165" t="str">
        <f>IFERROR(+VLOOKUP(B44,インプットシート!$B:$Z,21,0),"")</f>
        <v/>
      </c>
      <c r="E44">
        <v>42</v>
      </c>
      <c r="F44" s="165" t="str">
        <f t="shared" si="1"/>
        <v>1年目旅費42</v>
      </c>
      <c r="G44" s="165" t="str">
        <f>IFERROR(+VLOOKUP(F44,インプットシート!$B:$Z,25,0),"")</f>
        <v/>
      </c>
      <c r="H44" s="165" t="str">
        <f>IFERROR(+VLOOKUP(F44,インプットシート!$B:$Z,21,0),"")</f>
        <v/>
      </c>
      <c r="I44">
        <v>42</v>
      </c>
      <c r="J44" s="165" t="str">
        <f t="shared" si="2"/>
        <v>1年目賃金（アルバイト）42</v>
      </c>
      <c r="K44" s="165" t="str">
        <f>IFERROR(+VLOOKUP(J44,インプットシート!$B:$Z,25,0),"")</f>
        <v/>
      </c>
      <c r="L44" s="165" t="str">
        <f>IFERROR(+VLOOKUP(J44,インプットシート!$B:$Z,21,0),"")</f>
        <v/>
      </c>
      <c r="M44">
        <v>42</v>
      </c>
      <c r="N44" s="165" t="str">
        <f t="shared" si="3"/>
        <v>1年目家賃42</v>
      </c>
      <c r="O44" s="165" t="str">
        <f>IFERROR(+VLOOKUP(N44,インプットシート!$B:$Z,25,0),"")</f>
        <v/>
      </c>
      <c r="P44" s="165" t="str">
        <f>IFERROR(+VLOOKUP(N44,インプットシート!$B:$Z,21,0),"")</f>
        <v/>
      </c>
      <c r="Q44">
        <v>42</v>
      </c>
      <c r="R44" s="165" t="str">
        <f t="shared" si="4"/>
        <v>1年目光熱水費42</v>
      </c>
      <c r="S44" s="165" t="str">
        <f>IFERROR(+VLOOKUP(R44,インプットシート!$B:$Z,25,0),"")</f>
        <v/>
      </c>
      <c r="T44" s="165" t="str">
        <f>IFERROR(+VLOOKUP(R44,インプットシート!$B:$Z,21,0),"")</f>
        <v/>
      </c>
      <c r="U44">
        <v>42</v>
      </c>
      <c r="V44" s="165" t="str">
        <f t="shared" si="5"/>
        <v>1年目備品購入費42</v>
      </c>
      <c r="W44" s="165" t="str">
        <f>IFERROR(+VLOOKUP(V44,インプットシート!$B:$Z,25,0),"")</f>
        <v/>
      </c>
      <c r="X44" s="165" t="str">
        <f>IFERROR(+VLOOKUP(V44,インプットシート!$B:$Z,21,0),"")</f>
        <v/>
      </c>
      <c r="Y44">
        <v>42</v>
      </c>
      <c r="Z44" s="165" t="str">
        <f t="shared" si="6"/>
        <v>1年目消耗品費42</v>
      </c>
      <c r="AA44" s="165" t="str">
        <f>IFERROR(+VLOOKUP(Z44,インプットシート!$B:$Z,25,0),"")</f>
        <v/>
      </c>
      <c r="AB44" s="165" t="str">
        <f>IFERROR(+VLOOKUP(Z44,インプットシート!$B:$Z,21,0),"")</f>
        <v/>
      </c>
      <c r="AC44">
        <v>42</v>
      </c>
      <c r="AD44" s="165" t="str">
        <f t="shared" si="7"/>
        <v>1年目借料損料42</v>
      </c>
      <c r="AE44" s="165" t="str">
        <f>IFERROR(+VLOOKUP(AD44,インプットシート!$B:$Z,25,0),"")</f>
        <v/>
      </c>
      <c r="AF44" s="165" t="str">
        <f>IFERROR(+VLOOKUP(AD44,インプットシート!$B:$Z,21,0),"")</f>
        <v/>
      </c>
      <c r="AG44">
        <v>42</v>
      </c>
      <c r="AH44" s="165" t="str">
        <f t="shared" si="8"/>
        <v>1年目印刷製本費42</v>
      </c>
      <c r="AI44" s="165" t="str">
        <f>IFERROR(+VLOOKUP(AH44,インプットシート!$B:$Z,25,0),"")</f>
        <v/>
      </c>
      <c r="AJ44" s="165" t="str">
        <f>IFERROR(+VLOOKUP(AH44,インプットシート!$B:$Z,21,0),"")</f>
        <v/>
      </c>
      <c r="AK44">
        <v>42</v>
      </c>
      <c r="AL44" s="165" t="str">
        <f t="shared" si="9"/>
        <v>1年目通信運搬費42</v>
      </c>
      <c r="AM44" s="165" t="str">
        <f>IFERROR(+VLOOKUP(AL44,インプットシート!$B:$Z,25,0),"")</f>
        <v/>
      </c>
      <c r="AN44" s="165" t="str">
        <f>IFERROR(+VLOOKUP(AL44,インプットシート!$B:$Z,21,0),"")</f>
        <v/>
      </c>
      <c r="AO44">
        <v>42</v>
      </c>
      <c r="AP44" s="165" t="str">
        <f t="shared" si="10"/>
        <v>1年目委託費42</v>
      </c>
      <c r="AQ44" s="165" t="str">
        <f>IFERROR(+VLOOKUP(AP44,インプットシート!$B:$Z,25,0),"")</f>
        <v/>
      </c>
      <c r="AR44" s="165" t="str">
        <f>IFERROR(+VLOOKUP(AP44,インプットシート!$B:$Z,21,0),"")</f>
        <v/>
      </c>
      <c r="AS44">
        <v>42</v>
      </c>
      <c r="AT44" s="165" t="str">
        <f t="shared" si="11"/>
        <v>1年目雑役務費42</v>
      </c>
      <c r="AU44" s="165" t="str">
        <f>IFERROR(+VLOOKUP(AT44,インプットシート!$B:$Z,25,0),"")</f>
        <v/>
      </c>
      <c r="AV44" s="165" t="str">
        <f>IFERROR(+VLOOKUP(AT44,インプットシート!$B:$Z,21,0),"")</f>
        <v/>
      </c>
      <c r="AW44">
        <v>42</v>
      </c>
      <c r="AX44" s="165" t="str">
        <f t="shared" si="12"/>
        <v>1年目保険料42</v>
      </c>
      <c r="AY44" s="165" t="str">
        <f>IFERROR(+VLOOKUP(AX44,インプットシート!$B:$Z,25,0),"")</f>
        <v/>
      </c>
      <c r="AZ44" s="165" t="str">
        <f>IFERROR(+VLOOKUP(AX44,インプットシート!$B:$Z,21,0),"")</f>
        <v/>
      </c>
      <c r="BA44">
        <v>42</v>
      </c>
      <c r="BB44" s="165" t="str">
        <f t="shared" si="13"/>
        <v>1年目その他の経費42</v>
      </c>
      <c r="BC44" s="165" t="str">
        <f>IFERROR(+VLOOKUP(BB44,インプットシート!$B:$Z,25,0),"")</f>
        <v/>
      </c>
      <c r="BD44" s="165" t="str">
        <f>IFERROR(+VLOOKUP(BB44,インプットシート!$B:$Z,21,0),"")</f>
        <v/>
      </c>
      <c r="BE44">
        <v>42</v>
      </c>
      <c r="BF44" s="165" t="str">
        <f t="shared" si="14"/>
        <v>1年目参加費収入42</v>
      </c>
      <c r="BG44" s="165" t="str">
        <f>IFERROR(+VLOOKUP(BF44,インプットシート!$B:$Z,25,0),"")</f>
        <v/>
      </c>
      <c r="BH44" s="165" t="str">
        <f>IFERROR(+VLOOKUP(BF44,インプットシート!$B:$Z,21,0),"")</f>
        <v/>
      </c>
      <c r="BI44">
        <v>42</v>
      </c>
      <c r="BJ44" s="165" t="str">
        <f t="shared" si="15"/>
        <v>1年目寄付金・協賛金収入42</v>
      </c>
      <c r="BK44" s="165" t="str">
        <f>IFERROR(+VLOOKUP(BJ44,インプットシート!$B:$Z,25,0),"")</f>
        <v/>
      </c>
      <c r="BL44" s="165" t="str">
        <f>IFERROR(+VLOOKUP(BJ44,インプットシート!$B:$Z,21,0),"")</f>
        <v/>
      </c>
      <c r="BM44">
        <v>42</v>
      </c>
      <c r="BN44" s="165" t="str">
        <f t="shared" si="16"/>
        <v>1年目一般会計繰入金42</v>
      </c>
      <c r="BO44" s="165" t="str">
        <f>IFERROR(+VLOOKUP(BN44,インプットシート!$B:$Z,25,0),"")</f>
        <v/>
      </c>
      <c r="BP44" s="165" t="str">
        <f>IFERROR(+VLOOKUP(BN44,インプットシート!$B:$Z,21,0),"")</f>
        <v/>
      </c>
      <c r="BQ44">
        <v>42</v>
      </c>
      <c r="BR44" s="165" t="str">
        <f t="shared" si="17"/>
        <v>1年目賃金（職員）42</v>
      </c>
      <c r="BS44" s="165" t="str">
        <f>IFERROR(+VLOOKUP(BR44,インプットシート!$B:$Z,25,0),"")</f>
        <v/>
      </c>
      <c r="BT44" s="165" t="str">
        <f>IFERROR(+VLOOKUP(BR44,インプットシート!$B:$Z,21,0),"")</f>
        <v/>
      </c>
    </row>
    <row r="45" spans="1:72">
      <c r="A45">
        <v>43</v>
      </c>
      <c r="B45" s="165" t="str">
        <f t="shared" si="0"/>
        <v>1年目謝金43</v>
      </c>
      <c r="C45" s="165" t="str">
        <f>IFERROR(+VLOOKUP(B45,インプットシート!$B:$Z,25,0),"")</f>
        <v/>
      </c>
      <c r="D45" s="165" t="str">
        <f>IFERROR(+VLOOKUP(B45,インプットシート!$B:$Z,21,0),"")</f>
        <v/>
      </c>
      <c r="E45">
        <v>43</v>
      </c>
      <c r="F45" s="165" t="str">
        <f t="shared" si="1"/>
        <v>1年目旅費43</v>
      </c>
      <c r="G45" s="165" t="str">
        <f>IFERROR(+VLOOKUP(F45,インプットシート!$B:$Z,25,0),"")</f>
        <v/>
      </c>
      <c r="H45" s="165" t="str">
        <f>IFERROR(+VLOOKUP(F45,インプットシート!$B:$Z,21,0),"")</f>
        <v/>
      </c>
      <c r="I45">
        <v>43</v>
      </c>
      <c r="J45" s="165" t="str">
        <f t="shared" si="2"/>
        <v>1年目賃金（アルバイト）43</v>
      </c>
      <c r="K45" s="165" t="str">
        <f>IFERROR(+VLOOKUP(J45,インプットシート!$B:$Z,25,0),"")</f>
        <v/>
      </c>
      <c r="L45" s="165" t="str">
        <f>IFERROR(+VLOOKUP(J45,インプットシート!$B:$Z,21,0),"")</f>
        <v/>
      </c>
      <c r="M45">
        <v>43</v>
      </c>
      <c r="N45" s="165" t="str">
        <f t="shared" si="3"/>
        <v>1年目家賃43</v>
      </c>
      <c r="O45" s="165" t="str">
        <f>IFERROR(+VLOOKUP(N45,インプットシート!$B:$Z,25,0),"")</f>
        <v/>
      </c>
      <c r="P45" s="165" t="str">
        <f>IFERROR(+VLOOKUP(N45,インプットシート!$B:$Z,21,0),"")</f>
        <v/>
      </c>
      <c r="Q45">
        <v>43</v>
      </c>
      <c r="R45" s="165" t="str">
        <f t="shared" si="4"/>
        <v>1年目光熱水費43</v>
      </c>
      <c r="S45" s="165" t="str">
        <f>IFERROR(+VLOOKUP(R45,インプットシート!$B:$Z,25,0),"")</f>
        <v/>
      </c>
      <c r="T45" s="165" t="str">
        <f>IFERROR(+VLOOKUP(R45,インプットシート!$B:$Z,21,0),"")</f>
        <v/>
      </c>
      <c r="U45">
        <v>43</v>
      </c>
      <c r="V45" s="165" t="str">
        <f t="shared" si="5"/>
        <v>1年目備品購入費43</v>
      </c>
      <c r="W45" s="165" t="str">
        <f>IFERROR(+VLOOKUP(V45,インプットシート!$B:$Z,25,0),"")</f>
        <v/>
      </c>
      <c r="X45" s="165" t="str">
        <f>IFERROR(+VLOOKUP(V45,インプットシート!$B:$Z,21,0),"")</f>
        <v/>
      </c>
      <c r="Y45">
        <v>43</v>
      </c>
      <c r="Z45" s="165" t="str">
        <f t="shared" si="6"/>
        <v>1年目消耗品費43</v>
      </c>
      <c r="AA45" s="165" t="str">
        <f>IFERROR(+VLOOKUP(Z45,インプットシート!$B:$Z,25,0),"")</f>
        <v/>
      </c>
      <c r="AB45" s="165" t="str">
        <f>IFERROR(+VLOOKUP(Z45,インプットシート!$B:$Z,21,0),"")</f>
        <v/>
      </c>
      <c r="AC45">
        <v>43</v>
      </c>
      <c r="AD45" s="165" t="str">
        <f t="shared" si="7"/>
        <v>1年目借料損料43</v>
      </c>
      <c r="AE45" s="165" t="str">
        <f>IFERROR(+VLOOKUP(AD45,インプットシート!$B:$Z,25,0),"")</f>
        <v/>
      </c>
      <c r="AF45" s="165" t="str">
        <f>IFERROR(+VLOOKUP(AD45,インプットシート!$B:$Z,21,0),"")</f>
        <v/>
      </c>
      <c r="AG45">
        <v>43</v>
      </c>
      <c r="AH45" s="165" t="str">
        <f t="shared" si="8"/>
        <v>1年目印刷製本費43</v>
      </c>
      <c r="AI45" s="165" t="str">
        <f>IFERROR(+VLOOKUP(AH45,インプットシート!$B:$Z,25,0),"")</f>
        <v/>
      </c>
      <c r="AJ45" s="165" t="str">
        <f>IFERROR(+VLOOKUP(AH45,インプットシート!$B:$Z,21,0),"")</f>
        <v/>
      </c>
      <c r="AK45">
        <v>43</v>
      </c>
      <c r="AL45" s="165" t="str">
        <f t="shared" si="9"/>
        <v>1年目通信運搬費43</v>
      </c>
      <c r="AM45" s="165" t="str">
        <f>IFERROR(+VLOOKUP(AL45,インプットシート!$B:$Z,25,0),"")</f>
        <v/>
      </c>
      <c r="AN45" s="165" t="str">
        <f>IFERROR(+VLOOKUP(AL45,インプットシート!$B:$Z,21,0),"")</f>
        <v/>
      </c>
      <c r="AO45">
        <v>43</v>
      </c>
      <c r="AP45" s="165" t="str">
        <f t="shared" si="10"/>
        <v>1年目委託費43</v>
      </c>
      <c r="AQ45" s="165" t="str">
        <f>IFERROR(+VLOOKUP(AP45,インプットシート!$B:$Z,25,0),"")</f>
        <v/>
      </c>
      <c r="AR45" s="165" t="str">
        <f>IFERROR(+VLOOKUP(AP45,インプットシート!$B:$Z,21,0),"")</f>
        <v/>
      </c>
      <c r="AS45">
        <v>43</v>
      </c>
      <c r="AT45" s="165" t="str">
        <f t="shared" si="11"/>
        <v>1年目雑役務費43</v>
      </c>
      <c r="AU45" s="165" t="str">
        <f>IFERROR(+VLOOKUP(AT45,インプットシート!$B:$Z,25,0),"")</f>
        <v/>
      </c>
      <c r="AV45" s="165" t="str">
        <f>IFERROR(+VLOOKUP(AT45,インプットシート!$B:$Z,21,0),"")</f>
        <v/>
      </c>
      <c r="AW45">
        <v>43</v>
      </c>
      <c r="AX45" s="165" t="str">
        <f t="shared" si="12"/>
        <v>1年目保険料43</v>
      </c>
      <c r="AY45" s="165" t="str">
        <f>IFERROR(+VLOOKUP(AX45,インプットシート!$B:$Z,25,0),"")</f>
        <v/>
      </c>
      <c r="AZ45" s="165" t="str">
        <f>IFERROR(+VLOOKUP(AX45,インプットシート!$B:$Z,21,0),"")</f>
        <v/>
      </c>
      <c r="BA45">
        <v>43</v>
      </c>
      <c r="BB45" s="165" t="str">
        <f t="shared" si="13"/>
        <v>1年目その他の経費43</v>
      </c>
      <c r="BC45" s="165" t="str">
        <f>IFERROR(+VLOOKUP(BB45,インプットシート!$B:$Z,25,0),"")</f>
        <v/>
      </c>
      <c r="BD45" s="165" t="str">
        <f>IFERROR(+VLOOKUP(BB45,インプットシート!$B:$Z,21,0),"")</f>
        <v/>
      </c>
      <c r="BE45">
        <v>43</v>
      </c>
      <c r="BF45" s="165" t="str">
        <f t="shared" si="14"/>
        <v>1年目参加費収入43</v>
      </c>
      <c r="BG45" s="165" t="str">
        <f>IFERROR(+VLOOKUP(BF45,インプットシート!$B:$Z,25,0),"")</f>
        <v/>
      </c>
      <c r="BH45" s="165" t="str">
        <f>IFERROR(+VLOOKUP(BF45,インプットシート!$B:$Z,21,0),"")</f>
        <v/>
      </c>
      <c r="BI45">
        <v>43</v>
      </c>
      <c r="BJ45" s="165" t="str">
        <f t="shared" si="15"/>
        <v>1年目寄付金・協賛金収入43</v>
      </c>
      <c r="BK45" s="165" t="str">
        <f>IFERROR(+VLOOKUP(BJ45,インプットシート!$B:$Z,25,0),"")</f>
        <v/>
      </c>
      <c r="BL45" s="165" t="str">
        <f>IFERROR(+VLOOKUP(BJ45,インプットシート!$B:$Z,21,0),"")</f>
        <v/>
      </c>
      <c r="BM45">
        <v>43</v>
      </c>
      <c r="BN45" s="165" t="str">
        <f t="shared" si="16"/>
        <v>1年目一般会計繰入金43</v>
      </c>
      <c r="BO45" s="165" t="str">
        <f>IFERROR(+VLOOKUP(BN45,インプットシート!$B:$Z,25,0),"")</f>
        <v/>
      </c>
      <c r="BP45" s="165" t="str">
        <f>IFERROR(+VLOOKUP(BN45,インプットシート!$B:$Z,21,0),"")</f>
        <v/>
      </c>
      <c r="BQ45">
        <v>43</v>
      </c>
      <c r="BR45" s="165" t="str">
        <f t="shared" si="17"/>
        <v>1年目賃金（職員）43</v>
      </c>
      <c r="BS45" s="165" t="str">
        <f>IFERROR(+VLOOKUP(BR45,インプットシート!$B:$Z,25,0),"")</f>
        <v/>
      </c>
      <c r="BT45" s="165" t="str">
        <f>IFERROR(+VLOOKUP(BR45,インプットシート!$B:$Z,21,0),"")</f>
        <v/>
      </c>
    </row>
    <row r="46" spans="1:72">
      <c r="A46">
        <v>44</v>
      </c>
      <c r="B46" s="165" t="str">
        <f t="shared" si="0"/>
        <v>1年目謝金44</v>
      </c>
      <c r="C46" s="165" t="str">
        <f>IFERROR(+VLOOKUP(B46,インプットシート!$B:$Z,25,0),"")</f>
        <v/>
      </c>
      <c r="D46" s="165" t="str">
        <f>IFERROR(+VLOOKUP(B46,インプットシート!$B:$Z,21,0),"")</f>
        <v/>
      </c>
      <c r="E46">
        <v>44</v>
      </c>
      <c r="F46" s="165" t="str">
        <f t="shared" si="1"/>
        <v>1年目旅費44</v>
      </c>
      <c r="G46" s="165" t="str">
        <f>IFERROR(+VLOOKUP(F46,インプットシート!$B:$Z,25,0),"")</f>
        <v/>
      </c>
      <c r="H46" s="165" t="str">
        <f>IFERROR(+VLOOKUP(F46,インプットシート!$B:$Z,21,0),"")</f>
        <v/>
      </c>
      <c r="I46">
        <v>44</v>
      </c>
      <c r="J46" s="165" t="str">
        <f t="shared" si="2"/>
        <v>1年目賃金（アルバイト）44</v>
      </c>
      <c r="K46" s="165" t="str">
        <f>IFERROR(+VLOOKUP(J46,インプットシート!$B:$Z,25,0),"")</f>
        <v/>
      </c>
      <c r="L46" s="165" t="str">
        <f>IFERROR(+VLOOKUP(J46,インプットシート!$B:$Z,21,0),"")</f>
        <v/>
      </c>
      <c r="M46">
        <v>44</v>
      </c>
      <c r="N46" s="165" t="str">
        <f t="shared" si="3"/>
        <v>1年目家賃44</v>
      </c>
      <c r="O46" s="165" t="str">
        <f>IFERROR(+VLOOKUP(N46,インプットシート!$B:$Z,25,0),"")</f>
        <v/>
      </c>
      <c r="P46" s="165" t="str">
        <f>IFERROR(+VLOOKUP(N46,インプットシート!$B:$Z,21,0),"")</f>
        <v/>
      </c>
      <c r="Q46">
        <v>44</v>
      </c>
      <c r="R46" s="165" t="str">
        <f t="shared" si="4"/>
        <v>1年目光熱水費44</v>
      </c>
      <c r="S46" s="165" t="str">
        <f>IFERROR(+VLOOKUP(R46,インプットシート!$B:$Z,25,0),"")</f>
        <v/>
      </c>
      <c r="T46" s="165" t="str">
        <f>IFERROR(+VLOOKUP(R46,インプットシート!$B:$Z,21,0),"")</f>
        <v/>
      </c>
      <c r="U46">
        <v>44</v>
      </c>
      <c r="V46" s="165" t="str">
        <f t="shared" si="5"/>
        <v>1年目備品購入費44</v>
      </c>
      <c r="W46" s="165" t="str">
        <f>IFERROR(+VLOOKUP(V46,インプットシート!$B:$Z,25,0),"")</f>
        <v/>
      </c>
      <c r="X46" s="165" t="str">
        <f>IFERROR(+VLOOKUP(V46,インプットシート!$B:$Z,21,0),"")</f>
        <v/>
      </c>
      <c r="Y46">
        <v>44</v>
      </c>
      <c r="Z46" s="165" t="str">
        <f t="shared" si="6"/>
        <v>1年目消耗品費44</v>
      </c>
      <c r="AA46" s="165" t="str">
        <f>IFERROR(+VLOOKUP(Z46,インプットシート!$B:$Z,25,0),"")</f>
        <v/>
      </c>
      <c r="AB46" s="165" t="str">
        <f>IFERROR(+VLOOKUP(Z46,インプットシート!$B:$Z,21,0),"")</f>
        <v/>
      </c>
      <c r="AC46">
        <v>44</v>
      </c>
      <c r="AD46" s="165" t="str">
        <f t="shared" si="7"/>
        <v>1年目借料損料44</v>
      </c>
      <c r="AE46" s="165" t="str">
        <f>IFERROR(+VLOOKUP(AD46,インプットシート!$B:$Z,25,0),"")</f>
        <v/>
      </c>
      <c r="AF46" s="165" t="str">
        <f>IFERROR(+VLOOKUP(AD46,インプットシート!$B:$Z,21,0),"")</f>
        <v/>
      </c>
      <c r="AG46">
        <v>44</v>
      </c>
      <c r="AH46" s="165" t="str">
        <f t="shared" si="8"/>
        <v>1年目印刷製本費44</v>
      </c>
      <c r="AI46" s="165" t="str">
        <f>IFERROR(+VLOOKUP(AH46,インプットシート!$B:$Z,25,0),"")</f>
        <v/>
      </c>
      <c r="AJ46" s="165" t="str">
        <f>IFERROR(+VLOOKUP(AH46,インプットシート!$B:$Z,21,0),"")</f>
        <v/>
      </c>
      <c r="AK46">
        <v>44</v>
      </c>
      <c r="AL46" s="165" t="str">
        <f t="shared" si="9"/>
        <v>1年目通信運搬費44</v>
      </c>
      <c r="AM46" s="165" t="str">
        <f>IFERROR(+VLOOKUP(AL46,インプットシート!$B:$Z,25,0),"")</f>
        <v/>
      </c>
      <c r="AN46" s="165" t="str">
        <f>IFERROR(+VLOOKUP(AL46,インプットシート!$B:$Z,21,0),"")</f>
        <v/>
      </c>
      <c r="AO46">
        <v>44</v>
      </c>
      <c r="AP46" s="165" t="str">
        <f t="shared" si="10"/>
        <v>1年目委託費44</v>
      </c>
      <c r="AQ46" s="165" t="str">
        <f>IFERROR(+VLOOKUP(AP46,インプットシート!$B:$Z,25,0),"")</f>
        <v/>
      </c>
      <c r="AR46" s="165" t="str">
        <f>IFERROR(+VLOOKUP(AP46,インプットシート!$B:$Z,21,0),"")</f>
        <v/>
      </c>
      <c r="AS46">
        <v>44</v>
      </c>
      <c r="AT46" s="165" t="str">
        <f t="shared" si="11"/>
        <v>1年目雑役務費44</v>
      </c>
      <c r="AU46" s="165" t="str">
        <f>IFERROR(+VLOOKUP(AT46,インプットシート!$B:$Z,25,0),"")</f>
        <v/>
      </c>
      <c r="AV46" s="165" t="str">
        <f>IFERROR(+VLOOKUP(AT46,インプットシート!$B:$Z,21,0),"")</f>
        <v/>
      </c>
      <c r="AW46">
        <v>44</v>
      </c>
      <c r="AX46" s="165" t="str">
        <f t="shared" si="12"/>
        <v>1年目保険料44</v>
      </c>
      <c r="AY46" s="165" t="str">
        <f>IFERROR(+VLOOKUP(AX46,インプットシート!$B:$Z,25,0),"")</f>
        <v/>
      </c>
      <c r="AZ46" s="165" t="str">
        <f>IFERROR(+VLOOKUP(AX46,インプットシート!$B:$Z,21,0),"")</f>
        <v/>
      </c>
      <c r="BA46">
        <v>44</v>
      </c>
      <c r="BB46" s="165" t="str">
        <f t="shared" si="13"/>
        <v>1年目その他の経費44</v>
      </c>
      <c r="BC46" s="165" t="str">
        <f>IFERROR(+VLOOKUP(BB46,インプットシート!$B:$Z,25,0),"")</f>
        <v/>
      </c>
      <c r="BD46" s="165" t="str">
        <f>IFERROR(+VLOOKUP(BB46,インプットシート!$B:$Z,21,0),"")</f>
        <v/>
      </c>
      <c r="BE46">
        <v>44</v>
      </c>
      <c r="BF46" s="165" t="str">
        <f t="shared" si="14"/>
        <v>1年目参加費収入44</v>
      </c>
      <c r="BG46" s="165" t="str">
        <f>IFERROR(+VLOOKUP(BF46,インプットシート!$B:$Z,25,0),"")</f>
        <v/>
      </c>
      <c r="BH46" s="165" t="str">
        <f>IFERROR(+VLOOKUP(BF46,インプットシート!$B:$Z,21,0),"")</f>
        <v/>
      </c>
      <c r="BI46">
        <v>44</v>
      </c>
      <c r="BJ46" s="165" t="str">
        <f t="shared" si="15"/>
        <v>1年目寄付金・協賛金収入44</v>
      </c>
      <c r="BK46" s="165" t="str">
        <f>IFERROR(+VLOOKUP(BJ46,インプットシート!$B:$Z,25,0),"")</f>
        <v/>
      </c>
      <c r="BL46" s="165" t="str">
        <f>IFERROR(+VLOOKUP(BJ46,インプットシート!$B:$Z,21,0),"")</f>
        <v/>
      </c>
      <c r="BM46">
        <v>44</v>
      </c>
      <c r="BN46" s="165" t="str">
        <f t="shared" si="16"/>
        <v>1年目一般会計繰入金44</v>
      </c>
      <c r="BO46" s="165" t="str">
        <f>IFERROR(+VLOOKUP(BN46,インプットシート!$B:$Z,25,0),"")</f>
        <v/>
      </c>
      <c r="BP46" s="165" t="str">
        <f>IFERROR(+VLOOKUP(BN46,インプットシート!$B:$Z,21,0),"")</f>
        <v/>
      </c>
      <c r="BQ46">
        <v>44</v>
      </c>
      <c r="BR46" s="165" t="str">
        <f t="shared" si="17"/>
        <v>1年目賃金（職員）44</v>
      </c>
      <c r="BS46" s="165" t="str">
        <f>IFERROR(+VLOOKUP(BR46,インプットシート!$B:$Z,25,0),"")</f>
        <v/>
      </c>
      <c r="BT46" s="165" t="str">
        <f>IFERROR(+VLOOKUP(BR46,インプットシート!$B:$Z,21,0),"")</f>
        <v/>
      </c>
    </row>
    <row r="47" spans="1:72">
      <c r="A47">
        <v>45</v>
      </c>
      <c r="B47" s="165" t="str">
        <f t="shared" si="0"/>
        <v>1年目謝金45</v>
      </c>
      <c r="C47" s="165" t="str">
        <f>IFERROR(+VLOOKUP(B47,インプットシート!$B:$Z,25,0),"")</f>
        <v/>
      </c>
      <c r="D47" s="165" t="str">
        <f>IFERROR(+VLOOKUP(B47,インプットシート!$B:$Z,21,0),"")</f>
        <v/>
      </c>
      <c r="E47">
        <v>45</v>
      </c>
      <c r="F47" s="165" t="str">
        <f t="shared" si="1"/>
        <v>1年目旅費45</v>
      </c>
      <c r="G47" s="165" t="str">
        <f>IFERROR(+VLOOKUP(F47,インプットシート!$B:$Z,25,0),"")</f>
        <v/>
      </c>
      <c r="H47" s="165" t="str">
        <f>IFERROR(+VLOOKUP(F47,インプットシート!$B:$Z,21,0),"")</f>
        <v/>
      </c>
      <c r="I47">
        <v>45</v>
      </c>
      <c r="J47" s="165" t="str">
        <f t="shared" si="2"/>
        <v>1年目賃金（アルバイト）45</v>
      </c>
      <c r="K47" s="165" t="str">
        <f>IFERROR(+VLOOKUP(J47,インプットシート!$B:$Z,25,0),"")</f>
        <v/>
      </c>
      <c r="L47" s="165" t="str">
        <f>IFERROR(+VLOOKUP(J47,インプットシート!$B:$Z,21,0),"")</f>
        <v/>
      </c>
      <c r="M47">
        <v>45</v>
      </c>
      <c r="N47" s="165" t="str">
        <f t="shared" si="3"/>
        <v>1年目家賃45</v>
      </c>
      <c r="O47" s="165" t="str">
        <f>IFERROR(+VLOOKUP(N47,インプットシート!$B:$Z,25,0),"")</f>
        <v/>
      </c>
      <c r="P47" s="165" t="str">
        <f>IFERROR(+VLOOKUP(N47,インプットシート!$B:$Z,21,0),"")</f>
        <v/>
      </c>
      <c r="Q47">
        <v>45</v>
      </c>
      <c r="R47" s="165" t="str">
        <f t="shared" si="4"/>
        <v>1年目光熱水費45</v>
      </c>
      <c r="S47" s="165" t="str">
        <f>IFERROR(+VLOOKUP(R47,インプットシート!$B:$Z,25,0),"")</f>
        <v/>
      </c>
      <c r="T47" s="165" t="str">
        <f>IFERROR(+VLOOKUP(R47,インプットシート!$B:$Z,21,0),"")</f>
        <v/>
      </c>
      <c r="U47">
        <v>45</v>
      </c>
      <c r="V47" s="165" t="str">
        <f t="shared" si="5"/>
        <v>1年目備品購入費45</v>
      </c>
      <c r="W47" s="165" t="str">
        <f>IFERROR(+VLOOKUP(V47,インプットシート!$B:$Z,25,0),"")</f>
        <v/>
      </c>
      <c r="X47" s="165" t="str">
        <f>IFERROR(+VLOOKUP(V47,インプットシート!$B:$Z,21,0),"")</f>
        <v/>
      </c>
      <c r="Y47">
        <v>45</v>
      </c>
      <c r="Z47" s="165" t="str">
        <f t="shared" si="6"/>
        <v>1年目消耗品費45</v>
      </c>
      <c r="AA47" s="165" t="str">
        <f>IFERROR(+VLOOKUP(Z47,インプットシート!$B:$Z,25,0),"")</f>
        <v/>
      </c>
      <c r="AB47" s="165" t="str">
        <f>IFERROR(+VLOOKUP(Z47,インプットシート!$B:$Z,21,0),"")</f>
        <v/>
      </c>
      <c r="AC47">
        <v>45</v>
      </c>
      <c r="AD47" s="165" t="str">
        <f t="shared" si="7"/>
        <v>1年目借料損料45</v>
      </c>
      <c r="AE47" s="165" t="str">
        <f>IFERROR(+VLOOKUP(AD47,インプットシート!$B:$Z,25,0),"")</f>
        <v/>
      </c>
      <c r="AF47" s="165" t="str">
        <f>IFERROR(+VLOOKUP(AD47,インプットシート!$B:$Z,21,0),"")</f>
        <v/>
      </c>
      <c r="AG47">
        <v>45</v>
      </c>
      <c r="AH47" s="165" t="str">
        <f t="shared" si="8"/>
        <v>1年目印刷製本費45</v>
      </c>
      <c r="AI47" s="165" t="str">
        <f>IFERROR(+VLOOKUP(AH47,インプットシート!$B:$Z,25,0),"")</f>
        <v/>
      </c>
      <c r="AJ47" s="165" t="str">
        <f>IFERROR(+VLOOKUP(AH47,インプットシート!$B:$Z,21,0),"")</f>
        <v/>
      </c>
      <c r="AK47">
        <v>45</v>
      </c>
      <c r="AL47" s="165" t="str">
        <f t="shared" si="9"/>
        <v>1年目通信運搬費45</v>
      </c>
      <c r="AM47" s="165" t="str">
        <f>IFERROR(+VLOOKUP(AL47,インプットシート!$B:$Z,25,0),"")</f>
        <v/>
      </c>
      <c r="AN47" s="165" t="str">
        <f>IFERROR(+VLOOKUP(AL47,インプットシート!$B:$Z,21,0),"")</f>
        <v/>
      </c>
      <c r="AO47">
        <v>45</v>
      </c>
      <c r="AP47" s="165" t="str">
        <f t="shared" si="10"/>
        <v>1年目委託費45</v>
      </c>
      <c r="AQ47" s="165" t="str">
        <f>IFERROR(+VLOOKUP(AP47,インプットシート!$B:$Z,25,0),"")</f>
        <v/>
      </c>
      <c r="AR47" s="165" t="str">
        <f>IFERROR(+VLOOKUP(AP47,インプットシート!$B:$Z,21,0),"")</f>
        <v/>
      </c>
      <c r="AS47">
        <v>45</v>
      </c>
      <c r="AT47" s="165" t="str">
        <f t="shared" si="11"/>
        <v>1年目雑役務費45</v>
      </c>
      <c r="AU47" s="165" t="str">
        <f>IFERROR(+VLOOKUP(AT47,インプットシート!$B:$Z,25,0),"")</f>
        <v/>
      </c>
      <c r="AV47" s="165" t="str">
        <f>IFERROR(+VLOOKUP(AT47,インプットシート!$B:$Z,21,0),"")</f>
        <v/>
      </c>
      <c r="AW47">
        <v>45</v>
      </c>
      <c r="AX47" s="165" t="str">
        <f t="shared" si="12"/>
        <v>1年目保険料45</v>
      </c>
      <c r="AY47" s="165" t="str">
        <f>IFERROR(+VLOOKUP(AX47,インプットシート!$B:$Z,25,0),"")</f>
        <v/>
      </c>
      <c r="AZ47" s="165" t="str">
        <f>IFERROR(+VLOOKUP(AX47,インプットシート!$B:$Z,21,0),"")</f>
        <v/>
      </c>
      <c r="BA47">
        <v>45</v>
      </c>
      <c r="BB47" s="165" t="str">
        <f t="shared" si="13"/>
        <v>1年目その他の経費45</v>
      </c>
      <c r="BC47" s="165" t="str">
        <f>IFERROR(+VLOOKUP(BB47,インプットシート!$B:$Z,25,0),"")</f>
        <v/>
      </c>
      <c r="BD47" s="165" t="str">
        <f>IFERROR(+VLOOKUP(BB47,インプットシート!$B:$Z,21,0),"")</f>
        <v/>
      </c>
      <c r="BE47">
        <v>45</v>
      </c>
      <c r="BF47" s="165" t="str">
        <f t="shared" si="14"/>
        <v>1年目参加費収入45</v>
      </c>
      <c r="BG47" s="165" t="str">
        <f>IFERROR(+VLOOKUP(BF47,インプットシート!$B:$Z,25,0),"")</f>
        <v/>
      </c>
      <c r="BH47" s="165" t="str">
        <f>IFERROR(+VLOOKUP(BF47,インプットシート!$B:$Z,21,0),"")</f>
        <v/>
      </c>
      <c r="BI47">
        <v>45</v>
      </c>
      <c r="BJ47" s="165" t="str">
        <f t="shared" si="15"/>
        <v>1年目寄付金・協賛金収入45</v>
      </c>
      <c r="BK47" s="165" t="str">
        <f>IFERROR(+VLOOKUP(BJ47,インプットシート!$B:$Z,25,0),"")</f>
        <v/>
      </c>
      <c r="BL47" s="165" t="str">
        <f>IFERROR(+VLOOKUP(BJ47,インプットシート!$B:$Z,21,0),"")</f>
        <v/>
      </c>
      <c r="BM47">
        <v>45</v>
      </c>
      <c r="BN47" s="165" t="str">
        <f t="shared" si="16"/>
        <v>1年目一般会計繰入金45</v>
      </c>
      <c r="BO47" s="165" t="str">
        <f>IFERROR(+VLOOKUP(BN47,インプットシート!$B:$Z,25,0),"")</f>
        <v/>
      </c>
      <c r="BP47" s="165" t="str">
        <f>IFERROR(+VLOOKUP(BN47,インプットシート!$B:$Z,21,0),"")</f>
        <v/>
      </c>
      <c r="BQ47">
        <v>45</v>
      </c>
      <c r="BR47" s="165" t="str">
        <f t="shared" si="17"/>
        <v>1年目賃金（職員）45</v>
      </c>
      <c r="BS47" s="165" t="str">
        <f>IFERROR(+VLOOKUP(BR47,インプットシート!$B:$Z,25,0),"")</f>
        <v/>
      </c>
      <c r="BT47" s="165" t="str">
        <f>IFERROR(+VLOOKUP(BR47,インプットシート!$B:$Z,21,0),"")</f>
        <v/>
      </c>
    </row>
    <row r="48" spans="1:72">
      <c r="A48">
        <v>46</v>
      </c>
      <c r="B48" s="165" t="str">
        <f t="shared" si="0"/>
        <v>1年目謝金46</v>
      </c>
      <c r="C48" s="165" t="str">
        <f>IFERROR(+VLOOKUP(B48,インプットシート!$B:$Z,25,0),"")</f>
        <v/>
      </c>
      <c r="D48" s="165" t="str">
        <f>IFERROR(+VLOOKUP(B48,インプットシート!$B:$Z,21,0),"")</f>
        <v/>
      </c>
      <c r="E48">
        <v>46</v>
      </c>
      <c r="F48" s="165" t="str">
        <f t="shared" si="1"/>
        <v>1年目旅費46</v>
      </c>
      <c r="G48" s="165" t="str">
        <f>IFERROR(+VLOOKUP(F48,インプットシート!$B:$Z,25,0),"")</f>
        <v/>
      </c>
      <c r="H48" s="165" t="str">
        <f>IFERROR(+VLOOKUP(F48,インプットシート!$B:$Z,21,0),"")</f>
        <v/>
      </c>
      <c r="I48">
        <v>46</v>
      </c>
      <c r="J48" s="165" t="str">
        <f t="shared" si="2"/>
        <v>1年目賃金（アルバイト）46</v>
      </c>
      <c r="K48" s="165" t="str">
        <f>IFERROR(+VLOOKUP(J48,インプットシート!$B:$Z,25,0),"")</f>
        <v/>
      </c>
      <c r="L48" s="165" t="str">
        <f>IFERROR(+VLOOKUP(J48,インプットシート!$B:$Z,21,0),"")</f>
        <v/>
      </c>
      <c r="M48">
        <v>46</v>
      </c>
      <c r="N48" s="165" t="str">
        <f t="shared" si="3"/>
        <v>1年目家賃46</v>
      </c>
      <c r="O48" s="165" t="str">
        <f>IFERROR(+VLOOKUP(N48,インプットシート!$B:$Z,25,0),"")</f>
        <v/>
      </c>
      <c r="P48" s="165" t="str">
        <f>IFERROR(+VLOOKUP(N48,インプットシート!$B:$Z,21,0),"")</f>
        <v/>
      </c>
      <c r="Q48">
        <v>46</v>
      </c>
      <c r="R48" s="165" t="str">
        <f t="shared" si="4"/>
        <v>1年目光熱水費46</v>
      </c>
      <c r="S48" s="165" t="str">
        <f>IFERROR(+VLOOKUP(R48,インプットシート!$B:$Z,25,0),"")</f>
        <v/>
      </c>
      <c r="T48" s="165" t="str">
        <f>IFERROR(+VLOOKUP(R48,インプットシート!$B:$Z,21,0),"")</f>
        <v/>
      </c>
      <c r="U48">
        <v>46</v>
      </c>
      <c r="V48" s="165" t="str">
        <f t="shared" si="5"/>
        <v>1年目備品購入費46</v>
      </c>
      <c r="W48" s="165" t="str">
        <f>IFERROR(+VLOOKUP(V48,インプットシート!$B:$Z,25,0),"")</f>
        <v/>
      </c>
      <c r="X48" s="165" t="str">
        <f>IFERROR(+VLOOKUP(V48,インプットシート!$B:$Z,21,0),"")</f>
        <v/>
      </c>
      <c r="Y48">
        <v>46</v>
      </c>
      <c r="Z48" s="165" t="str">
        <f t="shared" si="6"/>
        <v>1年目消耗品費46</v>
      </c>
      <c r="AA48" s="165" t="str">
        <f>IFERROR(+VLOOKUP(Z48,インプットシート!$B:$Z,25,0),"")</f>
        <v/>
      </c>
      <c r="AB48" s="165" t="str">
        <f>IFERROR(+VLOOKUP(Z48,インプットシート!$B:$Z,21,0),"")</f>
        <v/>
      </c>
      <c r="AC48">
        <v>46</v>
      </c>
      <c r="AD48" s="165" t="str">
        <f t="shared" si="7"/>
        <v>1年目借料損料46</v>
      </c>
      <c r="AE48" s="165" t="str">
        <f>IFERROR(+VLOOKUP(AD48,インプットシート!$B:$Z,25,0),"")</f>
        <v/>
      </c>
      <c r="AF48" s="165" t="str">
        <f>IFERROR(+VLOOKUP(AD48,インプットシート!$B:$Z,21,0),"")</f>
        <v/>
      </c>
      <c r="AG48">
        <v>46</v>
      </c>
      <c r="AH48" s="165" t="str">
        <f t="shared" si="8"/>
        <v>1年目印刷製本費46</v>
      </c>
      <c r="AI48" s="165" t="str">
        <f>IFERROR(+VLOOKUP(AH48,インプットシート!$B:$Z,25,0),"")</f>
        <v/>
      </c>
      <c r="AJ48" s="165" t="str">
        <f>IFERROR(+VLOOKUP(AH48,インプットシート!$B:$Z,21,0),"")</f>
        <v/>
      </c>
      <c r="AK48">
        <v>46</v>
      </c>
      <c r="AL48" s="165" t="str">
        <f t="shared" si="9"/>
        <v>1年目通信運搬費46</v>
      </c>
      <c r="AM48" s="165" t="str">
        <f>IFERROR(+VLOOKUP(AL48,インプットシート!$B:$Z,25,0),"")</f>
        <v/>
      </c>
      <c r="AN48" s="165" t="str">
        <f>IFERROR(+VLOOKUP(AL48,インプットシート!$B:$Z,21,0),"")</f>
        <v/>
      </c>
      <c r="AO48">
        <v>46</v>
      </c>
      <c r="AP48" s="165" t="str">
        <f t="shared" si="10"/>
        <v>1年目委託費46</v>
      </c>
      <c r="AQ48" s="165" t="str">
        <f>IFERROR(+VLOOKUP(AP48,インプットシート!$B:$Z,25,0),"")</f>
        <v/>
      </c>
      <c r="AR48" s="165" t="str">
        <f>IFERROR(+VLOOKUP(AP48,インプットシート!$B:$Z,21,0),"")</f>
        <v/>
      </c>
      <c r="AS48">
        <v>46</v>
      </c>
      <c r="AT48" s="165" t="str">
        <f t="shared" si="11"/>
        <v>1年目雑役務費46</v>
      </c>
      <c r="AU48" s="165" t="str">
        <f>IFERROR(+VLOOKUP(AT48,インプットシート!$B:$Z,25,0),"")</f>
        <v/>
      </c>
      <c r="AV48" s="165" t="str">
        <f>IFERROR(+VLOOKUP(AT48,インプットシート!$B:$Z,21,0),"")</f>
        <v/>
      </c>
      <c r="AW48">
        <v>46</v>
      </c>
      <c r="AX48" s="165" t="str">
        <f t="shared" si="12"/>
        <v>1年目保険料46</v>
      </c>
      <c r="AY48" s="165" t="str">
        <f>IFERROR(+VLOOKUP(AX48,インプットシート!$B:$Z,25,0),"")</f>
        <v/>
      </c>
      <c r="AZ48" s="165" t="str">
        <f>IFERROR(+VLOOKUP(AX48,インプットシート!$B:$Z,21,0),"")</f>
        <v/>
      </c>
      <c r="BA48">
        <v>46</v>
      </c>
      <c r="BB48" s="165" t="str">
        <f t="shared" si="13"/>
        <v>1年目その他の経費46</v>
      </c>
      <c r="BC48" s="165" t="str">
        <f>IFERROR(+VLOOKUP(BB48,インプットシート!$B:$Z,25,0),"")</f>
        <v/>
      </c>
      <c r="BD48" s="165" t="str">
        <f>IFERROR(+VLOOKUP(BB48,インプットシート!$B:$Z,21,0),"")</f>
        <v/>
      </c>
      <c r="BE48">
        <v>46</v>
      </c>
      <c r="BF48" s="165" t="str">
        <f t="shared" si="14"/>
        <v>1年目参加費収入46</v>
      </c>
      <c r="BG48" s="165" t="str">
        <f>IFERROR(+VLOOKUP(BF48,インプットシート!$B:$Z,25,0),"")</f>
        <v/>
      </c>
      <c r="BH48" s="165" t="str">
        <f>IFERROR(+VLOOKUP(BF48,インプットシート!$B:$Z,21,0),"")</f>
        <v/>
      </c>
      <c r="BI48">
        <v>46</v>
      </c>
      <c r="BJ48" s="165" t="str">
        <f t="shared" si="15"/>
        <v>1年目寄付金・協賛金収入46</v>
      </c>
      <c r="BK48" s="165" t="str">
        <f>IFERROR(+VLOOKUP(BJ48,インプットシート!$B:$Z,25,0),"")</f>
        <v/>
      </c>
      <c r="BL48" s="165" t="str">
        <f>IFERROR(+VLOOKUP(BJ48,インプットシート!$B:$Z,21,0),"")</f>
        <v/>
      </c>
      <c r="BM48">
        <v>46</v>
      </c>
      <c r="BN48" s="165" t="str">
        <f t="shared" si="16"/>
        <v>1年目一般会計繰入金46</v>
      </c>
      <c r="BO48" s="165" t="str">
        <f>IFERROR(+VLOOKUP(BN48,インプットシート!$B:$Z,25,0),"")</f>
        <v/>
      </c>
      <c r="BP48" s="165" t="str">
        <f>IFERROR(+VLOOKUP(BN48,インプットシート!$B:$Z,21,0),"")</f>
        <v/>
      </c>
      <c r="BQ48">
        <v>46</v>
      </c>
      <c r="BR48" s="165" t="str">
        <f t="shared" si="17"/>
        <v>1年目賃金（職員）46</v>
      </c>
      <c r="BS48" s="165" t="str">
        <f>IFERROR(+VLOOKUP(BR48,インプットシート!$B:$Z,25,0),"")</f>
        <v/>
      </c>
      <c r="BT48" s="165" t="str">
        <f>IFERROR(+VLOOKUP(BR48,インプットシート!$B:$Z,21,0),"")</f>
        <v/>
      </c>
    </row>
    <row r="49" spans="1:72">
      <c r="A49">
        <v>47</v>
      </c>
      <c r="B49" s="165" t="str">
        <f t="shared" si="0"/>
        <v>1年目謝金47</v>
      </c>
      <c r="C49" s="165" t="str">
        <f>IFERROR(+VLOOKUP(B49,インプットシート!$B:$Z,25,0),"")</f>
        <v/>
      </c>
      <c r="D49" s="165" t="str">
        <f>IFERROR(+VLOOKUP(B49,インプットシート!$B:$Z,21,0),"")</f>
        <v/>
      </c>
      <c r="E49">
        <v>47</v>
      </c>
      <c r="F49" s="165" t="str">
        <f t="shared" si="1"/>
        <v>1年目旅費47</v>
      </c>
      <c r="G49" s="165" t="str">
        <f>IFERROR(+VLOOKUP(F49,インプットシート!$B:$Z,25,0),"")</f>
        <v/>
      </c>
      <c r="H49" s="165" t="str">
        <f>IFERROR(+VLOOKUP(F49,インプットシート!$B:$Z,21,0),"")</f>
        <v/>
      </c>
      <c r="I49">
        <v>47</v>
      </c>
      <c r="J49" s="165" t="str">
        <f t="shared" si="2"/>
        <v>1年目賃金（アルバイト）47</v>
      </c>
      <c r="K49" s="165" t="str">
        <f>IFERROR(+VLOOKUP(J49,インプットシート!$B:$Z,25,0),"")</f>
        <v/>
      </c>
      <c r="L49" s="165" t="str">
        <f>IFERROR(+VLOOKUP(J49,インプットシート!$B:$Z,21,0),"")</f>
        <v/>
      </c>
      <c r="M49">
        <v>47</v>
      </c>
      <c r="N49" s="165" t="str">
        <f t="shared" si="3"/>
        <v>1年目家賃47</v>
      </c>
      <c r="O49" s="165" t="str">
        <f>IFERROR(+VLOOKUP(N49,インプットシート!$B:$Z,25,0),"")</f>
        <v/>
      </c>
      <c r="P49" s="165" t="str">
        <f>IFERROR(+VLOOKUP(N49,インプットシート!$B:$Z,21,0),"")</f>
        <v/>
      </c>
      <c r="Q49">
        <v>47</v>
      </c>
      <c r="R49" s="165" t="str">
        <f t="shared" si="4"/>
        <v>1年目光熱水費47</v>
      </c>
      <c r="S49" s="165" t="str">
        <f>IFERROR(+VLOOKUP(R49,インプットシート!$B:$Z,25,0),"")</f>
        <v/>
      </c>
      <c r="T49" s="165" t="str">
        <f>IFERROR(+VLOOKUP(R49,インプットシート!$B:$Z,21,0),"")</f>
        <v/>
      </c>
      <c r="U49">
        <v>47</v>
      </c>
      <c r="V49" s="165" t="str">
        <f t="shared" si="5"/>
        <v>1年目備品購入費47</v>
      </c>
      <c r="W49" s="165" t="str">
        <f>IFERROR(+VLOOKUP(V49,インプットシート!$B:$Z,25,0),"")</f>
        <v/>
      </c>
      <c r="X49" s="165" t="str">
        <f>IFERROR(+VLOOKUP(V49,インプットシート!$B:$Z,21,0),"")</f>
        <v/>
      </c>
      <c r="Y49">
        <v>47</v>
      </c>
      <c r="Z49" s="165" t="str">
        <f t="shared" si="6"/>
        <v>1年目消耗品費47</v>
      </c>
      <c r="AA49" s="165" t="str">
        <f>IFERROR(+VLOOKUP(Z49,インプットシート!$B:$Z,25,0),"")</f>
        <v/>
      </c>
      <c r="AB49" s="165" t="str">
        <f>IFERROR(+VLOOKUP(Z49,インプットシート!$B:$Z,21,0),"")</f>
        <v/>
      </c>
      <c r="AC49">
        <v>47</v>
      </c>
      <c r="AD49" s="165" t="str">
        <f t="shared" si="7"/>
        <v>1年目借料損料47</v>
      </c>
      <c r="AE49" s="165" t="str">
        <f>IFERROR(+VLOOKUP(AD49,インプットシート!$B:$Z,25,0),"")</f>
        <v/>
      </c>
      <c r="AF49" s="165" t="str">
        <f>IFERROR(+VLOOKUP(AD49,インプットシート!$B:$Z,21,0),"")</f>
        <v/>
      </c>
      <c r="AG49">
        <v>47</v>
      </c>
      <c r="AH49" s="165" t="str">
        <f t="shared" si="8"/>
        <v>1年目印刷製本費47</v>
      </c>
      <c r="AI49" s="165" t="str">
        <f>IFERROR(+VLOOKUP(AH49,インプットシート!$B:$Z,25,0),"")</f>
        <v/>
      </c>
      <c r="AJ49" s="165" t="str">
        <f>IFERROR(+VLOOKUP(AH49,インプットシート!$B:$Z,21,0),"")</f>
        <v/>
      </c>
      <c r="AK49">
        <v>47</v>
      </c>
      <c r="AL49" s="165" t="str">
        <f t="shared" si="9"/>
        <v>1年目通信運搬費47</v>
      </c>
      <c r="AM49" s="165" t="str">
        <f>IFERROR(+VLOOKUP(AL49,インプットシート!$B:$Z,25,0),"")</f>
        <v/>
      </c>
      <c r="AN49" s="165" t="str">
        <f>IFERROR(+VLOOKUP(AL49,インプットシート!$B:$Z,21,0),"")</f>
        <v/>
      </c>
      <c r="AO49">
        <v>47</v>
      </c>
      <c r="AP49" s="165" t="str">
        <f t="shared" si="10"/>
        <v>1年目委託費47</v>
      </c>
      <c r="AQ49" s="165" t="str">
        <f>IFERROR(+VLOOKUP(AP49,インプットシート!$B:$Z,25,0),"")</f>
        <v/>
      </c>
      <c r="AR49" s="165" t="str">
        <f>IFERROR(+VLOOKUP(AP49,インプットシート!$B:$Z,21,0),"")</f>
        <v/>
      </c>
      <c r="AS49">
        <v>47</v>
      </c>
      <c r="AT49" s="165" t="str">
        <f t="shared" si="11"/>
        <v>1年目雑役務費47</v>
      </c>
      <c r="AU49" s="165" t="str">
        <f>IFERROR(+VLOOKUP(AT49,インプットシート!$B:$Z,25,0),"")</f>
        <v/>
      </c>
      <c r="AV49" s="165" t="str">
        <f>IFERROR(+VLOOKUP(AT49,インプットシート!$B:$Z,21,0),"")</f>
        <v/>
      </c>
      <c r="AW49">
        <v>47</v>
      </c>
      <c r="AX49" s="165" t="str">
        <f t="shared" si="12"/>
        <v>1年目保険料47</v>
      </c>
      <c r="AY49" s="165" t="str">
        <f>IFERROR(+VLOOKUP(AX49,インプットシート!$B:$Z,25,0),"")</f>
        <v/>
      </c>
      <c r="AZ49" s="165" t="str">
        <f>IFERROR(+VLOOKUP(AX49,インプットシート!$B:$Z,21,0),"")</f>
        <v/>
      </c>
      <c r="BA49">
        <v>47</v>
      </c>
      <c r="BB49" s="165" t="str">
        <f t="shared" si="13"/>
        <v>1年目その他の経費47</v>
      </c>
      <c r="BC49" s="165" t="str">
        <f>IFERROR(+VLOOKUP(BB49,インプットシート!$B:$Z,25,0),"")</f>
        <v/>
      </c>
      <c r="BD49" s="165" t="str">
        <f>IFERROR(+VLOOKUP(BB49,インプットシート!$B:$Z,21,0),"")</f>
        <v/>
      </c>
      <c r="BE49">
        <v>47</v>
      </c>
      <c r="BF49" s="165" t="str">
        <f t="shared" si="14"/>
        <v>1年目参加費収入47</v>
      </c>
      <c r="BG49" s="165" t="str">
        <f>IFERROR(+VLOOKUP(BF49,インプットシート!$B:$Z,25,0),"")</f>
        <v/>
      </c>
      <c r="BH49" s="165" t="str">
        <f>IFERROR(+VLOOKUP(BF49,インプットシート!$B:$Z,21,0),"")</f>
        <v/>
      </c>
      <c r="BI49">
        <v>47</v>
      </c>
      <c r="BJ49" s="165" t="str">
        <f t="shared" si="15"/>
        <v>1年目寄付金・協賛金収入47</v>
      </c>
      <c r="BK49" s="165" t="str">
        <f>IFERROR(+VLOOKUP(BJ49,インプットシート!$B:$Z,25,0),"")</f>
        <v/>
      </c>
      <c r="BL49" s="165" t="str">
        <f>IFERROR(+VLOOKUP(BJ49,インプットシート!$B:$Z,21,0),"")</f>
        <v/>
      </c>
      <c r="BM49">
        <v>47</v>
      </c>
      <c r="BN49" s="165" t="str">
        <f t="shared" si="16"/>
        <v>1年目一般会計繰入金47</v>
      </c>
      <c r="BO49" s="165" t="str">
        <f>IFERROR(+VLOOKUP(BN49,インプットシート!$B:$Z,25,0),"")</f>
        <v/>
      </c>
      <c r="BP49" s="165" t="str">
        <f>IFERROR(+VLOOKUP(BN49,インプットシート!$B:$Z,21,0),"")</f>
        <v/>
      </c>
      <c r="BQ49">
        <v>47</v>
      </c>
      <c r="BR49" s="165" t="str">
        <f t="shared" si="17"/>
        <v>1年目賃金（職員）47</v>
      </c>
      <c r="BS49" s="165" t="str">
        <f>IFERROR(+VLOOKUP(BR49,インプットシート!$B:$Z,25,0),"")</f>
        <v/>
      </c>
      <c r="BT49" s="165" t="str">
        <f>IFERROR(+VLOOKUP(BR49,インプットシート!$B:$Z,21,0),"")</f>
        <v/>
      </c>
    </row>
    <row r="50" spans="1:72">
      <c r="A50">
        <v>48</v>
      </c>
      <c r="B50" s="165" t="str">
        <f t="shared" si="0"/>
        <v>1年目謝金48</v>
      </c>
      <c r="C50" s="165" t="str">
        <f>IFERROR(+VLOOKUP(B50,インプットシート!$B:$Z,25,0),"")</f>
        <v/>
      </c>
      <c r="D50" s="165" t="str">
        <f>IFERROR(+VLOOKUP(B50,インプットシート!$B:$Z,21,0),"")</f>
        <v/>
      </c>
      <c r="E50">
        <v>48</v>
      </c>
      <c r="F50" s="165" t="str">
        <f t="shared" si="1"/>
        <v>1年目旅費48</v>
      </c>
      <c r="G50" s="165" t="str">
        <f>IFERROR(+VLOOKUP(F50,インプットシート!$B:$Z,25,0),"")</f>
        <v/>
      </c>
      <c r="H50" s="165" t="str">
        <f>IFERROR(+VLOOKUP(F50,インプットシート!$B:$Z,21,0),"")</f>
        <v/>
      </c>
      <c r="I50">
        <v>48</v>
      </c>
      <c r="J50" s="165" t="str">
        <f t="shared" si="2"/>
        <v>1年目賃金（アルバイト）48</v>
      </c>
      <c r="K50" s="165" t="str">
        <f>IFERROR(+VLOOKUP(J50,インプットシート!$B:$Z,25,0),"")</f>
        <v/>
      </c>
      <c r="L50" s="165" t="str">
        <f>IFERROR(+VLOOKUP(J50,インプットシート!$B:$Z,21,0),"")</f>
        <v/>
      </c>
      <c r="M50">
        <v>48</v>
      </c>
      <c r="N50" s="165" t="str">
        <f t="shared" si="3"/>
        <v>1年目家賃48</v>
      </c>
      <c r="O50" s="165" t="str">
        <f>IFERROR(+VLOOKUP(N50,インプットシート!$B:$Z,25,0),"")</f>
        <v/>
      </c>
      <c r="P50" s="165" t="str">
        <f>IFERROR(+VLOOKUP(N50,インプットシート!$B:$Z,21,0),"")</f>
        <v/>
      </c>
      <c r="Q50">
        <v>48</v>
      </c>
      <c r="R50" s="165" t="str">
        <f t="shared" si="4"/>
        <v>1年目光熱水費48</v>
      </c>
      <c r="S50" s="165" t="str">
        <f>IFERROR(+VLOOKUP(R50,インプットシート!$B:$Z,25,0),"")</f>
        <v/>
      </c>
      <c r="T50" s="165" t="str">
        <f>IFERROR(+VLOOKUP(R50,インプットシート!$B:$Z,21,0),"")</f>
        <v/>
      </c>
      <c r="U50">
        <v>48</v>
      </c>
      <c r="V50" s="165" t="str">
        <f t="shared" si="5"/>
        <v>1年目備品購入費48</v>
      </c>
      <c r="W50" s="165" t="str">
        <f>IFERROR(+VLOOKUP(V50,インプットシート!$B:$Z,25,0),"")</f>
        <v/>
      </c>
      <c r="X50" s="165" t="str">
        <f>IFERROR(+VLOOKUP(V50,インプットシート!$B:$Z,21,0),"")</f>
        <v/>
      </c>
      <c r="Y50">
        <v>48</v>
      </c>
      <c r="Z50" s="165" t="str">
        <f t="shared" si="6"/>
        <v>1年目消耗品費48</v>
      </c>
      <c r="AA50" s="165" t="str">
        <f>IFERROR(+VLOOKUP(Z50,インプットシート!$B:$Z,25,0),"")</f>
        <v/>
      </c>
      <c r="AB50" s="165" t="str">
        <f>IFERROR(+VLOOKUP(Z50,インプットシート!$B:$Z,21,0),"")</f>
        <v/>
      </c>
      <c r="AC50">
        <v>48</v>
      </c>
      <c r="AD50" s="165" t="str">
        <f t="shared" si="7"/>
        <v>1年目借料損料48</v>
      </c>
      <c r="AE50" s="165" t="str">
        <f>IFERROR(+VLOOKUP(AD50,インプットシート!$B:$Z,25,0),"")</f>
        <v/>
      </c>
      <c r="AF50" s="165" t="str">
        <f>IFERROR(+VLOOKUP(AD50,インプットシート!$B:$Z,21,0),"")</f>
        <v/>
      </c>
      <c r="AG50">
        <v>48</v>
      </c>
      <c r="AH50" s="165" t="str">
        <f t="shared" si="8"/>
        <v>1年目印刷製本費48</v>
      </c>
      <c r="AI50" s="165" t="str">
        <f>IFERROR(+VLOOKUP(AH50,インプットシート!$B:$Z,25,0),"")</f>
        <v/>
      </c>
      <c r="AJ50" s="165" t="str">
        <f>IFERROR(+VLOOKUP(AH50,インプットシート!$B:$Z,21,0),"")</f>
        <v/>
      </c>
      <c r="AK50">
        <v>48</v>
      </c>
      <c r="AL50" s="165" t="str">
        <f t="shared" si="9"/>
        <v>1年目通信運搬費48</v>
      </c>
      <c r="AM50" s="165" t="str">
        <f>IFERROR(+VLOOKUP(AL50,インプットシート!$B:$Z,25,0),"")</f>
        <v/>
      </c>
      <c r="AN50" s="165" t="str">
        <f>IFERROR(+VLOOKUP(AL50,インプットシート!$B:$Z,21,0),"")</f>
        <v/>
      </c>
      <c r="AO50">
        <v>48</v>
      </c>
      <c r="AP50" s="165" t="str">
        <f t="shared" si="10"/>
        <v>1年目委託費48</v>
      </c>
      <c r="AQ50" s="165" t="str">
        <f>IFERROR(+VLOOKUP(AP50,インプットシート!$B:$Z,25,0),"")</f>
        <v/>
      </c>
      <c r="AR50" s="165" t="str">
        <f>IFERROR(+VLOOKUP(AP50,インプットシート!$B:$Z,21,0),"")</f>
        <v/>
      </c>
      <c r="AS50">
        <v>48</v>
      </c>
      <c r="AT50" s="165" t="str">
        <f t="shared" si="11"/>
        <v>1年目雑役務費48</v>
      </c>
      <c r="AU50" s="165" t="str">
        <f>IFERROR(+VLOOKUP(AT50,インプットシート!$B:$Z,25,0),"")</f>
        <v/>
      </c>
      <c r="AV50" s="165" t="str">
        <f>IFERROR(+VLOOKUP(AT50,インプットシート!$B:$Z,21,0),"")</f>
        <v/>
      </c>
      <c r="AW50">
        <v>48</v>
      </c>
      <c r="AX50" s="165" t="str">
        <f t="shared" si="12"/>
        <v>1年目保険料48</v>
      </c>
      <c r="AY50" s="165" t="str">
        <f>IFERROR(+VLOOKUP(AX50,インプットシート!$B:$Z,25,0),"")</f>
        <v/>
      </c>
      <c r="AZ50" s="165" t="str">
        <f>IFERROR(+VLOOKUP(AX50,インプットシート!$B:$Z,21,0),"")</f>
        <v/>
      </c>
      <c r="BA50">
        <v>48</v>
      </c>
      <c r="BB50" s="165" t="str">
        <f t="shared" si="13"/>
        <v>1年目その他の経費48</v>
      </c>
      <c r="BC50" s="165" t="str">
        <f>IFERROR(+VLOOKUP(BB50,インプットシート!$B:$Z,25,0),"")</f>
        <v/>
      </c>
      <c r="BD50" s="165" t="str">
        <f>IFERROR(+VLOOKUP(BB50,インプットシート!$B:$Z,21,0),"")</f>
        <v/>
      </c>
      <c r="BE50">
        <v>48</v>
      </c>
      <c r="BF50" s="165" t="str">
        <f t="shared" si="14"/>
        <v>1年目参加費収入48</v>
      </c>
      <c r="BG50" s="165" t="str">
        <f>IFERROR(+VLOOKUP(BF50,インプットシート!$B:$Z,25,0),"")</f>
        <v/>
      </c>
      <c r="BH50" s="165" t="str">
        <f>IFERROR(+VLOOKUP(BF50,インプットシート!$B:$Z,21,0),"")</f>
        <v/>
      </c>
      <c r="BI50">
        <v>48</v>
      </c>
      <c r="BJ50" s="165" t="str">
        <f t="shared" si="15"/>
        <v>1年目寄付金・協賛金収入48</v>
      </c>
      <c r="BK50" s="165" t="str">
        <f>IFERROR(+VLOOKUP(BJ50,インプットシート!$B:$Z,25,0),"")</f>
        <v/>
      </c>
      <c r="BL50" s="165" t="str">
        <f>IFERROR(+VLOOKUP(BJ50,インプットシート!$B:$Z,21,0),"")</f>
        <v/>
      </c>
      <c r="BM50">
        <v>48</v>
      </c>
      <c r="BN50" s="165" t="str">
        <f t="shared" si="16"/>
        <v>1年目一般会計繰入金48</v>
      </c>
      <c r="BO50" s="165" t="str">
        <f>IFERROR(+VLOOKUP(BN50,インプットシート!$B:$Z,25,0),"")</f>
        <v/>
      </c>
      <c r="BP50" s="165" t="str">
        <f>IFERROR(+VLOOKUP(BN50,インプットシート!$B:$Z,21,0),"")</f>
        <v/>
      </c>
      <c r="BQ50">
        <v>48</v>
      </c>
      <c r="BR50" s="165" t="str">
        <f t="shared" si="17"/>
        <v>1年目賃金（職員）48</v>
      </c>
      <c r="BS50" s="165" t="str">
        <f>IFERROR(+VLOOKUP(BR50,インプットシート!$B:$Z,25,0),"")</f>
        <v/>
      </c>
      <c r="BT50" s="165" t="str">
        <f>IFERROR(+VLOOKUP(BR50,インプットシート!$B:$Z,21,0),"")</f>
        <v/>
      </c>
    </row>
    <row r="51" spans="1:72">
      <c r="A51">
        <v>49</v>
      </c>
      <c r="B51" s="165" t="str">
        <f t="shared" si="0"/>
        <v>1年目謝金49</v>
      </c>
      <c r="C51" s="165" t="str">
        <f>IFERROR(+VLOOKUP(B51,インプットシート!$B:$Z,25,0),"")</f>
        <v/>
      </c>
      <c r="D51" s="165" t="str">
        <f>IFERROR(+VLOOKUP(B51,インプットシート!$B:$Z,21,0),"")</f>
        <v/>
      </c>
      <c r="E51">
        <v>49</v>
      </c>
      <c r="F51" s="165" t="str">
        <f t="shared" si="1"/>
        <v>1年目旅費49</v>
      </c>
      <c r="G51" s="165" t="str">
        <f>IFERROR(+VLOOKUP(F51,インプットシート!$B:$Z,25,0),"")</f>
        <v/>
      </c>
      <c r="H51" s="165" t="str">
        <f>IFERROR(+VLOOKUP(F51,インプットシート!$B:$Z,21,0),"")</f>
        <v/>
      </c>
      <c r="I51">
        <v>49</v>
      </c>
      <c r="J51" s="165" t="str">
        <f t="shared" si="2"/>
        <v>1年目賃金（アルバイト）49</v>
      </c>
      <c r="K51" s="165" t="str">
        <f>IFERROR(+VLOOKUP(J51,インプットシート!$B:$Z,25,0),"")</f>
        <v/>
      </c>
      <c r="L51" s="165" t="str">
        <f>IFERROR(+VLOOKUP(J51,インプットシート!$B:$Z,21,0),"")</f>
        <v/>
      </c>
      <c r="M51">
        <v>49</v>
      </c>
      <c r="N51" s="165" t="str">
        <f t="shared" si="3"/>
        <v>1年目家賃49</v>
      </c>
      <c r="O51" s="165" t="str">
        <f>IFERROR(+VLOOKUP(N51,インプットシート!$B:$Z,25,0),"")</f>
        <v/>
      </c>
      <c r="P51" s="165" t="str">
        <f>IFERROR(+VLOOKUP(N51,インプットシート!$B:$Z,21,0),"")</f>
        <v/>
      </c>
      <c r="Q51">
        <v>49</v>
      </c>
      <c r="R51" s="165" t="str">
        <f t="shared" si="4"/>
        <v>1年目光熱水費49</v>
      </c>
      <c r="S51" s="165" t="str">
        <f>IFERROR(+VLOOKUP(R51,インプットシート!$B:$Z,25,0),"")</f>
        <v/>
      </c>
      <c r="T51" s="165" t="str">
        <f>IFERROR(+VLOOKUP(R51,インプットシート!$B:$Z,21,0),"")</f>
        <v/>
      </c>
      <c r="U51">
        <v>49</v>
      </c>
      <c r="V51" s="165" t="str">
        <f t="shared" si="5"/>
        <v>1年目備品購入費49</v>
      </c>
      <c r="W51" s="165" t="str">
        <f>IFERROR(+VLOOKUP(V51,インプットシート!$B:$Z,25,0),"")</f>
        <v/>
      </c>
      <c r="X51" s="165" t="str">
        <f>IFERROR(+VLOOKUP(V51,インプットシート!$B:$Z,21,0),"")</f>
        <v/>
      </c>
      <c r="Y51">
        <v>49</v>
      </c>
      <c r="Z51" s="165" t="str">
        <f t="shared" si="6"/>
        <v>1年目消耗品費49</v>
      </c>
      <c r="AA51" s="165" t="str">
        <f>IFERROR(+VLOOKUP(Z51,インプットシート!$B:$Z,25,0),"")</f>
        <v/>
      </c>
      <c r="AB51" s="165" t="str">
        <f>IFERROR(+VLOOKUP(Z51,インプットシート!$B:$Z,21,0),"")</f>
        <v/>
      </c>
      <c r="AC51">
        <v>49</v>
      </c>
      <c r="AD51" s="165" t="str">
        <f t="shared" si="7"/>
        <v>1年目借料損料49</v>
      </c>
      <c r="AE51" s="165" t="str">
        <f>IFERROR(+VLOOKUP(AD51,インプットシート!$B:$Z,25,0),"")</f>
        <v/>
      </c>
      <c r="AF51" s="165" t="str">
        <f>IFERROR(+VLOOKUP(AD51,インプットシート!$B:$Z,21,0),"")</f>
        <v/>
      </c>
      <c r="AG51">
        <v>49</v>
      </c>
      <c r="AH51" s="165" t="str">
        <f t="shared" si="8"/>
        <v>1年目印刷製本費49</v>
      </c>
      <c r="AI51" s="165" t="str">
        <f>IFERROR(+VLOOKUP(AH51,インプットシート!$B:$Z,25,0),"")</f>
        <v/>
      </c>
      <c r="AJ51" s="165" t="str">
        <f>IFERROR(+VLOOKUP(AH51,インプットシート!$B:$Z,21,0),"")</f>
        <v/>
      </c>
      <c r="AK51">
        <v>49</v>
      </c>
      <c r="AL51" s="165" t="str">
        <f t="shared" si="9"/>
        <v>1年目通信運搬費49</v>
      </c>
      <c r="AM51" s="165" t="str">
        <f>IFERROR(+VLOOKUP(AL51,インプットシート!$B:$Z,25,0),"")</f>
        <v/>
      </c>
      <c r="AN51" s="165" t="str">
        <f>IFERROR(+VLOOKUP(AL51,インプットシート!$B:$Z,21,0),"")</f>
        <v/>
      </c>
      <c r="AO51">
        <v>49</v>
      </c>
      <c r="AP51" s="165" t="str">
        <f t="shared" si="10"/>
        <v>1年目委託費49</v>
      </c>
      <c r="AQ51" s="165" t="str">
        <f>IFERROR(+VLOOKUP(AP51,インプットシート!$B:$Z,25,0),"")</f>
        <v/>
      </c>
      <c r="AR51" s="165" t="str">
        <f>IFERROR(+VLOOKUP(AP51,インプットシート!$B:$Z,21,0),"")</f>
        <v/>
      </c>
      <c r="AS51">
        <v>49</v>
      </c>
      <c r="AT51" s="165" t="str">
        <f t="shared" si="11"/>
        <v>1年目雑役務費49</v>
      </c>
      <c r="AU51" s="165" t="str">
        <f>IFERROR(+VLOOKUP(AT51,インプットシート!$B:$Z,25,0),"")</f>
        <v/>
      </c>
      <c r="AV51" s="165" t="str">
        <f>IFERROR(+VLOOKUP(AT51,インプットシート!$B:$Z,21,0),"")</f>
        <v/>
      </c>
      <c r="AW51">
        <v>49</v>
      </c>
      <c r="AX51" s="165" t="str">
        <f t="shared" si="12"/>
        <v>1年目保険料49</v>
      </c>
      <c r="AY51" s="165" t="str">
        <f>IFERROR(+VLOOKUP(AX51,インプットシート!$B:$Z,25,0),"")</f>
        <v/>
      </c>
      <c r="AZ51" s="165" t="str">
        <f>IFERROR(+VLOOKUP(AX51,インプットシート!$B:$Z,21,0),"")</f>
        <v/>
      </c>
      <c r="BA51">
        <v>49</v>
      </c>
      <c r="BB51" s="165" t="str">
        <f t="shared" si="13"/>
        <v>1年目その他の経費49</v>
      </c>
      <c r="BC51" s="165" t="str">
        <f>IFERROR(+VLOOKUP(BB51,インプットシート!$B:$Z,25,0),"")</f>
        <v/>
      </c>
      <c r="BD51" s="165" t="str">
        <f>IFERROR(+VLOOKUP(BB51,インプットシート!$B:$Z,21,0),"")</f>
        <v/>
      </c>
      <c r="BE51">
        <v>49</v>
      </c>
      <c r="BF51" s="165" t="str">
        <f t="shared" si="14"/>
        <v>1年目参加費収入49</v>
      </c>
      <c r="BG51" s="165" t="str">
        <f>IFERROR(+VLOOKUP(BF51,インプットシート!$B:$Z,25,0),"")</f>
        <v/>
      </c>
      <c r="BH51" s="165" t="str">
        <f>IFERROR(+VLOOKUP(BF51,インプットシート!$B:$Z,21,0),"")</f>
        <v/>
      </c>
      <c r="BI51">
        <v>49</v>
      </c>
      <c r="BJ51" s="165" t="str">
        <f t="shared" si="15"/>
        <v>1年目寄付金・協賛金収入49</v>
      </c>
      <c r="BK51" s="165" t="str">
        <f>IFERROR(+VLOOKUP(BJ51,インプットシート!$B:$Z,25,0),"")</f>
        <v/>
      </c>
      <c r="BL51" s="165" t="str">
        <f>IFERROR(+VLOOKUP(BJ51,インプットシート!$B:$Z,21,0),"")</f>
        <v/>
      </c>
      <c r="BM51">
        <v>49</v>
      </c>
      <c r="BN51" s="165" t="str">
        <f t="shared" si="16"/>
        <v>1年目一般会計繰入金49</v>
      </c>
      <c r="BO51" s="165" t="str">
        <f>IFERROR(+VLOOKUP(BN51,インプットシート!$B:$Z,25,0),"")</f>
        <v/>
      </c>
      <c r="BP51" s="165" t="str">
        <f>IFERROR(+VLOOKUP(BN51,インプットシート!$B:$Z,21,0),"")</f>
        <v/>
      </c>
      <c r="BQ51">
        <v>49</v>
      </c>
      <c r="BR51" s="165" t="str">
        <f t="shared" si="17"/>
        <v>1年目賃金（職員）49</v>
      </c>
      <c r="BS51" s="165" t="str">
        <f>IFERROR(+VLOOKUP(BR51,インプットシート!$B:$Z,25,0),"")</f>
        <v/>
      </c>
      <c r="BT51" s="165" t="str">
        <f>IFERROR(+VLOOKUP(BR51,インプットシート!$B:$Z,21,0),"")</f>
        <v/>
      </c>
    </row>
    <row r="52" spans="1:72">
      <c r="A52">
        <v>50</v>
      </c>
      <c r="B52" s="165" t="str">
        <f t="shared" si="0"/>
        <v>1年目謝金50</v>
      </c>
      <c r="C52" s="165" t="str">
        <f>IFERROR(+VLOOKUP(B52,インプットシート!$B:$Z,25,0),"")</f>
        <v/>
      </c>
      <c r="D52" s="165" t="str">
        <f>IFERROR(+VLOOKUP(B52,インプットシート!$B:$Z,21,0),"")</f>
        <v/>
      </c>
      <c r="E52">
        <v>50</v>
      </c>
      <c r="F52" s="165" t="str">
        <f t="shared" si="1"/>
        <v>1年目旅費50</v>
      </c>
      <c r="G52" s="165" t="str">
        <f>IFERROR(+VLOOKUP(F52,インプットシート!$B:$Z,25,0),"")</f>
        <v/>
      </c>
      <c r="H52" s="165" t="str">
        <f>IFERROR(+VLOOKUP(F52,インプットシート!$B:$Z,21,0),"")</f>
        <v/>
      </c>
      <c r="I52">
        <v>50</v>
      </c>
      <c r="J52" s="165" t="str">
        <f t="shared" si="2"/>
        <v>1年目賃金（アルバイト）50</v>
      </c>
      <c r="K52" s="165" t="str">
        <f>IFERROR(+VLOOKUP(J52,インプットシート!$B:$Z,25,0),"")</f>
        <v/>
      </c>
      <c r="L52" s="165" t="str">
        <f>IFERROR(+VLOOKUP(J52,インプットシート!$B:$Z,21,0),"")</f>
        <v/>
      </c>
      <c r="M52">
        <v>50</v>
      </c>
      <c r="N52" s="165" t="str">
        <f t="shared" si="3"/>
        <v>1年目家賃50</v>
      </c>
      <c r="O52" s="165" t="str">
        <f>IFERROR(+VLOOKUP(N52,インプットシート!$B:$Z,25,0),"")</f>
        <v/>
      </c>
      <c r="P52" s="165" t="str">
        <f>IFERROR(+VLOOKUP(N52,インプットシート!$B:$Z,21,0),"")</f>
        <v/>
      </c>
      <c r="Q52">
        <v>50</v>
      </c>
      <c r="R52" s="165" t="str">
        <f t="shared" si="4"/>
        <v>1年目光熱水費50</v>
      </c>
      <c r="S52" s="165" t="str">
        <f>IFERROR(+VLOOKUP(R52,インプットシート!$B:$Z,25,0),"")</f>
        <v/>
      </c>
      <c r="T52" s="165" t="str">
        <f>IFERROR(+VLOOKUP(R52,インプットシート!$B:$Z,21,0),"")</f>
        <v/>
      </c>
      <c r="U52">
        <v>50</v>
      </c>
      <c r="V52" s="165" t="str">
        <f t="shared" si="5"/>
        <v>1年目備品購入費50</v>
      </c>
      <c r="W52" s="165" t="str">
        <f>IFERROR(+VLOOKUP(V52,インプットシート!$B:$Z,25,0),"")</f>
        <v/>
      </c>
      <c r="X52" s="165" t="str">
        <f>IFERROR(+VLOOKUP(V52,インプットシート!$B:$Z,21,0),"")</f>
        <v/>
      </c>
      <c r="Y52">
        <v>50</v>
      </c>
      <c r="Z52" s="165" t="str">
        <f t="shared" si="6"/>
        <v>1年目消耗品費50</v>
      </c>
      <c r="AA52" s="165" t="str">
        <f>IFERROR(+VLOOKUP(Z52,インプットシート!$B:$Z,25,0),"")</f>
        <v/>
      </c>
      <c r="AB52" s="165" t="str">
        <f>IFERROR(+VLOOKUP(Z52,インプットシート!$B:$Z,21,0),"")</f>
        <v/>
      </c>
      <c r="AC52">
        <v>50</v>
      </c>
      <c r="AD52" s="165" t="str">
        <f t="shared" si="7"/>
        <v>1年目借料損料50</v>
      </c>
      <c r="AE52" s="165" t="str">
        <f>IFERROR(+VLOOKUP(AD52,インプットシート!$B:$Z,25,0),"")</f>
        <v/>
      </c>
      <c r="AF52" s="165" t="str">
        <f>IFERROR(+VLOOKUP(AD52,インプットシート!$B:$Z,21,0),"")</f>
        <v/>
      </c>
      <c r="AG52">
        <v>50</v>
      </c>
      <c r="AH52" s="165" t="str">
        <f t="shared" si="8"/>
        <v>1年目印刷製本費50</v>
      </c>
      <c r="AI52" s="165" t="str">
        <f>IFERROR(+VLOOKUP(AH52,インプットシート!$B:$Z,25,0),"")</f>
        <v/>
      </c>
      <c r="AJ52" s="165" t="str">
        <f>IFERROR(+VLOOKUP(AH52,インプットシート!$B:$Z,21,0),"")</f>
        <v/>
      </c>
      <c r="AK52">
        <v>50</v>
      </c>
      <c r="AL52" s="165" t="str">
        <f t="shared" si="9"/>
        <v>1年目通信運搬費50</v>
      </c>
      <c r="AM52" s="165" t="str">
        <f>IFERROR(+VLOOKUP(AL52,インプットシート!$B:$Z,25,0),"")</f>
        <v/>
      </c>
      <c r="AN52" s="165" t="str">
        <f>IFERROR(+VLOOKUP(AL52,インプットシート!$B:$Z,21,0),"")</f>
        <v/>
      </c>
      <c r="AO52">
        <v>50</v>
      </c>
      <c r="AP52" s="165" t="str">
        <f t="shared" si="10"/>
        <v>1年目委託費50</v>
      </c>
      <c r="AQ52" s="165" t="str">
        <f>IFERROR(+VLOOKUP(AP52,インプットシート!$B:$Z,25,0),"")</f>
        <v/>
      </c>
      <c r="AR52" s="165" t="str">
        <f>IFERROR(+VLOOKUP(AP52,インプットシート!$B:$Z,21,0),"")</f>
        <v/>
      </c>
      <c r="AS52">
        <v>50</v>
      </c>
      <c r="AT52" s="165" t="str">
        <f t="shared" si="11"/>
        <v>1年目雑役務費50</v>
      </c>
      <c r="AU52" s="165" t="str">
        <f>IFERROR(+VLOOKUP(AT52,インプットシート!$B:$Z,25,0),"")</f>
        <v/>
      </c>
      <c r="AV52" s="165" t="str">
        <f>IFERROR(+VLOOKUP(AT52,インプットシート!$B:$Z,21,0),"")</f>
        <v/>
      </c>
      <c r="AW52">
        <v>50</v>
      </c>
      <c r="AX52" s="165" t="str">
        <f t="shared" si="12"/>
        <v>1年目保険料50</v>
      </c>
      <c r="AY52" s="165" t="str">
        <f>IFERROR(+VLOOKUP(AX52,インプットシート!$B:$Z,25,0),"")</f>
        <v/>
      </c>
      <c r="AZ52" s="165" t="str">
        <f>IFERROR(+VLOOKUP(AX52,インプットシート!$B:$Z,21,0),"")</f>
        <v/>
      </c>
      <c r="BA52">
        <v>50</v>
      </c>
      <c r="BB52" s="165" t="str">
        <f t="shared" si="13"/>
        <v>1年目その他の経費50</v>
      </c>
      <c r="BC52" s="165" t="str">
        <f>IFERROR(+VLOOKUP(BB52,インプットシート!$B:$Z,25,0),"")</f>
        <v/>
      </c>
      <c r="BD52" s="165" t="str">
        <f>IFERROR(+VLOOKUP(BB52,インプットシート!$B:$Z,21,0),"")</f>
        <v/>
      </c>
      <c r="BE52">
        <v>50</v>
      </c>
      <c r="BF52" s="165" t="str">
        <f t="shared" si="14"/>
        <v>1年目参加費収入50</v>
      </c>
      <c r="BG52" s="165" t="str">
        <f>IFERROR(+VLOOKUP(BF52,インプットシート!$B:$Z,25,0),"")</f>
        <v/>
      </c>
      <c r="BH52" s="165" t="str">
        <f>IFERROR(+VLOOKUP(BF52,インプットシート!$B:$Z,21,0),"")</f>
        <v/>
      </c>
      <c r="BI52">
        <v>50</v>
      </c>
      <c r="BJ52" s="165" t="str">
        <f t="shared" si="15"/>
        <v>1年目寄付金・協賛金収入50</v>
      </c>
      <c r="BK52" s="165" t="str">
        <f>IFERROR(+VLOOKUP(BJ52,インプットシート!$B:$Z,25,0),"")</f>
        <v/>
      </c>
      <c r="BL52" s="165" t="str">
        <f>IFERROR(+VLOOKUP(BJ52,インプットシート!$B:$Z,21,0),"")</f>
        <v/>
      </c>
      <c r="BM52">
        <v>50</v>
      </c>
      <c r="BN52" s="165" t="str">
        <f t="shared" si="16"/>
        <v>1年目一般会計繰入金50</v>
      </c>
      <c r="BO52" s="165" t="str">
        <f>IFERROR(+VLOOKUP(BN52,インプットシート!$B:$Z,25,0),"")</f>
        <v/>
      </c>
      <c r="BP52" s="165" t="str">
        <f>IFERROR(+VLOOKUP(BN52,インプットシート!$B:$Z,21,0),"")</f>
        <v/>
      </c>
      <c r="BQ52">
        <v>50</v>
      </c>
      <c r="BR52" s="165" t="str">
        <f t="shared" si="17"/>
        <v>1年目賃金（職員）50</v>
      </c>
      <c r="BS52" s="165" t="str">
        <f>IFERROR(+VLOOKUP(BR52,インプットシート!$B:$Z,25,0),"")</f>
        <v/>
      </c>
      <c r="BT52" s="165" t="str">
        <f>IFERROR(+VLOOKUP(BR52,インプットシート!$B:$Z,21,0),"")</f>
        <v/>
      </c>
    </row>
    <row r="53" spans="1:72">
      <c r="A53">
        <v>51</v>
      </c>
      <c r="B53" s="165" t="str">
        <f t="shared" si="0"/>
        <v>1年目謝金51</v>
      </c>
      <c r="C53" s="165" t="str">
        <f>IFERROR(+VLOOKUP(B53,インプットシート!$B:$Z,25,0),"")</f>
        <v/>
      </c>
      <c r="D53" s="165" t="str">
        <f>IFERROR(+VLOOKUP(B53,インプットシート!$B:$Z,21,0),"")</f>
        <v/>
      </c>
      <c r="E53">
        <v>51</v>
      </c>
      <c r="F53" s="165" t="str">
        <f t="shared" si="1"/>
        <v>1年目旅費51</v>
      </c>
      <c r="G53" s="165" t="str">
        <f>IFERROR(+VLOOKUP(F53,インプットシート!$B:$Z,25,0),"")</f>
        <v/>
      </c>
      <c r="H53" s="165" t="str">
        <f>IFERROR(+VLOOKUP(F53,インプットシート!$B:$Z,21,0),"")</f>
        <v/>
      </c>
      <c r="I53">
        <v>51</v>
      </c>
      <c r="J53" s="165" t="str">
        <f t="shared" si="2"/>
        <v>1年目賃金（アルバイト）51</v>
      </c>
      <c r="K53" s="165" t="str">
        <f>IFERROR(+VLOOKUP(J53,インプットシート!$B:$Z,25,0),"")</f>
        <v/>
      </c>
      <c r="L53" s="165" t="str">
        <f>IFERROR(+VLOOKUP(J53,インプットシート!$B:$Z,21,0),"")</f>
        <v/>
      </c>
      <c r="M53">
        <v>51</v>
      </c>
      <c r="N53" s="165" t="str">
        <f t="shared" si="3"/>
        <v>1年目家賃51</v>
      </c>
      <c r="O53" s="165" t="str">
        <f>IFERROR(+VLOOKUP(N53,インプットシート!$B:$Z,25,0),"")</f>
        <v/>
      </c>
      <c r="P53" s="165" t="str">
        <f>IFERROR(+VLOOKUP(N53,インプットシート!$B:$Z,21,0),"")</f>
        <v/>
      </c>
      <c r="Q53">
        <v>51</v>
      </c>
      <c r="R53" s="165" t="str">
        <f t="shared" si="4"/>
        <v>1年目光熱水費51</v>
      </c>
      <c r="S53" s="165" t="str">
        <f>IFERROR(+VLOOKUP(R53,インプットシート!$B:$Z,25,0),"")</f>
        <v/>
      </c>
      <c r="T53" s="165" t="str">
        <f>IFERROR(+VLOOKUP(R53,インプットシート!$B:$Z,21,0),"")</f>
        <v/>
      </c>
      <c r="U53">
        <v>51</v>
      </c>
      <c r="V53" s="165" t="str">
        <f t="shared" si="5"/>
        <v>1年目備品購入費51</v>
      </c>
      <c r="W53" s="165" t="str">
        <f>IFERROR(+VLOOKUP(V53,インプットシート!$B:$Z,25,0),"")</f>
        <v/>
      </c>
      <c r="X53" s="165" t="str">
        <f>IFERROR(+VLOOKUP(V53,インプットシート!$B:$Z,21,0),"")</f>
        <v/>
      </c>
      <c r="Y53">
        <v>51</v>
      </c>
      <c r="Z53" s="165" t="str">
        <f t="shared" si="6"/>
        <v>1年目消耗品費51</v>
      </c>
      <c r="AA53" s="165" t="str">
        <f>IFERROR(+VLOOKUP(Z53,インプットシート!$B:$Z,25,0),"")</f>
        <v/>
      </c>
      <c r="AB53" s="165" t="str">
        <f>IFERROR(+VLOOKUP(Z53,インプットシート!$B:$Z,21,0),"")</f>
        <v/>
      </c>
      <c r="AC53">
        <v>51</v>
      </c>
      <c r="AD53" s="165" t="str">
        <f t="shared" si="7"/>
        <v>1年目借料損料51</v>
      </c>
      <c r="AE53" s="165" t="str">
        <f>IFERROR(+VLOOKUP(AD53,インプットシート!$B:$Z,25,0),"")</f>
        <v/>
      </c>
      <c r="AF53" s="165" t="str">
        <f>IFERROR(+VLOOKUP(AD53,インプットシート!$B:$Z,21,0),"")</f>
        <v/>
      </c>
      <c r="AG53">
        <v>51</v>
      </c>
      <c r="AH53" s="165" t="str">
        <f t="shared" si="8"/>
        <v>1年目印刷製本費51</v>
      </c>
      <c r="AI53" s="165" t="str">
        <f>IFERROR(+VLOOKUP(AH53,インプットシート!$B:$Z,25,0),"")</f>
        <v/>
      </c>
      <c r="AJ53" s="165" t="str">
        <f>IFERROR(+VLOOKUP(AH53,インプットシート!$B:$Z,21,0),"")</f>
        <v/>
      </c>
      <c r="AK53">
        <v>51</v>
      </c>
      <c r="AL53" s="165" t="str">
        <f t="shared" si="9"/>
        <v>1年目通信運搬費51</v>
      </c>
      <c r="AM53" s="165" t="str">
        <f>IFERROR(+VLOOKUP(AL53,インプットシート!$B:$Z,25,0),"")</f>
        <v/>
      </c>
      <c r="AN53" s="165" t="str">
        <f>IFERROR(+VLOOKUP(AL53,インプットシート!$B:$Z,21,0),"")</f>
        <v/>
      </c>
      <c r="AO53">
        <v>51</v>
      </c>
      <c r="AP53" s="165" t="str">
        <f t="shared" si="10"/>
        <v>1年目委託費51</v>
      </c>
      <c r="AQ53" s="165" t="str">
        <f>IFERROR(+VLOOKUP(AP53,インプットシート!$B:$Z,25,0),"")</f>
        <v/>
      </c>
      <c r="AR53" s="165" t="str">
        <f>IFERROR(+VLOOKUP(AP53,インプットシート!$B:$Z,21,0),"")</f>
        <v/>
      </c>
      <c r="AS53">
        <v>51</v>
      </c>
      <c r="AT53" s="165" t="str">
        <f t="shared" si="11"/>
        <v>1年目雑役務費51</v>
      </c>
      <c r="AU53" s="165" t="str">
        <f>IFERROR(+VLOOKUP(AT53,インプットシート!$B:$Z,25,0),"")</f>
        <v/>
      </c>
      <c r="AV53" s="165" t="str">
        <f>IFERROR(+VLOOKUP(AT53,インプットシート!$B:$Z,21,0),"")</f>
        <v/>
      </c>
      <c r="AW53">
        <v>51</v>
      </c>
      <c r="AX53" s="165" t="str">
        <f t="shared" si="12"/>
        <v>1年目保険料51</v>
      </c>
      <c r="AY53" s="165" t="str">
        <f>IFERROR(+VLOOKUP(AX53,インプットシート!$B:$Z,25,0),"")</f>
        <v/>
      </c>
      <c r="AZ53" s="165" t="str">
        <f>IFERROR(+VLOOKUP(AX53,インプットシート!$B:$Z,21,0),"")</f>
        <v/>
      </c>
      <c r="BA53">
        <v>51</v>
      </c>
      <c r="BB53" s="165" t="str">
        <f t="shared" si="13"/>
        <v>1年目その他の経費51</v>
      </c>
      <c r="BC53" s="165" t="str">
        <f>IFERROR(+VLOOKUP(BB53,インプットシート!$B:$Z,25,0),"")</f>
        <v/>
      </c>
      <c r="BD53" s="165" t="str">
        <f>IFERROR(+VLOOKUP(BB53,インプットシート!$B:$Z,21,0),"")</f>
        <v/>
      </c>
      <c r="BE53">
        <v>51</v>
      </c>
      <c r="BF53" s="165" t="str">
        <f t="shared" si="14"/>
        <v>1年目参加費収入51</v>
      </c>
      <c r="BG53" s="165" t="str">
        <f>IFERROR(+VLOOKUP(BF53,インプットシート!$B:$Z,25,0),"")</f>
        <v/>
      </c>
      <c r="BH53" s="165" t="str">
        <f>IFERROR(+VLOOKUP(BF53,インプットシート!$B:$Z,21,0),"")</f>
        <v/>
      </c>
      <c r="BI53">
        <v>51</v>
      </c>
      <c r="BJ53" s="165" t="str">
        <f t="shared" si="15"/>
        <v>1年目寄付金・協賛金収入51</v>
      </c>
      <c r="BK53" s="165" t="str">
        <f>IFERROR(+VLOOKUP(BJ53,インプットシート!$B:$Z,25,0),"")</f>
        <v/>
      </c>
      <c r="BL53" s="165" t="str">
        <f>IFERROR(+VLOOKUP(BJ53,インプットシート!$B:$Z,21,0),"")</f>
        <v/>
      </c>
      <c r="BM53">
        <v>51</v>
      </c>
      <c r="BN53" s="165" t="str">
        <f t="shared" si="16"/>
        <v>1年目一般会計繰入金51</v>
      </c>
      <c r="BO53" s="165" t="str">
        <f>IFERROR(+VLOOKUP(BN53,インプットシート!$B:$Z,25,0),"")</f>
        <v/>
      </c>
      <c r="BP53" s="165" t="str">
        <f>IFERROR(+VLOOKUP(BN53,インプットシート!$B:$Z,21,0),"")</f>
        <v/>
      </c>
      <c r="BQ53">
        <v>51</v>
      </c>
      <c r="BR53" s="165" t="str">
        <f t="shared" si="17"/>
        <v>1年目賃金（職員）51</v>
      </c>
      <c r="BS53" s="165" t="str">
        <f>IFERROR(+VLOOKUP(BR53,インプットシート!$B:$Z,25,0),"")</f>
        <v/>
      </c>
      <c r="BT53" s="165" t="str">
        <f>IFERROR(+VLOOKUP(BR53,インプットシート!$B:$Z,21,0),"")</f>
        <v/>
      </c>
    </row>
    <row r="54" spans="1:72">
      <c r="A54">
        <v>52</v>
      </c>
      <c r="B54" s="165" t="str">
        <f t="shared" si="0"/>
        <v>1年目謝金52</v>
      </c>
      <c r="C54" s="165" t="str">
        <f>IFERROR(+VLOOKUP(B54,インプットシート!$B:$Z,25,0),"")</f>
        <v/>
      </c>
      <c r="D54" s="165" t="str">
        <f>IFERROR(+VLOOKUP(B54,インプットシート!$B:$Z,21,0),"")</f>
        <v/>
      </c>
      <c r="E54">
        <v>52</v>
      </c>
      <c r="F54" s="165" t="str">
        <f t="shared" si="1"/>
        <v>1年目旅費52</v>
      </c>
      <c r="G54" s="165" t="str">
        <f>IFERROR(+VLOOKUP(F54,インプットシート!$B:$Z,25,0),"")</f>
        <v/>
      </c>
      <c r="H54" s="165" t="str">
        <f>IFERROR(+VLOOKUP(F54,インプットシート!$B:$Z,21,0),"")</f>
        <v/>
      </c>
      <c r="I54">
        <v>52</v>
      </c>
      <c r="J54" s="165" t="str">
        <f t="shared" si="2"/>
        <v>1年目賃金（アルバイト）52</v>
      </c>
      <c r="K54" s="165" t="str">
        <f>IFERROR(+VLOOKUP(J54,インプットシート!$B:$Z,25,0),"")</f>
        <v/>
      </c>
      <c r="L54" s="165" t="str">
        <f>IFERROR(+VLOOKUP(J54,インプットシート!$B:$Z,21,0),"")</f>
        <v/>
      </c>
      <c r="M54">
        <v>52</v>
      </c>
      <c r="N54" s="165" t="str">
        <f t="shared" si="3"/>
        <v>1年目家賃52</v>
      </c>
      <c r="O54" s="165" t="str">
        <f>IFERROR(+VLOOKUP(N54,インプットシート!$B:$Z,25,0),"")</f>
        <v/>
      </c>
      <c r="P54" s="165" t="str">
        <f>IFERROR(+VLOOKUP(N54,インプットシート!$B:$Z,21,0),"")</f>
        <v/>
      </c>
      <c r="Q54">
        <v>52</v>
      </c>
      <c r="R54" s="165" t="str">
        <f t="shared" si="4"/>
        <v>1年目光熱水費52</v>
      </c>
      <c r="S54" s="165" t="str">
        <f>IFERROR(+VLOOKUP(R54,インプットシート!$B:$Z,25,0),"")</f>
        <v/>
      </c>
      <c r="T54" s="165" t="str">
        <f>IFERROR(+VLOOKUP(R54,インプットシート!$B:$Z,21,0),"")</f>
        <v/>
      </c>
      <c r="U54">
        <v>52</v>
      </c>
      <c r="V54" s="165" t="str">
        <f t="shared" si="5"/>
        <v>1年目備品購入費52</v>
      </c>
      <c r="W54" s="165" t="str">
        <f>IFERROR(+VLOOKUP(V54,インプットシート!$B:$Z,25,0),"")</f>
        <v/>
      </c>
      <c r="X54" s="165" t="str">
        <f>IFERROR(+VLOOKUP(V54,インプットシート!$B:$Z,21,0),"")</f>
        <v/>
      </c>
      <c r="Y54">
        <v>52</v>
      </c>
      <c r="Z54" s="165" t="str">
        <f t="shared" si="6"/>
        <v>1年目消耗品費52</v>
      </c>
      <c r="AA54" s="165" t="str">
        <f>IFERROR(+VLOOKUP(Z54,インプットシート!$B:$Z,25,0),"")</f>
        <v/>
      </c>
      <c r="AB54" s="165" t="str">
        <f>IFERROR(+VLOOKUP(Z54,インプットシート!$B:$Z,21,0),"")</f>
        <v/>
      </c>
      <c r="AC54">
        <v>52</v>
      </c>
      <c r="AD54" s="165" t="str">
        <f t="shared" si="7"/>
        <v>1年目借料損料52</v>
      </c>
      <c r="AE54" s="165" t="str">
        <f>IFERROR(+VLOOKUP(AD54,インプットシート!$B:$Z,25,0),"")</f>
        <v/>
      </c>
      <c r="AF54" s="165" t="str">
        <f>IFERROR(+VLOOKUP(AD54,インプットシート!$B:$Z,21,0),"")</f>
        <v/>
      </c>
      <c r="AG54">
        <v>52</v>
      </c>
      <c r="AH54" s="165" t="str">
        <f t="shared" si="8"/>
        <v>1年目印刷製本費52</v>
      </c>
      <c r="AI54" s="165" t="str">
        <f>IFERROR(+VLOOKUP(AH54,インプットシート!$B:$Z,25,0),"")</f>
        <v/>
      </c>
      <c r="AJ54" s="165" t="str">
        <f>IFERROR(+VLOOKUP(AH54,インプットシート!$B:$Z,21,0),"")</f>
        <v/>
      </c>
      <c r="AK54">
        <v>52</v>
      </c>
      <c r="AL54" s="165" t="str">
        <f t="shared" si="9"/>
        <v>1年目通信運搬費52</v>
      </c>
      <c r="AM54" s="165" t="str">
        <f>IFERROR(+VLOOKUP(AL54,インプットシート!$B:$Z,25,0),"")</f>
        <v/>
      </c>
      <c r="AN54" s="165" t="str">
        <f>IFERROR(+VLOOKUP(AL54,インプットシート!$B:$Z,21,0),"")</f>
        <v/>
      </c>
      <c r="AO54">
        <v>52</v>
      </c>
      <c r="AP54" s="165" t="str">
        <f t="shared" si="10"/>
        <v>1年目委託費52</v>
      </c>
      <c r="AQ54" s="165" t="str">
        <f>IFERROR(+VLOOKUP(AP54,インプットシート!$B:$Z,25,0),"")</f>
        <v/>
      </c>
      <c r="AR54" s="165" t="str">
        <f>IFERROR(+VLOOKUP(AP54,インプットシート!$B:$Z,21,0),"")</f>
        <v/>
      </c>
      <c r="AS54">
        <v>52</v>
      </c>
      <c r="AT54" s="165" t="str">
        <f t="shared" si="11"/>
        <v>1年目雑役務費52</v>
      </c>
      <c r="AU54" s="165" t="str">
        <f>IFERROR(+VLOOKUP(AT54,インプットシート!$B:$Z,25,0),"")</f>
        <v/>
      </c>
      <c r="AV54" s="165" t="str">
        <f>IFERROR(+VLOOKUP(AT54,インプットシート!$B:$Z,21,0),"")</f>
        <v/>
      </c>
      <c r="AW54">
        <v>52</v>
      </c>
      <c r="AX54" s="165" t="str">
        <f t="shared" si="12"/>
        <v>1年目保険料52</v>
      </c>
      <c r="AY54" s="165" t="str">
        <f>IFERROR(+VLOOKUP(AX54,インプットシート!$B:$Z,25,0),"")</f>
        <v/>
      </c>
      <c r="AZ54" s="165" t="str">
        <f>IFERROR(+VLOOKUP(AX54,インプットシート!$B:$Z,21,0),"")</f>
        <v/>
      </c>
      <c r="BA54">
        <v>52</v>
      </c>
      <c r="BB54" s="165" t="str">
        <f t="shared" si="13"/>
        <v>1年目その他の経費52</v>
      </c>
      <c r="BC54" s="165" t="str">
        <f>IFERROR(+VLOOKUP(BB54,インプットシート!$B:$Z,25,0),"")</f>
        <v/>
      </c>
      <c r="BD54" s="165" t="str">
        <f>IFERROR(+VLOOKUP(BB54,インプットシート!$B:$Z,21,0),"")</f>
        <v/>
      </c>
      <c r="BE54">
        <v>52</v>
      </c>
      <c r="BF54" s="165" t="str">
        <f t="shared" si="14"/>
        <v>1年目参加費収入52</v>
      </c>
      <c r="BG54" s="165" t="str">
        <f>IFERROR(+VLOOKUP(BF54,インプットシート!$B:$Z,25,0),"")</f>
        <v/>
      </c>
      <c r="BH54" s="165" t="str">
        <f>IFERROR(+VLOOKUP(BF54,インプットシート!$B:$Z,21,0),"")</f>
        <v/>
      </c>
      <c r="BI54">
        <v>52</v>
      </c>
      <c r="BJ54" s="165" t="str">
        <f t="shared" si="15"/>
        <v>1年目寄付金・協賛金収入52</v>
      </c>
      <c r="BK54" s="165" t="str">
        <f>IFERROR(+VLOOKUP(BJ54,インプットシート!$B:$Z,25,0),"")</f>
        <v/>
      </c>
      <c r="BL54" s="165" t="str">
        <f>IFERROR(+VLOOKUP(BJ54,インプットシート!$B:$Z,21,0),"")</f>
        <v/>
      </c>
      <c r="BM54">
        <v>52</v>
      </c>
      <c r="BN54" s="165" t="str">
        <f t="shared" si="16"/>
        <v>1年目一般会計繰入金52</v>
      </c>
      <c r="BO54" s="165" t="str">
        <f>IFERROR(+VLOOKUP(BN54,インプットシート!$B:$Z,25,0),"")</f>
        <v/>
      </c>
      <c r="BP54" s="165" t="str">
        <f>IFERROR(+VLOOKUP(BN54,インプットシート!$B:$Z,21,0),"")</f>
        <v/>
      </c>
      <c r="BQ54">
        <v>52</v>
      </c>
      <c r="BR54" s="165" t="str">
        <f t="shared" si="17"/>
        <v>1年目賃金（職員）52</v>
      </c>
      <c r="BS54" s="165" t="str">
        <f>IFERROR(+VLOOKUP(BR54,インプットシート!$B:$Z,25,0),"")</f>
        <v/>
      </c>
      <c r="BT54" s="165" t="str">
        <f>IFERROR(+VLOOKUP(BR54,インプットシート!$B:$Z,21,0),"")</f>
        <v/>
      </c>
    </row>
    <row r="55" spans="1:72">
      <c r="A55">
        <v>53</v>
      </c>
      <c r="B55" s="165" t="str">
        <f t="shared" si="0"/>
        <v>1年目謝金53</v>
      </c>
      <c r="C55" s="165" t="str">
        <f>IFERROR(+VLOOKUP(B55,インプットシート!$B:$Z,25,0),"")</f>
        <v/>
      </c>
      <c r="D55" s="165" t="str">
        <f>IFERROR(+VLOOKUP(B55,インプットシート!$B:$Z,21,0),"")</f>
        <v/>
      </c>
      <c r="E55">
        <v>53</v>
      </c>
      <c r="F55" s="165" t="str">
        <f t="shared" si="1"/>
        <v>1年目旅費53</v>
      </c>
      <c r="G55" s="165" t="str">
        <f>IFERROR(+VLOOKUP(F55,インプットシート!$B:$Z,25,0),"")</f>
        <v/>
      </c>
      <c r="H55" s="165" t="str">
        <f>IFERROR(+VLOOKUP(F55,インプットシート!$B:$Z,21,0),"")</f>
        <v/>
      </c>
      <c r="I55">
        <v>53</v>
      </c>
      <c r="J55" s="165" t="str">
        <f t="shared" si="2"/>
        <v>1年目賃金（アルバイト）53</v>
      </c>
      <c r="K55" s="165" t="str">
        <f>IFERROR(+VLOOKUP(J55,インプットシート!$B:$Z,25,0),"")</f>
        <v/>
      </c>
      <c r="L55" s="165" t="str">
        <f>IFERROR(+VLOOKUP(J55,インプットシート!$B:$Z,21,0),"")</f>
        <v/>
      </c>
      <c r="M55">
        <v>53</v>
      </c>
      <c r="N55" s="165" t="str">
        <f t="shared" si="3"/>
        <v>1年目家賃53</v>
      </c>
      <c r="O55" s="165" t="str">
        <f>IFERROR(+VLOOKUP(N55,インプットシート!$B:$Z,25,0),"")</f>
        <v/>
      </c>
      <c r="P55" s="165" t="str">
        <f>IFERROR(+VLOOKUP(N55,インプットシート!$B:$Z,21,0),"")</f>
        <v/>
      </c>
      <c r="Q55">
        <v>53</v>
      </c>
      <c r="R55" s="165" t="str">
        <f t="shared" si="4"/>
        <v>1年目光熱水費53</v>
      </c>
      <c r="S55" s="165" t="str">
        <f>IFERROR(+VLOOKUP(R55,インプットシート!$B:$Z,25,0),"")</f>
        <v/>
      </c>
      <c r="T55" s="165" t="str">
        <f>IFERROR(+VLOOKUP(R55,インプットシート!$B:$Z,21,0),"")</f>
        <v/>
      </c>
      <c r="U55">
        <v>53</v>
      </c>
      <c r="V55" s="165" t="str">
        <f t="shared" si="5"/>
        <v>1年目備品購入費53</v>
      </c>
      <c r="W55" s="165" t="str">
        <f>IFERROR(+VLOOKUP(V55,インプットシート!$B:$Z,25,0),"")</f>
        <v/>
      </c>
      <c r="X55" s="165" t="str">
        <f>IFERROR(+VLOOKUP(V55,インプットシート!$B:$Z,21,0),"")</f>
        <v/>
      </c>
      <c r="Y55">
        <v>53</v>
      </c>
      <c r="Z55" s="165" t="str">
        <f t="shared" si="6"/>
        <v>1年目消耗品費53</v>
      </c>
      <c r="AA55" s="165" t="str">
        <f>IFERROR(+VLOOKUP(Z55,インプットシート!$B:$Z,25,0),"")</f>
        <v/>
      </c>
      <c r="AB55" s="165" t="str">
        <f>IFERROR(+VLOOKUP(Z55,インプットシート!$B:$Z,21,0),"")</f>
        <v/>
      </c>
      <c r="AC55">
        <v>53</v>
      </c>
      <c r="AD55" s="165" t="str">
        <f t="shared" si="7"/>
        <v>1年目借料損料53</v>
      </c>
      <c r="AE55" s="165" t="str">
        <f>IFERROR(+VLOOKUP(AD55,インプットシート!$B:$Z,25,0),"")</f>
        <v/>
      </c>
      <c r="AF55" s="165" t="str">
        <f>IFERROR(+VLOOKUP(AD55,インプットシート!$B:$Z,21,0),"")</f>
        <v/>
      </c>
      <c r="AG55">
        <v>53</v>
      </c>
      <c r="AH55" s="165" t="str">
        <f t="shared" si="8"/>
        <v>1年目印刷製本費53</v>
      </c>
      <c r="AI55" s="165" t="str">
        <f>IFERROR(+VLOOKUP(AH55,インプットシート!$B:$Z,25,0),"")</f>
        <v/>
      </c>
      <c r="AJ55" s="165" t="str">
        <f>IFERROR(+VLOOKUP(AH55,インプットシート!$B:$Z,21,0),"")</f>
        <v/>
      </c>
      <c r="AK55">
        <v>53</v>
      </c>
      <c r="AL55" s="165" t="str">
        <f t="shared" si="9"/>
        <v>1年目通信運搬費53</v>
      </c>
      <c r="AM55" s="165" t="str">
        <f>IFERROR(+VLOOKUP(AL55,インプットシート!$B:$Z,25,0),"")</f>
        <v/>
      </c>
      <c r="AN55" s="165" t="str">
        <f>IFERROR(+VLOOKUP(AL55,インプットシート!$B:$Z,21,0),"")</f>
        <v/>
      </c>
      <c r="AO55">
        <v>53</v>
      </c>
      <c r="AP55" s="165" t="str">
        <f t="shared" si="10"/>
        <v>1年目委託費53</v>
      </c>
      <c r="AQ55" s="165" t="str">
        <f>IFERROR(+VLOOKUP(AP55,インプットシート!$B:$Z,25,0),"")</f>
        <v/>
      </c>
      <c r="AR55" s="165" t="str">
        <f>IFERROR(+VLOOKUP(AP55,インプットシート!$B:$Z,21,0),"")</f>
        <v/>
      </c>
      <c r="AS55">
        <v>53</v>
      </c>
      <c r="AT55" s="165" t="str">
        <f t="shared" si="11"/>
        <v>1年目雑役務費53</v>
      </c>
      <c r="AU55" s="165" t="str">
        <f>IFERROR(+VLOOKUP(AT55,インプットシート!$B:$Z,25,0),"")</f>
        <v/>
      </c>
      <c r="AV55" s="165" t="str">
        <f>IFERROR(+VLOOKUP(AT55,インプットシート!$B:$Z,21,0),"")</f>
        <v/>
      </c>
      <c r="AW55">
        <v>53</v>
      </c>
      <c r="AX55" s="165" t="str">
        <f t="shared" si="12"/>
        <v>1年目保険料53</v>
      </c>
      <c r="AY55" s="165" t="str">
        <f>IFERROR(+VLOOKUP(AX55,インプットシート!$B:$Z,25,0),"")</f>
        <v/>
      </c>
      <c r="AZ55" s="165" t="str">
        <f>IFERROR(+VLOOKUP(AX55,インプットシート!$B:$Z,21,0),"")</f>
        <v/>
      </c>
      <c r="BA55">
        <v>53</v>
      </c>
      <c r="BB55" s="165" t="str">
        <f t="shared" si="13"/>
        <v>1年目その他の経費53</v>
      </c>
      <c r="BC55" s="165" t="str">
        <f>IFERROR(+VLOOKUP(BB55,インプットシート!$B:$Z,25,0),"")</f>
        <v/>
      </c>
      <c r="BD55" s="165" t="str">
        <f>IFERROR(+VLOOKUP(BB55,インプットシート!$B:$Z,21,0),"")</f>
        <v/>
      </c>
      <c r="BE55">
        <v>53</v>
      </c>
      <c r="BF55" s="165" t="str">
        <f t="shared" si="14"/>
        <v>1年目参加費収入53</v>
      </c>
      <c r="BG55" s="165" t="str">
        <f>IFERROR(+VLOOKUP(BF55,インプットシート!$B:$Z,25,0),"")</f>
        <v/>
      </c>
      <c r="BH55" s="165" t="str">
        <f>IFERROR(+VLOOKUP(BF55,インプットシート!$B:$Z,21,0),"")</f>
        <v/>
      </c>
      <c r="BI55">
        <v>53</v>
      </c>
      <c r="BJ55" s="165" t="str">
        <f t="shared" si="15"/>
        <v>1年目寄付金・協賛金収入53</v>
      </c>
      <c r="BK55" s="165" t="str">
        <f>IFERROR(+VLOOKUP(BJ55,インプットシート!$B:$Z,25,0),"")</f>
        <v/>
      </c>
      <c r="BL55" s="165" t="str">
        <f>IFERROR(+VLOOKUP(BJ55,インプットシート!$B:$Z,21,0),"")</f>
        <v/>
      </c>
      <c r="BM55">
        <v>53</v>
      </c>
      <c r="BN55" s="165" t="str">
        <f t="shared" si="16"/>
        <v>1年目一般会計繰入金53</v>
      </c>
      <c r="BO55" s="165" t="str">
        <f>IFERROR(+VLOOKUP(BN55,インプットシート!$B:$Z,25,0),"")</f>
        <v/>
      </c>
      <c r="BP55" s="165" t="str">
        <f>IFERROR(+VLOOKUP(BN55,インプットシート!$B:$Z,21,0),"")</f>
        <v/>
      </c>
      <c r="BQ55">
        <v>53</v>
      </c>
      <c r="BR55" s="165" t="str">
        <f t="shared" si="17"/>
        <v>1年目賃金（職員）53</v>
      </c>
      <c r="BS55" s="165" t="str">
        <f>IFERROR(+VLOOKUP(BR55,インプットシート!$B:$Z,25,0),"")</f>
        <v/>
      </c>
      <c r="BT55" s="165" t="str">
        <f>IFERROR(+VLOOKUP(BR55,インプットシート!$B:$Z,21,0),"")</f>
        <v/>
      </c>
    </row>
    <row r="56" spans="1:72">
      <c r="A56">
        <v>54</v>
      </c>
      <c r="B56" s="165" t="str">
        <f t="shared" si="0"/>
        <v>1年目謝金54</v>
      </c>
      <c r="C56" s="165" t="str">
        <f>IFERROR(+VLOOKUP(B56,インプットシート!$B:$Z,25,0),"")</f>
        <v/>
      </c>
      <c r="D56" s="165" t="str">
        <f>IFERROR(+VLOOKUP(B56,インプットシート!$B:$Z,21,0),"")</f>
        <v/>
      </c>
      <c r="E56">
        <v>54</v>
      </c>
      <c r="F56" s="165" t="str">
        <f t="shared" si="1"/>
        <v>1年目旅費54</v>
      </c>
      <c r="G56" s="165" t="str">
        <f>IFERROR(+VLOOKUP(F56,インプットシート!$B:$Z,25,0),"")</f>
        <v/>
      </c>
      <c r="H56" s="165" t="str">
        <f>IFERROR(+VLOOKUP(F56,インプットシート!$B:$Z,21,0),"")</f>
        <v/>
      </c>
      <c r="I56">
        <v>54</v>
      </c>
      <c r="J56" s="165" t="str">
        <f t="shared" si="2"/>
        <v>1年目賃金（アルバイト）54</v>
      </c>
      <c r="K56" s="165" t="str">
        <f>IFERROR(+VLOOKUP(J56,インプットシート!$B:$Z,25,0),"")</f>
        <v/>
      </c>
      <c r="L56" s="165" t="str">
        <f>IFERROR(+VLOOKUP(J56,インプットシート!$B:$Z,21,0),"")</f>
        <v/>
      </c>
      <c r="M56">
        <v>54</v>
      </c>
      <c r="N56" s="165" t="str">
        <f t="shared" si="3"/>
        <v>1年目家賃54</v>
      </c>
      <c r="O56" s="165" t="str">
        <f>IFERROR(+VLOOKUP(N56,インプットシート!$B:$Z,25,0),"")</f>
        <v/>
      </c>
      <c r="P56" s="165" t="str">
        <f>IFERROR(+VLOOKUP(N56,インプットシート!$B:$Z,21,0),"")</f>
        <v/>
      </c>
      <c r="Q56">
        <v>54</v>
      </c>
      <c r="R56" s="165" t="str">
        <f t="shared" si="4"/>
        <v>1年目光熱水費54</v>
      </c>
      <c r="S56" s="165" t="str">
        <f>IFERROR(+VLOOKUP(R56,インプットシート!$B:$Z,25,0),"")</f>
        <v/>
      </c>
      <c r="T56" s="165" t="str">
        <f>IFERROR(+VLOOKUP(R56,インプットシート!$B:$Z,21,0),"")</f>
        <v/>
      </c>
      <c r="U56">
        <v>54</v>
      </c>
      <c r="V56" s="165" t="str">
        <f t="shared" si="5"/>
        <v>1年目備品購入費54</v>
      </c>
      <c r="W56" s="165" t="str">
        <f>IFERROR(+VLOOKUP(V56,インプットシート!$B:$Z,25,0),"")</f>
        <v/>
      </c>
      <c r="X56" s="165" t="str">
        <f>IFERROR(+VLOOKUP(V56,インプットシート!$B:$Z,21,0),"")</f>
        <v/>
      </c>
      <c r="Y56">
        <v>54</v>
      </c>
      <c r="Z56" s="165" t="str">
        <f t="shared" si="6"/>
        <v>1年目消耗品費54</v>
      </c>
      <c r="AA56" s="165" t="str">
        <f>IFERROR(+VLOOKUP(Z56,インプットシート!$B:$Z,25,0),"")</f>
        <v/>
      </c>
      <c r="AB56" s="165" t="str">
        <f>IFERROR(+VLOOKUP(Z56,インプットシート!$B:$Z,21,0),"")</f>
        <v/>
      </c>
      <c r="AC56">
        <v>54</v>
      </c>
      <c r="AD56" s="165" t="str">
        <f t="shared" si="7"/>
        <v>1年目借料損料54</v>
      </c>
      <c r="AE56" s="165" t="str">
        <f>IFERROR(+VLOOKUP(AD56,インプットシート!$B:$Z,25,0),"")</f>
        <v/>
      </c>
      <c r="AF56" s="165" t="str">
        <f>IFERROR(+VLOOKUP(AD56,インプットシート!$B:$Z,21,0),"")</f>
        <v/>
      </c>
      <c r="AG56">
        <v>54</v>
      </c>
      <c r="AH56" s="165" t="str">
        <f t="shared" si="8"/>
        <v>1年目印刷製本費54</v>
      </c>
      <c r="AI56" s="165" t="str">
        <f>IFERROR(+VLOOKUP(AH56,インプットシート!$B:$Z,25,0),"")</f>
        <v/>
      </c>
      <c r="AJ56" s="165" t="str">
        <f>IFERROR(+VLOOKUP(AH56,インプットシート!$B:$Z,21,0),"")</f>
        <v/>
      </c>
      <c r="AK56">
        <v>54</v>
      </c>
      <c r="AL56" s="165" t="str">
        <f t="shared" si="9"/>
        <v>1年目通信運搬費54</v>
      </c>
      <c r="AM56" s="165" t="str">
        <f>IFERROR(+VLOOKUP(AL56,インプットシート!$B:$Z,25,0),"")</f>
        <v/>
      </c>
      <c r="AN56" s="165" t="str">
        <f>IFERROR(+VLOOKUP(AL56,インプットシート!$B:$Z,21,0),"")</f>
        <v/>
      </c>
      <c r="AO56">
        <v>54</v>
      </c>
      <c r="AP56" s="165" t="str">
        <f t="shared" si="10"/>
        <v>1年目委託費54</v>
      </c>
      <c r="AQ56" s="165" t="str">
        <f>IFERROR(+VLOOKUP(AP56,インプットシート!$B:$Z,25,0),"")</f>
        <v/>
      </c>
      <c r="AR56" s="165" t="str">
        <f>IFERROR(+VLOOKUP(AP56,インプットシート!$B:$Z,21,0),"")</f>
        <v/>
      </c>
      <c r="AS56">
        <v>54</v>
      </c>
      <c r="AT56" s="165" t="str">
        <f t="shared" si="11"/>
        <v>1年目雑役務費54</v>
      </c>
      <c r="AU56" s="165" t="str">
        <f>IFERROR(+VLOOKUP(AT56,インプットシート!$B:$Z,25,0),"")</f>
        <v/>
      </c>
      <c r="AV56" s="165" t="str">
        <f>IFERROR(+VLOOKUP(AT56,インプットシート!$B:$Z,21,0),"")</f>
        <v/>
      </c>
      <c r="AW56">
        <v>54</v>
      </c>
      <c r="AX56" s="165" t="str">
        <f t="shared" si="12"/>
        <v>1年目保険料54</v>
      </c>
      <c r="AY56" s="165" t="str">
        <f>IFERROR(+VLOOKUP(AX56,インプットシート!$B:$Z,25,0),"")</f>
        <v/>
      </c>
      <c r="AZ56" s="165" t="str">
        <f>IFERROR(+VLOOKUP(AX56,インプットシート!$B:$Z,21,0),"")</f>
        <v/>
      </c>
      <c r="BA56">
        <v>54</v>
      </c>
      <c r="BB56" s="165" t="str">
        <f t="shared" si="13"/>
        <v>1年目その他の経費54</v>
      </c>
      <c r="BC56" s="165" t="str">
        <f>IFERROR(+VLOOKUP(BB56,インプットシート!$B:$Z,25,0),"")</f>
        <v/>
      </c>
      <c r="BD56" s="165" t="str">
        <f>IFERROR(+VLOOKUP(BB56,インプットシート!$B:$Z,21,0),"")</f>
        <v/>
      </c>
      <c r="BE56">
        <v>54</v>
      </c>
      <c r="BF56" s="165" t="str">
        <f t="shared" si="14"/>
        <v>1年目参加費収入54</v>
      </c>
      <c r="BG56" s="165" t="str">
        <f>IFERROR(+VLOOKUP(BF56,インプットシート!$B:$Z,25,0),"")</f>
        <v/>
      </c>
      <c r="BH56" s="165" t="str">
        <f>IFERROR(+VLOOKUP(BF56,インプットシート!$B:$Z,21,0),"")</f>
        <v/>
      </c>
      <c r="BI56">
        <v>54</v>
      </c>
      <c r="BJ56" s="165" t="str">
        <f t="shared" si="15"/>
        <v>1年目寄付金・協賛金収入54</v>
      </c>
      <c r="BK56" s="165" t="str">
        <f>IFERROR(+VLOOKUP(BJ56,インプットシート!$B:$Z,25,0),"")</f>
        <v/>
      </c>
      <c r="BL56" s="165" t="str">
        <f>IFERROR(+VLOOKUP(BJ56,インプットシート!$B:$Z,21,0),"")</f>
        <v/>
      </c>
      <c r="BM56">
        <v>54</v>
      </c>
      <c r="BN56" s="165" t="str">
        <f t="shared" si="16"/>
        <v>1年目一般会計繰入金54</v>
      </c>
      <c r="BO56" s="165" t="str">
        <f>IFERROR(+VLOOKUP(BN56,インプットシート!$B:$Z,25,0),"")</f>
        <v/>
      </c>
      <c r="BP56" s="165" t="str">
        <f>IFERROR(+VLOOKUP(BN56,インプットシート!$B:$Z,21,0),"")</f>
        <v/>
      </c>
      <c r="BQ56">
        <v>54</v>
      </c>
      <c r="BR56" s="165" t="str">
        <f t="shared" si="17"/>
        <v>1年目賃金（職員）54</v>
      </c>
      <c r="BS56" s="165" t="str">
        <f>IFERROR(+VLOOKUP(BR56,インプットシート!$B:$Z,25,0),"")</f>
        <v/>
      </c>
      <c r="BT56" s="165" t="str">
        <f>IFERROR(+VLOOKUP(BR56,インプットシート!$B:$Z,21,0),"")</f>
        <v/>
      </c>
    </row>
    <row r="57" spans="1:72">
      <c r="A57">
        <v>55</v>
      </c>
      <c r="B57" s="165" t="str">
        <f t="shared" si="0"/>
        <v>1年目謝金55</v>
      </c>
      <c r="C57" s="165" t="str">
        <f>IFERROR(+VLOOKUP(B57,インプットシート!$B:$Z,25,0),"")</f>
        <v/>
      </c>
      <c r="D57" s="165" t="str">
        <f>IFERROR(+VLOOKUP(B57,インプットシート!$B:$Z,21,0),"")</f>
        <v/>
      </c>
      <c r="E57">
        <v>55</v>
      </c>
      <c r="F57" s="165" t="str">
        <f t="shared" si="1"/>
        <v>1年目旅費55</v>
      </c>
      <c r="G57" s="165" t="str">
        <f>IFERROR(+VLOOKUP(F57,インプットシート!$B:$Z,25,0),"")</f>
        <v/>
      </c>
      <c r="H57" s="165" t="str">
        <f>IFERROR(+VLOOKUP(F57,インプットシート!$B:$Z,21,0),"")</f>
        <v/>
      </c>
      <c r="I57">
        <v>55</v>
      </c>
      <c r="J57" s="165" t="str">
        <f t="shared" si="2"/>
        <v>1年目賃金（アルバイト）55</v>
      </c>
      <c r="K57" s="165" t="str">
        <f>IFERROR(+VLOOKUP(J57,インプットシート!$B:$Z,25,0),"")</f>
        <v/>
      </c>
      <c r="L57" s="165" t="str">
        <f>IFERROR(+VLOOKUP(J57,インプットシート!$B:$Z,21,0),"")</f>
        <v/>
      </c>
      <c r="M57">
        <v>55</v>
      </c>
      <c r="N57" s="165" t="str">
        <f t="shared" si="3"/>
        <v>1年目家賃55</v>
      </c>
      <c r="O57" s="165" t="str">
        <f>IFERROR(+VLOOKUP(N57,インプットシート!$B:$Z,25,0),"")</f>
        <v/>
      </c>
      <c r="P57" s="165" t="str">
        <f>IFERROR(+VLOOKUP(N57,インプットシート!$B:$Z,21,0),"")</f>
        <v/>
      </c>
      <c r="Q57">
        <v>55</v>
      </c>
      <c r="R57" s="165" t="str">
        <f t="shared" si="4"/>
        <v>1年目光熱水費55</v>
      </c>
      <c r="S57" s="165" t="str">
        <f>IFERROR(+VLOOKUP(R57,インプットシート!$B:$Z,25,0),"")</f>
        <v/>
      </c>
      <c r="T57" s="165" t="str">
        <f>IFERROR(+VLOOKUP(R57,インプットシート!$B:$Z,21,0),"")</f>
        <v/>
      </c>
      <c r="U57">
        <v>55</v>
      </c>
      <c r="V57" s="165" t="str">
        <f t="shared" si="5"/>
        <v>1年目備品購入費55</v>
      </c>
      <c r="W57" s="165" t="str">
        <f>IFERROR(+VLOOKUP(V57,インプットシート!$B:$Z,25,0),"")</f>
        <v/>
      </c>
      <c r="X57" s="165" t="str">
        <f>IFERROR(+VLOOKUP(V57,インプットシート!$B:$Z,21,0),"")</f>
        <v/>
      </c>
      <c r="Y57">
        <v>55</v>
      </c>
      <c r="Z57" s="165" t="str">
        <f t="shared" si="6"/>
        <v>1年目消耗品費55</v>
      </c>
      <c r="AA57" s="165" t="str">
        <f>IFERROR(+VLOOKUP(Z57,インプットシート!$B:$Z,25,0),"")</f>
        <v/>
      </c>
      <c r="AB57" s="165" t="str">
        <f>IFERROR(+VLOOKUP(Z57,インプットシート!$B:$Z,21,0),"")</f>
        <v/>
      </c>
      <c r="AC57">
        <v>55</v>
      </c>
      <c r="AD57" s="165" t="str">
        <f t="shared" si="7"/>
        <v>1年目借料損料55</v>
      </c>
      <c r="AE57" s="165" t="str">
        <f>IFERROR(+VLOOKUP(AD57,インプットシート!$B:$Z,25,0),"")</f>
        <v/>
      </c>
      <c r="AF57" s="165" t="str">
        <f>IFERROR(+VLOOKUP(AD57,インプットシート!$B:$Z,21,0),"")</f>
        <v/>
      </c>
      <c r="AG57">
        <v>55</v>
      </c>
      <c r="AH57" s="165" t="str">
        <f t="shared" si="8"/>
        <v>1年目印刷製本費55</v>
      </c>
      <c r="AI57" s="165" t="str">
        <f>IFERROR(+VLOOKUP(AH57,インプットシート!$B:$Z,25,0),"")</f>
        <v/>
      </c>
      <c r="AJ57" s="165" t="str">
        <f>IFERROR(+VLOOKUP(AH57,インプットシート!$B:$Z,21,0),"")</f>
        <v/>
      </c>
      <c r="AK57">
        <v>55</v>
      </c>
      <c r="AL57" s="165" t="str">
        <f t="shared" si="9"/>
        <v>1年目通信運搬費55</v>
      </c>
      <c r="AM57" s="165" t="str">
        <f>IFERROR(+VLOOKUP(AL57,インプットシート!$B:$Z,25,0),"")</f>
        <v/>
      </c>
      <c r="AN57" s="165" t="str">
        <f>IFERROR(+VLOOKUP(AL57,インプットシート!$B:$Z,21,0),"")</f>
        <v/>
      </c>
      <c r="AO57">
        <v>55</v>
      </c>
      <c r="AP57" s="165" t="str">
        <f t="shared" si="10"/>
        <v>1年目委託費55</v>
      </c>
      <c r="AQ57" s="165" t="str">
        <f>IFERROR(+VLOOKUP(AP57,インプットシート!$B:$Z,25,0),"")</f>
        <v/>
      </c>
      <c r="AR57" s="165" t="str">
        <f>IFERROR(+VLOOKUP(AP57,インプットシート!$B:$Z,21,0),"")</f>
        <v/>
      </c>
      <c r="AS57">
        <v>55</v>
      </c>
      <c r="AT57" s="165" t="str">
        <f t="shared" si="11"/>
        <v>1年目雑役務費55</v>
      </c>
      <c r="AU57" s="165" t="str">
        <f>IFERROR(+VLOOKUP(AT57,インプットシート!$B:$Z,25,0),"")</f>
        <v/>
      </c>
      <c r="AV57" s="165" t="str">
        <f>IFERROR(+VLOOKUP(AT57,インプットシート!$B:$Z,21,0),"")</f>
        <v/>
      </c>
      <c r="AW57">
        <v>55</v>
      </c>
      <c r="AX57" s="165" t="str">
        <f t="shared" si="12"/>
        <v>1年目保険料55</v>
      </c>
      <c r="AY57" s="165" t="str">
        <f>IFERROR(+VLOOKUP(AX57,インプットシート!$B:$Z,25,0),"")</f>
        <v/>
      </c>
      <c r="AZ57" s="165" t="str">
        <f>IFERROR(+VLOOKUP(AX57,インプットシート!$B:$Z,21,0),"")</f>
        <v/>
      </c>
      <c r="BA57">
        <v>55</v>
      </c>
      <c r="BB57" s="165" t="str">
        <f t="shared" si="13"/>
        <v>1年目その他の経費55</v>
      </c>
      <c r="BC57" s="165" t="str">
        <f>IFERROR(+VLOOKUP(BB57,インプットシート!$B:$Z,25,0),"")</f>
        <v/>
      </c>
      <c r="BD57" s="165" t="str">
        <f>IFERROR(+VLOOKUP(BB57,インプットシート!$B:$Z,21,0),"")</f>
        <v/>
      </c>
      <c r="BE57">
        <v>55</v>
      </c>
      <c r="BF57" s="165" t="str">
        <f t="shared" si="14"/>
        <v>1年目参加費収入55</v>
      </c>
      <c r="BG57" s="165" t="str">
        <f>IFERROR(+VLOOKUP(BF57,インプットシート!$B:$Z,25,0),"")</f>
        <v/>
      </c>
      <c r="BH57" s="165" t="str">
        <f>IFERROR(+VLOOKUP(BF57,インプットシート!$B:$Z,21,0),"")</f>
        <v/>
      </c>
      <c r="BI57">
        <v>55</v>
      </c>
      <c r="BJ57" s="165" t="str">
        <f t="shared" si="15"/>
        <v>1年目寄付金・協賛金収入55</v>
      </c>
      <c r="BK57" s="165" t="str">
        <f>IFERROR(+VLOOKUP(BJ57,インプットシート!$B:$Z,25,0),"")</f>
        <v/>
      </c>
      <c r="BL57" s="165" t="str">
        <f>IFERROR(+VLOOKUP(BJ57,インプットシート!$B:$Z,21,0),"")</f>
        <v/>
      </c>
      <c r="BM57">
        <v>55</v>
      </c>
      <c r="BN57" s="165" t="str">
        <f t="shared" si="16"/>
        <v>1年目一般会計繰入金55</v>
      </c>
      <c r="BO57" s="165" t="str">
        <f>IFERROR(+VLOOKUP(BN57,インプットシート!$B:$Z,25,0),"")</f>
        <v/>
      </c>
      <c r="BP57" s="165" t="str">
        <f>IFERROR(+VLOOKUP(BN57,インプットシート!$B:$Z,21,0),"")</f>
        <v/>
      </c>
      <c r="BQ57">
        <v>55</v>
      </c>
      <c r="BR57" s="165" t="str">
        <f t="shared" si="17"/>
        <v>1年目賃金（職員）55</v>
      </c>
      <c r="BS57" s="165" t="str">
        <f>IFERROR(+VLOOKUP(BR57,インプットシート!$B:$Z,25,0),"")</f>
        <v/>
      </c>
      <c r="BT57" s="165" t="str">
        <f>IFERROR(+VLOOKUP(BR57,インプットシート!$B:$Z,21,0),"")</f>
        <v/>
      </c>
    </row>
    <row r="58" spans="1:72">
      <c r="A58">
        <v>56</v>
      </c>
      <c r="B58" s="165" t="str">
        <f t="shared" si="0"/>
        <v>1年目謝金56</v>
      </c>
      <c r="C58" s="165" t="str">
        <f>IFERROR(+VLOOKUP(B58,インプットシート!$B:$Z,25,0),"")</f>
        <v/>
      </c>
      <c r="D58" s="165" t="str">
        <f>IFERROR(+VLOOKUP(B58,インプットシート!$B:$Z,21,0),"")</f>
        <v/>
      </c>
      <c r="E58">
        <v>56</v>
      </c>
      <c r="F58" s="165" t="str">
        <f t="shared" si="1"/>
        <v>1年目旅費56</v>
      </c>
      <c r="G58" s="165" t="str">
        <f>IFERROR(+VLOOKUP(F58,インプットシート!$B:$Z,25,0),"")</f>
        <v/>
      </c>
      <c r="H58" s="165" t="str">
        <f>IFERROR(+VLOOKUP(F58,インプットシート!$B:$Z,21,0),"")</f>
        <v/>
      </c>
      <c r="I58">
        <v>56</v>
      </c>
      <c r="J58" s="165" t="str">
        <f t="shared" si="2"/>
        <v>1年目賃金（アルバイト）56</v>
      </c>
      <c r="K58" s="165" t="str">
        <f>IFERROR(+VLOOKUP(J58,インプットシート!$B:$Z,25,0),"")</f>
        <v/>
      </c>
      <c r="L58" s="165" t="str">
        <f>IFERROR(+VLOOKUP(J58,インプットシート!$B:$Z,21,0),"")</f>
        <v/>
      </c>
      <c r="M58">
        <v>56</v>
      </c>
      <c r="N58" s="165" t="str">
        <f t="shared" si="3"/>
        <v>1年目家賃56</v>
      </c>
      <c r="O58" s="165" t="str">
        <f>IFERROR(+VLOOKUP(N58,インプットシート!$B:$Z,25,0),"")</f>
        <v/>
      </c>
      <c r="P58" s="165" t="str">
        <f>IFERROR(+VLOOKUP(N58,インプットシート!$B:$Z,21,0),"")</f>
        <v/>
      </c>
      <c r="Q58">
        <v>56</v>
      </c>
      <c r="R58" s="165" t="str">
        <f t="shared" si="4"/>
        <v>1年目光熱水費56</v>
      </c>
      <c r="S58" s="165" t="str">
        <f>IFERROR(+VLOOKUP(R58,インプットシート!$B:$Z,25,0),"")</f>
        <v/>
      </c>
      <c r="T58" s="165" t="str">
        <f>IFERROR(+VLOOKUP(R58,インプットシート!$B:$Z,21,0),"")</f>
        <v/>
      </c>
      <c r="U58">
        <v>56</v>
      </c>
      <c r="V58" s="165" t="str">
        <f t="shared" si="5"/>
        <v>1年目備品購入費56</v>
      </c>
      <c r="W58" s="165" t="str">
        <f>IFERROR(+VLOOKUP(V58,インプットシート!$B:$Z,25,0),"")</f>
        <v/>
      </c>
      <c r="X58" s="165" t="str">
        <f>IFERROR(+VLOOKUP(V58,インプットシート!$B:$Z,21,0),"")</f>
        <v/>
      </c>
      <c r="Y58">
        <v>56</v>
      </c>
      <c r="Z58" s="165" t="str">
        <f t="shared" si="6"/>
        <v>1年目消耗品費56</v>
      </c>
      <c r="AA58" s="165" t="str">
        <f>IFERROR(+VLOOKUP(Z58,インプットシート!$B:$Z,25,0),"")</f>
        <v/>
      </c>
      <c r="AB58" s="165" t="str">
        <f>IFERROR(+VLOOKUP(Z58,インプットシート!$B:$Z,21,0),"")</f>
        <v/>
      </c>
      <c r="AC58">
        <v>56</v>
      </c>
      <c r="AD58" s="165" t="str">
        <f t="shared" si="7"/>
        <v>1年目借料損料56</v>
      </c>
      <c r="AE58" s="165" t="str">
        <f>IFERROR(+VLOOKUP(AD58,インプットシート!$B:$Z,25,0),"")</f>
        <v/>
      </c>
      <c r="AF58" s="165" t="str">
        <f>IFERROR(+VLOOKUP(AD58,インプットシート!$B:$Z,21,0),"")</f>
        <v/>
      </c>
      <c r="AG58">
        <v>56</v>
      </c>
      <c r="AH58" s="165" t="str">
        <f t="shared" si="8"/>
        <v>1年目印刷製本費56</v>
      </c>
      <c r="AI58" s="165" t="str">
        <f>IFERROR(+VLOOKUP(AH58,インプットシート!$B:$Z,25,0),"")</f>
        <v/>
      </c>
      <c r="AJ58" s="165" t="str">
        <f>IFERROR(+VLOOKUP(AH58,インプットシート!$B:$Z,21,0),"")</f>
        <v/>
      </c>
      <c r="AK58">
        <v>56</v>
      </c>
      <c r="AL58" s="165" t="str">
        <f t="shared" si="9"/>
        <v>1年目通信運搬費56</v>
      </c>
      <c r="AM58" s="165" t="str">
        <f>IFERROR(+VLOOKUP(AL58,インプットシート!$B:$Z,25,0),"")</f>
        <v/>
      </c>
      <c r="AN58" s="165" t="str">
        <f>IFERROR(+VLOOKUP(AL58,インプットシート!$B:$Z,21,0),"")</f>
        <v/>
      </c>
      <c r="AO58">
        <v>56</v>
      </c>
      <c r="AP58" s="165" t="str">
        <f t="shared" si="10"/>
        <v>1年目委託費56</v>
      </c>
      <c r="AQ58" s="165" t="str">
        <f>IFERROR(+VLOOKUP(AP58,インプットシート!$B:$Z,25,0),"")</f>
        <v/>
      </c>
      <c r="AR58" s="165" t="str">
        <f>IFERROR(+VLOOKUP(AP58,インプットシート!$B:$Z,21,0),"")</f>
        <v/>
      </c>
      <c r="AS58">
        <v>56</v>
      </c>
      <c r="AT58" s="165" t="str">
        <f t="shared" si="11"/>
        <v>1年目雑役務費56</v>
      </c>
      <c r="AU58" s="165" t="str">
        <f>IFERROR(+VLOOKUP(AT58,インプットシート!$B:$Z,25,0),"")</f>
        <v/>
      </c>
      <c r="AV58" s="165" t="str">
        <f>IFERROR(+VLOOKUP(AT58,インプットシート!$B:$Z,21,0),"")</f>
        <v/>
      </c>
      <c r="AW58">
        <v>56</v>
      </c>
      <c r="AX58" s="165" t="str">
        <f t="shared" si="12"/>
        <v>1年目保険料56</v>
      </c>
      <c r="AY58" s="165" t="str">
        <f>IFERROR(+VLOOKUP(AX58,インプットシート!$B:$Z,25,0),"")</f>
        <v/>
      </c>
      <c r="AZ58" s="165" t="str">
        <f>IFERROR(+VLOOKUP(AX58,インプットシート!$B:$Z,21,0),"")</f>
        <v/>
      </c>
      <c r="BA58">
        <v>56</v>
      </c>
      <c r="BB58" s="165" t="str">
        <f t="shared" si="13"/>
        <v>1年目その他の経費56</v>
      </c>
      <c r="BC58" s="165" t="str">
        <f>IFERROR(+VLOOKUP(BB58,インプットシート!$B:$Z,25,0),"")</f>
        <v/>
      </c>
      <c r="BD58" s="165" t="str">
        <f>IFERROR(+VLOOKUP(BB58,インプットシート!$B:$Z,21,0),"")</f>
        <v/>
      </c>
      <c r="BE58">
        <v>56</v>
      </c>
      <c r="BF58" s="165" t="str">
        <f t="shared" si="14"/>
        <v>1年目参加費収入56</v>
      </c>
      <c r="BG58" s="165" t="str">
        <f>IFERROR(+VLOOKUP(BF58,インプットシート!$B:$Z,25,0),"")</f>
        <v/>
      </c>
      <c r="BH58" s="165" t="str">
        <f>IFERROR(+VLOOKUP(BF58,インプットシート!$B:$Z,21,0),"")</f>
        <v/>
      </c>
      <c r="BI58">
        <v>56</v>
      </c>
      <c r="BJ58" s="165" t="str">
        <f t="shared" si="15"/>
        <v>1年目寄付金・協賛金収入56</v>
      </c>
      <c r="BK58" s="165" t="str">
        <f>IFERROR(+VLOOKUP(BJ58,インプットシート!$B:$Z,25,0),"")</f>
        <v/>
      </c>
      <c r="BL58" s="165" t="str">
        <f>IFERROR(+VLOOKUP(BJ58,インプットシート!$B:$Z,21,0),"")</f>
        <v/>
      </c>
      <c r="BM58">
        <v>56</v>
      </c>
      <c r="BN58" s="165" t="str">
        <f t="shared" si="16"/>
        <v>1年目一般会計繰入金56</v>
      </c>
      <c r="BO58" s="165" t="str">
        <f>IFERROR(+VLOOKUP(BN58,インプットシート!$B:$Z,25,0),"")</f>
        <v/>
      </c>
      <c r="BP58" s="165" t="str">
        <f>IFERROR(+VLOOKUP(BN58,インプットシート!$B:$Z,21,0),"")</f>
        <v/>
      </c>
      <c r="BQ58">
        <v>56</v>
      </c>
      <c r="BR58" s="165" t="str">
        <f t="shared" si="17"/>
        <v>1年目賃金（職員）56</v>
      </c>
      <c r="BS58" s="165" t="str">
        <f>IFERROR(+VLOOKUP(BR58,インプットシート!$B:$Z,25,0),"")</f>
        <v/>
      </c>
      <c r="BT58" s="165" t="str">
        <f>IFERROR(+VLOOKUP(BR58,インプットシート!$B:$Z,21,0),"")</f>
        <v/>
      </c>
    </row>
    <row r="59" spans="1:72">
      <c r="A59">
        <v>57</v>
      </c>
      <c r="B59" s="165" t="str">
        <f t="shared" si="0"/>
        <v>1年目謝金57</v>
      </c>
      <c r="C59" s="165" t="str">
        <f>IFERROR(+VLOOKUP(B59,インプットシート!$B:$Z,25,0),"")</f>
        <v/>
      </c>
      <c r="D59" s="165" t="str">
        <f>IFERROR(+VLOOKUP(B59,インプットシート!$B:$Z,21,0),"")</f>
        <v/>
      </c>
      <c r="E59">
        <v>57</v>
      </c>
      <c r="F59" s="165" t="str">
        <f t="shared" si="1"/>
        <v>1年目旅費57</v>
      </c>
      <c r="G59" s="165" t="str">
        <f>IFERROR(+VLOOKUP(F59,インプットシート!$B:$Z,25,0),"")</f>
        <v/>
      </c>
      <c r="H59" s="165" t="str">
        <f>IFERROR(+VLOOKUP(F59,インプットシート!$B:$Z,21,0),"")</f>
        <v/>
      </c>
      <c r="I59">
        <v>57</v>
      </c>
      <c r="J59" s="165" t="str">
        <f t="shared" si="2"/>
        <v>1年目賃金（アルバイト）57</v>
      </c>
      <c r="K59" s="165" t="str">
        <f>IFERROR(+VLOOKUP(J59,インプットシート!$B:$Z,25,0),"")</f>
        <v/>
      </c>
      <c r="L59" s="165" t="str">
        <f>IFERROR(+VLOOKUP(J59,インプットシート!$B:$Z,21,0),"")</f>
        <v/>
      </c>
      <c r="M59">
        <v>57</v>
      </c>
      <c r="N59" s="165" t="str">
        <f t="shared" si="3"/>
        <v>1年目家賃57</v>
      </c>
      <c r="O59" s="165" t="str">
        <f>IFERROR(+VLOOKUP(N59,インプットシート!$B:$Z,25,0),"")</f>
        <v/>
      </c>
      <c r="P59" s="165" t="str">
        <f>IFERROR(+VLOOKUP(N59,インプットシート!$B:$Z,21,0),"")</f>
        <v/>
      </c>
      <c r="Q59">
        <v>57</v>
      </c>
      <c r="R59" s="165" t="str">
        <f t="shared" si="4"/>
        <v>1年目光熱水費57</v>
      </c>
      <c r="S59" s="165" t="str">
        <f>IFERROR(+VLOOKUP(R59,インプットシート!$B:$Z,25,0),"")</f>
        <v/>
      </c>
      <c r="T59" s="165" t="str">
        <f>IFERROR(+VLOOKUP(R59,インプットシート!$B:$Z,21,0),"")</f>
        <v/>
      </c>
      <c r="U59">
        <v>57</v>
      </c>
      <c r="V59" s="165" t="str">
        <f t="shared" si="5"/>
        <v>1年目備品購入費57</v>
      </c>
      <c r="W59" s="165" t="str">
        <f>IFERROR(+VLOOKUP(V59,インプットシート!$B:$Z,25,0),"")</f>
        <v/>
      </c>
      <c r="X59" s="165" t="str">
        <f>IFERROR(+VLOOKUP(V59,インプットシート!$B:$Z,21,0),"")</f>
        <v/>
      </c>
      <c r="Y59">
        <v>57</v>
      </c>
      <c r="Z59" s="165" t="str">
        <f t="shared" si="6"/>
        <v>1年目消耗品費57</v>
      </c>
      <c r="AA59" s="165" t="str">
        <f>IFERROR(+VLOOKUP(Z59,インプットシート!$B:$Z,25,0),"")</f>
        <v/>
      </c>
      <c r="AB59" s="165" t="str">
        <f>IFERROR(+VLOOKUP(Z59,インプットシート!$B:$Z,21,0),"")</f>
        <v/>
      </c>
      <c r="AC59">
        <v>57</v>
      </c>
      <c r="AD59" s="165" t="str">
        <f t="shared" si="7"/>
        <v>1年目借料損料57</v>
      </c>
      <c r="AE59" s="165" t="str">
        <f>IFERROR(+VLOOKUP(AD59,インプットシート!$B:$Z,25,0),"")</f>
        <v/>
      </c>
      <c r="AF59" s="165" t="str">
        <f>IFERROR(+VLOOKUP(AD59,インプットシート!$B:$Z,21,0),"")</f>
        <v/>
      </c>
      <c r="AG59">
        <v>57</v>
      </c>
      <c r="AH59" s="165" t="str">
        <f t="shared" si="8"/>
        <v>1年目印刷製本費57</v>
      </c>
      <c r="AI59" s="165" t="str">
        <f>IFERROR(+VLOOKUP(AH59,インプットシート!$B:$Z,25,0),"")</f>
        <v/>
      </c>
      <c r="AJ59" s="165" t="str">
        <f>IFERROR(+VLOOKUP(AH59,インプットシート!$B:$Z,21,0),"")</f>
        <v/>
      </c>
      <c r="AK59">
        <v>57</v>
      </c>
      <c r="AL59" s="165" t="str">
        <f t="shared" si="9"/>
        <v>1年目通信運搬費57</v>
      </c>
      <c r="AM59" s="165" t="str">
        <f>IFERROR(+VLOOKUP(AL59,インプットシート!$B:$Z,25,0),"")</f>
        <v/>
      </c>
      <c r="AN59" s="165" t="str">
        <f>IFERROR(+VLOOKUP(AL59,インプットシート!$B:$Z,21,0),"")</f>
        <v/>
      </c>
      <c r="AO59">
        <v>57</v>
      </c>
      <c r="AP59" s="165" t="str">
        <f t="shared" si="10"/>
        <v>1年目委託費57</v>
      </c>
      <c r="AQ59" s="165" t="str">
        <f>IFERROR(+VLOOKUP(AP59,インプットシート!$B:$Z,25,0),"")</f>
        <v/>
      </c>
      <c r="AR59" s="165" t="str">
        <f>IFERROR(+VLOOKUP(AP59,インプットシート!$B:$Z,21,0),"")</f>
        <v/>
      </c>
      <c r="AS59">
        <v>57</v>
      </c>
      <c r="AT59" s="165" t="str">
        <f t="shared" si="11"/>
        <v>1年目雑役務費57</v>
      </c>
      <c r="AU59" s="165" t="str">
        <f>IFERROR(+VLOOKUP(AT59,インプットシート!$B:$Z,25,0),"")</f>
        <v/>
      </c>
      <c r="AV59" s="165" t="str">
        <f>IFERROR(+VLOOKUP(AT59,インプットシート!$B:$Z,21,0),"")</f>
        <v/>
      </c>
      <c r="AW59">
        <v>57</v>
      </c>
      <c r="AX59" s="165" t="str">
        <f t="shared" si="12"/>
        <v>1年目保険料57</v>
      </c>
      <c r="AY59" s="165" t="str">
        <f>IFERROR(+VLOOKUP(AX59,インプットシート!$B:$Z,25,0),"")</f>
        <v/>
      </c>
      <c r="AZ59" s="165" t="str">
        <f>IFERROR(+VLOOKUP(AX59,インプットシート!$B:$Z,21,0),"")</f>
        <v/>
      </c>
      <c r="BA59">
        <v>57</v>
      </c>
      <c r="BB59" s="165" t="str">
        <f t="shared" si="13"/>
        <v>1年目その他の経費57</v>
      </c>
      <c r="BC59" s="165" t="str">
        <f>IFERROR(+VLOOKUP(BB59,インプットシート!$B:$Z,25,0),"")</f>
        <v/>
      </c>
      <c r="BD59" s="165" t="str">
        <f>IFERROR(+VLOOKUP(BB59,インプットシート!$B:$Z,21,0),"")</f>
        <v/>
      </c>
      <c r="BE59">
        <v>57</v>
      </c>
      <c r="BF59" s="165" t="str">
        <f t="shared" si="14"/>
        <v>1年目参加費収入57</v>
      </c>
      <c r="BG59" s="165" t="str">
        <f>IFERROR(+VLOOKUP(BF59,インプットシート!$B:$Z,25,0),"")</f>
        <v/>
      </c>
      <c r="BH59" s="165" t="str">
        <f>IFERROR(+VLOOKUP(BF59,インプットシート!$B:$Z,21,0),"")</f>
        <v/>
      </c>
      <c r="BI59">
        <v>57</v>
      </c>
      <c r="BJ59" s="165" t="str">
        <f t="shared" si="15"/>
        <v>1年目寄付金・協賛金収入57</v>
      </c>
      <c r="BK59" s="165" t="str">
        <f>IFERROR(+VLOOKUP(BJ59,インプットシート!$B:$Z,25,0),"")</f>
        <v/>
      </c>
      <c r="BL59" s="165" t="str">
        <f>IFERROR(+VLOOKUP(BJ59,インプットシート!$B:$Z,21,0),"")</f>
        <v/>
      </c>
      <c r="BM59">
        <v>57</v>
      </c>
      <c r="BN59" s="165" t="str">
        <f t="shared" si="16"/>
        <v>1年目一般会計繰入金57</v>
      </c>
      <c r="BO59" s="165" t="str">
        <f>IFERROR(+VLOOKUP(BN59,インプットシート!$B:$Z,25,0),"")</f>
        <v/>
      </c>
      <c r="BP59" s="165" t="str">
        <f>IFERROR(+VLOOKUP(BN59,インプットシート!$B:$Z,21,0),"")</f>
        <v/>
      </c>
      <c r="BQ59">
        <v>57</v>
      </c>
      <c r="BR59" s="165" t="str">
        <f t="shared" si="17"/>
        <v>1年目賃金（職員）57</v>
      </c>
      <c r="BS59" s="165" t="str">
        <f>IFERROR(+VLOOKUP(BR59,インプットシート!$B:$Z,25,0),"")</f>
        <v/>
      </c>
      <c r="BT59" s="165" t="str">
        <f>IFERROR(+VLOOKUP(BR59,インプットシート!$B:$Z,21,0),"")</f>
        <v/>
      </c>
    </row>
    <row r="60" spans="1:72">
      <c r="A60">
        <v>58</v>
      </c>
      <c r="B60" s="165" t="str">
        <f t="shared" si="0"/>
        <v>1年目謝金58</v>
      </c>
      <c r="C60" s="165" t="str">
        <f>IFERROR(+VLOOKUP(B60,インプットシート!$B:$Z,25,0),"")</f>
        <v/>
      </c>
      <c r="D60" s="165" t="str">
        <f>IFERROR(+VLOOKUP(B60,インプットシート!$B:$Z,21,0),"")</f>
        <v/>
      </c>
      <c r="E60">
        <v>58</v>
      </c>
      <c r="F60" s="165" t="str">
        <f t="shared" si="1"/>
        <v>1年目旅費58</v>
      </c>
      <c r="G60" s="165" t="str">
        <f>IFERROR(+VLOOKUP(F60,インプットシート!$B:$Z,25,0),"")</f>
        <v/>
      </c>
      <c r="H60" s="165" t="str">
        <f>IFERROR(+VLOOKUP(F60,インプットシート!$B:$Z,21,0),"")</f>
        <v/>
      </c>
      <c r="I60">
        <v>58</v>
      </c>
      <c r="J60" s="165" t="str">
        <f t="shared" si="2"/>
        <v>1年目賃金（アルバイト）58</v>
      </c>
      <c r="K60" s="165" t="str">
        <f>IFERROR(+VLOOKUP(J60,インプットシート!$B:$Z,25,0),"")</f>
        <v/>
      </c>
      <c r="L60" s="165" t="str">
        <f>IFERROR(+VLOOKUP(J60,インプットシート!$B:$Z,21,0),"")</f>
        <v/>
      </c>
      <c r="M60">
        <v>58</v>
      </c>
      <c r="N60" s="165" t="str">
        <f t="shared" si="3"/>
        <v>1年目家賃58</v>
      </c>
      <c r="O60" s="165" t="str">
        <f>IFERROR(+VLOOKUP(N60,インプットシート!$B:$Z,25,0),"")</f>
        <v/>
      </c>
      <c r="P60" s="165" t="str">
        <f>IFERROR(+VLOOKUP(N60,インプットシート!$B:$Z,21,0),"")</f>
        <v/>
      </c>
      <c r="Q60">
        <v>58</v>
      </c>
      <c r="R60" s="165" t="str">
        <f t="shared" si="4"/>
        <v>1年目光熱水費58</v>
      </c>
      <c r="S60" s="165" t="str">
        <f>IFERROR(+VLOOKUP(R60,インプットシート!$B:$Z,25,0),"")</f>
        <v/>
      </c>
      <c r="T60" s="165" t="str">
        <f>IFERROR(+VLOOKUP(R60,インプットシート!$B:$Z,21,0),"")</f>
        <v/>
      </c>
      <c r="U60">
        <v>58</v>
      </c>
      <c r="V60" s="165" t="str">
        <f t="shared" si="5"/>
        <v>1年目備品購入費58</v>
      </c>
      <c r="W60" s="165" t="str">
        <f>IFERROR(+VLOOKUP(V60,インプットシート!$B:$Z,25,0),"")</f>
        <v/>
      </c>
      <c r="X60" s="165" t="str">
        <f>IFERROR(+VLOOKUP(V60,インプットシート!$B:$Z,21,0),"")</f>
        <v/>
      </c>
      <c r="Y60">
        <v>58</v>
      </c>
      <c r="Z60" s="165" t="str">
        <f t="shared" si="6"/>
        <v>1年目消耗品費58</v>
      </c>
      <c r="AA60" s="165" t="str">
        <f>IFERROR(+VLOOKUP(Z60,インプットシート!$B:$Z,25,0),"")</f>
        <v/>
      </c>
      <c r="AB60" s="165" t="str">
        <f>IFERROR(+VLOOKUP(Z60,インプットシート!$B:$Z,21,0),"")</f>
        <v/>
      </c>
      <c r="AC60">
        <v>58</v>
      </c>
      <c r="AD60" s="165" t="str">
        <f t="shared" si="7"/>
        <v>1年目借料損料58</v>
      </c>
      <c r="AE60" s="165" t="str">
        <f>IFERROR(+VLOOKUP(AD60,インプットシート!$B:$Z,25,0),"")</f>
        <v/>
      </c>
      <c r="AF60" s="165" t="str">
        <f>IFERROR(+VLOOKUP(AD60,インプットシート!$B:$Z,21,0),"")</f>
        <v/>
      </c>
      <c r="AG60">
        <v>58</v>
      </c>
      <c r="AH60" s="165" t="str">
        <f t="shared" si="8"/>
        <v>1年目印刷製本費58</v>
      </c>
      <c r="AI60" s="165" t="str">
        <f>IFERROR(+VLOOKUP(AH60,インプットシート!$B:$Z,25,0),"")</f>
        <v/>
      </c>
      <c r="AJ60" s="165" t="str">
        <f>IFERROR(+VLOOKUP(AH60,インプットシート!$B:$Z,21,0),"")</f>
        <v/>
      </c>
      <c r="AK60">
        <v>58</v>
      </c>
      <c r="AL60" s="165" t="str">
        <f t="shared" si="9"/>
        <v>1年目通信運搬費58</v>
      </c>
      <c r="AM60" s="165" t="str">
        <f>IFERROR(+VLOOKUP(AL60,インプットシート!$B:$Z,25,0),"")</f>
        <v/>
      </c>
      <c r="AN60" s="165" t="str">
        <f>IFERROR(+VLOOKUP(AL60,インプットシート!$B:$Z,21,0),"")</f>
        <v/>
      </c>
      <c r="AO60">
        <v>58</v>
      </c>
      <c r="AP60" s="165" t="str">
        <f t="shared" si="10"/>
        <v>1年目委託費58</v>
      </c>
      <c r="AQ60" s="165" t="str">
        <f>IFERROR(+VLOOKUP(AP60,インプットシート!$B:$Z,25,0),"")</f>
        <v/>
      </c>
      <c r="AR60" s="165" t="str">
        <f>IFERROR(+VLOOKUP(AP60,インプットシート!$B:$Z,21,0),"")</f>
        <v/>
      </c>
      <c r="AS60">
        <v>58</v>
      </c>
      <c r="AT60" s="165" t="str">
        <f t="shared" si="11"/>
        <v>1年目雑役務費58</v>
      </c>
      <c r="AU60" s="165" t="str">
        <f>IFERROR(+VLOOKUP(AT60,インプットシート!$B:$Z,25,0),"")</f>
        <v/>
      </c>
      <c r="AV60" s="165" t="str">
        <f>IFERROR(+VLOOKUP(AT60,インプットシート!$B:$Z,21,0),"")</f>
        <v/>
      </c>
      <c r="AW60">
        <v>58</v>
      </c>
      <c r="AX60" s="165" t="str">
        <f t="shared" si="12"/>
        <v>1年目保険料58</v>
      </c>
      <c r="AY60" s="165" t="str">
        <f>IFERROR(+VLOOKUP(AX60,インプットシート!$B:$Z,25,0),"")</f>
        <v/>
      </c>
      <c r="AZ60" s="165" t="str">
        <f>IFERROR(+VLOOKUP(AX60,インプットシート!$B:$Z,21,0),"")</f>
        <v/>
      </c>
      <c r="BA60">
        <v>58</v>
      </c>
      <c r="BB60" s="165" t="str">
        <f t="shared" si="13"/>
        <v>1年目その他の経費58</v>
      </c>
      <c r="BC60" s="165" t="str">
        <f>IFERROR(+VLOOKUP(BB60,インプットシート!$B:$Z,25,0),"")</f>
        <v/>
      </c>
      <c r="BD60" s="165" t="str">
        <f>IFERROR(+VLOOKUP(BB60,インプットシート!$B:$Z,21,0),"")</f>
        <v/>
      </c>
      <c r="BE60">
        <v>58</v>
      </c>
      <c r="BF60" s="165" t="str">
        <f t="shared" si="14"/>
        <v>1年目参加費収入58</v>
      </c>
      <c r="BG60" s="165" t="str">
        <f>IFERROR(+VLOOKUP(BF60,インプットシート!$B:$Z,25,0),"")</f>
        <v/>
      </c>
      <c r="BH60" s="165" t="str">
        <f>IFERROR(+VLOOKUP(BF60,インプットシート!$B:$Z,21,0),"")</f>
        <v/>
      </c>
      <c r="BI60">
        <v>58</v>
      </c>
      <c r="BJ60" s="165" t="str">
        <f t="shared" si="15"/>
        <v>1年目寄付金・協賛金収入58</v>
      </c>
      <c r="BK60" s="165" t="str">
        <f>IFERROR(+VLOOKUP(BJ60,インプットシート!$B:$Z,25,0),"")</f>
        <v/>
      </c>
      <c r="BL60" s="165" t="str">
        <f>IFERROR(+VLOOKUP(BJ60,インプットシート!$B:$Z,21,0),"")</f>
        <v/>
      </c>
      <c r="BM60">
        <v>58</v>
      </c>
      <c r="BN60" s="165" t="str">
        <f t="shared" si="16"/>
        <v>1年目一般会計繰入金58</v>
      </c>
      <c r="BO60" s="165" t="str">
        <f>IFERROR(+VLOOKUP(BN60,インプットシート!$B:$Z,25,0),"")</f>
        <v/>
      </c>
      <c r="BP60" s="165" t="str">
        <f>IFERROR(+VLOOKUP(BN60,インプットシート!$B:$Z,21,0),"")</f>
        <v/>
      </c>
      <c r="BQ60">
        <v>58</v>
      </c>
      <c r="BR60" s="165" t="str">
        <f t="shared" si="17"/>
        <v>1年目賃金（職員）58</v>
      </c>
      <c r="BS60" s="165" t="str">
        <f>IFERROR(+VLOOKUP(BR60,インプットシート!$B:$Z,25,0),"")</f>
        <v/>
      </c>
      <c r="BT60" s="165" t="str">
        <f>IFERROR(+VLOOKUP(BR60,インプットシート!$B:$Z,21,0),"")</f>
        <v/>
      </c>
    </row>
    <row r="61" spans="1:72">
      <c r="A61">
        <v>59</v>
      </c>
      <c r="B61" s="165" t="str">
        <f t="shared" si="0"/>
        <v>1年目謝金59</v>
      </c>
      <c r="C61" s="165" t="str">
        <f>IFERROR(+VLOOKUP(B61,インプットシート!$B:$Z,25,0),"")</f>
        <v/>
      </c>
      <c r="D61" s="165" t="str">
        <f>IFERROR(+VLOOKUP(B61,インプットシート!$B:$Z,21,0),"")</f>
        <v/>
      </c>
      <c r="E61">
        <v>59</v>
      </c>
      <c r="F61" s="165" t="str">
        <f t="shared" si="1"/>
        <v>1年目旅費59</v>
      </c>
      <c r="G61" s="165" t="str">
        <f>IFERROR(+VLOOKUP(F61,インプットシート!$B:$Z,25,0),"")</f>
        <v/>
      </c>
      <c r="H61" s="165" t="str">
        <f>IFERROR(+VLOOKUP(F61,インプットシート!$B:$Z,21,0),"")</f>
        <v/>
      </c>
      <c r="I61">
        <v>59</v>
      </c>
      <c r="J61" s="165" t="str">
        <f t="shared" si="2"/>
        <v>1年目賃金（アルバイト）59</v>
      </c>
      <c r="K61" s="165" t="str">
        <f>IFERROR(+VLOOKUP(J61,インプットシート!$B:$Z,25,0),"")</f>
        <v/>
      </c>
      <c r="L61" s="165" t="str">
        <f>IFERROR(+VLOOKUP(J61,インプットシート!$B:$Z,21,0),"")</f>
        <v/>
      </c>
      <c r="M61">
        <v>59</v>
      </c>
      <c r="N61" s="165" t="str">
        <f t="shared" si="3"/>
        <v>1年目家賃59</v>
      </c>
      <c r="O61" s="165" t="str">
        <f>IFERROR(+VLOOKUP(N61,インプットシート!$B:$Z,25,0),"")</f>
        <v/>
      </c>
      <c r="P61" s="165" t="str">
        <f>IFERROR(+VLOOKUP(N61,インプットシート!$B:$Z,21,0),"")</f>
        <v/>
      </c>
      <c r="Q61">
        <v>59</v>
      </c>
      <c r="R61" s="165" t="str">
        <f t="shared" si="4"/>
        <v>1年目光熱水費59</v>
      </c>
      <c r="S61" s="165" t="str">
        <f>IFERROR(+VLOOKUP(R61,インプットシート!$B:$Z,25,0),"")</f>
        <v/>
      </c>
      <c r="T61" s="165" t="str">
        <f>IFERROR(+VLOOKUP(R61,インプットシート!$B:$Z,21,0),"")</f>
        <v/>
      </c>
      <c r="U61">
        <v>59</v>
      </c>
      <c r="V61" s="165" t="str">
        <f t="shared" si="5"/>
        <v>1年目備品購入費59</v>
      </c>
      <c r="W61" s="165" t="str">
        <f>IFERROR(+VLOOKUP(V61,インプットシート!$B:$Z,25,0),"")</f>
        <v/>
      </c>
      <c r="X61" s="165" t="str">
        <f>IFERROR(+VLOOKUP(V61,インプットシート!$B:$Z,21,0),"")</f>
        <v/>
      </c>
      <c r="Y61">
        <v>59</v>
      </c>
      <c r="Z61" s="165" t="str">
        <f t="shared" si="6"/>
        <v>1年目消耗品費59</v>
      </c>
      <c r="AA61" s="165" t="str">
        <f>IFERROR(+VLOOKUP(Z61,インプットシート!$B:$Z,25,0),"")</f>
        <v/>
      </c>
      <c r="AB61" s="165" t="str">
        <f>IFERROR(+VLOOKUP(Z61,インプットシート!$B:$Z,21,0),"")</f>
        <v/>
      </c>
      <c r="AC61">
        <v>59</v>
      </c>
      <c r="AD61" s="165" t="str">
        <f t="shared" si="7"/>
        <v>1年目借料損料59</v>
      </c>
      <c r="AE61" s="165" t="str">
        <f>IFERROR(+VLOOKUP(AD61,インプットシート!$B:$Z,25,0),"")</f>
        <v/>
      </c>
      <c r="AF61" s="165" t="str">
        <f>IFERROR(+VLOOKUP(AD61,インプットシート!$B:$Z,21,0),"")</f>
        <v/>
      </c>
      <c r="AG61">
        <v>59</v>
      </c>
      <c r="AH61" s="165" t="str">
        <f t="shared" si="8"/>
        <v>1年目印刷製本費59</v>
      </c>
      <c r="AI61" s="165" t="str">
        <f>IFERROR(+VLOOKUP(AH61,インプットシート!$B:$Z,25,0),"")</f>
        <v/>
      </c>
      <c r="AJ61" s="165" t="str">
        <f>IFERROR(+VLOOKUP(AH61,インプットシート!$B:$Z,21,0),"")</f>
        <v/>
      </c>
      <c r="AK61">
        <v>59</v>
      </c>
      <c r="AL61" s="165" t="str">
        <f t="shared" si="9"/>
        <v>1年目通信運搬費59</v>
      </c>
      <c r="AM61" s="165" t="str">
        <f>IFERROR(+VLOOKUP(AL61,インプットシート!$B:$Z,25,0),"")</f>
        <v/>
      </c>
      <c r="AN61" s="165" t="str">
        <f>IFERROR(+VLOOKUP(AL61,インプットシート!$B:$Z,21,0),"")</f>
        <v/>
      </c>
      <c r="AO61">
        <v>59</v>
      </c>
      <c r="AP61" s="165" t="str">
        <f t="shared" si="10"/>
        <v>1年目委託費59</v>
      </c>
      <c r="AQ61" s="165" t="str">
        <f>IFERROR(+VLOOKUP(AP61,インプットシート!$B:$Z,25,0),"")</f>
        <v/>
      </c>
      <c r="AR61" s="165" t="str">
        <f>IFERROR(+VLOOKUP(AP61,インプットシート!$B:$Z,21,0),"")</f>
        <v/>
      </c>
      <c r="AS61">
        <v>59</v>
      </c>
      <c r="AT61" s="165" t="str">
        <f t="shared" si="11"/>
        <v>1年目雑役務費59</v>
      </c>
      <c r="AU61" s="165" t="str">
        <f>IFERROR(+VLOOKUP(AT61,インプットシート!$B:$Z,25,0),"")</f>
        <v/>
      </c>
      <c r="AV61" s="165" t="str">
        <f>IFERROR(+VLOOKUP(AT61,インプットシート!$B:$Z,21,0),"")</f>
        <v/>
      </c>
      <c r="AW61">
        <v>59</v>
      </c>
      <c r="AX61" s="165" t="str">
        <f t="shared" si="12"/>
        <v>1年目保険料59</v>
      </c>
      <c r="AY61" s="165" t="str">
        <f>IFERROR(+VLOOKUP(AX61,インプットシート!$B:$Z,25,0),"")</f>
        <v/>
      </c>
      <c r="AZ61" s="165" t="str">
        <f>IFERROR(+VLOOKUP(AX61,インプットシート!$B:$Z,21,0),"")</f>
        <v/>
      </c>
      <c r="BA61">
        <v>59</v>
      </c>
      <c r="BB61" s="165" t="str">
        <f t="shared" si="13"/>
        <v>1年目その他の経費59</v>
      </c>
      <c r="BC61" s="165" t="str">
        <f>IFERROR(+VLOOKUP(BB61,インプットシート!$B:$Z,25,0),"")</f>
        <v/>
      </c>
      <c r="BD61" s="165" t="str">
        <f>IFERROR(+VLOOKUP(BB61,インプットシート!$B:$Z,21,0),"")</f>
        <v/>
      </c>
      <c r="BE61">
        <v>59</v>
      </c>
      <c r="BF61" s="165" t="str">
        <f t="shared" si="14"/>
        <v>1年目参加費収入59</v>
      </c>
      <c r="BG61" s="165" t="str">
        <f>IFERROR(+VLOOKUP(BF61,インプットシート!$B:$Z,25,0),"")</f>
        <v/>
      </c>
      <c r="BH61" s="165" t="str">
        <f>IFERROR(+VLOOKUP(BF61,インプットシート!$B:$Z,21,0),"")</f>
        <v/>
      </c>
      <c r="BI61">
        <v>59</v>
      </c>
      <c r="BJ61" s="165" t="str">
        <f t="shared" si="15"/>
        <v>1年目寄付金・協賛金収入59</v>
      </c>
      <c r="BK61" s="165" t="str">
        <f>IFERROR(+VLOOKUP(BJ61,インプットシート!$B:$Z,25,0),"")</f>
        <v/>
      </c>
      <c r="BL61" s="165" t="str">
        <f>IFERROR(+VLOOKUP(BJ61,インプットシート!$B:$Z,21,0),"")</f>
        <v/>
      </c>
      <c r="BM61">
        <v>59</v>
      </c>
      <c r="BN61" s="165" t="str">
        <f t="shared" si="16"/>
        <v>1年目一般会計繰入金59</v>
      </c>
      <c r="BO61" s="165" t="str">
        <f>IFERROR(+VLOOKUP(BN61,インプットシート!$B:$Z,25,0),"")</f>
        <v/>
      </c>
      <c r="BP61" s="165" t="str">
        <f>IFERROR(+VLOOKUP(BN61,インプットシート!$B:$Z,21,0),"")</f>
        <v/>
      </c>
      <c r="BQ61">
        <v>59</v>
      </c>
      <c r="BR61" s="165" t="str">
        <f t="shared" si="17"/>
        <v>1年目賃金（職員）59</v>
      </c>
      <c r="BS61" s="165" t="str">
        <f>IFERROR(+VLOOKUP(BR61,インプットシート!$B:$Z,25,0),"")</f>
        <v/>
      </c>
      <c r="BT61" s="165" t="str">
        <f>IFERROR(+VLOOKUP(BR61,インプットシート!$B:$Z,21,0),"")</f>
        <v/>
      </c>
    </row>
    <row r="62" spans="1:72">
      <c r="A62">
        <v>60</v>
      </c>
      <c r="B62" s="165" t="str">
        <f t="shared" si="0"/>
        <v>1年目謝金60</v>
      </c>
      <c r="C62" s="165" t="str">
        <f>IFERROR(+VLOOKUP(B62,インプットシート!$B:$Z,25,0),"")</f>
        <v/>
      </c>
      <c r="D62" s="165" t="str">
        <f>IFERROR(+VLOOKUP(B62,インプットシート!$B:$Z,21,0),"")</f>
        <v/>
      </c>
      <c r="E62">
        <v>60</v>
      </c>
      <c r="F62" s="165" t="str">
        <f t="shared" si="1"/>
        <v>1年目旅費60</v>
      </c>
      <c r="G62" s="165" t="str">
        <f>IFERROR(+VLOOKUP(F62,インプットシート!$B:$Z,25,0),"")</f>
        <v/>
      </c>
      <c r="H62" s="165" t="str">
        <f>IFERROR(+VLOOKUP(F62,インプットシート!$B:$Z,21,0),"")</f>
        <v/>
      </c>
      <c r="I62">
        <v>60</v>
      </c>
      <c r="J62" s="165" t="str">
        <f t="shared" si="2"/>
        <v>1年目賃金（アルバイト）60</v>
      </c>
      <c r="K62" s="165" t="str">
        <f>IFERROR(+VLOOKUP(J62,インプットシート!$B:$Z,25,0),"")</f>
        <v/>
      </c>
      <c r="L62" s="165" t="str">
        <f>IFERROR(+VLOOKUP(J62,インプットシート!$B:$Z,21,0),"")</f>
        <v/>
      </c>
      <c r="M62">
        <v>60</v>
      </c>
      <c r="N62" s="165" t="str">
        <f t="shared" si="3"/>
        <v>1年目家賃60</v>
      </c>
      <c r="O62" s="165" t="str">
        <f>IFERROR(+VLOOKUP(N62,インプットシート!$B:$Z,25,0),"")</f>
        <v/>
      </c>
      <c r="P62" s="165" t="str">
        <f>IFERROR(+VLOOKUP(N62,インプットシート!$B:$Z,21,0),"")</f>
        <v/>
      </c>
      <c r="Q62">
        <v>60</v>
      </c>
      <c r="R62" s="165" t="str">
        <f t="shared" si="4"/>
        <v>1年目光熱水費60</v>
      </c>
      <c r="S62" s="165" t="str">
        <f>IFERROR(+VLOOKUP(R62,インプットシート!$B:$Z,25,0),"")</f>
        <v/>
      </c>
      <c r="T62" s="165" t="str">
        <f>IFERROR(+VLOOKUP(R62,インプットシート!$B:$Z,21,0),"")</f>
        <v/>
      </c>
      <c r="U62">
        <v>60</v>
      </c>
      <c r="V62" s="165" t="str">
        <f t="shared" si="5"/>
        <v>1年目備品購入費60</v>
      </c>
      <c r="W62" s="165" t="str">
        <f>IFERROR(+VLOOKUP(V62,インプットシート!$B:$Z,25,0),"")</f>
        <v/>
      </c>
      <c r="X62" s="165" t="str">
        <f>IFERROR(+VLOOKUP(V62,インプットシート!$B:$Z,21,0),"")</f>
        <v/>
      </c>
      <c r="Y62">
        <v>60</v>
      </c>
      <c r="Z62" s="165" t="str">
        <f t="shared" si="6"/>
        <v>1年目消耗品費60</v>
      </c>
      <c r="AA62" s="165" t="str">
        <f>IFERROR(+VLOOKUP(Z62,インプットシート!$B:$Z,25,0),"")</f>
        <v/>
      </c>
      <c r="AB62" s="165" t="str">
        <f>IFERROR(+VLOOKUP(Z62,インプットシート!$B:$Z,21,0),"")</f>
        <v/>
      </c>
      <c r="AC62">
        <v>60</v>
      </c>
      <c r="AD62" s="165" t="str">
        <f t="shared" si="7"/>
        <v>1年目借料損料60</v>
      </c>
      <c r="AE62" s="165" t="str">
        <f>IFERROR(+VLOOKUP(AD62,インプットシート!$B:$Z,25,0),"")</f>
        <v/>
      </c>
      <c r="AF62" s="165" t="str">
        <f>IFERROR(+VLOOKUP(AD62,インプットシート!$B:$Z,21,0),"")</f>
        <v/>
      </c>
      <c r="AG62">
        <v>60</v>
      </c>
      <c r="AH62" s="165" t="str">
        <f t="shared" si="8"/>
        <v>1年目印刷製本費60</v>
      </c>
      <c r="AI62" s="165" t="str">
        <f>IFERROR(+VLOOKUP(AH62,インプットシート!$B:$Z,25,0),"")</f>
        <v/>
      </c>
      <c r="AJ62" s="165" t="str">
        <f>IFERROR(+VLOOKUP(AH62,インプットシート!$B:$Z,21,0),"")</f>
        <v/>
      </c>
      <c r="AK62">
        <v>60</v>
      </c>
      <c r="AL62" s="165" t="str">
        <f t="shared" si="9"/>
        <v>1年目通信運搬費60</v>
      </c>
      <c r="AM62" s="165" t="str">
        <f>IFERROR(+VLOOKUP(AL62,インプットシート!$B:$Z,25,0),"")</f>
        <v/>
      </c>
      <c r="AN62" s="165" t="str">
        <f>IFERROR(+VLOOKUP(AL62,インプットシート!$B:$Z,21,0),"")</f>
        <v/>
      </c>
      <c r="AO62">
        <v>60</v>
      </c>
      <c r="AP62" s="165" t="str">
        <f t="shared" si="10"/>
        <v>1年目委託費60</v>
      </c>
      <c r="AQ62" s="165" t="str">
        <f>IFERROR(+VLOOKUP(AP62,インプットシート!$B:$Z,25,0),"")</f>
        <v/>
      </c>
      <c r="AR62" s="165" t="str">
        <f>IFERROR(+VLOOKUP(AP62,インプットシート!$B:$Z,21,0),"")</f>
        <v/>
      </c>
      <c r="AS62">
        <v>60</v>
      </c>
      <c r="AT62" s="165" t="str">
        <f t="shared" si="11"/>
        <v>1年目雑役務費60</v>
      </c>
      <c r="AU62" s="165" t="str">
        <f>IFERROR(+VLOOKUP(AT62,インプットシート!$B:$Z,25,0),"")</f>
        <v/>
      </c>
      <c r="AV62" s="165" t="str">
        <f>IFERROR(+VLOOKUP(AT62,インプットシート!$B:$Z,21,0),"")</f>
        <v/>
      </c>
      <c r="AW62">
        <v>60</v>
      </c>
      <c r="AX62" s="165" t="str">
        <f t="shared" si="12"/>
        <v>1年目保険料60</v>
      </c>
      <c r="AY62" s="165" t="str">
        <f>IFERROR(+VLOOKUP(AX62,インプットシート!$B:$Z,25,0),"")</f>
        <v/>
      </c>
      <c r="AZ62" s="165" t="str">
        <f>IFERROR(+VLOOKUP(AX62,インプットシート!$B:$Z,21,0),"")</f>
        <v/>
      </c>
      <c r="BA62">
        <v>60</v>
      </c>
      <c r="BB62" s="165" t="str">
        <f t="shared" si="13"/>
        <v>1年目その他の経費60</v>
      </c>
      <c r="BC62" s="165" t="str">
        <f>IFERROR(+VLOOKUP(BB62,インプットシート!$B:$Z,25,0),"")</f>
        <v/>
      </c>
      <c r="BD62" s="165" t="str">
        <f>IFERROR(+VLOOKUP(BB62,インプットシート!$B:$Z,21,0),"")</f>
        <v/>
      </c>
      <c r="BE62">
        <v>60</v>
      </c>
      <c r="BF62" s="165" t="str">
        <f t="shared" si="14"/>
        <v>1年目参加費収入60</v>
      </c>
      <c r="BG62" s="165" t="str">
        <f>IFERROR(+VLOOKUP(BF62,インプットシート!$B:$Z,25,0),"")</f>
        <v/>
      </c>
      <c r="BH62" s="165" t="str">
        <f>IFERROR(+VLOOKUP(BF62,インプットシート!$B:$Z,21,0),"")</f>
        <v/>
      </c>
      <c r="BI62">
        <v>60</v>
      </c>
      <c r="BJ62" s="165" t="str">
        <f t="shared" si="15"/>
        <v>1年目寄付金・協賛金収入60</v>
      </c>
      <c r="BK62" s="165" t="str">
        <f>IFERROR(+VLOOKUP(BJ62,インプットシート!$B:$Z,25,0),"")</f>
        <v/>
      </c>
      <c r="BL62" s="165" t="str">
        <f>IFERROR(+VLOOKUP(BJ62,インプットシート!$B:$Z,21,0),"")</f>
        <v/>
      </c>
      <c r="BM62">
        <v>60</v>
      </c>
      <c r="BN62" s="165" t="str">
        <f t="shared" si="16"/>
        <v>1年目一般会計繰入金60</v>
      </c>
      <c r="BO62" s="165" t="str">
        <f>IFERROR(+VLOOKUP(BN62,インプットシート!$B:$Z,25,0),"")</f>
        <v/>
      </c>
      <c r="BP62" s="165" t="str">
        <f>IFERROR(+VLOOKUP(BN62,インプットシート!$B:$Z,21,0),"")</f>
        <v/>
      </c>
      <c r="BQ62">
        <v>60</v>
      </c>
      <c r="BR62" s="165" t="str">
        <f t="shared" si="17"/>
        <v>1年目賃金（職員）60</v>
      </c>
      <c r="BS62" s="165" t="str">
        <f>IFERROR(+VLOOKUP(BR62,インプットシート!$B:$Z,25,0),"")</f>
        <v/>
      </c>
      <c r="BT62" s="165" t="str">
        <f>IFERROR(+VLOOKUP(BR62,インプットシート!$B:$Z,21,0),"")</f>
        <v/>
      </c>
    </row>
    <row r="63" spans="1:72">
      <c r="A63">
        <v>61</v>
      </c>
      <c r="B63" s="165" t="str">
        <f t="shared" si="0"/>
        <v>1年目謝金61</v>
      </c>
      <c r="C63" s="165" t="str">
        <f>IFERROR(+VLOOKUP(B63,インプットシート!$B:$Z,25,0),"")</f>
        <v/>
      </c>
      <c r="D63" s="165" t="str">
        <f>IFERROR(+VLOOKUP(B63,インプットシート!$B:$Z,21,0),"")</f>
        <v/>
      </c>
      <c r="E63">
        <v>61</v>
      </c>
      <c r="F63" s="165" t="str">
        <f t="shared" si="1"/>
        <v>1年目旅費61</v>
      </c>
      <c r="G63" s="165" t="str">
        <f>IFERROR(+VLOOKUP(F63,インプットシート!$B:$Z,25,0),"")</f>
        <v/>
      </c>
      <c r="H63" s="165" t="str">
        <f>IFERROR(+VLOOKUP(F63,インプットシート!$B:$Z,21,0),"")</f>
        <v/>
      </c>
      <c r="I63">
        <v>61</v>
      </c>
      <c r="J63" s="165" t="str">
        <f t="shared" si="2"/>
        <v>1年目賃金（アルバイト）61</v>
      </c>
      <c r="K63" s="165" t="str">
        <f>IFERROR(+VLOOKUP(J63,インプットシート!$B:$Z,25,0),"")</f>
        <v/>
      </c>
      <c r="L63" s="165" t="str">
        <f>IFERROR(+VLOOKUP(J63,インプットシート!$B:$Z,21,0),"")</f>
        <v/>
      </c>
      <c r="M63">
        <v>61</v>
      </c>
      <c r="N63" s="165" t="str">
        <f t="shared" si="3"/>
        <v>1年目家賃61</v>
      </c>
      <c r="O63" s="165" t="str">
        <f>IFERROR(+VLOOKUP(N63,インプットシート!$B:$Z,25,0),"")</f>
        <v/>
      </c>
      <c r="P63" s="165" t="str">
        <f>IFERROR(+VLOOKUP(N63,インプットシート!$B:$Z,21,0),"")</f>
        <v/>
      </c>
      <c r="Q63">
        <v>61</v>
      </c>
      <c r="R63" s="165" t="str">
        <f t="shared" si="4"/>
        <v>1年目光熱水費61</v>
      </c>
      <c r="S63" s="165" t="str">
        <f>IFERROR(+VLOOKUP(R63,インプットシート!$B:$Z,25,0),"")</f>
        <v/>
      </c>
      <c r="T63" s="165" t="str">
        <f>IFERROR(+VLOOKUP(R63,インプットシート!$B:$Z,21,0),"")</f>
        <v/>
      </c>
      <c r="U63">
        <v>61</v>
      </c>
      <c r="V63" s="165" t="str">
        <f t="shared" si="5"/>
        <v>1年目備品購入費61</v>
      </c>
      <c r="W63" s="165" t="str">
        <f>IFERROR(+VLOOKUP(V63,インプットシート!$B:$Z,25,0),"")</f>
        <v/>
      </c>
      <c r="X63" s="165" t="str">
        <f>IFERROR(+VLOOKUP(V63,インプットシート!$B:$Z,21,0),"")</f>
        <v/>
      </c>
      <c r="Y63">
        <v>61</v>
      </c>
      <c r="Z63" s="165" t="str">
        <f t="shared" si="6"/>
        <v>1年目消耗品費61</v>
      </c>
      <c r="AA63" s="165" t="str">
        <f>IFERROR(+VLOOKUP(Z63,インプットシート!$B:$Z,25,0),"")</f>
        <v/>
      </c>
      <c r="AB63" s="165" t="str">
        <f>IFERROR(+VLOOKUP(Z63,インプットシート!$B:$Z,21,0),"")</f>
        <v/>
      </c>
      <c r="AC63">
        <v>61</v>
      </c>
      <c r="AD63" s="165" t="str">
        <f t="shared" si="7"/>
        <v>1年目借料損料61</v>
      </c>
      <c r="AE63" s="165" t="str">
        <f>IFERROR(+VLOOKUP(AD63,インプットシート!$B:$Z,25,0),"")</f>
        <v/>
      </c>
      <c r="AF63" s="165" t="str">
        <f>IFERROR(+VLOOKUP(AD63,インプットシート!$B:$Z,21,0),"")</f>
        <v/>
      </c>
      <c r="AG63">
        <v>61</v>
      </c>
      <c r="AH63" s="165" t="str">
        <f t="shared" si="8"/>
        <v>1年目印刷製本費61</v>
      </c>
      <c r="AI63" s="165" t="str">
        <f>IFERROR(+VLOOKUP(AH63,インプットシート!$B:$Z,25,0),"")</f>
        <v/>
      </c>
      <c r="AJ63" s="165" t="str">
        <f>IFERROR(+VLOOKUP(AH63,インプットシート!$B:$Z,21,0),"")</f>
        <v/>
      </c>
      <c r="AK63">
        <v>61</v>
      </c>
      <c r="AL63" s="165" t="str">
        <f t="shared" si="9"/>
        <v>1年目通信運搬費61</v>
      </c>
      <c r="AM63" s="165" t="str">
        <f>IFERROR(+VLOOKUP(AL63,インプットシート!$B:$Z,25,0),"")</f>
        <v/>
      </c>
      <c r="AN63" s="165" t="str">
        <f>IFERROR(+VLOOKUP(AL63,インプットシート!$B:$Z,21,0),"")</f>
        <v/>
      </c>
      <c r="AO63">
        <v>61</v>
      </c>
      <c r="AP63" s="165" t="str">
        <f t="shared" si="10"/>
        <v>1年目委託費61</v>
      </c>
      <c r="AQ63" s="165" t="str">
        <f>IFERROR(+VLOOKUP(AP63,インプットシート!$B:$Z,25,0),"")</f>
        <v/>
      </c>
      <c r="AR63" s="165" t="str">
        <f>IFERROR(+VLOOKUP(AP63,インプットシート!$B:$Z,21,0),"")</f>
        <v/>
      </c>
      <c r="AS63">
        <v>61</v>
      </c>
      <c r="AT63" s="165" t="str">
        <f t="shared" si="11"/>
        <v>1年目雑役務費61</v>
      </c>
      <c r="AU63" s="165" t="str">
        <f>IFERROR(+VLOOKUP(AT63,インプットシート!$B:$Z,25,0),"")</f>
        <v/>
      </c>
      <c r="AV63" s="165" t="str">
        <f>IFERROR(+VLOOKUP(AT63,インプットシート!$B:$Z,21,0),"")</f>
        <v/>
      </c>
      <c r="AW63">
        <v>61</v>
      </c>
      <c r="AX63" s="165" t="str">
        <f t="shared" si="12"/>
        <v>1年目保険料61</v>
      </c>
      <c r="AY63" s="165" t="str">
        <f>IFERROR(+VLOOKUP(AX63,インプットシート!$B:$Z,25,0),"")</f>
        <v/>
      </c>
      <c r="AZ63" s="165" t="str">
        <f>IFERROR(+VLOOKUP(AX63,インプットシート!$B:$Z,21,0),"")</f>
        <v/>
      </c>
      <c r="BA63">
        <v>61</v>
      </c>
      <c r="BB63" s="165" t="str">
        <f t="shared" si="13"/>
        <v>1年目その他の経費61</v>
      </c>
      <c r="BC63" s="165" t="str">
        <f>IFERROR(+VLOOKUP(BB63,インプットシート!$B:$Z,25,0),"")</f>
        <v/>
      </c>
      <c r="BD63" s="165" t="str">
        <f>IFERROR(+VLOOKUP(BB63,インプットシート!$B:$Z,21,0),"")</f>
        <v/>
      </c>
      <c r="BE63">
        <v>61</v>
      </c>
      <c r="BF63" s="165" t="str">
        <f t="shared" si="14"/>
        <v>1年目参加費収入61</v>
      </c>
      <c r="BG63" s="165" t="str">
        <f>IFERROR(+VLOOKUP(BF63,インプットシート!$B:$Z,25,0),"")</f>
        <v/>
      </c>
      <c r="BH63" s="165" t="str">
        <f>IFERROR(+VLOOKUP(BF63,インプットシート!$B:$Z,21,0),"")</f>
        <v/>
      </c>
      <c r="BI63">
        <v>61</v>
      </c>
      <c r="BJ63" s="165" t="str">
        <f t="shared" si="15"/>
        <v>1年目寄付金・協賛金収入61</v>
      </c>
      <c r="BK63" s="165" t="str">
        <f>IFERROR(+VLOOKUP(BJ63,インプットシート!$B:$Z,25,0),"")</f>
        <v/>
      </c>
      <c r="BL63" s="165" t="str">
        <f>IFERROR(+VLOOKUP(BJ63,インプットシート!$B:$Z,21,0),"")</f>
        <v/>
      </c>
      <c r="BM63">
        <v>61</v>
      </c>
      <c r="BN63" s="165" t="str">
        <f t="shared" si="16"/>
        <v>1年目一般会計繰入金61</v>
      </c>
      <c r="BO63" s="165" t="str">
        <f>IFERROR(+VLOOKUP(BN63,インプットシート!$B:$Z,25,0),"")</f>
        <v/>
      </c>
      <c r="BP63" s="165" t="str">
        <f>IFERROR(+VLOOKUP(BN63,インプットシート!$B:$Z,21,0),"")</f>
        <v/>
      </c>
      <c r="BQ63">
        <v>61</v>
      </c>
      <c r="BR63" s="165" t="str">
        <f t="shared" si="17"/>
        <v>1年目賃金（職員）61</v>
      </c>
      <c r="BS63" s="165" t="str">
        <f>IFERROR(+VLOOKUP(BR63,インプットシート!$B:$Z,25,0),"")</f>
        <v/>
      </c>
      <c r="BT63" s="165" t="str">
        <f>IFERROR(+VLOOKUP(BR63,インプットシート!$B:$Z,21,0),"")</f>
        <v/>
      </c>
    </row>
    <row r="64" spans="1:72">
      <c r="A64">
        <v>62</v>
      </c>
      <c r="B64" s="165" t="str">
        <f t="shared" si="0"/>
        <v>1年目謝金62</v>
      </c>
      <c r="C64" s="165" t="str">
        <f>IFERROR(+VLOOKUP(B64,インプットシート!$B:$Z,25,0),"")</f>
        <v/>
      </c>
      <c r="D64" s="165" t="str">
        <f>IFERROR(+VLOOKUP(B64,インプットシート!$B:$Z,21,0),"")</f>
        <v/>
      </c>
      <c r="E64">
        <v>62</v>
      </c>
      <c r="F64" s="165" t="str">
        <f t="shared" si="1"/>
        <v>1年目旅費62</v>
      </c>
      <c r="G64" s="165" t="str">
        <f>IFERROR(+VLOOKUP(F64,インプットシート!$B:$Z,25,0),"")</f>
        <v/>
      </c>
      <c r="H64" s="165" t="str">
        <f>IFERROR(+VLOOKUP(F64,インプットシート!$B:$Z,21,0),"")</f>
        <v/>
      </c>
      <c r="I64">
        <v>62</v>
      </c>
      <c r="J64" s="165" t="str">
        <f t="shared" si="2"/>
        <v>1年目賃金（アルバイト）62</v>
      </c>
      <c r="K64" s="165" t="str">
        <f>IFERROR(+VLOOKUP(J64,インプットシート!$B:$Z,25,0),"")</f>
        <v/>
      </c>
      <c r="L64" s="165" t="str">
        <f>IFERROR(+VLOOKUP(J64,インプットシート!$B:$Z,21,0),"")</f>
        <v/>
      </c>
      <c r="M64">
        <v>62</v>
      </c>
      <c r="N64" s="165" t="str">
        <f t="shared" si="3"/>
        <v>1年目家賃62</v>
      </c>
      <c r="O64" s="165" t="str">
        <f>IFERROR(+VLOOKUP(N64,インプットシート!$B:$Z,25,0),"")</f>
        <v/>
      </c>
      <c r="P64" s="165" t="str">
        <f>IFERROR(+VLOOKUP(N64,インプットシート!$B:$Z,21,0),"")</f>
        <v/>
      </c>
      <c r="Q64">
        <v>62</v>
      </c>
      <c r="R64" s="165" t="str">
        <f t="shared" si="4"/>
        <v>1年目光熱水費62</v>
      </c>
      <c r="S64" s="165" t="str">
        <f>IFERROR(+VLOOKUP(R64,インプットシート!$B:$Z,25,0),"")</f>
        <v/>
      </c>
      <c r="T64" s="165" t="str">
        <f>IFERROR(+VLOOKUP(R64,インプットシート!$B:$Z,21,0),"")</f>
        <v/>
      </c>
      <c r="U64">
        <v>62</v>
      </c>
      <c r="V64" s="165" t="str">
        <f t="shared" si="5"/>
        <v>1年目備品購入費62</v>
      </c>
      <c r="W64" s="165" t="str">
        <f>IFERROR(+VLOOKUP(V64,インプットシート!$B:$Z,25,0),"")</f>
        <v/>
      </c>
      <c r="X64" s="165" t="str">
        <f>IFERROR(+VLOOKUP(V64,インプットシート!$B:$Z,21,0),"")</f>
        <v/>
      </c>
      <c r="Y64">
        <v>62</v>
      </c>
      <c r="Z64" s="165" t="str">
        <f t="shared" si="6"/>
        <v>1年目消耗品費62</v>
      </c>
      <c r="AA64" s="165" t="str">
        <f>IFERROR(+VLOOKUP(Z64,インプットシート!$B:$Z,25,0),"")</f>
        <v/>
      </c>
      <c r="AB64" s="165" t="str">
        <f>IFERROR(+VLOOKUP(Z64,インプットシート!$B:$Z,21,0),"")</f>
        <v/>
      </c>
      <c r="AC64">
        <v>62</v>
      </c>
      <c r="AD64" s="165" t="str">
        <f t="shared" si="7"/>
        <v>1年目借料損料62</v>
      </c>
      <c r="AE64" s="165" t="str">
        <f>IFERROR(+VLOOKUP(AD64,インプットシート!$B:$Z,25,0),"")</f>
        <v/>
      </c>
      <c r="AF64" s="165" t="str">
        <f>IFERROR(+VLOOKUP(AD64,インプットシート!$B:$Z,21,0),"")</f>
        <v/>
      </c>
      <c r="AG64">
        <v>62</v>
      </c>
      <c r="AH64" s="165" t="str">
        <f t="shared" si="8"/>
        <v>1年目印刷製本費62</v>
      </c>
      <c r="AI64" s="165" t="str">
        <f>IFERROR(+VLOOKUP(AH64,インプットシート!$B:$Z,25,0),"")</f>
        <v/>
      </c>
      <c r="AJ64" s="165" t="str">
        <f>IFERROR(+VLOOKUP(AH64,インプットシート!$B:$Z,21,0),"")</f>
        <v/>
      </c>
      <c r="AK64">
        <v>62</v>
      </c>
      <c r="AL64" s="165" t="str">
        <f t="shared" si="9"/>
        <v>1年目通信運搬費62</v>
      </c>
      <c r="AM64" s="165" t="str">
        <f>IFERROR(+VLOOKUP(AL64,インプットシート!$B:$Z,25,0),"")</f>
        <v/>
      </c>
      <c r="AN64" s="165" t="str">
        <f>IFERROR(+VLOOKUP(AL64,インプットシート!$B:$Z,21,0),"")</f>
        <v/>
      </c>
      <c r="AO64">
        <v>62</v>
      </c>
      <c r="AP64" s="165" t="str">
        <f t="shared" si="10"/>
        <v>1年目委託費62</v>
      </c>
      <c r="AQ64" s="165" t="str">
        <f>IFERROR(+VLOOKUP(AP64,インプットシート!$B:$Z,25,0),"")</f>
        <v/>
      </c>
      <c r="AR64" s="165" t="str">
        <f>IFERROR(+VLOOKUP(AP64,インプットシート!$B:$Z,21,0),"")</f>
        <v/>
      </c>
      <c r="AS64">
        <v>62</v>
      </c>
      <c r="AT64" s="165" t="str">
        <f t="shared" si="11"/>
        <v>1年目雑役務費62</v>
      </c>
      <c r="AU64" s="165" t="str">
        <f>IFERROR(+VLOOKUP(AT64,インプットシート!$B:$Z,25,0),"")</f>
        <v/>
      </c>
      <c r="AV64" s="165" t="str">
        <f>IFERROR(+VLOOKUP(AT64,インプットシート!$B:$Z,21,0),"")</f>
        <v/>
      </c>
      <c r="AW64">
        <v>62</v>
      </c>
      <c r="AX64" s="165" t="str">
        <f t="shared" si="12"/>
        <v>1年目保険料62</v>
      </c>
      <c r="AY64" s="165" t="str">
        <f>IFERROR(+VLOOKUP(AX64,インプットシート!$B:$Z,25,0),"")</f>
        <v/>
      </c>
      <c r="AZ64" s="165" t="str">
        <f>IFERROR(+VLOOKUP(AX64,インプットシート!$B:$Z,21,0),"")</f>
        <v/>
      </c>
      <c r="BA64">
        <v>62</v>
      </c>
      <c r="BB64" s="165" t="str">
        <f t="shared" si="13"/>
        <v>1年目その他の経費62</v>
      </c>
      <c r="BC64" s="165" t="str">
        <f>IFERROR(+VLOOKUP(BB64,インプットシート!$B:$Z,25,0),"")</f>
        <v/>
      </c>
      <c r="BD64" s="165" t="str">
        <f>IFERROR(+VLOOKUP(BB64,インプットシート!$B:$Z,21,0),"")</f>
        <v/>
      </c>
      <c r="BE64">
        <v>62</v>
      </c>
      <c r="BF64" s="165" t="str">
        <f t="shared" si="14"/>
        <v>1年目参加費収入62</v>
      </c>
      <c r="BG64" s="165" t="str">
        <f>IFERROR(+VLOOKUP(BF64,インプットシート!$B:$Z,25,0),"")</f>
        <v/>
      </c>
      <c r="BH64" s="165" t="str">
        <f>IFERROR(+VLOOKUP(BF64,インプットシート!$B:$Z,21,0),"")</f>
        <v/>
      </c>
      <c r="BI64">
        <v>62</v>
      </c>
      <c r="BJ64" s="165" t="str">
        <f t="shared" si="15"/>
        <v>1年目寄付金・協賛金収入62</v>
      </c>
      <c r="BK64" s="165" t="str">
        <f>IFERROR(+VLOOKUP(BJ64,インプットシート!$B:$Z,25,0),"")</f>
        <v/>
      </c>
      <c r="BL64" s="165" t="str">
        <f>IFERROR(+VLOOKUP(BJ64,インプットシート!$B:$Z,21,0),"")</f>
        <v/>
      </c>
      <c r="BM64">
        <v>62</v>
      </c>
      <c r="BN64" s="165" t="str">
        <f t="shared" si="16"/>
        <v>1年目一般会計繰入金62</v>
      </c>
      <c r="BO64" s="165" t="str">
        <f>IFERROR(+VLOOKUP(BN64,インプットシート!$B:$Z,25,0),"")</f>
        <v/>
      </c>
      <c r="BP64" s="165" t="str">
        <f>IFERROR(+VLOOKUP(BN64,インプットシート!$B:$Z,21,0),"")</f>
        <v/>
      </c>
      <c r="BQ64">
        <v>62</v>
      </c>
      <c r="BR64" s="165" t="str">
        <f t="shared" si="17"/>
        <v>1年目賃金（職員）62</v>
      </c>
      <c r="BS64" s="165" t="str">
        <f>IFERROR(+VLOOKUP(BR64,インプットシート!$B:$Z,25,0),"")</f>
        <v/>
      </c>
      <c r="BT64" s="165" t="str">
        <f>IFERROR(+VLOOKUP(BR64,インプットシート!$B:$Z,21,0),"")</f>
        <v/>
      </c>
    </row>
    <row r="65" spans="1:72">
      <c r="A65">
        <v>63</v>
      </c>
      <c r="B65" s="165" t="str">
        <f t="shared" si="0"/>
        <v>1年目謝金63</v>
      </c>
      <c r="C65" s="165" t="str">
        <f>IFERROR(+VLOOKUP(B65,インプットシート!$B:$Z,25,0),"")</f>
        <v/>
      </c>
      <c r="D65" s="165" t="str">
        <f>IFERROR(+VLOOKUP(B65,インプットシート!$B:$Z,21,0),"")</f>
        <v/>
      </c>
      <c r="E65">
        <v>63</v>
      </c>
      <c r="F65" s="165" t="str">
        <f t="shared" si="1"/>
        <v>1年目旅費63</v>
      </c>
      <c r="G65" s="165" t="str">
        <f>IFERROR(+VLOOKUP(F65,インプットシート!$B:$Z,25,0),"")</f>
        <v/>
      </c>
      <c r="H65" s="165" t="str">
        <f>IFERROR(+VLOOKUP(F65,インプットシート!$B:$Z,21,0),"")</f>
        <v/>
      </c>
      <c r="I65">
        <v>63</v>
      </c>
      <c r="J65" s="165" t="str">
        <f t="shared" si="2"/>
        <v>1年目賃金（アルバイト）63</v>
      </c>
      <c r="K65" s="165" t="str">
        <f>IFERROR(+VLOOKUP(J65,インプットシート!$B:$Z,25,0),"")</f>
        <v/>
      </c>
      <c r="L65" s="165" t="str">
        <f>IFERROR(+VLOOKUP(J65,インプットシート!$B:$Z,21,0),"")</f>
        <v/>
      </c>
      <c r="M65">
        <v>63</v>
      </c>
      <c r="N65" s="165" t="str">
        <f t="shared" si="3"/>
        <v>1年目家賃63</v>
      </c>
      <c r="O65" s="165" t="str">
        <f>IFERROR(+VLOOKUP(N65,インプットシート!$B:$Z,25,0),"")</f>
        <v/>
      </c>
      <c r="P65" s="165" t="str">
        <f>IFERROR(+VLOOKUP(N65,インプットシート!$B:$Z,21,0),"")</f>
        <v/>
      </c>
      <c r="Q65">
        <v>63</v>
      </c>
      <c r="R65" s="165" t="str">
        <f t="shared" si="4"/>
        <v>1年目光熱水費63</v>
      </c>
      <c r="S65" s="165" t="str">
        <f>IFERROR(+VLOOKUP(R65,インプットシート!$B:$Z,25,0),"")</f>
        <v/>
      </c>
      <c r="T65" s="165" t="str">
        <f>IFERROR(+VLOOKUP(R65,インプットシート!$B:$Z,21,0),"")</f>
        <v/>
      </c>
      <c r="U65">
        <v>63</v>
      </c>
      <c r="V65" s="165" t="str">
        <f t="shared" si="5"/>
        <v>1年目備品購入費63</v>
      </c>
      <c r="W65" s="165" t="str">
        <f>IFERROR(+VLOOKUP(V65,インプットシート!$B:$Z,25,0),"")</f>
        <v/>
      </c>
      <c r="X65" s="165" t="str">
        <f>IFERROR(+VLOOKUP(V65,インプットシート!$B:$Z,21,0),"")</f>
        <v/>
      </c>
      <c r="Y65">
        <v>63</v>
      </c>
      <c r="Z65" s="165" t="str">
        <f t="shared" si="6"/>
        <v>1年目消耗品費63</v>
      </c>
      <c r="AA65" s="165" t="str">
        <f>IFERROR(+VLOOKUP(Z65,インプットシート!$B:$Z,25,0),"")</f>
        <v/>
      </c>
      <c r="AB65" s="165" t="str">
        <f>IFERROR(+VLOOKUP(Z65,インプットシート!$B:$Z,21,0),"")</f>
        <v/>
      </c>
      <c r="AC65">
        <v>63</v>
      </c>
      <c r="AD65" s="165" t="str">
        <f t="shared" si="7"/>
        <v>1年目借料損料63</v>
      </c>
      <c r="AE65" s="165" t="str">
        <f>IFERROR(+VLOOKUP(AD65,インプットシート!$B:$Z,25,0),"")</f>
        <v/>
      </c>
      <c r="AF65" s="165" t="str">
        <f>IFERROR(+VLOOKUP(AD65,インプットシート!$B:$Z,21,0),"")</f>
        <v/>
      </c>
      <c r="AG65">
        <v>63</v>
      </c>
      <c r="AH65" s="165" t="str">
        <f t="shared" si="8"/>
        <v>1年目印刷製本費63</v>
      </c>
      <c r="AI65" s="165" t="str">
        <f>IFERROR(+VLOOKUP(AH65,インプットシート!$B:$Z,25,0),"")</f>
        <v/>
      </c>
      <c r="AJ65" s="165" t="str">
        <f>IFERROR(+VLOOKUP(AH65,インプットシート!$B:$Z,21,0),"")</f>
        <v/>
      </c>
      <c r="AK65">
        <v>63</v>
      </c>
      <c r="AL65" s="165" t="str">
        <f t="shared" si="9"/>
        <v>1年目通信運搬費63</v>
      </c>
      <c r="AM65" s="165" t="str">
        <f>IFERROR(+VLOOKUP(AL65,インプットシート!$B:$Z,25,0),"")</f>
        <v/>
      </c>
      <c r="AN65" s="165" t="str">
        <f>IFERROR(+VLOOKUP(AL65,インプットシート!$B:$Z,21,0),"")</f>
        <v/>
      </c>
      <c r="AO65">
        <v>63</v>
      </c>
      <c r="AP65" s="165" t="str">
        <f t="shared" si="10"/>
        <v>1年目委託費63</v>
      </c>
      <c r="AQ65" s="165" t="str">
        <f>IFERROR(+VLOOKUP(AP65,インプットシート!$B:$Z,25,0),"")</f>
        <v/>
      </c>
      <c r="AR65" s="165" t="str">
        <f>IFERROR(+VLOOKUP(AP65,インプットシート!$B:$Z,21,0),"")</f>
        <v/>
      </c>
      <c r="AS65">
        <v>63</v>
      </c>
      <c r="AT65" s="165" t="str">
        <f t="shared" si="11"/>
        <v>1年目雑役務費63</v>
      </c>
      <c r="AU65" s="165" t="str">
        <f>IFERROR(+VLOOKUP(AT65,インプットシート!$B:$Z,25,0),"")</f>
        <v/>
      </c>
      <c r="AV65" s="165" t="str">
        <f>IFERROR(+VLOOKUP(AT65,インプットシート!$B:$Z,21,0),"")</f>
        <v/>
      </c>
      <c r="AW65">
        <v>63</v>
      </c>
      <c r="AX65" s="165" t="str">
        <f t="shared" si="12"/>
        <v>1年目保険料63</v>
      </c>
      <c r="AY65" s="165" t="str">
        <f>IFERROR(+VLOOKUP(AX65,インプットシート!$B:$Z,25,0),"")</f>
        <v/>
      </c>
      <c r="AZ65" s="165" t="str">
        <f>IFERROR(+VLOOKUP(AX65,インプットシート!$B:$Z,21,0),"")</f>
        <v/>
      </c>
      <c r="BA65">
        <v>63</v>
      </c>
      <c r="BB65" s="165" t="str">
        <f t="shared" si="13"/>
        <v>1年目その他の経費63</v>
      </c>
      <c r="BC65" s="165" t="str">
        <f>IFERROR(+VLOOKUP(BB65,インプットシート!$B:$Z,25,0),"")</f>
        <v/>
      </c>
      <c r="BD65" s="165" t="str">
        <f>IFERROR(+VLOOKUP(BB65,インプットシート!$B:$Z,21,0),"")</f>
        <v/>
      </c>
      <c r="BE65">
        <v>63</v>
      </c>
      <c r="BF65" s="165" t="str">
        <f t="shared" si="14"/>
        <v>1年目参加費収入63</v>
      </c>
      <c r="BG65" s="165" t="str">
        <f>IFERROR(+VLOOKUP(BF65,インプットシート!$B:$Z,25,0),"")</f>
        <v/>
      </c>
      <c r="BH65" s="165" t="str">
        <f>IFERROR(+VLOOKUP(BF65,インプットシート!$B:$Z,21,0),"")</f>
        <v/>
      </c>
      <c r="BI65">
        <v>63</v>
      </c>
      <c r="BJ65" s="165" t="str">
        <f t="shared" si="15"/>
        <v>1年目寄付金・協賛金収入63</v>
      </c>
      <c r="BK65" s="165" t="str">
        <f>IFERROR(+VLOOKUP(BJ65,インプットシート!$B:$Z,25,0),"")</f>
        <v/>
      </c>
      <c r="BL65" s="165" t="str">
        <f>IFERROR(+VLOOKUP(BJ65,インプットシート!$B:$Z,21,0),"")</f>
        <v/>
      </c>
      <c r="BM65">
        <v>63</v>
      </c>
      <c r="BN65" s="165" t="str">
        <f t="shared" si="16"/>
        <v>1年目一般会計繰入金63</v>
      </c>
      <c r="BO65" s="165" t="str">
        <f>IFERROR(+VLOOKUP(BN65,インプットシート!$B:$Z,25,0),"")</f>
        <v/>
      </c>
      <c r="BP65" s="165" t="str">
        <f>IFERROR(+VLOOKUP(BN65,インプットシート!$B:$Z,21,0),"")</f>
        <v/>
      </c>
      <c r="BQ65">
        <v>63</v>
      </c>
      <c r="BR65" s="165" t="str">
        <f t="shared" si="17"/>
        <v>1年目賃金（職員）63</v>
      </c>
      <c r="BS65" s="165" t="str">
        <f>IFERROR(+VLOOKUP(BR65,インプットシート!$B:$Z,25,0),"")</f>
        <v/>
      </c>
      <c r="BT65" s="165" t="str">
        <f>IFERROR(+VLOOKUP(BR65,インプットシート!$B:$Z,21,0),"")</f>
        <v/>
      </c>
    </row>
    <row r="66" spans="1:72">
      <c r="A66">
        <v>64</v>
      </c>
      <c r="B66" s="165" t="str">
        <f t="shared" si="0"/>
        <v>1年目謝金64</v>
      </c>
      <c r="C66" s="165" t="str">
        <f>IFERROR(+VLOOKUP(B66,インプットシート!$B:$Z,25,0),"")</f>
        <v/>
      </c>
      <c r="D66" s="165" t="str">
        <f>IFERROR(+VLOOKUP(B66,インプットシート!$B:$Z,21,0),"")</f>
        <v/>
      </c>
      <c r="E66">
        <v>64</v>
      </c>
      <c r="F66" s="165" t="str">
        <f t="shared" si="1"/>
        <v>1年目旅費64</v>
      </c>
      <c r="G66" s="165" t="str">
        <f>IFERROR(+VLOOKUP(F66,インプットシート!$B:$Z,25,0),"")</f>
        <v/>
      </c>
      <c r="H66" s="165" t="str">
        <f>IFERROR(+VLOOKUP(F66,インプットシート!$B:$Z,21,0),"")</f>
        <v/>
      </c>
      <c r="I66">
        <v>64</v>
      </c>
      <c r="J66" s="165" t="str">
        <f t="shared" si="2"/>
        <v>1年目賃金（アルバイト）64</v>
      </c>
      <c r="K66" s="165" t="str">
        <f>IFERROR(+VLOOKUP(J66,インプットシート!$B:$Z,25,0),"")</f>
        <v/>
      </c>
      <c r="L66" s="165" t="str">
        <f>IFERROR(+VLOOKUP(J66,インプットシート!$B:$Z,21,0),"")</f>
        <v/>
      </c>
      <c r="M66">
        <v>64</v>
      </c>
      <c r="N66" s="165" t="str">
        <f t="shared" si="3"/>
        <v>1年目家賃64</v>
      </c>
      <c r="O66" s="165" t="str">
        <f>IFERROR(+VLOOKUP(N66,インプットシート!$B:$Z,25,0),"")</f>
        <v/>
      </c>
      <c r="P66" s="165" t="str">
        <f>IFERROR(+VLOOKUP(N66,インプットシート!$B:$Z,21,0),"")</f>
        <v/>
      </c>
      <c r="Q66">
        <v>64</v>
      </c>
      <c r="R66" s="165" t="str">
        <f t="shared" si="4"/>
        <v>1年目光熱水費64</v>
      </c>
      <c r="S66" s="165" t="str">
        <f>IFERROR(+VLOOKUP(R66,インプットシート!$B:$Z,25,0),"")</f>
        <v/>
      </c>
      <c r="T66" s="165" t="str">
        <f>IFERROR(+VLOOKUP(R66,インプットシート!$B:$Z,21,0),"")</f>
        <v/>
      </c>
      <c r="U66">
        <v>64</v>
      </c>
      <c r="V66" s="165" t="str">
        <f t="shared" si="5"/>
        <v>1年目備品購入費64</v>
      </c>
      <c r="W66" s="165" t="str">
        <f>IFERROR(+VLOOKUP(V66,インプットシート!$B:$Z,25,0),"")</f>
        <v/>
      </c>
      <c r="X66" s="165" t="str">
        <f>IFERROR(+VLOOKUP(V66,インプットシート!$B:$Z,21,0),"")</f>
        <v/>
      </c>
      <c r="Y66">
        <v>64</v>
      </c>
      <c r="Z66" s="165" t="str">
        <f t="shared" si="6"/>
        <v>1年目消耗品費64</v>
      </c>
      <c r="AA66" s="165" t="str">
        <f>IFERROR(+VLOOKUP(Z66,インプットシート!$B:$Z,25,0),"")</f>
        <v/>
      </c>
      <c r="AB66" s="165" t="str">
        <f>IFERROR(+VLOOKUP(Z66,インプットシート!$B:$Z,21,0),"")</f>
        <v/>
      </c>
      <c r="AC66">
        <v>64</v>
      </c>
      <c r="AD66" s="165" t="str">
        <f t="shared" si="7"/>
        <v>1年目借料損料64</v>
      </c>
      <c r="AE66" s="165" t="str">
        <f>IFERROR(+VLOOKUP(AD66,インプットシート!$B:$Z,25,0),"")</f>
        <v/>
      </c>
      <c r="AF66" s="165" t="str">
        <f>IFERROR(+VLOOKUP(AD66,インプットシート!$B:$Z,21,0),"")</f>
        <v/>
      </c>
      <c r="AG66">
        <v>64</v>
      </c>
      <c r="AH66" s="165" t="str">
        <f t="shared" si="8"/>
        <v>1年目印刷製本費64</v>
      </c>
      <c r="AI66" s="165" t="str">
        <f>IFERROR(+VLOOKUP(AH66,インプットシート!$B:$Z,25,0),"")</f>
        <v/>
      </c>
      <c r="AJ66" s="165" t="str">
        <f>IFERROR(+VLOOKUP(AH66,インプットシート!$B:$Z,21,0),"")</f>
        <v/>
      </c>
      <c r="AK66">
        <v>64</v>
      </c>
      <c r="AL66" s="165" t="str">
        <f t="shared" si="9"/>
        <v>1年目通信運搬費64</v>
      </c>
      <c r="AM66" s="165" t="str">
        <f>IFERROR(+VLOOKUP(AL66,インプットシート!$B:$Z,25,0),"")</f>
        <v/>
      </c>
      <c r="AN66" s="165" t="str">
        <f>IFERROR(+VLOOKUP(AL66,インプットシート!$B:$Z,21,0),"")</f>
        <v/>
      </c>
      <c r="AO66">
        <v>64</v>
      </c>
      <c r="AP66" s="165" t="str">
        <f t="shared" si="10"/>
        <v>1年目委託費64</v>
      </c>
      <c r="AQ66" s="165" t="str">
        <f>IFERROR(+VLOOKUP(AP66,インプットシート!$B:$Z,25,0),"")</f>
        <v/>
      </c>
      <c r="AR66" s="165" t="str">
        <f>IFERROR(+VLOOKUP(AP66,インプットシート!$B:$Z,21,0),"")</f>
        <v/>
      </c>
      <c r="AS66">
        <v>64</v>
      </c>
      <c r="AT66" s="165" t="str">
        <f t="shared" si="11"/>
        <v>1年目雑役務費64</v>
      </c>
      <c r="AU66" s="165" t="str">
        <f>IFERROR(+VLOOKUP(AT66,インプットシート!$B:$Z,25,0),"")</f>
        <v/>
      </c>
      <c r="AV66" s="165" t="str">
        <f>IFERROR(+VLOOKUP(AT66,インプットシート!$B:$Z,21,0),"")</f>
        <v/>
      </c>
      <c r="AW66">
        <v>64</v>
      </c>
      <c r="AX66" s="165" t="str">
        <f t="shared" si="12"/>
        <v>1年目保険料64</v>
      </c>
      <c r="AY66" s="165" t="str">
        <f>IFERROR(+VLOOKUP(AX66,インプットシート!$B:$Z,25,0),"")</f>
        <v/>
      </c>
      <c r="AZ66" s="165" t="str">
        <f>IFERROR(+VLOOKUP(AX66,インプットシート!$B:$Z,21,0),"")</f>
        <v/>
      </c>
      <c r="BA66">
        <v>64</v>
      </c>
      <c r="BB66" s="165" t="str">
        <f t="shared" si="13"/>
        <v>1年目その他の経費64</v>
      </c>
      <c r="BC66" s="165" t="str">
        <f>IFERROR(+VLOOKUP(BB66,インプットシート!$B:$Z,25,0),"")</f>
        <v/>
      </c>
      <c r="BD66" s="165" t="str">
        <f>IFERROR(+VLOOKUP(BB66,インプットシート!$B:$Z,21,0),"")</f>
        <v/>
      </c>
      <c r="BE66">
        <v>64</v>
      </c>
      <c r="BF66" s="165" t="str">
        <f t="shared" si="14"/>
        <v>1年目参加費収入64</v>
      </c>
      <c r="BG66" s="165" t="str">
        <f>IFERROR(+VLOOKUP(BF66,インプットシート!$B:$Z,25,0),"")</f>
        <v/>
      </c>
      <c r="BH66" s="165" t="str">
        <f>IFERROR(+VLOOKUP(BF66,インプットシート!$B:$Z,21,0),"")</f>
        <v/>
      </c>
      <c r="BI66">
        <v>64</v>
      </c>
      <c r="BJ66" s="165" t="str">
        <f t="shared" si="15"/>
        <v>1年目寄付金・協賛金収入64</v>
      </c>
      <c r="BK66" s="165" t="str">
        <f>IFERROR(+VLOOKUP(BJ66,インプットシート!$B:$Z,25,0),"")</f>
        <v/>
      </c>
      <c r="BL66" s="165" t="str">
        <f>IFERROR(+VLOOKUP(BJ66,インプットシート!$B:$Z,21,0),"")</f>
        <v/>
      </c>
      <c r="BM66">
        <v>64</v>
      </c>
      <c r="BN66" s="165" t="str">
        <f t="shared" si="16"/>
        <v>1年目一般会計繰入金64</v>
      </c>
      <c r="BO66" s="165" t="str">
        <f>IFERROR(+VLOOKUP(BN66,インプットシート!$B:$Z,25,0),"")</f>
        <v/>
      </c>
      <c r="BP66" s="165" t="str">
        <f>IFERROR(+VLOOKUP(BN66,インプットシート!$B:$Z,21,0),"")</f>
        <v/>
      </c>
      <c r="BQ66">
        <v>64</v>
      </c>
      <c r="BR66" s="165" t="str">
        <f t="shared" si="17"/>
        <v>1年目賃金（職員）64</v>
      </c>
      <c r="BS66" s="165" t="str">
        <f>IFERROR(+VLOOKUP(BR66,インプットシート!$B:$Z,25,0),"")</f>
        <v/>
      </c>
      <c r="BT66" s="165" t="str">
        <f>IFERROR(+VLOOKUP(BR66,インプットシート!$B:$Z,21,0),"")</f>
        <v/>
      </c>
    </row>
    <row r="67" spans="1:72">
      <c r="A67">
        <v>65</v>
      </c>
      <c r="B67" s="165" t="str">
        <f t="shared" si="0"/>
        <v>1年目謝金65</v>
      </c>
      <c r="C67" s="165" t="str">
        <f>IFERROR(+VLOOKUP(B67,インプットシート!$B:$Z,25,0),"")</f>
        <v/>
      </c>
      <c r="D67" s="165" t="str">
        <f>IFERROR(+VLOOKUP(B67,インプットシート!$B:$Z,21,0),"")</f>
        <v/>
      </c>
      <c r="E67">
        <v>65</v>
      </c>
      <c r="F67" s="165" t="str">
        <f t="shared" si="1"/>
        <v>1年目旅費65</v>
      </c>
      <c r="G67" s="165" t="str">
        <f>IFERROR(+VLOOKUP(F67,インプットシート!$B:$Z,25,0),"")</f>
        <v/>
      </c>
      <c r="H67" s="165" t="str">
        <f>IFERROR(+VLOOKUP(F67,インプットシート!$B:$Z,21,0),"")</f>
        <v/>
      </c>
      <c r="I67">
        <v>65</v>
      </c>
      <c r="J67" s="165" t="str">
        <f t="shared" si="2"/>
        <v>1年目賃金（アルバイト）65</v>
      </c>
      <c r="K67" s="165" t="str">
        <f>IFERROR(+VLOOKUP(J67,インプットシート!$B:$Z,25,0),"")</f>
        <v/>
      </c>
      <c r="L67" s="165" t="str">
        <f>IFERROR(+VLOOKUP(J67,インプットシート!$B:$Z,21,0),"")</f>
        <v/>
      </c>
      <c r="M67">
        <v>65</v>
      </c>
      <c r="N67" s="165" t="str">
        <f t="shared" si="3"/>
        <v>1年目家賃65</v>
      </c>
      <c r="O67" s="165" t="str">
        <f>IFERROR(+VLOOKUP(N67,インプットシート!$B:$Z,25,0),"")</f>
        <v/>
      </c>
      <c r="P67" s="165" t="str">
        <f>IFERROR(+VLOOKUP(N67,インプットシート!$B:$Z,21,0),"")</f>
        <v/>
      </c>
      <c r="Q67">
        <v>65</v>
      </c>
      <c r="R67" s="165" t="str">
        <f t="shared" si="4"/>
        <v>1年目光熱水費65</v>
      </c>
      <c r="S67" s="165" t="str">
        <f>IFERROR(+VLOOKUP(R67,インプットシート!$B:$Z,25,0),"")</f>
        <v/>
      </c>
      <c r="T67" s="165" t="str">
        <f>IFERROR(+VLOOKUP(R67,インプットシート!$B:$Z,21,0),"")</f>
        <v/>
      </c>
      <c r="U67">
        <v>65</v>
      </c>
      <c r="V67" s="165" t="str">
        <f t="shared" si="5"/>
        <v>1年目備品購入費65</v>
      </c>
      <c r="W67" s="165" t="str">
        <f>IFERROR(+VLOOKUP(V67,インプットシート!$B:$Z,25,0),"")</f>
        <v/>
      </c>
      <c r="X67" s="165" t="str">
        <f>IFERROR(+VLOOKUP(V67,インプットシート!$B:$Z,21,0),"")</f>
        <v/>
      </c>
      <c r="Y67">
        <v>65</v>
      </c>
      <c r="Z67" s="165" t="str">
        <f t="shared" si="6"/>
        <v>1年目消耗品費65</v>
      </c>
      <c r="AA67" s="165" t="str">
        <f>IFERROR(+VLOOKUP(Z67,インプットシート!$B:$Z,25,0),"")</f>
        <v/>
      </c>
      <c r="AB67" s="165" t="str">
        <f>IFERROR(+VLOOKUP(Z67,インプットシート!$B:$Z,21,0),"")</f>
        <v/>
      </c>
      <c r="AC67">
        <v>65</v>
      </c>
      <c r="AD67" s="165" t="str">
        <f t="shared" si="7"/>
        <v>1年目借料損料65</v>
      </c>
      <c r="AE67" s="165" t="str">
        <f>IFERROR(+VLOOKUP(AD67,インプットシート!$B:$Z,25,0),"")</f>
        <v/>
      </c>
      <c r="AF67" s="165" t="str">
        <f>IFERROR(+VLOOKUP(AD67,インプットシート!$B:$Z,21,0),"")</f>
        <v/>
      </c>
      <c r="AG67">
        <v>65</v>
      </c>
      <c r="AH67" s="165" t="str">
        <f t="shared" si="8"/>
        <v>1年目印刷製本費65</v>
      </c>
      <c r="AI67" s="165" t="str">
        <f>IFERROR(+VLOOKUP(AH67,インプットシート!$B:$Z,25,0),"")</f>
        <v/>
      </c>
      <c r="AJ67" s="165" t="str">
        <f>IFERROR(+VLOOKUP(AH67,インプットシート!$B:$Z,21,0),"")</f>
        <v/>
      </c>
      <c r="AK67">
        <v>65</v>
      </c>
      <c r="AL67" s="165" t="str">
        <f t="shared" si="9"/>
        <v>1年目通信運搬費65</v>
      </c>
      <c r="AM67" s="165" t="str">
        <f>IFERROR(+VLOOKUP(AL67,インプットシート!$B:$Z,25,0),"")</f>
        <v/>
      </c>
      <c r="AN67" s="165" t="str">
        <f>IFERROR(+VLOOKUP(AL67,インプットシート!$B:$Z,21,0),"")</f>
        <v/>
      </c>
      <c r="AO67">
        <v>65</v>
      </c>
      <c r="AP67" s="165" t="str">
        <f t="shared" si="10"/>
        <v>1年目委託費65</v>
      </c>
      <c r="AQ67" s="165" t="str">
        <f>IFERROR(+VLOOKUP(AP67,インプットシート!$B:$Z,25,0),"")</f>
        <v/>
      </c>
      <c r="AR67" s="165" t="str">
        <f>IFERROR(+VLOOKUP(AP67,インプットシート!$B:$Z,21,0),"")</f>
        <v/>
      </c>
      <c r="AS67">
        <v>65</v>
      </c>
      <c r="AT67" s="165" t="str">
        <f t="shared" si="11"/>
        <v>1年目雑役務費65</v>
      </c>
      <c r="AU67" s="165" t="str">
        <f>IFERROR(+VLOOKUP(AT67,インプットシート!$B:$Z,25,0),"")</f>
        <v/>
      </c>
      <c r="AV67" s="165" t="str">
        <f>IFERROR(+VLOOKUP(AT67,インプットシート!$B:$Z,21,0),"")</f>
        <v/>
      </c>
      <c r="AW67">
        <v>65</v>
      </c>
      <c r="AX67" s="165" t="str">
        <f t="shared" si="12"/>
        <v>1年目保険料65</v>
      </c>
      <c r="AY67" s="165" t="str">
        <f>IFERROR(+VLOOKUP(AX67,インプットシート!$B:$Z,25,0),"")</f>
        <v/>
      </c>
      <c r="AZ67" s="165" t="str">
        <f>IFERROR(+VLOOKUP(AX67,インプットシート!$B:$Z,21,0),"")</f>
        <v/>
      </c>
      <c r="BA67">
        <v>65</v>
      </c>
      <c r="BB67" s="165" t="str">
        <f t="shared" si="13"/>
        <v>1年目その他の経費65</v>
      </c>
      <c r="BC67" s="165" t="str">
        <f>IFERROR(+VLOOKUP(BB67,インプットシート!$B:$Z,25,0),"")</f>
        <v/>
      </c>
      <c r="BD67" s="165" t="str">
        <f>IFERROR(+VLOOKUP(BB67,インプットシート!$B:$Z,21,0),"")</f>
        <v/>
      </c>
      <c r="BE67">
        <v>65</v>
      </c>
      <c r="BF67" s="165" t="str">
        <f t="shared" si="14"/>
        <v>1年目参加費収入65</v>
      </c>
      <c r="BG67" s="165" t="str">
        <f>IFERROR(+VLOOKUP(BF67,インプットシート!$B:$Z,25,0),"")</f>
        <v/>
      </c>
      <c r="BH67" s="165" t="str">
        <f>IFERROR(+VLOOKUP(BF67,インプットシート!$B:$Z,21,0),"")</f>
        <v/>
      </c>
      <c r="BI67">
        <v>65</v>
      </c>
      <c r="BJ67" s="165" t="str">
        <f t="shared" si="15"/>
        <v>1年目寄付金・協賛金収入65</v>
      </c>
      <c r="BK67" s="165" t="str">
        <f>IFERROR(+VLOOKUP(BJ67,インプットシート!$B:$Z,25,0),"")</f>
        <v/>
      </c>
      <c r="BL67" s="165" t="str">
        <f>IFERROR(+VLOOKUP(BJ67,インプットシート!$B:$Z,21,0),"")</f>
        <v/>
      </c>
      <c r="BM67">
        <v>65</v>
      </c>
      <c r="BN67" s="165" t="str">
        <f t="shared" si="16"/>
        <v>1年目一般会計繰入金65</v>
      </c>
      <c r="BO67" s="165" t="str">
        <f>IFERROR(+VLOOKUP(BN67,インプットシート!$B:$Z,25,0),"")</f>
        <v/>
      </c>
      <c r="BP67" s="165" t="str">
        <f>IFERROR(+VLOOKUP(BN67,インプットシート!$B:$Z,21,0),"")</f>
        <v/>
      </c>
      <c r="BQ67">
        <v>65</v>
      </c>
      <c r="BR67" s="165" t="str">
        <f t="shared" si="17"/>
        <v>1年目賃金（職員）65</v>
      </c>
      <c r="BS67" s="165" t="str">
        <f>IFERROR(+VLOOKUP(BR67,インプットシート!$B:$Z,25,0),"")</f>
        <v/>
      </c>
      <c r="BT67" s="165" t="str">
        <f>IFERROR(+VLOOKUP(BR67,インプットシート!$B:$Z,21,0),"")</f>
        <v/>
      </c>
    </row>
    <row r="68" spans="1:72">
      <c r="A68">
        <v>66</v>
      </c>
      <c r="B68" s="165" t="str">
        <f t="shared" ref="B68:B131" si="18">A$1&amp;B$1&amp;A68</f>
        <v>1年目謝金66</v>
      </c>
      <c r="C68" s="165" t="str">
        <f>IFERROR(+VLOOKUP(B68,インプットシート!$B:$Z,25,0),"")</f>
        <v/>
      </c>
      <c r="D68" s="165" t="str">
        <f>IFERROR(+VLOOKUP(B68,インプットシート!$B:$Z,21,0),"")</f>
        <v/>
      </c>
      <c r="E68">
        <v>66</v>
      </c>
      <c r="F68" s="165" t="str">
        <f t="shared" ref="F68:F131" si="19">E$1&amp;F$1&amp;E68</f>
        <v>1年目旅費66</v>
      </c>
      <c r="G68" s="165" t="str">
        <f>IFERROR(+VLOOKUP(F68,インプットシート!$B:$Z,25,0),"")</f>
        <v/>
      </c>
      <c r="H68" s="165" t="str">
        <f>IFERROR(+VLOOKUP(F68,インプットシート!$B:$Z,21,0),"")</f>
        <v/>
      </c>
      <c r="I68">
        <v>66</v>
      </c>
      <c r="J68" s="165" t="str">
        <f t="shared" ref="J68:J131" si="20">I$1&amp;J$1&amp;I68</f>
        <v>1年目賃金（アルバイト）66</v>
      </c>
      <c r="K68" s="165" t="str">
        <f>IFERROR(+VLOOKUP(J68,インプットシート!$B:$Z,25,0),"")</f>
        <v/>
      </c>
      <c r="L68" s="165" t="str">
        <f>IFERROR(+VLOOKUP(J68,インプットシート!$B:$Z,21,0),"")</f>
        <v/>
      </c>
      <c r="M68">
        <v>66</v>
      </c>
      <c r="N68" s="165" t="str">
        <f t="shared" ref="N68:N131" si="21">M$1&amp;N$1&amp;M68</f>
        <v>1年目家賃66</v>
      </c>
      <c r="O68" s="165" t="str">
        <f>IFERROR(+VLOOKUP(N68,インプットシート!$B:$Z,25,0),"")</f>
        <v/>
      </c>
      <c r="P68" s="165" t="str">
        <f>IFERROR(+VLOOKUP(N68,インプットシート!$B:$Z,21,0),"")</f>
        <v/>
      </c>
      <c r="Q68">
        <v>66</v>
      </c>
      <c r="R68" s="165" t="str">
        <f t="shared" ref="R68:R131" si="22">Q$1&amp;R$1&amp;Q68</f>
        <v>1年目光熱水費66</v>
      </c>
      <c r="S68" s="165" t="str">
        <f>IFERROR(+VLOOKUP(R68,インプットシート!$B:$Z,25,0),"")</f>
        <v/>
      </c>
      <c r="T68" s="165" t="str">
        <f>IFERROR(+VLOOKUP(R68,インプットシート!$B:$Z,21,0),"")</f>
        <v/>
      </c>
      <c r="U68">
        <v>66</v>
      </c>
      <c r="V68" s="165" t="str">
        <f t="shared" ref="V68:V131" si="23">U$1&amp;V$1&amp;U68</f>
        <v>1年目備品購入費66</v>
      </c>
      <c r="W68" s="165" t="str">
        <f>IFERROR(+VLOOKUP(V68,インプットシート!$B:$Z,25,0),"")</f>
        <v/>
      </c>
      <c r="X68" s="165" t="str">
        <f>IFERROR(+VLOOKUP(V68,インプットシート!$B:$Z,21,0),"")</f>
        <v/>
      </c>
      <c r="Y68">
        <v>66</v>
      </c>
      <c r="Z68" s="165" t="str">
        <f t="shared" ref="Z68:Z131" si="24">Y$1&amp;Z$1&amp;Y68</f>
        <v>1年目消耗品費66</v>
      </c>
      <c r="AA68" s="165" t="str">
        <f>IFERROR(+VLOOKUP(Z68,インプットシート!$B:$Z,25,0),"")</f>
        <v/>
      </c>
      <c r="AB68" s="165" t="str">
        <f>IFERROR(+VLOOKUP(Z68,インプットシート!$B:$Z,21,0),"")</f>
        <v/>
      </c>
      <c r="AC68">
        <v>66</v>
      </c>
      <c r="AD68" s="165" t="str">
        <f t="shared" ref="AD68:AD131" si="25">AC$1&amp;AD$1&amp;AC68</f>
        <v>1年目借料損料66</v>
      </c>
      <c r="AE68" s="165" t="str">
        <f>IFERROR(+VLOOKUP(AD68,インプットシート!$B:$Z,25,0),"")</f>
        <v/>
      </c>
      <c r="AF68" s="165" t="str">
        <f>IFERROR(+VLOOKUP(AD68,インプットシート!$B:$Z,21,0),"")</f>
        <v/>
      </c>
      <c r="AG68">
        <v>66</v>
      </c>
      <c r="AH68" s="165" t="str">
        <f t="shared" ref="AH68:AH131" si="26">AG$1&amp;AH$1&amp;AG68</f>
        <v>1年目印刷製本費66</v>
      </c>
      <c r="AI68" s="165" t="str">
        <f>IFERROR(+VLOOKUP(AH68,インプットシート!$B:$Z,25,0),"")</f>
        <v/>
      </c>
      <c r="AJ68" s="165" t="str">
        <f>IFERROR(+VLOOKUP(AH68,インプットシート!$B:$Z,21,0),"")</f>
        <v/>
      </c>
      <c r="AK68">
        <v>66</v>
      </c>
      <c r="AL68" s="165" t="str">
        <f t="shared" ref="AL68:AL131" si="27">AK$1&amp;AL$1&amp;AK68</f>
        <v>1年目通信運搬費66</v>
      </c>
      <c r="AM68" s="165" t="str">
        <f>IFERROR(+VLOOKUP(AL68,インプットシート!$B:$Z,25,0),"")</f>
        <v/>
      </c>
      <c r="AN68" s="165" t="str">
        <f>IFERROR(+VLOOKUP(AL68,インプットシート!$B:$Z,21,0),"")</f>
        <v/>
      </c>
      <c r="AO68">
        <v>66</v>
      </c>
      <c r="AP68" s="165" t="str">
        <f t="shared" ref="AP68:AP131" si="28">AO$1&amp;AP$1&amp;AO68</f>
        <v>1年目委託費66</v>
      </c>
      <c r="AQ68" s="165" t="str">
        <f>IFERROR(+VLOOKUP(AP68,インプットシート!$B:$Z,25,0),"")</f>
        <v/>
      </c>
      <c r="AR68" s="165" t="str">
        <f>IFERROR(+VLOOKUP(AP68,インプットシート!$B:$Z,21,0),"")</f>
        <v/>
      </c>
      <c r="AS68">
        <v>66</v>
      </c>
      <c r="AT68" s="165" t="str">
        <f t="shared" ref="AT68:AT131" si="29">AS$1&amp;AT$1&amp;AS68</f>
        <v>1年目雑役務費66</v>
      </c>
      <c r="AU68" s="165" t="str">
        <f>IFERROR(+VLOOKUP(AT68,インプットシート!$B:$Z,25,0),"")</f>
        <v/>
      </c>
      <c r="AV68" s="165" t="str">
        <f>IFERROR(+VLOOKUP(AT68,インプットシート!$B:$Z,21,0),"")</f>
        <v/>
      </c>
      <c r="AW68">
        <v>66</v>
      </c>
      <c r="AX68" s="165" t="str">
        <f t="shared" ref="AX68:AX131" si="30">AW$1&amp;AX$1&amp;AW68</f>
        <v>1年目保険料66</v>
      </c>
      <c r="AY68" s="165" t="str">
        <f>IFERROR(+VLOOKUP(AX68,インプットシート!$B:$Z,25,0),"")</f>
        <v/>
      </c>
      <c r="AZ68" s="165" t="str">
        <f>IFERROR(+VLOOKUP(AX68,インプットシート!$B:$Z,21,0),"")</f>
        <v/>
      </c>
      <c r="BA68">
        <v>66</v>
      </c>
      <c r="BB68" s="165" t="str">
        <f t="shared" ref="BB68:BB131" si="31">BA$1&amp;BB$1&amp;BA68</f>
        <v>1年目その他の経費66</v>
      </c>
      <c r="BC68" s="165" t="str">
        <f>IFERROR(+VLOOKUP(BB68,インプットシート!$B:$Z,25,0),"")</f>
        <v/>
      </c>
      <c r="BD68" s="165" t="str">
        <f>IFERROR(+VLOOKUP(BB68,インプットシート!$B:$Z,21,0),"")</f>
        <v/>
      </c>
      <c r="BE68">
        <v>66</v>
      </c>
      <c r="BF68" s="165" t="str">
        <f t="shared" ref="BF68:BF131" si="32">BE$1&amp;BF$1&amp;BE68</f>
        <v>1年目参加費収入66</v>
      </c>
      <c r="BG68" s="165" t="str">
        <f>IFERROR(+VLOOKUP(BF68,インプットシート!$B:$Z,25,0),"")</f>
        <v/>
      </c>
      <c r="BH68" s="165" t="str">
        <f>IFERROR(+VLOOKUP(BF68,インプットシート!$B:$Z,21,0),"")</f>
        <v/>
      </c>
      <c r="BI68">
        <v>66</v>
      </c>
      <c r="BJ68" s="165" t="str">
        <f t="shared" ref="BJ68:BJ131" si="33">BI$1&amp;BJ$1&amp;BI68</f>
        <v>1年目寄付金・協賛金収入66</v>
      </c>
      <c r="BK68" s="165" t="str">
        <f>IFERROR(+VLOOKUP(BJ68,インプットシート!$B:$Z,25,0),"")</f>
        <v/>
      </c>
      <c r="BL68" s="165" t="str">
        <f>IFERROR(+VLOOKUP(BJ68,インプットシート!$B:$Z,21,0),"")</f>
        <v/>
      </c>
      <c r="BM68">
        <v>66</v>
      </c>
      <c r="BN68" s="165" t="str">
        <f t="shared" ref="BN68:BN131" si="34">BM$1&amp;BN$1&amp;BM68</f>
        <v>1年目一般会計繰入金66</v>
      </c>
      <c r="BO68" s="165" t="str">
        <f>IFERROR(+VLOOKUP(BN68,インプットシート!$B:$Z,25,0),"")</f>
        <v/>
      </c>
      <c r="BP68" s="165" t="str">
        <f>IFERROR(+VLOOKUP(BN68,インプットシート!$B:$Z,21,0),"")</f>
        <v/>
      </c>
      <c r="BQ68">
        <v>66</v>
      </c>
      <c r="BR68" s="165" t="str">
        <f t="shared" ref="BR68:BR131" si="35">BQ$1&amp;BR$1&amp;BQ68</f>
        <v>1年目賃金（職員）66</v>
      </c>
      <c r="BS68" s="165" t="str">
        <f>IFERROR(+VLOOKUP(BR68,インプットシート!$B:$Z,25,0),"")</f>
        <v/>
      </c>
      <c r="BT68" s="165" t="str">
        <f>IFERROR(+VLOOKUP(BR68,インプットシート!$B:$Z,21,0),"")</f>
        <v/>
      </c>
    </row>
    <row r="69" spans="1:72">
      <c r="A69">
        <v>67</v>
      </c>
      <c r="B69" s="165" t="str">
        <f t="shared" si="18"/>
        <v>1年目謝金67</v>
      </c>
      <c r="C69" s="165" t="str">
        <f>IFERROR(+VLOOKUP(B69,インプットシート!$B:$Z,25,0),"")</f>
        <v/>
      </c>
      <c r="D69" s="165" t="str">
        <f>IFERROR(+VLOOKUP(B69,インプットシート!$B:$Z,21,0),"")</f>
        <v/>
      </c>
      <c r="E69">
        <v>67</v>
      </c>
      <c r="F69" s="165" t="str">
        <f t="shared" si="19"/>
        <v>1年目旅費67</v>
      </c>
      <c r="G69" s="165" t="str">
        <f>IFERROR(+VLOOKUP(F69,インプットシート!$B:$Z,25,0),"")</f>
        <v/>
      </c>
      <c r="H69" s="165" t="str">
        <f>IFERROR(+VLOOKUP(F69,インプットシート!$B:$Z,21,0),"")</f>
        <v/>
      </c>
      <c r="I69">
        <v>67</v>
      </c>
      <c r="J69" s="165" t="str">
        <f t="shared" si="20"/>
        <v>1年目賃金（アルバイト）67</v>
      </c>
      <c r="K69" s="165" t="str">
        <f>IFERROR(+VLOOKUP(J69,インプットシート!$B:$Z,25,0),"")</f>
        <v/>
      </c>
      <c r="L69" s="165" t="str">
        <f>IFERROR(+VLOOKUP(J69,インプットシート!$B:$Z,21,0),"")</f>
        <v/>
      </c>
      <c r="M69">
        <v>67</v>
      </c>
      <c r="N69" s="165" t="str">
        <f t="shared" si="21"/>
        <v>1年目家賃67</v>
      </c>
      <c r="O69" s="165" t="str">
        <f>IFERROR(+VLOOKUP(N69,インプットシート!$B:$Z,25,0),"")</f>
        <v/>
      </c>
      <c r="P69" s="165" t="str">
        <f>IFERROR(+VLOOKUP(N69,インプットシート!$B:$Z,21,0),"")</f>
        <v/>
      </c>
      <c r="Q69">
        <v>67</v>
      </c>
      <c r="R69" s="165" t="str">
        <f t="shared" si="22"/>
        <v>1年目光熱水費67</v>
      </c>
      <c r="S69" s="165" t="str">
        <f>IFERROR(+VLOOKUP(R69,インプットシート!$B:$Z,25,0),"")</f>
        <v/>
      </c>
      <c r="T69" s="165" t="str">
        <f>IFERROR(+VLOOKUP(R69,インプットシート!$B:$Z,21,0),"")</f>
        <v/>
      </c>
      <c r="U69">
        <v>67</v>
      </c>
      <c r="V69" s="165" t="str">
        <f t="shared" si="23"/>
        <v>1年目備品購入費67</v>
      </c>
      <c r="W69" s="165" t="str">
        <f>IFERROR(+VLOOKUP(V69,インプットシート!$B:$Z,25,0),"")</f>
        <v/>
      </c>
      <c r="X69" s="165" t="str">
        <f>IFERROR(+VLOOKUP(V69,インプットシート!$B:$Z,21,0),"")</f>
        <v/>
      </c>
      <c r="Y69">
        <v>67</v>
      </c>
      <c r="Z69" s="165" t="str">
        <f t="shared" si="24"/>
        <v>1年目消耗品費67</v>
      </c>
      <c r="AA69" s="165" t="str">
        <f>IFERROR(+VLOOKUP(Z69,インプットシート!$B:$Z,25,0),"")</f>
        <v/>
      </c>
      <c r="AB69" s="165" t="str">
        <f>IFERROR(+VLOOKUP(Z69,インプットシート!$B:$Z,21,0),"")</f>
        <v/>
      </c>
      <c r="AC69">
        <v>67</v>
      </c>
      <c r="AD69" s="165" t="str">
        <f t="shared" si="25"/>
        <v>1年目借料損料67</v>
      </c>
      <c r="AE69" s="165" t="str">
        <f>IFERROR(+VLOOKUP(AD69,インプットシート!$B:$Z,25,0),"")</f>
        <v/>
      </c>
      <c r="AF69" s="165" t="str">
        <f>IFERROR(+VLOOKUP(AD69,インプットシート!$B:$Z,21,0),"")</f>
        <v/>
      </c>
      <c r="AG69">
        <v>67</v>
      </c>
      <c r="AH69" s="165" t="str">
        <f t="shared" si="26"/>
        <v>1年目印刷製本費67</v>
      </c>
      <c r="AI69" s="165" t="str">
        <f>IFERROR(+VLOOKUP(AH69,インプットシート!$B:$Z,25,0),"")</f>
        <v/>
      </c>
      <c r="AJ69" s="165" t="str">
        <f>IFERROR(+VLOOKUP(AH69,インプットシート!$B:$Z,21,0),"")</f>
        <v/>
      </c>
      <c r="AK69">
        <v>67</v>
      </c>
      <c r="AL69" s="165" t="str">
        <f t="shared" si="27"/>
        <v>1年目通信運搬費67</v>
      </c>
      <c r="AM69" s="165" t="str">
        <f>IFERROR(+VLOOKUP(AL69,インプットシート!$B:$Z,25,0),"")</f>
        <v/>
      </c>
      <c r="AN69" s="165" t="str">
        <f>IFERROR(+VLOOKUP(AL69,インプットシート!$B:$Z,21,0),"")</f>
        <v/>
      </c>
      <c r="AO69">
        <v>67</v>
      </c>
      <c r="AP69" s="165" t="str">
        <f t="shared" si="28"/>
        <v>1年目委託費67</v>
      </c>
      <c r="AQ69" s="165" t="str">
        <f>IFERROR(+VLOOKUP(AP69,インプットシート!$B:$Z,25,0),"")</f>
        <v/>
      </c>
      <c r="AR69" s="165" t="str">
        <f>IFERROR(+VLOOKUP(AP69,インプットシート!$B:$Z,21,0),"")</f>
        <v/>
      </c>
      <c r="AS69">
        <v>67</v>
      </c>
      <c r="AT69" s="165" t="str">
        <f t="shared" si="29"/>
        <v>1年目雑役務費67</v>
      </c>
      <c r="AU69" s="165" t="str">
        <f>IFERROR(+VLOOKUP(AT69,インプットシート!$B:$Z,25,0),"")</f>
        <v/>
      </c>
      <c r="AV69" s="165" t="str">
        <f>IFERROR(+VLOOKUP(AT69,インプットシート!$B:$Z,21,0),"")</f>
        <v/>
      </c>
      <c r="AW69">
        <v>67</v>
      </c>
      <c r="AX69" s="165" t="str">
        <f t="shared" si="30"/>
        <v>1年目保険料67</v>
      </c>
      <c r="AY69" s="165" t="str">
        <f>IFERROR(+VLOOKUP(AX69,インプットシート!$B:$Z,25,0),"")</f>
        <v/>
      </c>
      <c r="AZ69" s="165" t="str">
        <f>IFERROR(+VLOOKUP(AX69,インプットシート!$B:$Z,21,0),"")</f>
        <v/>
      </c>
      <c r="BA69">
        <v>67</v>
      </c>
      <c r="BB69" s="165" t="str">
        <f t="shared" si="31"/>
        <v>1年目その他の経費67</v>
      </c>
      <c r="BC69" s="165" t="str">
        <f>IFERROR(+VLOOKUP(BB69,インプットシート!$B:$Z,25,0),"")</f>
        <v/>
      </c>
      <c r="BD69" s="165" t="str">
        <f>IFERROR(+VLOOKUP(BB69,インプットシート!$B:$Z,21,0),"")</f>
        <v/>
      </c>
      <c r="BE69">
        <v>67</v>
      </c>
      <c r="BF69" s="165" t="str">
        <f t="shared" si="32"/>
        <v>1年目参加費収入67</v>
      </c>
      <c r="BG69" s="165" t="str">
        <f>IFERROR(+VLOOKUP(BF69,インプットシート!$B:$Z,25,0),"")</f>
        <v/>
      </c>
      <c r="BH69" s="165" t="str">
        <f>IFERROR(+VLOOKUP(BF69,インプットシート!$B:$Z,21,0),"")</f>
        <v/>
      </c>
      <c r="BI69">
        <v>67</v>
      </c>
      <c r="BJ69" s="165" t="str">
        <f t="shared" si="33"/>
        <v>1年目寄付金・協賛金収入67</v>
      </c>
      <c r="BK69" s="165" t="str">
        <f>IFERROR(+VLOOKUP(BJ69,インプットシート!$B:$Z,25,0),"")</f>
        <v/>
      </c>
      <c r="BL69" s="165" t="str">
        <f>IFERROR(+VLOOKUP(BJ69,インプットシート!$B:$Z,21,0),"")</f>
        <v/>
      </c>
      <c r="BM69">
        <v>67</v>
      </c>
      <c r="BN69" s="165" t="str">
        <f t="shared" si="34"/>
        <v>1年目一般会計繰入金67</v>
      </c>
      <c r="BO69" s="165" t="str">
        <f>IFERROR(+VLOOKUP(BN69,インプットシート!$B:$Z,25,0),"")</f>
        <v/>
      </c>
      <c r="BP69" s="165" t="str">
        <f>IFERROR(+VLOOKUP(BN69,インプットシート!$B:$Z,21,0),"")</f>
        <v/>
      </c>
      <c r="BQ69">
        <v>67</v>
      </c>
      <c r="BR69" s="165" t="str">
        <f t="shared" si="35"/>
        <v>1年目賃金（職員）67</v>
      </c>
      <c r="BS69" s="165" t="str">
        <f>IFERROR(+VLOOKUP(BR69,インプットシート!$B:$Z,25,0),"")</f>
        <v/>
      </c>
      <c r="BT69" s="165" t="str">
        <f>IFERROR(+VLOOKUP(BR69,インプットシート!$B:$Z,21,0),"")</f>
        <v/>
      </c>
    </row>
    <row r="70" spans="1:72">
      <c r="A70">
        <v>68</v>
      </c>
      <c r="B70" s="165" t="str">
        <f t="shared" si="18"/>
        <v>1年目謝金68</v>
      </c>
      <c r="C70" s="165" t="str">
        <f>IFERROR(+VLOOKUP(B70,インプットシート!$B:$Z,25,0),"")</f>
        <v/>
      </c>
      <c r="D70" s="165" t="str">
        <f>IFERROR(+VLOOKUP(B70,インプットシート!$B:$Z,21,0),"")</f>
        <v/>
      </c>
      <c r="E70">
        <v>68</v>
      </c>
      <c r="F70" s="165" t="str">
        <f t="shared" si="19"/>
        <v>1年目旅費68</v>
      </c>
      <c r="G70" s="165" t="str">
        <f>IFERROR(+VLOOKUP(F70,インプットシート!$B:$Z,25,0),"")</f>
        <v/>
      </c>
      <c r="H70" s="165" t="str">
        <f>IFERROR(+VLOOKUP(F70,インプットシート!$B:$Z,21,0),"")</f>
        <v/>
      </c>
      <c r="I70">
        <v>68</v>
      </c>
      <c r="J70" s="165" t="str">
        <f t="shared" si="20"/>
        <v>1年目賃金（アルバイト）68</v>
      </c>
      <c r="K70" s="165" t="str">
        <f>IFERROR(+VLOOKUP(J70,インプットシート!$B:$Z,25,0),"")</f>
        <v/>
      </c>
      <c r="L70" s="165" t="str">
        <f>IFERROR(+VLOOKUP(J70,インプットシート!$B:$Z,21,0),"")</f>
        <v/>
      </c>
      <c r="M70">
        <v>68</v>
      </c>
      <c r="N70" s="165" t="str">
        <f t="shared" si="21"/>
        <v>1年目家賃68</v>
      </c>
      <c r="O70" s="165" t="str">
        <f>IFERROR(+VLOOKUP(N70,インプットシート!$B:$Z,25,0),"")</f>
        <v/>
      </c>
      <c r="P70" s="165" t="str">
        <f>IFERROR(+VLOOKUP(N70,インプットシート!$B:$Z,21,0),"")</f>
        <v/>
      </c>
      <c r="Q70">
        <v>68</v>
      </c>
      <c r="R70" s="165" t="str">
        <f t="shared" si="22"/>
        <v>1年目光熱水費68</v>
      </c>
      <c r="S70" s="165" t="str">
        <f>IFERROR(+VLOOKUP(R70,インプットシート!$B:$Z,25,0),"")</f>
        <v/>
      </c>
      <c r="T70" s="165" t="str">
        <f>IFERROR(+VLOOKUP(R70,インプットシート!$B:$Z,21,0),"")</f>
        <v/>
      </c>
      <c r="U70">
        <v>68</v>
      </c>
      <c r="V70" s="165" t="str">
        <f t="shared" si="23"/>
        <v>1年目備品購入費68</v>
      </c>
      <c r="W70" s="165" t="str">
        <f>IFERROR(+VLOOKUP(V70,インプットシート!$B:$Z,25,0),"")</f>
        <v/>
      </c>
      <c r="X70" s="165" t="str">
        <f>IFERROR(+VLOOKUP(V70,インプットシート!$B:$Z,21,0),"")</f>
        <v/>
      </c>
      <c r="Y70">
        <v>68</v>
      </c>
      <c r="Z70" s="165" t="str">
        <f t="shared" si="24"/>
        <v>1年目消耗品費68</v>
      </c>
      <c r="AA70" s="165" t="str">
        <f>IFERROR(+VLOOKUP(Z70,インプットシート!$B:$Z,25,0),"")</f>
        <v/>
      </c>
      <c r="AB70" s="165" t="str">
        <f>IFERROR(+VLOOKUP(Z70,インプットシート!$B:$Z,21,0),"")</f>
        <v/>
      </c>
      <c r="AC70">
        <v>68</v>
      </c>
      <c r="AD70" s="165" t="str">
        <f t="shared" si="25"/>
        <v>1年目借料損料68</v>
      </c>
      <c r="AE70" s="165" t="str">
        <f>IFERROR(+VLOOKUP(AD70,インプットシート!$B:$Z,25,0),"")</f>
        <v/>
      </c>
      <c r="AF70" s="165" t="str">
        <f>IFERROR(+VLOOKUP(AD70,インプットシート!$B:$Z,21,0),"")</f>
        <v/>
      </c>
      <c r="AG70">
        <v>68</v>
      </c>
      <c r="AH70" s="165" t="str">
        <f t="shared" si="26"/>
        <v>1年目印刷製本費68</v>
      </c>
      <c r="AI70" s="165" t="str">
        <f>IFERROR(+VLOOKUP(AH70,インプットシート!$B:$Z,25,0),"")</f>
        <v/>
      </c>
      <c r="AJ70" s="165" t="str">
        <f>IFERROR(+VLOOKUP(AH70,インプットシート!$B:$Z,21,0),"")</f>
        <v/>
      </c>
      <c r="AK70">
        <v>68</v>
      </c>
      <c r="AL70" s="165" t="str">
        <f t="shared" si="27"/>
        <v>1年目通信運搬費68</v>
      </c>
      <c r="AM70" s="165" t="str">
        <f>IFERROR(+VLOOKUP(AL70,インプットシート!$B:$Z,25,0),"")</f>
        <v/>
      </c>
      <c r="AN70" s="165" t="str">
        <f>IFERROR(+VLOOKUP(AL70,インプットシート!$B:$Z,21,0),"")</f>
        <v/>
      </c>
      <c r="AO70">
        <v>68</v>
      </c>
      <c r="AP70" s="165" t="str">
        <f t="shared" si="28"/>
        <v>1年目委託費68</v>
      </c>
      <c r="AQ70" s="165" t="str">
        <f>IFERROR(+VLOOKUP(AP70,インプットシート!$B:$Z,25,0),"")</f>
        <v/>
      </c>
      <c r="AR70" s="165" t="str">
        <f>IFERROR(+VLOOKUP(AP70,インプットシート!$B:$Z,21,0),"")</f>
        <v/>
      </c>
      <c r="AS70">
        <v>68</v>
      </c>
      <c r="AT70" s="165" t="str">
        <f t="shared" si="29"/>
        <v>1年目雑役務費68</v>
      </c>
      <c r="AU70" s="165" t="str">
        <f>IFERROR(+VLOOKUP(AT70,インプットシート!$B:$Z,25,0),"")</f>
        <v/>
      </c>
      <c r="AV70" s="165" t="str">
        <f>IFERROR(+VLOOKUP(AT70,インプットシート!$B:$Z,21,0),"")</f>
        <v/>
      </c>
      <c r="AW70">
        <v>68</v>
      </c>
      <c r="AX70" s="165" t="str">
        <f t="shared" si="30"/>
        <v>1年目保険料68</v>
      </c>
      <c r="AY70" s="165" t="str">
        <f>IFERROR(+VLOOKUP(AX70,インプットシート!$B:$Z,25,0),"")</f>
        <v/>
      </c>
      <c r="AZ70" s="165" t="str">
        <f>IFERROR(+VLOOKUP(AX70,インプットシート!$B:$Z,21,0),"")</f>
        <v/>
      </c>
      <c r="BA70">
        <v>68</v>
      </c>
      <c r="BB70" s="165" t="str">
        <f t="shared" si="31"/>
        <v>1年目その他の経費68</v>
      </c>
      <c r="BC70" s="165" t="str">
        <f>IFERROR(+VLOOKUP(BB70,インプットシート!$B:$Z,25,0),"")</f>
        <v/>
      </c>
      <c r="BD70" s="165" t="str">
        <f>IFERROR(+VLOOKUP(BB70,インプットシート!$B:$Z,21,0),"")</f>
        <v/>
      </c>
      <c r="BE70">
        <v>68</v>
      </c>
      <c r="BF70" s="165" t="str">
        <f t="shared" si="32"/>
        <v>1年目参加費収入68</v>
      </c>
      <c r="BG70" s="165" t="str">
        <f>IFERROR(+VLOOKUP(BF70,インプットシート!$B:$Z,25,0),"")</f>
        <v/>
      </c>
      <c r="BH70" s="165" t="str">
        <f>IFERROR(+VLOOKUP(BF70,インプットシート!$B:$Z,21,0),"")</f>
        <v/>
      </c>
      <c r="BI70">
        <v>68</v>
      </c>
      <c r="BJ70" s="165" t="str">
        <f t="shared" si="33"/>
        <v>1年目寄付金・協賛金収入68</v>
      </c>
      <c r="BK70" s="165" t="str">
        <f>IFERROR(+VLOOKUP(BJ70,インプットシート!$B:$Z,25,0),"")</f>
        <v/>
      </c>
      <c r="BL70" s="165" t="str">
        <f>IFERROR(+VLOOKUP(BJ70,インプットシート!$B:$Z,21,0),"")</f>
        <v/>
      </c>
      <c r="BM70">
        <v>68</v>
      </c>
      <c r="BN70" s="165" t="str">
        <f t="shared" si="34"/>
        <v>1年目一般会計繰入金68</v>
      </c>
      <c r="BO70" s="165" t="str">
        <f>IFERROR(+VLOOKUP(BN70,インプットシート!$B:$Z,25,0),"")</f>
        <v/>
      </c>
      <c r="BP70" s="165" t="str">
        <f>IFERROR(+VLOOKUP(BN70,インプットシート!$B:$Z,21,0),"")</f>
        <v/>
      </c>
      <c r="BQ70">
        <v>68</v>
      </c>
      <c r="BR70" s="165" t="str">
        <f t="shared" si="35"/>
        <v>1年目賃金（職員）68</v>
      </c>
      <c r="BS70" s="165" t="str">
        <f>IFERROR(+VLOOKUP(BR70,インプットシート!$B:$Z,25,0),"")</f>
        <v/>
      </c>
      <c r="BT70" s="165" t="str">
        <f>IFERROR(+VLOOKUP(BR70,インプットシート!$B:$Z,21,0),"")</f>
        <v/>
      </c>
    </row>
    <row r="71" spans="1:72">
      <c r="A71">
        <v>69</v>
      </c>
      <c r="B71" s="165" t="str">
        <f t="shared" si="18"/>
        <v>1年目謝金69</v>
      </c>
      <c r="C71" s="165" t="str">
        <f>IFERROR(+VLOOKUP(B71,インプットシート!$B:$Z,25,0),"")</f>
        <v/>
      </c>
      <c r="D71" s="165" t="str">
        <f>IFERROR(+VLOOKUP(B71,インプットシート!$B:$Z,21,0),"")</f>
        <v/>
      </c>
      <c r="E71">
        <v>69</v>
      </c>
      <c r="F71" s="165" t="str">
        <f t="shared" si="19"/>
        <v>1年目旅費69</v>
      </c>
      <c r="G71" s="165" t="str">
        <f>IFERROR(+VLOOKUP(F71,インプットシート!$B:$Z,25,0),"")</f>
        <v/>
      </c>
      <c r="H71" s="165" t="str">
        <f>IFERROR(+VLOOKUP(F71,インプットシート!$B:$Z,21,0),"")</f>
        <v/>
      </c>
      <c r="I71">
        <v>69</v>
      </c>
      <c r="J71" s="165" t="str">
        <f t="shared" si="20"/>
        <v>1年目賃金（アルバイト）69</v>
      </c>
      <c r="K71" s="165" t="str">
        <f>IFERROR(+VLOOKUP(J71,インプットシート!$B:$Z,25,0),"")</f>
        <v/>
      </c>
      <c r="L71" s="165" t="str">
        <f>IFERROR(+VLOOKUP(J71,インプットシート!$B:$Z,21,0),"")</f>
        <v/>
      </c>
      <c r="M71">
        <v>69</v>
      </c>
      <c r="N71" s="165" t="str">
        <f t="shared" si="21"/>
        <v>1年目家賃69</v>
      </c>
      <c r="O71" s="165" t="str">
        <f>IFERROR(+VLOOKUP(N71,インプットシート!$B:$Z,25,0),"")</f>
        <v/>
      </c>
      <c r="P71" s="165" t="str">
        <f>IFERROR(+VLOOKUP(N71,インプットシート!$B:$Z,21,0),"")</f>
        <v/>
      </c>
      <c r="Q71">
        <v>69</v>
      </c>
      <c r="R71" s="165" t="str">
        <f t="shared" si="22"/>
        <v>1年目光熱水費69</v>
      </c>
      <c r="S71" s="165" t="str">
        <f>IFERROR(+VLOOKUP(R71,インプットシート!$B:$Z,25,0),"")</f>
        <v/>
      </c>
      <c r="T71" s="165" t="str">
        <f>IFERROR(+VLOOKUP(R71,インプットシート!$B:$Z,21,0),"")</f>
        <v/>
      </c>
      <c r="U71">
        <v>69</v>
      </c>
      <c r="V71" s="165" t="str">
        <f t="shared" si="23"/>
        <v>1年目備品購入費69</v>
      </c>
      <c r="W71" s="165" t="str">
        <f>IFERROR(+VLOOKUP(V71,インプットシート!$B:$Z,25,0),"")</f>
        <v/>
      </c>
      <c r="X71" s="165" t="str">
        <f>IFERROR(+VLOOKUP(V71,インプットシート!$B:$Z,21,0),"")</f>
        <v/>
      </c>
      <c r="Y71">
        <v>69</v>
      </c>
      <c r="Z71" s="165" t="str">
        <f t="shared" si="24"/>
        <v>1年目消耗品費69</v>
      </c>
      <c r="AA71" s="165" t="str">
        <f>IFERROR(+VLOOKUP(Z71,インプットシート!$B:$Z,25,0),"")</f>
        <v/>
      </c>
      <c r="AB71" s="165" t="str">
        <f>IFERROR(+VLOOKUP(Z71,インプットシート!$B:$Z,21,0),"")</f>
        <v/>
      </c>
      <c r="AC71">
        <v>69</v>
      </c>
      <c r="AD71" s="165" t="str">
        <f t="shared" si="25"/>
        <v>1年目借料損料69</v>
      </c>
      <c r="AE71" s="165" t="str">
        <f>IFERROR(+VLOOKUP(AD71,インプットシート!$B:$Z,25,0),"")</f>
        <v/>
      </c>
      <c r="AF71" s="165" t="str">
        <f>IFERROR(+VLOOKUP(AD71,インプットシート!$B:$Z,21,0),"")</f>
        <v/>
      </c>
      <c r="AG71">
        <v>69</v>
      </c>
      <c r="AH71" s="165" t="str">
        <f t="shared" si="26"/>
        <v>1年目印刷製本費69</v>
      </c>
      <c r="AI71" s="165" t="str">
        <f>IFERROR(+VLOOKUP(AH71,インプットシート!$B:$Z,25,0),"")</f>
        <v/>
      </c>
      <c r="AJ71" s="165" t="str">
        <f>IFERROR(+VLOOKUP(AH71,インプットシート!$B:$Z,21,0),"")</f>
        <v/>
      </c>
      <c r="AK71">
        <v>69</v>
      </c>
      <c r="AL71" s="165" t="str">
        <f t="shared" si="27"/>
        <v>1年目通信運搬費69</v>
      </c>
      <c r="AM71" s="165" t="str">
        <f>IFERROR(+VLOOKUP(AL71,インプットシート!$B:$Z,25,0),"")</f>
        <v/>
      </c>
      <c r="AN71" s="165" t="str">
        <f>IFERROR(+VLOOKUP(AL71,インプットシート!$B:$Z,21,0),"")</f>
        <v/>
      </c>
      <c r="AO71">
        <v>69</v>
      </c>
      <c r="AP71" s="165" t="str">
        <f t="shared" si="28"/>
        <v>1年目委託費69</v>
      </c>
      <c r="AQ71" s="165" t="str">
        <f>IFERROR(+VLOOKUP(AP71,インプットシート!$B:$Z,25,0),"")</f>
        <v/>
      </c>
      <c r="AR71" s="165" t="str">
        <f>IFERROR(+VLOOKUP(AP71,インプットシート!$B:$Z,21,0),"")</f>
        <v/>
      </c>
      <c r="AS71">
        <v>69</v>
      </c>
      <c r="AT71" s="165" t="str">
        <f t="shared" si="29"/>
        <v>1年目雑役務費69</v>
      </c>
      <c r="AU71" s="165" t="str">
        <f>IFERROR(+VLOOKUP(AT71,インプットシート!$B:$Z,25,0),"")</f>
        <v/>
      </c>
      <c r="AV71" s="165" t="str">
        <f>IFERROR(+VLOOKUP(AT71,インプットシート!$B:$Z,21,0),"")</f>
        <v/>
      </c>
      <c r="AW71">
        <v>69</v>
      </c>
      <c r="AX71" s="165" t="str">
        <f t="shared" si="30"/>
        <v>1年目保険料69</v>
      </c>
      <c r="AY71" s="165" t="str">
        <f>IFERROR(+VLOOKUP(AX71,インプットシート!$B:$Z,25,0),"")</f>
        <v/>
      </c>
      <c r="AZ71" s="165" t="str">
        <f>IFERROR(+VLOOKUP(AX71,インプットシート!$B:$Z,21,0),"")</f>
        <v/>
      </c>
      <c r="BA71">
        <v>69</v>
      </c>
      <c r="BB71" s="165" t="str">
        <f t="shared" si="31"/>
        <v>1年目その他の経費69</v>
      </c>
      <c r="BC71" s="165" t="str">
        <f>IFERROR(+VLOOKUP(BB71,インプットシート!$B:$Z,25,0),"")</f>
        <v/>
      </c>
      <c r="BD71" s="165" t="str">
        <f>IFERROR(+VLOOKUP(BB71,インプットシート!$B:$Z,21,0),"")</f>
        <v/>
      </c>
      <c r="BE71">
        <v>69</v>
      </c>
      <c r="BF71" s="165" t="str">
        <f t="shared" si="32"/>
        <v>1年目参加費収入69</v>
      </c>
      <c r="BG71" s="165" t="str">
        <f>IFERROR(+VLOOKUP(BF71,インプットシート!$B:$Z,25,0),"")</f>
        <v/>
      </c>
      <c r="BH71" s="165" t="str">
        <f>IFERROR(+VLOOKUP(BF71,インプットシート!$B:$Z,21,0),"")</f>
        <v/>
      </c>
      <c r="BI71">
        <v>69</v>
      </c>
      <c r="BJ71" s="165" t="str">
        <f t="shared" si="33"/>
        <v>1年目寄付金・協賛金収入69</v>
      </c>
      <c r="BK71" s="165" t="str">
        <f>IFERROR(+VLOOKUP(BJ71,インプットシート!$B:$Z,25,0),"")</f>
        <v/>
      </c>
      <c r="BL71" s="165" t="str">
        <f>IFERROR(+VLOOKUP(BJ71,インプットシート!$B:$Z,21,0),"")</f>
        <v/>
      </c>
      <c r="BM71">
        <v>69</v>
      </c>
      <c r="BN71" s="165" t="str">
        <f t="shared" si="34"/>
        <v>1年目一般会計繰入金69</v>
      </c>
      <c r="BO71" s="165" t="str">
        <f>IFERROR(+VLOOKUP(BN71,インプットシート!$B:$Z,25,0),"")</f>
        <v/>
      </c>
      <c r="BP71" s="165" t="str">
        <f>IFERROR(+VLOOKUP(BN71,インプットシート!$B:$Z,21,0),"")</f>
        <v/>
      </c>
      <c r="BQ71">
        <v>69</v>
      </c>
      <c r="BR71" s="165" t="str">
        <f t="shared" si="35"/>
        <v>1年目賃金（職員）69</v>
      </c>
      <c r="BS71" s="165" t="str">
        <f>IFERROR(+VLOOKUP(BR71,インプットシート!$B:$Z,25,0),"")</f>
        <v/>
      </c>
      <c r="BT71" s="165" t="str">
        <f>IFERROR(+VLOOKUP(BR71,インプットシート!$B:$Z,21,0),"")</f>
        <v/>
      </c>
    </row>
    <row r="72" spans="1:72">
      <c r="A72">
        <v>70</v>
      </c>
      <c r="B72" s="165" t="str">
        <f t="shared" si="18"/>
        <v>1年目謝金70</v>
      </c>
      <c r="C72" s="165" t="str">
        <f>IFERROR(+VLOOKUP(B72,インプットシート!$B:$Z,25,0),"")</f>
        <v/>
      </c>
      <c r="D72" s="165" t="str">
        <f>IFERROR(+VLOOKUP(B72,インプットシート!$B:$Z,21,0),"")</f>
        <v/>
      </c>
      <c r="E72">
        <v>70</v>
      </c>
      <c r="F72" s="165" t="str">
        <f t="shared" si="19"/>
        <v>1年目旅費70</v>
      </c>
      <c r="G72" s="165" t="str">
        <f>IFERROR(+VLOOKUP(F72,インプットシート!$B:$Z,25,0),"")</f>
        <v/>
      </c>
      <c r="H72" s="165" t="str">
        <f>IFERROR(+VLOOKUP(F72,インプットシート!$B:$Z,21,0),"")</f>
        <v/>
      </c>
      <c r="I72">
        <v>70</v>
      </c>
      <c r="J72" s="165" t="str">
        <f t="shared" si="20"/>
        <v>1年目賃金（アルバイト）70</v>
      </c>
      <c r="K72" s="165" t="str">
        <f>IFERROR(+VLOOKUP(J72,インプットシート!$B:$Z,25,0),"")</f>
        <v/>
      </c>
      <c r="L72" s="165" t="str">
        <f>IFERROR(+VLOOKUP(J72,インプットシート!$B:$Z,21,0),"")</f>
        <v/>
      </c>
      <c r="M72">
        <v>70</v>
      </c>
      <c r="N72" s="165" t="str">
        <f t="shared" si="21"/>
        <v>1年目家賃70</v>
      </c>
      <c r="O72" s="165" t="str">
        <f>IFERROR(+VLOOKUP(N72,インプットシート!$B:$Z,25,0),"")</f>
        <v/>
      </c>
      <c r="P72" s="165" t="str">
        <f>IFERROR(+VLOOKUP(N72,インプットシート!$B:$Z,21,0),"")</f>
        <v/>
      </c>
      <c r="Q72">
        <v>70</v>
      </c>
      <c r="R72" s="165" t="str">
        <f t="shared" si="22"/>
        <v>1年目光熱水費70</v>
      </c>
      <c r="S72" s="165" t="str">
        <f>IFERROR(+VLOOKUP(R72,インプットシート!$B:$Z,25,0),"")</f>
        <v/>
      </c>
      <c r="T72" s="165" t="str">
        <f>IFERROR(+VLOOKUP(R72,インプットシート!$B:$Z,21,0),"")</f>
        <v/>
      </c>
      <c r="U72">
        <v>70</v>
      </c>
      <c r="V72" s="165" t="str">
        <f t="shared" si="23"/>
        <v>1年目備品購入費70</v>
      </c>
      <c r="W72" s="165" t="str">
        <f>IFERROR(+VLOOKUP(V72,インプットシート!$B:$Z,25,0),"")</f>
        <v/>
      </c>
      <c r="X72" s="165" t="str">
        <f>IFERROR(+VLOOKUP(V72,インプットシート!$B:$Z,21,0),"")</f>
        <v/>
      </c>
      <c r="Y72">
        <v>70</v>
      </c>
      <c r="Z72" s="165" t="str">
        <f t="shared" si="24"/>
        <v>1年目消耗品費70</v>
      </c>
      <c r="AA72" s="165" t="str">
        <f>IFERROR(+VLOOKUP(Z72,インプットシート!$B:$Z,25,0),"")</f>
        <v/>
      </c>
      <c r="AB72" s="165" t="str">
        <f>IFERROR(+VLOOKUP(Z72,インプットシート!$B:$Z,21,0),"")</f>
        <v/>
      </c>
      <c r="AC72">
        <v>70</v>
      </c>
      <c r="AD72" s="165" t="str">
        <f t="shared" si="25"/>
        <v>1年目借料損料70</v>
      </c>
      <c r="AE72" s="165" t="str">
        <f>IFERROR(+VLOOKUP(AD72,インプットシート!$B:$Z,25,0),"")</f>
        <v/>
      </c>
      <c r="AF72" s="165" t="str">
        <f>IFERROR(+VLOOKUP(AD72,インプットシート!$B:$Z,21,0),"")</f>
        <v/>
      </c>
      <c r="AG72">
        <v>70</v>
      </c>
      <c r="AH72" s="165" t="str">
        <f t="shared" si="26"/>
        <v>1年目印刷製本費70</v>
      </c>
      <c r="AI72" s="165" t="str">
        <f>IFERROR(+VLOOKUP(AH72,インプットシート!$B:$Z,25,0),"")</f>
        <v/>
      </c>
      <c r="AJ72" s="165" t="str">
        <f>IFERROR(+VLOOKUP(AH72,インプットシート!$B:$Z,21,0),"")</f>
        <v/>
      </c>
      <c r="AK72">
        <v>70</v>
      </c>
      <c r="AL72" s="165" t="str">
        <f t="shared" si="27"/>
        <v>1年目通信運搬費70</v>
      </c>
      <c r="AM72" s="165" t="str">
        <f>IFERROR(+VLOOKUP(AL72,インプットシート!$B:$Z,25,0),"")</f>
        <v/>
      </c>
      <c r="AN72" s="165" t="str">
        <f>IFERROR(+VLOOKUP(AL72,インプットシート!$B:$Z,21,0),"")</f>
        <v/>
      </c>
      <c r="AO72">
        <v>70</v>
      </c>
      <c r="AP72" s="165" t="str">
        <f t="shared" si="28"/>
        <v>1年目委託費70</v>
      </c>
      <c r="AQ72" s="165" t="str">
        <f>IFERROR(+VLOOKUP(AP72,インプットシート!$B:$Z,25,0),"")</f>
        <v/>
      </c>
      <c r="AR72" s="165" t="str">
        <f>IFERROR(+VLOOKUP(AP72,インプットシート!$B:$Z,21,0),"")</f>
        <v/>
      </c>
      <c r="AS72">
        <v>70</v>
      </c>
      <c r="AT72" s="165" t="str">
        <f t="shared" si="29"/>
        <v>1年目雑役務費70</v>
      </c>
      <c r="AU72" s="165" t="str">
        <f>IFERROR(+VLOOKUP(AT72,インプットシート!$B:$Z,25,0),"")</f>
        <v/>
      </c>
      <c r="AV72" s="165" t="str">
        <f>IFERROR(+VLOOKUP(AT72,インプットシート!$B:$Z,21,0),"")</f>
        <v/>
      </c>
      <c r="AW72">
        <v>70</v>
      </c>
      <c r="AX72" s="165" t="str">
        <f t="shared" si="30"/>
        <v>1年目保険料70</v>
      </c>
      <c r="AY72" s="165" t="str">
        <f>IFERROR(+VLOOKUP(AX72,インプットシート!$B:$Z,25,0),"")</f>
        <v/>
      </c>
      <c r="AZ72" s="165" t="str">
        <f>IFERROR(+VLOOKUP(AX72,インプットシート!$B:$Z,21,0),"")</f>
        <v/>
      </c>
      <c r="BA72">
        <v>70</v>
      </c>
      <c r="BB72" s="165" t="str">
        <f t="shared" si="31"/>
        <v>1年目その他の経費70</v>
      </c>
      <c r="BC72" s="165" t="str">
        <f>IFERROR(+VLOOKUP(BB72,インプットシート!$B:$Z,25,0),"")</f>
        <v/>
      </c>
      <c r="BD72" s="165" t="str">
        <f>IFERROR(+VLOOKUP(BB72,インプットシート!$B:$Z,21,0),"")</f>
        <v/>
      </c>
      <c r="BE72">
        <v>70</v>
      </c>
      <c r="BF72" s="165" t="str">
        <f t="shared" si="32"/>
        <v>1年目参加費収入70</v>
      </c>
      <c r="BG72" s="165" t="str">
        <f>IFERROR(+VLOOKUP(BF72,インプットシート!$B:$Z,25,0),"")</f>
        <v/>
      </c>
      <c r="BH72" s="165" t="str">
        <f>IFERROR(+VLOOKUP(BF72,インプットシート!$B:$Z,21,0),"")</f>
        <v/>
      </c>
      <c r="BI72">
        <v>70</v>
      </c>
      <c r="BJ72" s="165" t="str">
        <f t="shared" si="33"/>
        <v>1年目寄付金・協賛金収入70</v>
      </c>
      <c r="BK72" s="165" t="str">
        <f>IFERROR(+VLOOKUP(BJ72,インプットシート!$B:$Z,25,0),"")</f>
        <v/>
      </c>
      <c r="BL72" s="165" t="str">
        <f>IFERROR(+VLOOKUP(BJ72,インプットシート!$B:$Z,21,0),"")</f>
        <v/>
      </c>
      <c r="BM72">
        <v>70</v>
      </c>
      <c r="BN72" s="165" t="str">
        <f t="shared" si="34"/>
        <v>1年目一般会計繰入金70</v>
      </c>
      <c r="BO72" s="165" t="str">
        <f>IFERROR(+VLOOKUP(BN72,インプットシート!$B:$Z,25,0),"")</f>
        <v/>
      </c>
      <c r="BP72" s="165" t="str">
        <f>IFERROR(+VLOOKUP(BN72,インプットシート!$B:$Z,21,0),"")</f>
        <v/>
      </c>
      <c r="BQ72">
        <v>70</v>
      </c>
      <c r="BR72" s="165" t="str">
        <f t="shared" si="35"/>
        <v>1年目賃金（職員）70</v>
      </c>
      <c r="BS72" s="165" t="str">
        <f>IFERROR(+VLOOKUP(BR72,インプットシート!$B:$Z,25,0),"")</f>
        <v/>
      </c>
      <c r="BT72" s="165" t="str">
        <f>IFERROR(+VLOOKUP(BR72,インプットシート!$B:$Z,21,0),"")</f>
        <v/>
      </c>
    </row>
    <row r="73" spans="1:72">
      <c r="A73">
        <v>71</v>
      </c>
      <c r="B73" s="165" t="str">
        <f t="shared" si="18"/>
        <v>1年目謝金71</v>
      </c>
      <c r="C73" s="165" t="str">
        <f>IFERROR(+VLOOKUP(B73,インプットシート!$B:$Z,25,0),"")</f>
        <v/>
      </c>
      <c r="D73" s="165" t="str">
        <f>IFERROR(+VLOOKUP(B73,インプットシート!$B:$Z,21,0),"")</f>
        <v/>
      </c>
      <c r="E73">
        <v>71</v>
      </c>
      <c r="F73" s="165" t="str">
        <f t="shared" si="19"/>
        <v>1年目旅費71</v>
      </c>
      <c r="G73" s="165" t="str">
        <f>IFERROR(+VLOOKUP(F73,インプットシート!$B:$Z,25,0),"")</f>
        <v/>
      </c>
      <c r="H73" s="165" t="str">
        <f>IFERROR(+VLOOKUP(F73,インプットシート!$B:$Z,21,0),"")</f>
        <v/>
      </c>
      <c r="I73">
        <v>71</v>
      </c>
      <c r="J73" s="165" t="str">
        <f t="shared" si="20"/>
        <v>1年目賃金（アルバイト）71</v>
      </c>
      <c r="K73" s="165" t="str">
        <f>IFERROR(+VLOOKUP(J73,インプットシート!$B:$Z,25,0),"")</f>
        <v/>
      </c>
      <c r="L73" s="165" t="str">
        <f>IFERROR(+VLOOKUP(J73,インプットシート!$B:$Z,21,0),"")</f>
        <v/>
      </c>
      <c r="M73">
        <v>71</v>
      </c>
      <c r="N73" s="165" t="str">
        <f t="shared" si="21"/>
        <v>1年目家賃71</v>
      </c>
      <c r="O73" s="165" t="str">
        <f>IFERROR(+VLOOKUP(N73,インプットシート!$B:$Z,25,0),"")</f>
        <v/>
      </c>
      <c r="P73" s="165" t="str">
        <f>IFERROR(+VLOOKUP(N73,インプットシート!$B:$Z,21,0),"")</f>
        <v/>
      </c>
      <c r="Q73">
        <v>71</v>
      </c>
      <c r="R73" s="165" t="str">
        <f t="shared" si="22"/>
        <v>1年目光熱水費71</v>
      </c>
      <c r="S73" s="165" t="str">
        <f>IFERROR(+VLOOKUP(R73,インプットシート!$B:$Z,25,0),"")</f>
        <v/>
      </c>
      <c r="T73" s="165" t="str">
        <f>IFERROR(+VLOOKUP(R73,インプットシート!$B:$Z,21,0),"")</f>
        <v/>
      </c>
      <c r="U73">
        <v>71</v>
      </c>
      <c r="V73" s="165" t="str">
        <f t="shared" si="23"/>
        <v>1年目備品購入費71</v>
      </c>
      <c r="W73" s="165" t="str">
        <f>IFERROR(+VLOOKUP(V73,インプットシート!$B:$Z,25,0),"")</f>
        <v/>
      </c>
      <c r="X73" s="165" t="str">
        <f>IFERROR(+VLOOKUP(V73,インプットシート!$B:$Z,21,0),"")</f>
        <v/>
      </c>
      <c r="Y73">
        <v>71</v>
      </c>
      <c r="Z73" s="165" t="str">
        <f t="shared" si="24"/>
        <v>1年目消耗品費71</v>
      </c>
      <c r="AA73" s="165" t="str">
        <f>IFERROR(+VLOOKUP(Z73,インプットシート!$B:$Z,25,0),"")</f>
        <v/>
      </c>
      <c r="AB73" s="165" t="str">
        <f>IFERROR(+VLOOKUP(Z73,インプットシート!$B:$Z,21,0),"")</f>
        <v/>
      </c>
      <c r="AC73">
        <v>71</v>
      </c>
      <c r="AD73" s="165" t="str">
        <f t="shared" si="25"/>
        <v>1年目借料損料71</v>
      </c>
      <c r="AE73" s="165" t="str">
        <f>IFERROR(+VLOOKUP(AD73,インプットシート!$B:$Z,25,0),"")</f>
        <v/>
      </c>
      <c r="AF73" s="165" t="str">
        <f>IFERROR(+VLOOKUP(AD73,インプットシート!$B:$Z,21,0),"")</f>
        <v/>
      </c>
      <c r="AG73">
        <v>71</v>
      </c>
      <c r="AH73" s="165" t="str">
        <f t="shared" si="26"/>
        <v>1年目印刷製本費71</v>
      </c>
      <c r="AI73" s="165" t="str">
        <f>IFERROR(+VLOOKUP(AH73,インプットシート!$B:$Z,25,0),"")</f>
        <v/>
      </c>
      <c r="AJ73" s="165" t="str">
        <f>IFERROR(+VLOOKUP(AH73,インプットシート!$B:$Z,21,0),"")</f>
        <v/>
      </c>
      <c r="AK73">
        <v>71</v>
      </c>
      <c r="AL73" s="165" t="str">
        <f t="shared" si="27"/>
        <v>1年目通信運搬費71</v>
      </c>
      <c r="AM73" s="165" t="str">
        <f>IFERROR(+VLOOKUP(AL73,インプットシート!$B:$Z,25,0),"")</f>
        <v/>
      </c>
      <c r="AN73" s="165" t="str">
        <f>IFERROR(+VLOOKUP(AL73,インプットシート!$B:$Z,21,0),"")</f>
        <v/>
      </c>
      <c r="AO73">
        <v>71</v>
      </c>
      <c r="AP73" s="165" t="str">
        <f t="shared" si="28"/>
        <v>1年目委託費71</v>
      </c>
      <c r="AQ73" s="165" t="str">
        <f>IFERROR(+VLOOKUP(AP73,インプットシート!$B:$Z,25,0),"")</f>
        <v/>
      </c>
      <c r="AR73" s="165" t="str">
        <f>IFERROR(+VLOOKUP(AP73,インプットシート!$B:$Z,21,0),"")</f>
        <v/>
      </c>
      <c r="AS73">
        <v>71</v>
      </c>
      <c r="AT73" s="165" t="str">
        <f t="shared" si="29"/>
        <v>1年目雑役務費71</v>
      </c>
      <c r="AU73" s="165" t="str">
        <f>IFERROR(+VLOOKUP(AT73,インプットシート!$B:$Z,25,0),"")</f>
        <v/>
      </c>
      <c r="AV73" s="165" t="str">
        <f>IFERROR(+VLOOKUP(AT73,インプットシート!$B:$Z,21,0),"")</f>
        <v/>
      </c>
      <c r="AW73">
        <v>71</v>
      </c>
      <c r="AX73" s="165" t="str">
        <f t="shared" si="30"/>
        <v>1年目保険料71</v>
      </c>
      <c r="AY73" s="165" t="str">
        <f>IFERROR(+VLOOKUP(AX73,インプットシート!$B:$Z,25,0),"")</f>
        <v/>
      </c>
      <c r="AZ73" s="165" t="str">
        <f>IFERROR(+VLOOKUP(AX73,インプットシート!$B:$Z,21,0),"")</f>
        <v/>
      </c>
      <c r="BA73">
        <v>71</v>
      </c>
      <c r="BB73" s="165" t="str">
        <f t="shared" si="31"/>
        <v>1年目その他の経費71</v>
      </c>
      <c r="BC73" s="165" t="str">
        <f>IFERROR(+VLOOKUP(BB73,インプットシート!$B:$Z,25,0),"")</f>
        <v/>
      </c>
      <c r="BD73" s="165" t="str">
        <f>IFERROR(+VLOOKUP(BB73,インプットシート!$B:$Z,21,0),"")</f>
        <v/>
      </c>
      <c r="BE73">
        <v>71</v>
      </c>
      <c r="BF73" s="165" t="str">
        <f t="shared" si="32"/>
        <v>1年目参加費収入71</v>
      </c>
      <c r="BG73" s="165" t="str">
        <f>IFERROR(+VLOOKUP(BF73,インプットシート!$B:$Z,25,0),"")</f>
        <v/>
      </c>
      <c r="BH73" s="165" t="str">
        <f>IFERROR(+VLOOKUP(BF73,インプットシート!$B:$Z,21,0),"")</f>
        <v/>
      </c>
      <c r="BI73">
        <v>71</v>
      </c>
      <c r="BJ73" s="165" t="str">
        <f t="shared" si="33"/>
        <v>1年目寄付金・協賛金収入71</v>
      </c>
      <c r="BK73" s="165" t="str">
        <f>IFERROR(+VLOOKUP(BJ73,インプットシート!$B:$Z,25,0),"")</f>
        <v/>
      </c>
      <c r="BL73" s="165" t="str">
        <f>IFERROR(+VLOOKUP(BJ73,インプットシート!$B:$Z,21,0),"")</f>
        <v/>
      </c>
      <c r="BM73">
        <v>71</v>
      </c>
      <c r="BN73" s="165" t="str">
        <f t="shared" si="34"/>
        <v>1年目一般会計繰入金71</v>
      </c>
      <c r="BO73" s="165" t="str">
        <f>IFERROR(+VLOOKUP(BN73,インプットシート!$B:$Z,25,0),"")</f>
        <v/>
      </c>
      <c r="BP73" s="165" t="str">
        <f>IFERROR(+VLOOKUP(BN73,インプットシート!$B:$Z,21,0),"")</f>
        <v/>
      </c>
      <c r="BQ73">
        <v>71</v>
      </c>
      <c r="BR73" s="165" t="str">
        <f t="shared" si="35"/>
        <v>1年目賃金（職員）71</v>
      </c>
      <c r="BS73" s="165" t="str">
        <f>IFERROR(+VLOOKUP(BR73,インプットシート!$B:$Z,25,0),"")</f>
        <v/>
      </c>
      <c r="BT73" s="165" t="str">
        <f>IFERROR(+VLOOKUP(BR73,インプットシート!$B:$Z,21,0),"")</f>
        <v/>
      </c>
    </row>
    <row r="74" spans="1:72">
      <c r="A74">
        <v>72</v>
      </c>
      <c r="B74" s="165" t="str">
        <f t="shared" si="18"/>
        <v>1年目謝金72</v>
      </c>
      <c r="C74" s="165" t="str">
        <f>IFERROR(+VLOOKUP(B74,インプットシート!$B:$Z,25,0),"")</f>
        <v/>
      </c>
      <c r="D74" s="165" t="str">
        <f>IFERROR(+VLOOKUP(B74,インプットシート!$B:$Z,21,0),"")</f>
        <v/>
      </c>
      <c r="E74">
        <v>72</v>
      </c>
      <c r="F74" s="165" t="str">
        <f t="shared" si="19"/>
        <v>1年目旅費72</v>
      </c>
      <c r="G74" s="165" t="str">
        <f>IFERROR(+VLOOKUP(F74,インプットシート!$B:$Z,25,0),"")</f>
        <v/>
      </c>
      <c r="H74" s="165" t="str">
        <f>IFERROR(+VLOOKUP(F74,インプットシート!$B:$Z,21,0),"")</f>
        <v/>
      </c>
      <c r="I74">
        <v>72</v>
      </c>
      <c r="J74" s="165" t="str">
        <f t="shared" si="20"/>
        <v>1年目賃金（アルバイト）72</v>
      </c>
      <c r="K74" s="165" t="str">
        <f>IFERROR(+VLOOKUP(J74,インプットシート!$B:$Z,25,0),"")</f>
        <v/>
      </c>
      <c r="L74" s="165" t="str">
        <f>IFERROR(+VLOOKUP(J74,インプットシート!$B:$Z,21,0),"")</f>
        <v/>
      </c>
      <c r="M74">
        <v>72</v>
      </c>
      <c r="N74" s="165" t="str">
        <f t="shared" si="21"/>
        <v>1年目家賃72</v>
      </c>
      <c r="O74" s="165" t="str">
        <f>IFERROR(+VLOOKUP(N74,インプットシート!$B:$Z,25,0),"")</f>
        <v/>
      </c>
      <c r="P74" s="165" t="str">
        <f>IFERROR(+VLOOKUP(N74,インプットシート!$B:$Z,21,0),"")</f>
        <v/>
      </c>
      <c r="Q74">
        <v>72</v>
      </c>
      <c r="R74" s="165" t="str">
        <f t="shared" si="22"/>
        <v>1年目光熱水費72</v>
      </c>
      <c r="S74" s="165" t="str">
        <f>IFERROR(+VLOOKUP(R74,インプットシート!$B:$Z,25,0),"")</f>
        <v/>
      </c>
      <c r="T74" s="165" t="str">
        <f>IFERROR(+VLOOKUP(R74,インプットシート!$B:$Z,21,0),"")</f>
        <v/>
      </c>
      <c r="U74">
        <v>72</v>
      </c>
      <c r="V74" s="165" t="str">
        <f t="shared" si="23"/>
        <v>1年目備品購入費72</v>
      </c>
      <c r="W74" s="165" t="str">
        <f>IFERROR(+VLOOKUP(V74,インプットシート!$B:$Z,25,0),"")</f>
        <v/>
      </c>
      <c r="X74" s="165" t="str">
        <f>IFERROR(+VLOOKUP(V74,インプットシート!$B:$Z,21,0),"")</f>
        <v/>
      </c>
      <c r="Y74">
        <v>72</v>
      </c>
      <c r="Z74" s="165" t="str">
        <f t="shared" si="24"/>
        <v>1年目消耗品費72</v>
      </c>
      <c r="AA74" s="165" t="str">
        <f>IFERROR(+VLOOKUP(Z74,インプットシート!$B:$Z,25,0),"")</f>
        <v/>
      </c>
      <c r="AB74" s="165" t="str">
        <f>IFERROR(+VLOOKUP(Z74,インプットシート!$B:$Z,21,0),"")</f>
        <v/>
      </c>
      <c r="AC74">
        <v>72</v>
      </c>
      <c r="AD74" s="165" t="str">
        <f t="shared" si="25"/>
        <v>1年目借料損料72</v>
      </c>
      <c r="AE74" s="165" t="str">
        <f>IFERROR(+VLOOKUP(AD74,インプットシート!$B:$Z,25,0),"")</f>
        <v/>
      </c>
      <c r="AF74" s="165" t="str">
        <f>IFERROR(+VLOOKUP(AD74,インプットシート!$B:$Z,21,0),"")</f>
        <v/>
      </c>
      <c r="AG74">
        <v>72</v>
      </c>
      <c r="AH74" s="165" t="str">
        <f t="shared" si="26"/>
        <v>1年目印刷製本費72</v>
      </c>
      <c r="AI74" s="165" t="str">
        <f>IFERROR(+VLOOKUP(AH74,インプットシート!$B:$Z,25,0),"")</f>
        <v/>
      </c>
      <c r="AJ74" s="165" t="str">
        <f>IFERROR(+VLOOKUP(AH74,インプットシート!$B:$Z,21,0),"")</f>
        <v/>
      </c>
      <c r="AK74">
        <v>72</v>
      </c>
      <c r="AL74" s="165" t="str">
        <f t="shared" si="27"/>
        <v>1年目通信運搬費72</v>
      </c>
      <c r="AM74" s="165" t="str">
        <f>IFERROR(+VLOOKUP(AL74,インプットシート!$B:$Z,25,0),"")</f>
        <v/>
      </c>
      <c r="AN74" s="165" t="str">
        <f>IFERROR(+VLOOKUP(AL74,インプットシート!$B:$Z,21,0),"")</f>
        <v/>
      </c>
      <c r="AO74">
        <v>72</v>
      </c>
      <c r="AP74" s="165" t="str">
        <f t="shared" si="28"/>
        <v>1年目委託費72</v>
      </c>
      <c r="AQ74" s="165" t="str">
        <f>IFERROR(+VLOOKUP(AP74,インプットシート!$B:$Z,25,0),"")</f>
        <v/>
      </c>
      <c r="AR74" s="165" t="str">
        <f>IFERROR(+VLOOKUP(AP74,インプットシート!$B:$Z,21,0),"")</f>
        <v/>
      </c>
      <c r="AS74">
        <v>72</v>
      </c>
      <c r="AT74" s="165" t="str">
        <f t="shared" si="29"/>
        <v>1年目雑役務費72</v>
      </c>
      <c r="AU74" s="165" t="str">
        <f>IFERROR(+VLOOKUP(AT74,インプットシート!$B:$Z,25,0),"")</f>
        <v/>
      </c>
      <c r="AV74" s="165" t="str">
        <f>IFERROR(+VLOOKUP(AT74,インプットシート!$B:$Z,21,0),"")</f>
        <v/>
      </c>
      <c r="AW74">
        <v>72</v>
      </c>
      <c r="AX74" s="165" t="str">
        <f t="shared" si="30"/>
        <v>1年目保険料72</v>
      </c>
      <c r="AY74" s="165" t="str">
        <f>IFERROR(+VLOOKUP(AX74,インプットシート!$B:$Z,25,0),"")</f>
        <v/>
      </c>
      <c r="AZ74" s="165" t="str">
        <f>IFERROR(+VLOOKUP(AX74,インプットシート!$B:$Z,21,0),"")</f>
        <v/>
      </c>
      <c r="BA74">
        <v>72</v>
      </c>
      <c r="BB74" s="165" t="str">
        <f t="shared" si="31"/>
        <v>1年目その他の経費72</v>
      </c>
      <c r="BC74" s="165" t="str">
        <f>IFERROR(+VLOOKUP(BB74,インプットシート!$B:$Z,25,0),"")</f>
        <v/>
      </c>
      <c r="BD74" s="165" t="str">
        <f>IFERROR(+VLOOKUP(BB74,インプットシート!$B:$Z,21,0),"")</f>
        <v/>
      </c>
      <c r="BE74">
        <v>72</v>
      </c>
      <c r="BF74" s="165" t="str">
        <f t="shared" si="32"/>
        <v>1年目参加費収入72</v>
      </c>
      <c r="BG74" s="165" t="str">
        <f>IFERROR(+VLOOKUP(BF74,インプットシート!$B:$Z,25,0),"")</f>
        <v/>
      </c>
      <c r="BH74" s="165" t="str">
        <f>IFERROR(+VLOOKUP(BF74,インプットシート!$B:$Z,21,0),"")</f>
        <v/>
      </c>
      <c r="BI74">
        <v>72</v>
      </c>
      <c r="BJ74" s="165" t="str">
        <f t="shared" si="33"/>
        <v>1年目寄付金・協賛金収入72</v>
      </c>
      <c r="BK74" s="165" t="str">
        <f>IFERROR(+VLOOKUP(BJ74,インプットシート!$B:$Z,25,0),"")</f>
        <v/>
      </c>
      <c r="BL74" s="165" t="str">
        <f>IFERROR(+VLOOKUP(BJ74,インプットシート!$B:$Z,21,0),"")</f>
        <v/>
      </c>
      <c r="BM74">
        <v>72</v>
      </c>
      <c r="BN74" s="165" t="str">
        <f t="shared" si="34"/>
        <v>1年目一般会計繰入金72</v>
      </c>
      <c r="BO74" s="165" t="str">
        <f>IFERROR(+VLOOKUP(BN74,インプットシート!$B:$Z,25,0),"")</f>
        <v/>
      </c>
      <c r="BP74" s="165" t="str">
        <f>IFERROR(+VLOOKUP(BN74,インプットシート!$B:$Z,21,0),"")</f>
        <v/>
      </c>
      <c r="BQ74">
        <v>72</v>
      </c>
      <c r="BR74" s="165" t="str">
        <f t="shared" si="35"/>
        <v>1年目賃金（職員）72</v>
      </c>
      <c r="BS74" s="165" t="str">
        <f>IFERROR(+VLOOKUP(BR74,インプットシート!$B:$Z,25,0),"")</f>
        <v/>
      </c>
      <c r="BT74" s="165" t="str">
        <f>IFERROR(+VLOOKUP(BR74,インプットシート!$B:$Z,21,0),"")</f>
        <v/>
      </c>
    </row>
    <row r="75" spans="1:72">
      <c r="A75">
        <v>73</v>
      </c>
      <c r="B75" s="165" t="str">
        <f t="shared" si="18"/>
        <v>1年目謝金73</v>
      </c>
      <c r="C75" s="165" t="str">
        <f>IFERROR(+VLOOKUP(B75,インプットシート!$B:$Z,25,0),"")</f>
        <v/>
      </c>
      <c r="D75" s="165" t="str">
        <f>IFERROR(+VLOOKUP(B75,インプットシート!$B:$Z,21,0),"")</f>
        <v/>
      </c>
      <c r="E75">
        <v>73</v>
      </c>
      <c r="F75" s="165" t="str">
        <f t="shared" si="19"/>
        <v>1年目旅費73</v>
      </c>
      <c r="G75" s="165" t="str">
        <f>IFERROR(+VLOOKUP(F75,インプットシート!$B:$Z,25,0),"")</f>
        <v/>
      </c>
      <c r="H75" s="165" t="str">
        <f>IFERROR(+VLOOKUP(F75,インプットシート!$B:$Z,21,0),"")</f>
        <v/>
      </c>
      <c r="I75">
        <v>73</v>
      </c>
      <c r="J75" s="165" t="str">
        <f t="shared" si="20"/>
        <v>1年目賃金（アルバイト）73</v>
      </c>
      <c r="K75" s="165" t="str">
        <f>IFERROR(+VLOOKUP(J75,インプットシート!$B:$Z,25,0),"")</f>
        <v/>
      </c>
      <c r="L75" s="165" t="str">
        <f>IFERROR(+VLOOKUP(J75,インプットシート!$B:$Z,21,0),"")</f>
        <v/>
      </c>
      <c r="M75">
        <v>73</v>
      </c>
      <c r="N75" s="165" t="str">
        <f t="shared" si="21"/>
        <v>1年目家賃73</v>
      </c>
      <c r="O75" s="165" t="str">
        <f>IFERROR(+VLOOKUP(N75,インプットシート!$B:$Z,25,0),"")</f>
        <v/>
      </c>
      <c r="P75" s="165" t="str">
        <f>IFERROR(+VLOOKUP(N75,インプットシート!$B:$Z,21,0),"")</f>
        <v/>
      </c>
      <c r="Q75">
        <v>73</v>
      </c>
      <c r="R75" s="165" t="str">
        <f t="shared" si="22"/>
        <v>1年目光熱水費73</v>
      </c>
      <c r="S75" s="165" t="str">
        <f>IFERROR(+VLOOKUP(R75,インプットシート!$B:$Z,25,0),"")</f>
        <v/>
      </c>
      <c r="T75" s="165" t="str">
        <f>IFERROR(+VLOOKUP(R75,インプットシート!$B:$Z,21,0),"")</f>
        <v/>
      </c>
      <c r="U75">
        <v>73</v>
      </c>
      <c r="V75" s="165" t="str">
        <f t="shared" si="23"/>
        <v>1年目備品購入費73</v>
      </c>
      <c r="W75" s="165" t="str">
        <f>IFERROR(+VLOOKUP(V75,インプットシート!$B:$Z,25,0),"")</f>
        <v/>
      </c>
      <c r="X75" s="165" t="str">
        <f>IFERROR(+VLOOKUP(V75,インプットシート!$B:$Z,21,0),"")</f>
        <v/>
      </c>
      <c r="Y75">
        <v>73</v>
      </c>
      <c r="Z75" s="165" t="str">
        <f t="shared" si="24"/>
        <v>1年目消耗品費73</v>
      </c>
      <c r="AA75" s="165" t="str">
        <f>IFERROR(+VLOOKUP(Z75,インプットシート!$B:$Z,25,0),"")</f>
        <v/>
      </c>
      <c r="AB75" s="165" t="str">
        <f>IFERROR(+VLOOKUP(Z75,インプットシート!$B:$Z,21,0),"")</f>
        <v/>
      </c>
      <c r="AC75">
        <v>73</v>
      </c>
      <c r="AD75" s="165" t="str">
        <f t="shared" si="25"/>
        <v>1年目借料損料73</v>
      </c>
      <c r="AE75" s="165" t="str">
        <f>IFERROR(+VLOOKUP(AD75,インプットシート!$B:$Z,25,0),"")</f>
        <v/>
      </c>
      <c r="AF75" s="165" t="str">
        <f>IFERROR(+VLOOKUP(AD75,インプットシート!$B:$Z,21,0),"")</f>
        <v/>
      </c>
      <c r="AG75">
        <v>73</v>
      </c>
      <c r="AH75" s="165" t="str">
        <f t="shared" si="26"/>
        <v>1年目印刷製本費73</v>
      </c>
      <c r="AI75" s="165" t="str">
        <f>IFERROR(+VLOOKUP(AH75,インプットシート!$B:$Z,25,0),"")</f>
        <v/>
      </c>
      <c r="AJ75" s="165" t="str">
        <f>IFERROR(+VLOOKUP(AH75,インプットシート!$B:$Z,21,0),"")</f>
        <v/>
      </c>
      <c r="AK75">
        <v>73</v>
      </c>
      <c r="AL75" s="165" t="str">
        <f t="shared" si="27"/>
        <v>1年目通信運搬費73</v>
      </c>
      <c r="AM75" s="165" t="str">
        <f>IFERROR(+VLOOKUP(AL75,インプットシート!$B:$Z,25,0),"")</f>
        <v/>
      </c>
      <c r="AN75" s="165" t="str">
        <f>IFERROR(+VLOOKUP(AL75,インプットシート!$B:$Z,21,0),"")</f>
        <v/>
      </c>
      <c r="AO75">
        <v>73</v>
      </c>
      <c r="AP75" s="165" t="str">
        <f t="shared" si="28"/>
        <v>1年目委託費73</v>
      </c>
      <c r="AQ75" s="165" t="str">
        <f>IFERROR(+VLOOKUP(AP75,インプットシート!$B:$Z,25,0),"")</f>
        <v/>
      </c>
      <c r="AR75" s="165" t="str">
        <f>IFERROR(+VLOOKUP(AP75,インプットシート!$B:$Z,21,0),"")</f>
        <v/>
      </c>
      <c r="AS75">
        <v>73</v>
      </c>
      <c r="AT75" s="165" t="str">
        <f t="shared" si="29"/>
        <v>1年目雑役務費73</v>
      </c>
      <c r="AU75" s="165" t="str">
        <f>IFERROR(+VLOOKUP(AT75,インプットシート!$B:$Z,25,0),"")</f>
        <v/>
      </c>
      <c r="AV75" s="165" t="str">
        <f>IFERROR(+VLOOKUP(AT75,インプットシート!$B:$Z,21,0),"")</f>
        <v/>
      </c>
      <c r="AW75">
        <v>73</v>
      </c>
      <c r="AX75" s="165" t="str">
        <f t="shared" si="30"/>
        <v>1年目保険料73</v>
      </c>
      <c r="AY75" s="165" t="str">
        <f>IFERROR(+VLOOKUP(AX75,インプットシート!$B:$Z,25,0),"")</f>
        <v/>
      </c>
      <c r="AZ75" s="165" t="str">
        <f>IFERROR(+VLOOKUP(AX75,インプットシート!$B:$Z,21,0),"")</f>
        <v/>
      </c>
      <c r="BA75">
        <v>73</v>
      </c>
      <c r="BB75" s="165" t="str">
        <f t="shared" si="31"/>
        <v>1年目その他の経費73</v>
      </c>
      <c r="BC75" s="165" t="str">
        <f>IFERROR(+VLOOKUP(BB75,インプットシート!$B:$Z,25,0),"")</f>
        <v/>
      </c>
      <c r="BD75" s="165" t="str">
        <f>IFERROR(+VLOOKUP(BB75,インプットシート!$B:$Z,21,0),"")</f>
        <v/>
      </c>
      <c r="BE75">
        <v>73</v>
      </c>
      <c r="BF75" s="165" t="str">
        <f t="shared" si="32"/>
        <v>1年目参加費収入73</v>
      </c>
      <c r="BG75" s="165" t="str">
        <f>IFERROR(+VLOOKUP(BF75,インプットシート!$B:$Z,25,0),"")</f>
        <v/>
      </c>
      <c r="BH75" s="165" t="str">
        <f>IFERROR(+VLOOKUP(BF75,インプットシート!$B:$Z,21,0),"")</f>
        <v/>
      </c>
      <c r="BI75">
        <v>73</v>
      </c>
      <c r="BJ75" s="165" t="str">
        <f t="shared" si="33"/>
        <v>1年目寄付金・協賛金収入73</v>
      </c>
      <c r="BK75" s="165" t="str">
        <f>IFERROR(+VLOOKUP(BJ75,インプットシート!$B:$Z,25,0),"")</f>
        <v/>
      </c>
      <c r="BL75" s="165" t="str">
        <f>IFERROR(+VLOOKUP(BJ75,インプットシート!$B:$Z,21,0),"")</f>
        <v/>
      </c>
      <c r="BM75">
        <v>73</v>
      </c>
      <c r="BN75" s="165" t="str">
        <f t="shared" si="34"/>
        <v>1年目一般会計繰入金73</v>
      </c>
      <c r="BO75" s="165" t="str">
        <f>IFERROR(+VLOOKUP(BN75,インプットシート!$B:$Z,25,0),"")</f>
        <v/>
      </c>
      <c r="BP75" s="165" t="str">
        <f>IFERROR(+VLOOKUP(BN75,インプットシート!$B:$Z,21,0),"")</f>
        <v/>
      </c>
      <c r="BQ75">
        <v>73</v>
      </c>
      <c r="BR75" s="165" t="str">
        <f t="shared" si="35"/>
        <v>1年目賃金（職員）73</v>
      </c>
      <c r="BS75" s="165" t="str">
        <f>IFERROR(+VLOOKUP(BR75,インプットシート!$B:$Z,25,0),"")</f>
        <v/>
      </c>
      <c r="BT75" s="165" t="str">
        <f>IFERROR(+VLOOKUP(BR75,インプットシート!$B:$Z,21,0),"")</f>
        <v/>
      </c>
    </row>
    <row r="76" spans="1:72">
      <c r="A76">
        <v>74</v>
      </c>
      <c r="B76" s="165" t="str">
        <f t="shared" si="18"/>
        <v>1年目謝金74</v>
      </c>
      <c r="C76" s="165" t="str">
        <f>IFERROR(+VLOOKUP(B76,インプットシート!$B:$Z,25,0),"")</f>
        <v/>
      </c>
      <c r="D76" s="165" t="str">
        <f>IFERROR(+VLOOKUP(B76,インプットシート!$B:$Z,21,0),"")</f>
        <v/>
      </c>
      <c r="E76">
        <v>74</v>
      </c>
      <c r="F76" s="165" t="str">
        <f t="shared" si="19"/>
        <v>1年目旅費74</v>
      </c>
      <c r="G76" s="165" t="str">
        <f>IFERROR(+VLOOKUP(F76,インプットシート!$B:$Z,25,0),"")</f>
        <v/>
      </c>
      <c r="H76" s="165" t="str">
        <f>IFERROR(+VLOOKUP(F76,インプットシート!$B:$Z,21,0),"")</f>
        <v/>
      </c>
      <c r="I76">
        <v>74</v>
      </c>
      <c r="J76" s="165" t="str">
        <f t="shared" si="20"/>
        <v>1年目賃金（アルバイト）74</v>
      </c>
      <c r="K76" s="165" t="str">
        <f>IFERROR(+VLOOKUP(J76,インプットシート!$B:$Z,25,0),"")</f>
        <v/>
      </c>
      <c r="L76" s="165" t="str">
        <f>IFERROR(+VLOOKUP(J76,インプットシート!$B:$Z,21,0),"")</f>
        <v/>
      </c>
      <c r="M76">
        <v>74</v>
      </c>
      <c r="N76" s="165" t="str">
        <f t="shared" si="21"/>
        <v>1年目家賃74</v>
      </c>
      <c r="O76" s="165" t="str">
        <f>IFERROR(+VLOOKUP(N76,インプットシート!$B:$Z,25,0),"")</f>
        <v/>
      </c>
      <c r="P76" s="165" t="str">
        <f>IFERROR(+VLOOKUP(N76,インプットシート!$B:$Z,21,0),"")</f>
        <v/>
      </c>
      <c r="Q76">
        <v>74</v>
      </c>
      <c r="R76" s="165" t="str">
        <f t="shared" si="22"/>
        <v>1年目光熱水費74</v>
      </c>
      <c r="S76" s="165" t="str">
        <f>IFERROR(+VLOOKUP(R76,インプットシート!$B:$Z,25,0),"")</f>
        <v/>
      </c>
      <c r="T76" s="165" t="str">
        <f>IFERROR(+VLOOKUP(R76,インプットシート!$B:$Z,21,0),"")</f>
        <v/>
      </c>
      <c r="U76">
        <v>74</v>
      </c>
      <c r="V76" s="165" t="str">
        <f t="shared" si="23"/>
        <v>1年目備品購入費74</v>
      </c>
      <c r="W76" s="165" t="str">
        <f>IFERROR(+VLOOKUP(V76,インプットシート!$B:$Z,25,0),"")</f>
        <v/>
      </c>
      <c r="X76" s="165" t="str">
        <f>IFERROR(+VLOOKUP(V76,インプットシート!$B:$Z,21,0),"")</f>
        <v/>
      </c>
      <c r="Y76">
        <v>74</v>
      </c>
      <c r="Z76" s="165" t="str">
        <f t="shared" si="24"/>
        <v>1年目消耗品費74</v>
      </c>
      <c r="AA76" s="165" t="str">
        <f>IFERROR(+VLOOKUP(Z76,インプットシート!$B:$Z,25,0),"")</f>
        <v/>
      </c>
      <c r="AB76" s="165" t="str">
        <f>IFERROR(+VLOOKUP(Z76,インプットシート!$B:$Z,21,0),"")</f>
        <v/>
      </c>
      <c r="AC76">
        <v>74</v>
      </c>
      <c r="AD76" s="165" t="str">
        <f t="shared" si="25"/>
        <v>1年目借料損料74</v>
      </c>
      <c r="AE76" s="165" t="str">
        <f>IFERROR(+VLOOKUP(AD76,インプットシート!$B:$Z,25,0),"")</f>
        <v/>
      </c>
      <c r="AF76" s="165" t="str">
        <f>IFERROR(+VLOOKUP(AD76,インプットシート!$B:$Z,21,0),"")</f>
        <v/>
      </c>
      <c r="AG76">
        <v>74</v>
      </c>
      <c r="AH76" s="165" t="str">
        <f t="shared" si="26"/>
        <v>1年目印刷製本費74</v>
      </c>
      <c r="AI76" s="165" t="str">
        <f>IFERROR(+VLOOKUP(AH76,インプットシート!$B:$Z,25,0),"")</f>
        <v/>
      </c>
      <c r="AJ76" s="165" t="str">
        <f>IFERROR(+VLOOKUP(AH76,インプットシート!$B:$Z,21,0),"")</f>
        <v/>
      </c>
      <c r="AK76">
        <v>74</v>
      </c>
      <c r="AL76" s="165" t="str">
        <f t="shared" si="27"/>
        <v>1年目通信運搬費74</v>
      </c>
      <c r="AM76" s="165" t="str">
        <f>IFERROR(+VLOOKUP(AL76,インプットシート!$B:$Z,25,0),"")</f>
        <v/>
      </c>
      <c r="AN76" s="165" t="str">
        <f>IFERROR(+VLOOKUP(AL76,インプットシート!$B:$Z,21,0),"")</f>
        <v/>
      </c>
      <c r="AO76">
        <v>74</v>
      </c>
      <c r="AP76" s="165" t="str">
        <f t="shared" si="28"/>
        <v>1年目委託費74</v>
      </c>
      <c r="AQ76" s="165" t="str">
        <f>IFERROR(+VLOOKUP(AP76,インプットシート!$B:$Z,25,0),"")</f>
        <v/>
      </c>
      <c r="AR76" s="165" t="str">
        <f>IFERROR(+VLOOKUP(AP76,インプットシート!$B:$Z,21,0),"")</f>
        <v/>
      </c>
      <c r="AS76">
        <v>74</v>
      </c>
      <c r="AT76" s="165" t="str">
        <f t="shared" si="29"/>
        <v>1年目雑役務費74</v>
      </c>
      <c r="AU76" s="165" t="str">
        <f>IFERROR(+VLOOKUP(AT76,インプットシート!$B:$Z,25,0),"")</f>
        <v/>
      </c>
      <c r="AV76" s="165" t="str">
        <f>IFERROR(+VLOOKUP(AT76,インプットシート!$B:$Z,21,0),"")</f>
        <v/>
      </c>
      <c r="AW76">
        <v>74</v>
      </c>
      <c r="AX76" s="165" t="str">
        <f t="shared" si="30"/>
        <v>1年目保険料74</v>
      </c>
      <c r="AY76" s="165" t="str">
        <f>IFERROR(+VLOOKUP(AX76,インプットシート!$B:$Z,25,0),"")</f>
        <v/>
      </c>
      <c r="AZ76" s="165" t="str">
        <f>IFERROR(+VLOOKUP(AX76,インプットシート!$B:$Z,21,0),"")</f>
        <v/>
      </c>
      <c r="BA76">
        <v>74</v>
      </c>
      <c r="BB76" s="165" t="str">
        <f t="shared" si="31"/>
        <v>1年目その他の経費74</v>
      </c>
      <c r="BC76" s="165" t="str">
        <f>IFERROR(+VLOOKUP(BB76,インプットシート!$B:$Z,25,0),"")</f>
        <v/>
      </c>
      <c r="BD76" s="165" t="str">
        <f>IFERROR(+VLOOKUP(BB76,インプットシート!$B:$Z,21,0),"")</f>
        <v/>
      </c>
      <c r="BE76">
        <v>74</v>
      </c>
      <c r="BF76" s="165" t="str">
        <f t="shared" si="32"/>
        <v>1年目参加費収入74</v>
      </c>
      <c r="BG76" s="165" t="str">
        <f>IFERROR(+VLOOKUP(BF76,インプットシート!$B:$Z,25,0),"")</f>
        <v/>
      </c>
      <c r="BH76" s="165" t="str">
        <f>IFERROR(+VLOOKUP(BF76,インプットシート!$B:$Z,21,0),"")</f>
        <v/>
      </c>
      <c r="BI76">
        <v>74</v>
      </c>
      <c r="BJ76" s="165" t="str">
        <f t="shared" si="33"/>
        <v>1年目寄付金・協賛金収入74</v>
      </c>
      <c r="BK76" s="165" t="str">
        <f>IFERROR(+VLOOKUP(BJ76,インプットシート!$B:$Z,25,0),"")</f>
        <v/>
      </c>
      <c r="BL76" s="165" t="str">
        <f>IFERROR(+VLOOKUP(BJ76,インプットシート!$B:$Z,21,0),"")</f>
        <v/>
      </c>
      <c r="BM76">
        <v>74</v>
      </c>
      <c r="BN76" s="165" t="str">
        <f t="shared" si="34"/>
        <v>1年目一般会計繰入金74</v>
      </c>
      <c r="BO76" s="165" t="str">
        <f>IFERROR(+VLOOKUP(BN76,インプットシート!$B:$Z,25,0),"")</f>
        <v/>
      </c>
      <c r="BP76" s="165" t="str">
        <f>IFERROR(+VLOOKUP(BN76,インプットシート!$B:$Z,21,0),"")</f>
        <v/>
      </c>
      <c r="BQ76">
        <v>74</v>
      </c>
      <c r="BR76" s="165" t="str">
        <f t="shared" si="35"/>
        <v>1年目賃金（職員）74</v>
      </c>
      <c r="BS76" s="165" t="str">
        <f>IFERROR(+VLOOKUP(BR76,インプットシート!$B:$Z,25,0),"")</f>
        <v/>
      </c>
      <c r="BT76" s="165" t="str">
        <f>IFERROR(+VLOOKUP(BR76,インプットシート!$B:$Z,21,0),"")</f>
        <v/>
      </c>
    </row>
    <row r="77" spans="1:72">
      <c r="A77">
        <v>75</v>
      </c>
      <c r="B77" s="165" t="str">
        <f t="shared" si="18"/>
        <v>1年目謝金75</v>
      </c>
      <c r="C77" s="165" t="str">
        <f>IFERROR(+VLOOKUP(B77,インプットシート!$B:$Z,25,0),"")</f>
        <v/>
      </c>
      <c r="D77" s="165" t="str">
        <f>IFERROR(+VLOOKUP(B77,インプットシート!$B:$Z,21,0),"")</f>
        <v/>
      </c>
      <c r="E77">
        <v>75</v>
      </c>
      <c r="F77" s="165" t="str">
        <f t="shared" si="19"/>
        <v>1年目旅費75</v>
      </c>
      <c r="G77" s="165" t="str">
        <f>IFERROR(+VLOOKUP(F77,インプットシート!$B:$Z,25,0),"")</f>
        <v/>
      </c>
      <c r="H77" s="165" t="str">
        <f>IFERROR(+VLOOKUP(F77,インプットシート!$B:$Z,21,0),"")</f>
        <v/>
      </c>
      <c r="I77">
        <v>75</v>
      </c>
      <c r="J77" s="165" t="str">
        <f t="shared" si="20"/>
        <v>1年目賃金（アルバイト）75</v>
      </c>
      <c r="K77" s="165" t="str">
        <f>IFERROR(+VLOOKUP(J77,インプットシート!$B:$Z,25,0),"")</f>
        <v/>
      </c>
      <c r="L77" s="165" t="str">
        <f>IFERROR(+VLOOKUP(J77,インプットシート!$B:$Z,21,0),"")</f>
        <v/>
      </c>
      <c r="M77">
        <v>75</v>
      </c>
      <c r="N77" s="165" t="str">
        <f t="shared" si="21"/>
        <v>1年目家賃75</v>
      </c>
      <c r="O77" s="165" t="str">
        <f>IFERROR(+VLOOKUP(N77,インプットシート!$B:$Z,25,0),"")</f>
        <v/>
      </c>
      <c r="P77" s="165" t="str">
        <f>IFERROR(+VLOOKUP(N77,インプットシート!$B:$Z,21,0),"")</f>
        <v/>
      </c>
      <c r="Q77">
        <v>75</v>
      </c>
      <c r="R77" s="165" t="str">
        <f t="shared" si="22"/>
        <v>1年目光熱水費75</v>
      </c>
      <c r="S77" s="165" t="str">
        <f>IFERROR(+VLOOKUP(R77,インプットシート!$B:$Z,25,0),"")</f>
        <v/>
      </c>
      <c r="T77" s="165" t="str">
        <f>IFERROR(+VLOOKUP(R77,インプットシート!$B:$Z,21,0),"")</f>
        <v/>
      </c>
      <c r="U77">
        <v>75</v>
      </c>
      <c r="V77" s="165" t="str">
        <f t="shared" si="23"/>
        <v>1年目備品購入費75</v>
      </c>
      <c r="W77" s="165" t="str">
        <f>IFERROR(+VLOOKUP(V77,インプットシート!$B:$Z,25,0),"")</f>
        <v/>
      </c>
      <c r="X77" s="165" t="str">
        <f>IFERROR(+VLOOKUP(V77,インプットシート!$B:$Z,21,0),"")</f>
        <v/>
      </c>
      <c r="Y77">
        <v>75</v>
      </c>
      <c r="Z77" s="165" t="str">
        <f t="shared" si="24"/>
        <v>1年目消耗品費75</v>
      </c>
      <c r="AA77" s="165" t="str">
        <f>IFERROR(+VLOOKUP(Z77,インプットシート!$B:$Z,25,0),"")</f>
        <v/>
      </c>
      <c r="AB77" s="165" t="str">
        <f>IFERROR(+VLOOKUP(Z77,インプットシート!$B:$Z,21,0),"")</f>
        <v/>
      </c>
      <c r="AC77">
        <v>75</v>
      </c>
      <c r="AD77" s="165" t="str">
        <f t="shared" si="25"/>
        <v>1年目借料損料75</v>
      </c>
      <c r="AE77" s="165" t="str">
        <f>IFERROR(+VLOOKUP(AD77,インプットシート!$B:$Z,25,0),"")</f>
        <v/>
      </c>
      <c r="AF77" s="165" t="str">
        <f>IFERROR(+VLOOKUP(AD77,インプットシート!$B:$Z,21,0),"")</f>
        <v/>
      </c>
      <c r="AG77">
        <v>75</v>
      </c>
      <c r="AH77" s="165" t="str">
        <f t="shared" si="26"/>
        <v>1年目印刷製本費75</v>
      </c>
      <c r="AI77" s="165" t="str">
        <f>IFERROR(+VLOOKUP(AH77,インプットシート!$B:$Z,25,0),"")</f>
        <v/>
      </c>
      <c r="AJ77" s="165" t="str">
        <f>IFERROR(+VLOOKUP(AH77,インプットシート!$B:$Z,21,0),"")</f>
        <v/>
      </c>
      <c r="AK77">
        <v>75</v>
      </c>
      <c r="AL77" s="165" t="str">
        <f t="shared" si="27"/>
        <v>1年目通信運搬費75</v>
      </c>
      <c r="AM77" s="165" t="str">
        <f>IFERROR(+VLOOKUP(AL77,インプットシート!$B:$Z,25,0),"")</f>
        <v/>
      </c>
      <c r="AN77" s="165" t="str">
        <f>IFERROR(+VLOOKUP(AL77,インプットシート!$B:$Z,21,0),"")</f>
        <v/>
      </c>
      <c r="AO77">
        <v>75</v>
      </c>
      <c r="AP77" s="165" t="str">
        <f t="shared" si="28"/>
        <v>1年目委託費75</v>
      </c>
      <c r="AQ77" s="165" t="str">
        <f>IFERROR(+VLOOKUP(AP77,インプットシート!$B:$Z,25,0),"")</f>
        <v/>
      </c>
      <c r="AR77" s="165" t="str">
        <f>IFERROR(+VLOOKUP(AP77,インプットシート!$B:$Z,21,0),"")</f>
        <v/>
      </c>
      <c r="AS77">
        <v>75</v>
      </c>
      <c r="AT77" s="165" t="str">
        <f t="shared" si="29"/>
        <v>1年目雑役務費75</v>
      </c>
      <c r="AU77" s="165" t="str">
        <f>IFERROR(+VLOOKUP(AT77,インプットシート!$B:$Z,25,0),"")</f>
        <v/>
      </c>
      <c r="AV77" s="165" t="str">
        <f>IFERROR(+VLOOKUP(AT77,インプットシート!$B:$Z,21,0),"")</f>
        <v/>
      </c>
      <c r="AW77">
        <v>75</v>
      </c>
      <c r="AX77" s="165" t="str">
        <f t="shared" si="30"/>
        <v>1年目保険料75</v>
      </c>
      <c r="AY77" s="165" t="str">
        <f>IFERROR(+VLOOKUP(AX77,インプットシート!$B:$Z,25,0),"")</f>
        <v/>
      </c>
      <c r="AZ77" s="165" t="str">
        <f>IFERROR(+VLOOKUP(AX77,インプットシート!$B:$Z,21,0),"")</f>
        <v/>
      </c>
      <c r="BA77">
        <v>75</v>
      </c>
      <c r="BB77" s="165" t="str">
        <f t="shared" si="31"/>
        <v>1年目その他の経費75</v>
      </c>
      <c r="BC77" s="165" t="str">
        <f>IFERROR(+VLOOKUP(BB77,インプットシート!$B:$Z,25,0),"")</f>
        <v/>
      </c>
      <c r="BD77" s="165" t="str">
        <f>IFERROR(+VLOOKUP(BB77,インプットシート!$B:$Z,21,0),"")</f>
        <v/>
      </c>
      <c r="BE77">
        <v>75</v>
      </c>
      <c r="BF77" s="165" t="str">
        <f t="shared" si="32"/>
        <v>1年目参加費収入75</v>
      </c>
      <c r="BG77" s="165" t="str">
        <f>IFERROR(+VLOOKUP(BF77,インプットシート!$B:$Z,25,0),"")</f>
        <v/>
      </c>
      <c r="BH77" s="165" t="str">
        <f>IFERROR(+VLOOKUP(BF77,インプットシート!$B:$Z,21,0),"")</f>
        <v/>
      </c>
      <c r="BI77">
        <v>75</v>
      </c>
      <c r="BJ77" s="165" t="str">
        <f t="shared" si="33"/>
        <v>1年目寄付金・協賛金収入75</v>
      </c>
      <c r="BK77" s="165" t="str">
        <f>IFERROR(+VLOOKUP(BJ77,インプットシート!$B:$Z,25,0),"")</f>
        <v/>
      </c>
      <c r="BL77" s="165" t="str">
        <f>IFERROR(+VLOOKUP(BJ77,インプットシート!$B:$Z,21,0),"")</f>
        <v/>
      </c>
      <c r="BM77">
        <v>75</v>
      </c>
      <c r="BN77" s="165" t="str">
        <f t="shared" si="34"/>
        <v>1年目一般会計繰入金75</v>
      </c>
      <c r="BO77" s="165" t="str">
        <f>IFERROR(+VLOOKUP(BN77,インプットシート!$B:$Z,25,0),"")</f>
        <v/>
      </c>
      <c r="BP77" s="165" t="str">
        <f>IFERROR(+VLOOKUP(BN77,インプットシート!$B:$Z,21,0),"")</f>
        <v/>
      </c>
      <c r="BQ77">
        <v>75</v>
      </c>
      <c r="BR77" s="165" t="str">
        <f t="shared" si="35"/>
        <v>1年目賃金（職員）75</v>
      </c>
      <c r="BS77" s="165" t="str">
        <f>IFERROR(+VLOOKUP(BR77,インプットシート!$B:$Z,25,0),"")</f>
        <v/>
      </c>
      <c r="BT77" s="165" t="str">
        <f>IFERROR(+VLOOKUP(BR77,インプットシート!$B:$Z,21,0),"")</f>
        <v/>
      </c>
    </row>
    <row r="78" spans="1:72">
      <c r="A78">
        <v>76</v>
      </c>
      <c r="B78" s="165" t="str">
        <f t="shared" si="18"/>
        <v>1年目謝金76</v>
      </c>
      <c r="C78" s="165" t="str">
        <f>IFERROR(+VLOOKUP(B78,インプットシート!$B:$Z,25,0),"")</f>
        <v/>
      </c>
      <c r="D78" s="165" t="str">
        <f>IFERROR(+VLOOKUP(B78,インプットシート!$B:$Z,21,0),"")</f>
        <v/>
      </c>
      <c r="E78">
        <v>76</v>
      </c>
      <c r="F78" s="165" t="str">
        <f t="shared" si="19"/>
        <v>1年目旅費76</v>
      </c>
      <c r="G78" s="165" t="str">
        <f>IFERROR(+VLOOKUP(F78,インプットシート!$B:$Z,25,0),"")</f>
        <v/>
      </c>
      <c r="H78" s="165" t="str">
        <f>IFERROR(+VLOOKUP(F78,インプットシート!$B:$Z,21,0),"")</f>
        <v/>
      </c>
      <c r="I78">
        <v>76</v>
      </c>
      <c r="J78" s="165" t="str">
        <f t="shared" si="20"/>
        <v>1年目賃金（アルバイト）76</v>
      </c>
      <c r="K78" s="165" t="str">
        <f>IFERROR(+VLOOKUP(J78,インプットシート!$B:$Z,25,0),"")</f>
        <v/>
      </c>
      <c r="L78" s="165" t="str">
        <f>IFERROR(+VLOOKUP(J78,インプットシート!$B:$Z,21,0),"")</f>
        <v/>
      </c>
      <c r="M78">
        <v>76</v>
      </c>
      <c r="N78" s="165" t="str">
        <f t="shared" si="21"/>
        <v>1年目家賃76</v>
      </c>
      <c r="O78" s="165" t="str">
        <f>IFERROR(+VLOOKUP(N78,インプットシート!$B:$Z,25,0),"")</f>
        <v/>
      </c>
      <c r="P78" s="165" t="str">
        <f>IFERROR(+VLOOKUP(N78,インプットシート!$B:$Z,21,0),"")</f>
        <v/>
      </c>
      <c r="Q78">
        <v>76</v>
      </c>
      <c r="R78" s="165" t="str">
        <f t="shared" si="22"/>
        <v>1年目光熱水費76</v>
      </c>
      <c r="S78" s="165" t="str">
        <f>IFERROR(+VLOOKUP(R78,インプットシート!$B:$Z,25,0),"")</f>
        <v/>
      </c>
      <c r="T78" s="165" t="str">
        <f>IFERROR(+VLOOKUP(R78,インプットシート!$B:$Z,21,0),"")</f>
        <v/>
      </c>
      <c r="U78">
        <v>76</v>
      </c>
      <c r="V78" s="165" t="str">
        <f t="shared" si="23"/>
        <v>1年目備品購入費76</v>
      </c>
      <c r="W78" s="165" t="str">
        <f>IFERROR(+VLOOKUP(V78,インプットシート!$B:$Z,25,0),"")</f>
        <v/>
      </c>
      <c r="X78" s="165" t="str">
        <f>IFERROR(+VLOOKUP(V78,インプットシート!$B:$Z,21,0),"")</f>
        <v/>
      </c>
      <c r="Y78">
        <v>76</v>
      </c>
      <c r="Z78" s="165" t="str">
        <f t="shared" si="24"/>
        <v>1年目消耗品費76</v>
      </c>
      <c r="AA78" s="165" t="str">
        <f>IFERROR(+VLOOKUP(Z78,インプットシート!$B:$Z,25,0),"")</f>
        <v/>
      </c>
      <c r="AB78" s="165" t="str">
        <f>IFERROR(+VLOOKUP(Z78,インプットシート!$B:$Z,21,0),"")</f>
        <v/>
      </c>
      <c r="AC78">
        <v>76</v>
      </c>
      <c r="AD78" s="165" t="str">
        <f t="shared" si="25"/>
        <v>1年目借料損料76</v>
      </c>
      <c r="AE78" s="165" t="str">
        <f>IFERROR(+VLOOKUP(AD78,インプットシート!$B:$Z,25,0),"")</f>
        <v/>
      </c>
      <c r="AF78" s="165" t="str">
        <f>IFERROR(+VLOOKUP(AD78,インプットシート!$B:$Z,21,0),"")</f>
        <v/>
      </c>
      <c r="AG78">
        <v>76</v>
      </c>
      <c r="AH78" s="165" t="str">
        <f t="shared" si="26"/>
        <v>1年目印刷製本費76</v>
      </c>
      <c r="AI78" s="165" t="str">
        <f>IFERROR(+VLOOKUP(AH78,インプットシート!$B:$Z,25,0),"")</f>
        <v/>
      </c>
      <c r="AJ78" s="165" t="str">
        <f>IFERROR(+VLOOKUP(AH78,インプットシート!$B:$Z,21,0),"")</f>
        <v/>
      </c>
      <c r="AK78">
        <v>76</v>
      </c>
      <c r="AL78" s="165" t="str">
        <f t="shared" si="27"/>
        <v>1年目通信運搬費76</v>
      </c>
      <c r="AM78" s="165" t="str">
        <f>IFERROR(+VLOOKUP(AL78,インプットシート!$B:$Z,25,0),"")</f>
        <v/>
      </c>
      <c r="AN78" s="165" t="str">
        <f>IFERROR(+VLOOKUP(AL78,インプットシート!$B:$Z,21,0),"")</f>
        <v/>
      </c>
      <c r="AO78">
        <v>76</v>
      </c>
      <c r="AP78" s="165" t="str">
        <f t="shared" si="28"/>
        <v>1年目委託費76</v>
      </c>
      <c r="AQ78" s="165" t="str">
        <f>IFERROR(+VLOOKUP(AP78,インプットシート!$B:$Z,25,0),"")</f>
        <v/>
      </c>
      <c r="AR78" s="165" t="str">
        <f>IFERROR(+VLOOKUP(AP78,インプットシート!$B:$Z,21,0),"")</f>
        <v/>
      </c>
      <c r="AS78">
        <v>76</v>
      </c>
      <c r="AT78" s="165" t="str">
        <f t="shared" si="29"/>
        <v>1年目雑役務費76</v>
      </c>
      <c r="AU78" s="165" t="str">
        <f>IFERROR(+VLOOKUP(AT78,インプットシート!$B:$Z,25,0),"")</f>
        <v/>
      </c>
      <c r="AV78" s="165" t="str">
        <f>IFERROR(+VLOOKUP(AT78,インプットシート!$B:$Z,21,0),"")</f>
        <v/>
      </c>
      <c r="AW78">
        <v>76</v>
      </c>
      <c r="AX78" s="165" t="str">
        <f t="shared" si="30"/>
        <v>1年目保険料76</v>
      </c>
      <c r="AY78" s="165" t="str">
        <f>IFERROR(+VLOOKUP(AX78,インプットシート!$B:$Z,25,0),"")</f>
        <v/>
      </c>
      <c r="AZ78" s="165" t="str">
        <f>IFERROR(+VLOOKUP(AX78,インプットシート!$B:$Z,21,0),"")</f>
        <v/>
      </c>
      <c r="BA78">
        <v>76</v>
      </c>
      <c r="BB78" s="165" t="str">
        <f t="shared" si="31"/>
        <v>1年目その他の経費76</v>
      </c>
      <c r="BC78" s="165" t="str">
        <f>IFERROR(+VLOOKUP(BB78,インプットシート!$B:$Z,25,0),"")</f>
        <v/>
      </c>
      <c r="BD78" s="165" t="str">
        <f>IFERROR(+VLOOKUP(BB78,インプットシート!$B:$Z,21,0),"")</f>
        <v/>
      </c>
      <c r="BE78">
        <v>76</v>
      </c>
      <c r="BF78" s="165" t="str">
        <f t="shared" si="32"/>
        <v>1年目参加費収入76</v>
      </c>
      <c r="BG78" s="165" t="str">
        <f>IFERROR(+VLOOKUP(BF78,インプットシート!$B:$Z,25,0),"")</f>
        <v/>
      </c>
      <c r="BH78" s="165" t="str">
        <f>IFERROR(+VLOOKUP(BF78,インプットシート!$B:$Z,21,0),"")</f>
        <v/>
      </c>
      <c r="BI78">
        <v>76</v>
      </c>
      <c r="BJ78" s="165" t="str">
        <f t="shared" si="33"/>
        <v>1年目寄付金・協賛金収入76</v>
      </c>
      <c r="BK78" s="165" t="str">
        <f>IFERROR(+VLOOKUP(BJ78,インプットシート!$B:$Z,25,0),"")</f>
        <v/>
      </c>
      <c r="BL78" s="165" t="str">
        <f>IFERROR(+VLOOKUP(BJ78,インプットシート!$B:$Z,21,0),"")</f>
        <v/>
      </c>
      <c r="BM78">
        <v>76</v>
      </c>
      <c r="BN78" s="165" t="str">
        <f t="shared" si="34"/>
        <v>1年目一般会計繰入金76</v>
      </c>
      <c r="BO78" s="165" t="str">
        <f>IFERROR(+VLOOKUP(BN78,インプットシート!$B:$Z,25,0),"")</f>
        <v/>
      </c>
      <c r="BP78" s="165" t="str">
        <f>IFERROR(+VLOOKUP(BN78,インプットシート!$B:$Z,21,0),"")</f>
        <v/>
      </c>
      <c r="BQ78">
        <v>76</v>
      </c>
      <c r="BR78" s="165" t="str">
        <f t="shared" si="35"/>
        <v>1年目賃金（職員）76</v>
      </c>
      <c r="BS78" s="165" t="str">
        <f>IFERROR(+VLOOKUP(BR78,インプットシート!$B:$Z,25,0),"")</f>
        <v/>
      </c>
      <c r="BT78" s="165" t="str">
        <f>IFERROR(+VLOOKUP(BR78,インプットシート!$B:$Z,21,0),"")</f>
        <v/>
      </c>
    </row>
    <row r="79" spans="1:72">
      <c r="A79">
        <v>77</v>
      </c>
      <c r="B79" s="165" t="str">
        <f t="shared" si="18"/>
        <v>1年目謝金77</v>
      </c>
      <c r="C79" s="165" t="str">
        <f>IFERROR(+VLOOKUP(B79,インプットシート!$B:$Z,25,0),"")</f>
        <v/>
      </c>
      <c r="D79" s="165" t="str">
        <f>IFERROR(+VLOOKUP(B79,インプットシート!$B:$Z,21,0),"")</f>
        <v/>
      </c>
      <c r="E79">
        <v>77</v>
      </c>
      <c r="F79" s="165" t="str">
        <f t="shared" si="19"/>
        <v>1年目旅費77</v>
      </c>
      <c r="G79" s="165" t="str">
        <f>IFERROR(+VLOOKUP(F79,インプットシート!$B:$Z,25,0),"")</f>
        <v/>
      </c>
      <c r="H79" s="165" t="str">
        <f>IFERROR(+VLOOKUP(F79,インプットシート!$B:$Z,21,0),"")</f>
        <v/>
      </c>
      <c r="I79">
        <v>77</v>
      </c>
      <c r="J79" s="165" t="str">
        <f t="shared" si="20"/>
        <v>1年目賃金（アルバイト）77</v>
      </c>
      <c r="K79" s="165" t="str">
        <f>IFERROR(+VLOOKUP(J79,インプットシート!$B:$Z,25,0),"")</f>
        <v/>
      </c>
      <c r="L79" s="165" t="str">
        <f>IFERROR(+VLOOKUP(J79,インプットシート!$B:$Z,21,0),"")</f>
        <v/>
      </c>
      <c r="M79">
        <v>77</v>
      </c>
      <c r="N79" s="165" t="str">
        <f t="shared" si="21"/>
        <v>1年目家賃77</v>
      </c>
      <c r="O79" s="165" t="str">
        <f>IFERROR(+VLOOKUP(N79,インプットシート!$B:$Z,25,0),"")</f>
        <v/>
      </c>
      <c r="P79" s="165" t="str">
        <f>IFERROR(+VLOOKUP(N79,インプットシート!$B:$Z,21,0),"")</f>
        <v/>
      </c>
      <c r="Q79">
        <v>77</v>
      </c>
      <c r="R79" s="165" t="str">
        <f t="shared" si="22"/>
        <v>1年目光熱水費77</v>
      </c>
      <c r="S79" s="165" t="str">
        <f>IFERROR(+VLOOKUP(R79,インプットシート!$B:$Z,25,0),"")</f>
        <v/>
      </c>
      <c r="T79" s="165" t="str">
        <f>IFERROR(+VLOOKUP(R79,インプットシート!$B:$Z,21,0),"")</f>
        <v/>
      </c>
      <c r="U79">
        <v>77</v>
      </c>
      <c r="V79" s="165" t="str">
        <f t="shared" si="23"/>
        <v>1年目備品購入費77</v>
      </c>
      <c r="W79" s="165" t="str">
        <f>IFERROR(+VLOOKUP(V79,インプットシート!$B:$Z,25,0),"")</f>
        <v/>
      </c>
      <c r="X79" s="165" t="str">
        <f>IFERROR(+VLOOKUP(V79,インプットシート!$B:$Z,21,0),"")</f>
        <v/>
      </c>
      <c r="Y79">
        <v>77</v>
      </c>
      <c r="Z79" s="165" t="str">
        <f t="shared" si="24"/>
        <v>1年目消耗品費77</v>
      </c>
      <c r="AA79" s="165" t="str">
        <f>IFERROR(+VLOOKUP(Z79,インプットシート!$B:$Z,25,0),"")</f>
        <v/>
      </c>
      <c r="AB79" s="165" t="str">
        <f>IFERROR(+VLOOKUP(Z79,インプットシート!$B:$Z,21,0),"")</f>
        <v/>
      </c>
      <c r="AC79">
        <v>77</v>
      </c>
      <c r="AD79" s="165" t="str">
        <f t="shared" si="25"/>
        <v>1年目借料損料77</v>
      </c>
      <c r="AE79" s="165" t="str">
        <f>IFERROR(+VLOOKUP(AD79,インプットシート!$B:$Z,25,0),"")</f>
        <v/>
      </c>
      <c r="AF79" s="165" t="str">
        <f>IFERROR(+VLOOKUP(AD79,インプットシート!$B:$Z,21,0),"")</f>
        <v/>
      </c>
      <c r="AG79">
        <v>77</v>
      </c>
      <c r="AH79" s="165" t="str">
        <f t="shared" si="26"/>
        <v>1年目印刷製本費77</v>
      </c>
      <c r="AI79" s="165" t="str">
        <f>IFERROR(+VLOOKUP(AH79,インプットシート!$B:$Z,25,0),"")</f>
        <v/>
      </c>
      <c r="AJ79" s="165" t="str">
        <f>IFERROR(+VLOOKUP(AH79,インプットシート!$B:$Z,21,0),"")</f>
        <v/>
      </c>
      <c r="AK79">
        <v>77</v>
      </c>
      <c r="AL79" s="165" t="str">
        <f t="shared" si="27"/>
        <v>1年目通信運搬費77</v>
      </c>
      <c r="AM79" s="165" t="str">
        <f>IFERROR(+VLOOKUP(AL79,インプットシート!$B:$Z,25,0),"")</f>
        <v/>
      </c>
      <c r="AN79" s="165" t="str">
        <f>IFERROR(+VLOOKUP(AL79,インプットシート!$B:$Z,21,0),"")</f>
        <v/>
      </c>
      <c r="AO79">
        <v>77</v>
      </c>
      <c r="AP79" s="165" t="str">
        <f t="shared" si="28"/>
        <v>1年目委託費77</v>
      </c>
      <c r="AQ79" s="165" t="str">
        <f>IFERROR(+VLOOKUP(AP79,インプットシート!$B:$Z,25,0),"")</f>
        <v/>
      </c>
      <c r="AR79" s="165" t="str">
        <f>IFERROR(+VLOOKUP(AP79,インプットシート!$B:$Z,21,0),"")</f>
        <v/>
      </c>
      <c r="AS79">
        <v>77</v>
      </c>
      <c r="AT79" s="165" t="str">
        <f t="shared" si="29"/>
        <v>1年目雑役務費77</v>
      </c>
      <c r="AU79" s="165" t="str">
        <f>IFERROR(+VLOOKUP(AT79,インプットシート!$B:$Z,25,0),"")</f>
        <v/>
      </c>
      <c r="AV79" s="165" t="str">
        <f>IFERROR(+VLOOKUP(AT79,インプットシート!$B:$Z,21,0),"")</f>
        <v/>
      </c>
      <c r="AW79">
        <v>77</v>
      </c>
      <c r="AX79" s="165" t="str">
        <f t="shared" si="30"/>
        <v>1年目保険料77</v>
      </c>
      <c r="AY79" s="165" t="str">
        <f>IFERROR(+VLOOKUP(AX79,インプットシート!$B:$Z,25,0),"")</f>
        <v/>
      </c>
      <c r="AZ79" s="165" t="str">
        <f>IFERROR(+VLOOKUP(AX79,インプットシート!$B:$Z,21,0),"")</f>
        <v/>
      </c>
      <c r="BA79">
        <v>77</v>
      </c>
      <c r="BB79" s="165" t="str">
        <f t="shared" si="31"/>
        <v>1年目その他の経費77</v>
      </c>
      <c r="BC79" s="165" t="str">
        <f>IFERROR(+VLOOKUP(BB79,インプットシート!$B:$Z,25,0),"")</f>
        <v/>
      </c>
      <c r="BD79" s="165" t="str">
        <f>IFERROR(+VLOOKUP(BB79,インプットシート!$B:$Z,21,0),"")</f>
        <v/>
      </c>
      <c r="BE79">
        <v>77</v>
      </c>
      <c r="BF79" s="165" t="str">
        <f t="shared" si="32"/>
        <v>1年目参加費収入77</v>
      </c>
      <c r="BG79" s="165" t="str">
        <f>IFERROR(+VLOOKUP(BF79,インプットシート!$B:$Z,25,0),"")</f>
        <v/>
      </c>
      <c r="BH79" s="165" t="str">
        <f>IFERROR(+VLOOKUP(BF79,インプットシート!$B:$Z,21,0),"")</f>
        <v/>
      </c>
      <c r="BI79">
        <v>77</v>
      </c>
      <c r="BJ79" s="165" t="str">
        <f t="shared" si="33"/>
        <v>1年目寄付金・協賛金収入77</v>
      </c>
      <c r="BK79" s="165" t="str">
        <f>IFERROR(+VLOOKUP(BJ79,インプットシート!$B:$Z,25,0),"")</f>
        <v/>
      </c>
      <c r="BL79" s="165" t="str">
        <f>IFERROR(+VLOOKUP(BJ79,インプットシート!$B:$Z,21,0),"")</f>
        <v/>
      </c>
      <c r="BM79">
        <v>77</v>
      </c>
      <c r="BN79" s="165" t="str">
        <f t="shared" si="34"/>
        <v>1年目一般会計繰入金77</v>
      </c>
      <c r="BO79" s="165" t="str">
        <f>IFERROR(+VLOOKUP(BN79,インプットシート!$B:$Z,25,0),"")</f>
        <v/>
      </c>
      <c r="BP79" s="165" t="str">
        <f>IFERROR(+VLOOKUP(BN79,インプットシート!$B:$Z,21,0),"")</f>
        <v/>
      </c>
      <c r="BQ79">
        <v>77</v>
      </c>
      <c r="BR79" s="165" t="str">
        <f t="shared" si="35"/>
        <v>1年目賃金（職員）77</v>
      </c>
      <c r="BS79" s="165" t="str">
        <f>IFERROR(+VLOOKUP(BR79,インプットシート!$B:$Z,25,0),"")</f>
        <v/>
      </c>
      <c r="BT79" s="165" t="str">
        <f>IFERROR(+VLOOKUP(BR79,インプットシート!$B:$Z,21,0),"")</f>
        <v/>
      </c>
    </row>
    <row r="80" spans="1:72">
      <c r="A80">
        <v>78</v>
      </c>
      <c r="B80" s="165" t="str">
        <f t="shared" si="18"/>
        <v>1年目謝金78</v>
      </c>
      <c r="C80" s="165" t="str">
        <f>IFERROR(+VLOOKUP(B80,インプットシート!$B:$Z,25,0),"")</f>
        <v/>
      </c>
      <c r="D80" s="165" t="str">
        <f>IFERROR(+VLOOKUP(B80,インプットシート!$B:$Z,21,0),"")</f>
        <v/>
      </c>
      <c r="E80">
        <v>78</v>
      </c>
      <c r="F80" s="165" t="str">
        <f t="shared" si="19"/>
        <v>1年目旅費78</v>
      </c>
      <c r="G80" s="165" t="str">
        <f>IFERROR(+VLOOKUP(F80,インプットシート!$B:$Z,25,0),"")</f>
        <v/>
      </c>
      <c r="H80" s="165" t="str">
        <f>IFERROR(+VLOOKUP(F80,インプットシート!$B:$Z,21,0),"")</f>
        <v/>
      </c>
      <c r="I80">
        <v>78</v>
      </c>
      <c r="J80" s="165" t="str">
        <f t="shared" si="20"/>
        <v>1年目賃金（アルバイト）78</v>
      </c>
      <c r="K80" s="165" t="str">
        <f>IFERROR(+VLOOKUP(J80,インプットシート!$B:$Z,25,0),"")</f>
        <v/>
      </c>
      <c r="L80" s="165" t="str">
        <f>IFERROR(+VLOOKUP(J80,インプットシート!$B:$Z,21,0),"")</f>
        <v/>
      </c>
      <c r="M80">
        <v>78</v>
      </c>
      <c r="N80" s="165" t="str">
        <f t="shared" si="21"/>
        <v>1年目家賃78</v>
      </c>
      <c r="O80" s="165" t="str">
        <f>IFERROR(+VLOOKUP(N80,インプットシート!$B:$Z,25,0),"")</f>
        <v/>
      </c>
      <c r="P80" s="165" t="str">
        <f>IFERROR(+VLOOKUP(N80,インプットシート!$B:$Z,21,0),"")</f>
        <v/>
      </c>
      <c r="Q80">
        <v>78</v>
      </c>
      <c r="R80" s="165" t="str">
        <f t="shared" si="22"/>
        <v>1年目光熱水費78</v>
      </c>
      <c r="S80" s="165" t="str">
        <f>IFERROR(+VLOOKUP(R80,インプットシート!$B:$Z,25,0),"")</f>
        <v/>
      </c>
      <c r="T80" s="165" t="str">
        <f>IFERROR(+VLOOKUP(R80,インプットシート!$B:$Z,21,0),"")</f>
        <v/>
      </c>
      <c r="U80">
        <v>78</v>
      </c>
      <c r="V80" s="165" t="str">
        <f t="shared" si="23"/>
        <v>1年目備品購入費78</v>
      </c>
      <c r="W80" s="165" t="str">
        <f>IFERROR(+VLOOKUP(V80,インプットシート!$B:$Z,25,0),"")</f>
        <v/>
      </c>
      <c r="X80" s="165" t="str">
        <f>IFERROR(+VLOOKUP(V80,インプットシート!$B:$Z,21,0),"")</f>
        <v/>
      </c>
      <c r="Y80">
        <v>78</v>
      </c>
      <c r="Z80" s="165" t="str">
        <f t="shared" si="24"/>
        <v>1年目消耗品費78</v>
      </c>
      <c r="AA80" s="165" t="str">
        <f>IFERROR(+VLOOKUP(Z80,インプットシート!$B:$Z,25,0),"")</f>
        <v/>
      </c>
      <c r="AB80" s="165" t="str">
        <f>IFERROR(+VLOOKUP(Z80,インプットシート!$B:$Z,21,0),"")</f>
        <v/>
      </c>
      <c r="AC80">
        <v>78</v>
      </c>
      <c r="AD80" s="165" t="str">
        <f t="shared" si="25"/>
        <v>1年目借料損料78</v>
      </c>
      <c r="AE80" s="165" t="str">
        <f>IFERROR(+VLOOKUP(AD80,インプットシート!$B:$Z,25,0),"")</f>
        <v/>
      </c>
      <c r="AF80" s="165" t="str">
        <f>IFERROR(+VLOOKUP(AD80,インプットシート!$B:$Z,21,0),"")</f>
        <v/>
      </c>
      <c r="AG80">
        <v>78</v>
      </c>
      <c r="AH80" s="165" t="str">
        <f t="shared" si="26"/>
        <v>1年目印刷製本費78</v>
      </c>
      <c r="AI80" s="165" t="str">
        <f>IFERROR(+VLOOKUP(AH80,インプットシート!$B:$Z,25,0),"")</f>
        <v/>
      </c>
      <c r="AJ80" s="165" t="str">
        <f>IFERROR(+VLOOKUP(AH80,インプットシート!$B:$Z,21,0),"")</f>
        <v/>
      </c>
      <c r="AK80">
        <v>78</v>
      </c>
      <c r="AL80" s="165" t="str">
        <f t="shared" si="27"/>
        <v>1年目通信運搬費78</v>
      </c>
      <c r="AM80" s="165" t="str">
        <f>IFERROR(+VLOOKUP(AL80,インプットシート!$B:$Z,25,0),"")</f>
        <v/>
      </c>
      <c r="AN80" s="165" t="str">
        <f>IFERROR(+VLOOKUP(AL80,インプットシート!$B:$Z,21,0),"")</f>
        <v/>
      </c>
      <c r="AO80">
        <v>78</v>
      </c>
      <c r="AP80" s="165" t="str">
        <f t="shared" si="28"/>
        <v>1年目委託費78</v>
      </c>
      <c r="AQ80" s="165" t="str">
        <f>IFERROR(+VLOOKUP(AP80,インプットシート!$B:$Z,25,0),"")</f>
        <v/>
      </c>
      <c r="AR80" s="165" t="str">
        <f>IFERROR(+VLOOKUP(AP80,インプットシート!$B:$Z,21,0),"")</f>
        <v/>
      </c>
      <c r="AS80">
        <v>78</v>
      </c>
      <c r="AT80" s="165" t="str">
        <f t="shared" si="29"/>
        <v>1年目雑役務費78</v>
      </c>
      <c r="AU80" s="165" t="str">
        <f>IFERROR(+VLOOKUP(AT80,インプットシート!$B:$Z,25,0),"")</f>
        <v/>
      </c>
      <c r="AV80" s="165" t="str">
        <f>IFERROR(+VLOOKUP(AT80,インプットシート!$B:$Z,21,0),"")</f>
        <v/>
      </c>
      <c r="AW80">
        <v>78</v>
      </c>
      <c r="AX80" s="165" t="str">
        <f t="shared" si="30"/>
        <v>1年目保険料78</v>
      </c>
      <c r="AY80" s="165" t="str">
        <f>IFERROR(+VLOOKUP(AX80,インプットシート!$B:$Z,25,0),"")</f>
        <v/>
      </c>
      <c r="AZ80" s="165" t="str">
        <f>IFERROR(+VLOOKUP(AX80,インプットシート!$B:$Z,21,0),"")</f>
        <v/>
      </c>
      <c r="BA80">
        <v>78</v>
      </c>
      <c r="BB80" s="165" t="str">
        <f t="shared" si="31"/>
        <v>1年目その他の経費78</v>
      </c>
      <c r="BC80" s="165" t="str">
        <f>IFERROR(+VLOOKUP(BB80,インプットシート!$B:$Z,25,0),"")</f>
        <v/>
      </c>
      <c r="BD80" s="165" t="str">
        <f>IFERROR(+VLOOKUP(BB80,インプットシート!$B:$Z,21,0),"")</f>
        <v/>
      </c>
      <c r="BE80">
        <v>78</v>
      </c>
      <c r="BF80" s="165" t="str">
        <f t="shared" si="32"/>
        <v>1年目参加費収入78</v>
      </c>
      <c r="BG80" s="165" t="str">
        <f>IFERROR(+VLOOKUP(BF80,インプットシート!$B:$Z,25,0),"")</f>
        <v/>
      </c>
      <c r="BH80" s="165" t="str">
        <f>IFERROR(+VLOOKUP(BF80,インプットシート!$B:$Z,21,0),"")</f>
        <v/>
      </c>
      <c r="BI80">
        <v>78</v>
      </c>
      <c r="BJ80" s="165" t="str">
        <f t="shared" si="33"/>
        <v>1年目寄付金・協賛金収入78</v>
      </c>
      <c r="BK80" s="165" t="str">
        <f>IFERROR(+VLOOKUP(BJ80,インプットシート!$B:$Z,25,0),"")</f>
        <v/>
      </c>
      <c r="BL80" s="165" t="str">
        <f>IFERROR(+VLOOKUP(BJ80,インプットシート!$B:$Z,21,0),"")</f>
        <v/>
      </c>
      <c r="BM80">
        <v>78</v>
      </c>
      <c r="BN80" s="165" t="str">
        <f t="shared" si="34"/>
        <v>1年目一般会計繰入金78</v>
      </c>
      <c r="BO80" s="165" t="str">
        <f>IFERROR(+VLOOKUP(BN80,インプットシート!$B:$Z,25,0),"")</f>
        <v/>
      </c>
      <c r="BP80" s="165" t="str">
        <f>IFERROR(+VLOOKUP(BN80,インプットシート!$B:$Z,21,0),"")</f>
        <v/>
      </c>
      <c r="BQ80">
        <v>78</v>
      </c>
      <c r="BR80" s="165" t="str">
        <f t="shared" si="35"/>
        <v>1年目賃金（職員）78</v>
      </c>
      <c r="BS80" s="165" t="str">
        <f>IFERROR(+VLOOKUP(BR80,インプットシート!$B:$Z,25,0),"")</f>
        <v/>
      </c>
      <c r="BT80" s="165" t="str">
        <f>IFERROR(+VLOOKUP(BR80,インプットシート!$B:$Z,21,0),"")</f>
        <v/>
      </c>
    </row>
    <row r="81" spans="1:72">
      <c r="A81">
        <v>79</v>
      </c>
      <c r="B81" s="165" t="str">
        <f t="shared" si="18"/>
        <v>1年目謝金79</v>
      </c>
      <c r="C81" s="165" t="str">
        <f>IFERROR(+VLOOKUP(B81,インプットシート!$B:$Z,25,0),"")</f>
        <v/>
      </c>
      <c r="D81" s="165" t="str">
        <f>IFERROR(+VLOOKUP(B81,インプットシート!$B:$Z,21,0),"")</f>
        <v/>
      </c>
      <c r="E81">
        <v>79</v>
      </c>
      <c r="F81" s="165" t="str">
        <f t="shared" si="19"/>
        <v>1年目旅費79</v>
      </c>
      <c r="G81" s="165" t="str">
        <f>IFERROR(+VLOOKUP(F81,インプットシート!$B:$Z,25,0),"")</f>
        <v/>
      </c>
      <c r="H81" s="165" t="str">
        <f>IFERROR(+VLOOKUP(F81,インプットシート!$B:$Z,21,0),"")</f>
        <v/>
      </c>
      <c r="I81">
        <v>79</v>
      </c>
      <c r="J81" s="165" t="str">
        <f t="shared" si="20"/>
        <v>1年目賃金（アルバイト）79</v>
      </c>
      <c r="K81" s="165" t="str">
        <f>IFERROR(+VLOOKUP(J81,インプットシート!$B:$Z,25,0),"")</f>
        <v/>
      </c>
      <c r="L81" s="165" t="str">
        <f>IFERROR(+VLOOKUP(J81,インプットシート!$B:$Z,21,0),"")</f>
        <v/>
      </c>
      <c r="M81">
        <v>79</v>
      </c>
      <c r="N81" s="165" t="str">
        <f t="shared" si="21"/>
        <v>1年目家賃79</v>
      </c>
      <c r="O81" s="165" t="str">
        <f>IFERROR(+VLOOKUP(N81,インプットシート!$B:$Z,25,0),"")</f>
        <v/>
      </c>
      <c r="P81" s="165" t="str">
        <f>IFERROR(+VLOOKUP(N81,インプットシート!$B:$Z,21,0),"")</f>
        <v/>
      </c>
      <c r="Q81">
        <v>79</v>
      </c>
      <c r="R81" s="165" t="str">
        <f t="shared" si="22"/>
        <v>1年目光熱水費79</v>
      </c>
      <c r="S81" s="165" t="str">
        <f>IFERROR(+VLOOKUP(R81,インプットシート!$B:$Z,25,0),"")</f>
        <v/>
      </c>
      <c r="T81" s="165" t="str">
        <f>IFERROR(+VLOOKUP(R81,インプットシート!$B:$Z,21,0),"")</f>
        <v/>
      </c>
      <c r="U81">
        <v>79</v>
      </c>
      <c r="V81" s="165" t="str">
        <f t="shared" si="23"/>
        <v>1年目備品購入費79</v>
      </c>
      <c r="W81" s="165" t="str">
        <f>IFERROR(+VLOOKUP(V81,インプットシート!$B:$Z,25,0),"")</f>
        <v/>
      </c>
      <c r="X81" s="165" t="str">
        <f>IFERROR(+VLOOKUP(V81,インプットシート!$B:$Z,21,0),"")</f>
        <v/>
      </c>
      <c r="Y81">
        <v>79</v>
      </c>
      <c r="Z81" s="165" t="str">
        <f t="shared" si="24"/>
        <v>1年目消耗品費79</v>
      </c>
      <c r="AA81" s="165" t="str">
        <f>IFERROR(+VLOOKUP(Z81,インプットシート!$B:$Z,25,0),"")</f>
        <v/>
      </c>
      <c r="AB81" s="165" t="str">
        <f>IFERROR(+VLOOKUP(Z81,インプットシート!$B:$Z,21,0),"")</f>
        <v/>
      </c>
      <c r="AC81">
        <v>79</v>
      </c>
      <c r="AD81" s="165" t="str">
        <f t="shared" si="25"/>
        <v>1年目借料損料79</v>
      </c>
      <c r="AE81" s="165" t="str">
        <f>IFERROR(+VLOOKUP(AD81,インプットシート!$B:$Z,25,0),"")</f>
        <v/>
      </c>
      <c r="AF81" s="165" t="str">
        <f>IFERROR(+VLOOKUP(AD81,インプットシート!$B:$Z,21,0),"")</f>
        <v/>
      </c>
      <c r="AG81">
        <v>79</v>
      </c>
      <c r="AH81" s="165" t="str">
        <f t="shared" si="26"/>
        <v>1年目印刷製本費79</v>
      </c>
      <c r="AI81" s="165" t="str">
        <f>IFERROR(+VLOOKUP(AH81,インプットシート!$B:$Z,25,0),"")</f>
        <v/>
      </c>
      <c r="AJ81" s="165" t="str">
        <f>IFERROR(+VLOOKUP(AH81,インプットシート!$B:$Z,21,0),"")</f>
        <v/>
      </c>
      <c r="AK81">
        <v>79</v>
      </c>
      <c r="AL81" s="165" t="str">
        <f t="shared" si="27"/>
        <v>1年目通信運搬費79</v>
      </c>
      <c r="AM81" s="165" t="str">
        <f>IFERROR(+VLOOKUP(AL81,インプットシート!$B:$Z,25,0),"")</f>
        <v/>
      </c>
      <c r="AN81" s="165" t="str">
        <f>IFERROR(+VLOOKUP(AL81,インプットシート!$B:$Z,21,0),"")</f>
        <v/>
      </c>
      <c r="AO81">
        <v>79</v>
      </c>
      <c r="AP81" s="165" t="str">
        <f t="shared" si="28"/>
        <v>1年目委託費79</v>
      </c>
      <c r="AQ81" s="165" t="str">
        <f>IFERROR(+VLOOKUP(AP81,インプットシート!$B:$Z,25,0),"")</f>
        <v/>
      </c>
      <c r="AR81" s="165" t="str">
        <f>IFERROR(+VLOOKUP(AP81,インプットシート!$B:$Z,21,0),"")</f>
        <v/>
      </c>
      <c r="AS81">
        <v>79</v>
      </c>
      <c r="AT81" s="165" t="str">
        <f t="shared" si="29"/>
        <v>1年目雑役務費79</v>
      </c>
      <c r="AU81" s="165" t="str">
        <f>IFERROR(+VLOOKUP(AT81,インプットシート!$B:$Z,25,0),"")</f>
        <v/>
      </c>
      <c r="AV81" s="165" t="str">
        <f>IFERROR(+VLOOKUP(AT81,インプットシート!$B:$Z,21,0),"")</f>
        <v/>
      </c>
      <c r="AW81">
        <v>79</v>
      </c>
      <c r="AX81" s="165" t="str">
        <f t="shared" si="30"/>
        <v>1年目保険料79</v>
      </c>
      <c r="AY81" s="165" t="str">
        <f>IFERROR(+VLOOKUP(AX81,インプットシート!$B:$Z,25,0),"")</f>
        <v/>
      </c>
      <c r="AZ81" s="165" t="str">
        <f>IFERROR(+VLOOKUP(AX81,インプットシート!$B:$Z,21,0),"")</f>
        <v/>
      </c>
      <c r="BA81">
        <v>79</v>
      </c>
      <c r="BB81" s="165" t="str">
        <f t="shared" si="31"/>
        <v>1年目その他の経費79</v>
      </c>
      <c r="BC81" s="165" t="str">
        <f>IFERROR(+VLOOKUP(BB81,インプットシート!$B:$Z,25,0),"")</f>
        <v/>
      </c>
      <c r="BD81" s="165" t="str">
        <f>IFERROR(+VLOOKUP(BB81,インプットシート!$B:$Z,21,0),"")</f>
        <v/>
      </c>
      <c r="BE81">
        <v>79</v>
      </c>
      <c r="BF81" s="165" t="str">
        <f t="shared" si="32"/>
        <v>1年目参加費収入79</v>
      </c>
      <c r="BG81" s="165" t="str">
        <f>IFERROR(+VLOOKUP(BF81,インプットシート!$B:$Z,25,0),"")</f>
        <v/>
      </c>
      <c r="BH81" s="165" t="str">
        <f>IFERROR(+VLOOKUP(BF81,インプットシート!$B:$Z,21,0),"")</f>
        <v/>
      </c>
      <c r="BI81">
        <v>79</v>
      </c>
      <c r="BJ81" s="165" t="str">
        <f t="shared" si="33"/>
        <v>1年目寄付金・協賛金収入79</v>
      </c>
      <c r="BK81" s="165" t="str">
        <f>IFERROR(+VLOOKUP(BJ81,インプットシート!$B:$Z,25,0),"")</f>
        <v/>
      </c>
      <c r="BL81" s="165" t="str">
        <f>IFERROR(+VLOOKUP(BJ81,インプットシート!$B:$Z,21,0),"")</f>
        <v/>
      </c>
      <c r="BM81">
        <v>79</v>
      </c>
      <c r="BN81" s="165" t="str">
        <f t="shared" si="34"/>
        <v>1年目一般会計繰入金79</v>
      </c>
      <c r="BO81" s="165" t="str">
        <f>IFERROR(+VLOOKUP(BN81,インプットシート!$B:$Z,25,0),"")</f>
        <v/>
      </c>
      <c r="BP81" s="165" t="str">
        <f>IFERROR(+VLOOKUP(BN81,インプットシート!$B:$Z,21,0),"")</f>
        <v/>
      </c>
      <c r="BQ81">
        <v>79</v>
      </c>
      <c r="BR81" s="165" t="str">
        <f t="shared" si="35"/>
        <v>1年目賃金（職員）79</v>
      </c>
      <c r="BS81" s="165" t="str">
        <f>IFERROR(+VLOOKUP(BR81,インプットシート!$B:$Z,25,0),"")</f>
        <v/>
      </c>
      <c r="BT81" s="165" t="str">
        <f>IFERROR(+VLOOKUP(BR81,インプットシート!$B:$Z,21,0),"")</f>
        <v/>
      </c>
    </row>
    <row r="82" spans="1:72">
      <c r="A82">
        <v>80</v>
      </c>
      <c r="B82" s="165" t="str">
        <f t="shared" si="18"/>
        <v>1年目謝金80</v>
      </c>
      <c r="C82" s="165" t="str">
        <f>IFERROR(+VLOOKUP(B82,インプットシート!$B:$Z,25,0),"")</f>
        <v/>
      </c>
      <c r="D82" s="165" t="str">
        <f>IFERROR(+VLOOKUP(B82,インプットシート!$B:$Z,21,0),"")</f>
        <v/>
      </c>
      <c r="E82">
        <v>80</v>
      </c>
      <c r="F82" s="165" t="str">
        <f t="shared" si="19"/>
        <v>1年目旅費80</v>
      </c>
      <c r="G82" s="165" t="str">
        <f>IFERROR(+VLOOKUP(F82,インプットシート!$B:$Z,25,0),"")</f>
        <v/>
      </c>
      <c r="H82" s="165" t="str">
        <f>IFERROR(+VLOOKUP(F82,インプットシート!$B:$Z,21,0),"")</f>
        <v/>
      </c>
      <c r="I82">
        <v>80</v>
      </c>
      <c r="J82" s="165" t="str">
        <f t="shared" si="20"/>
        <v>1年目賃金（アルバイト）80</v>
      </c>
      <c r="K82" s="165" t="str">
        <f>IFERROR(+VLOOKUP(J82,インプットシート!$B:$Z,25,0),"")</f>
        <v/>
      </c>
      <c r="L82" s="165" t="str">
        <f>IFERROR(+VLOOKUP(J82,インプットシート!$B:$Z,21,0),"")</f>
        <v/>
      </c>
      <c r="M82">
        <v>80</v>
      </c>
      <c r="N82" s="165" t="str">
        <f t="shared" si="21"/>
        <v>1年目家賃80</v>
      </c>
      <c r="O82" s="165" t="str">
        <f>IFERROR(+VLOOKUP(N82,インプットシート!$B:$Z,25,0),"")</f>
        <v/>
      </c>
      <c r="P82" s="165" t="str">
        <f>IFERROR(+VLOOKUP(N82,インプットシート!$B:$Z,21,0),"")</f>
        <v/>
      </c>
      <c r="Q82">
        <v>80</v>
      </c>
      <c r="R82" s="165" t="str">
        <f t="shared" si="22"/>
        <v>1年目光熱水費80</v>
      </c>
      <c r="S82" s="165" t="str">
        <f>IFERROR(+VLOOKUP(R82,インプットシート!$B:$Z,25,0),"")</f>
        <v/>
      </c>
      <c r="T82" s="165" t="str">
        <f>IFERROR(+VLOOKUP(R82,インプットシート!$B:$Z,21,0),"")</f>
        <v/>
      </c>
      <c r="U82">
        <v>80</v>
      </c>
      <c r="V82" s="165" t="str">
        <f t="shared" si="23"/>
        <v>1年目備品購入費80</v>
      </c>
      <c r="W82" s="165" t="str">
        <f>IFERROR(+VLOOKUP(V82,インプットシート!$B:$Z,25,0),"")</f>
        <v/>
      </c>
      <c r="X82" s="165" t="str">
        <f>IFERROR(+VLOOKUP(V82,インプットシート!$B:$Z,21,0),"")</f>
        <v/>
      </c>
      <c r="Y82">
        <v>80</v>
      </c>
      <c r="Z82" s="165" t="str">
        <f t="shared" si="24"/>
        <v>1年目消耗品費80</v>
      </c>
      <c r="AA82" s="165" t="str">
        <f>IFERROR(+VLOOKUP(Z82,インプットシート!$B:$Z,25,0),"")</f>
        <v/>
      </c>
      <c r="AB82" s="165" t="str">
        <f>IFERROR(+VLOOKUP(Z82,インプットシート!$B:$Z,21,0),"")</f>
        <v/>
      </c>
      <c r="AC82">
        <v>80</v>
      </c>
      <c r="AD82" s="165" t="str">
        <f t="shared" si="25"/>
        <v>1年目借料損料80</v>
      </c>
      <c r="AE82" s="165" t="str">
        <f>IFERROR(+VLOOKUP(AD82,インプットシート!$B:$Z,25,0),"")</f>
        <v/>
      </c>
      <c r="AF82" s="165" t="str">
        <f>IFERROR(+VLOOKUP(AD82,インプットシート!$B:$Z,21,0),"")</f>
        <v/>
      </c>
      <c r="AG82">
        <v>80</v>
      </c>
      <c r="AH82" s="165" t="str">
        <f t="shared" si="26"/>
        <v>1年目印刷製本費80</v>
      </c>
      <c r="AI82" s="165" t="str">
        <f>IFERROR(+VLOOKUP(AH82,インプットシート!$B:$Z,25,0),"")</f>
        <v/>
      </c>
      <c r="AJ82" s="165" t="str">
        <f>IFERROR(+VLOOKUP(AH82,インプットシート!$B:$Z,21,0),"")</f>
        <v/>
      </c>
      <c r="AK82">
        <v>80</v>
      </c>
      <c r="AL82" s="165" t="str">
        <f t="shared" si="27"/>
        <v>1年目通信運搬費80</v>
      </c>
      <c r="AM82" s="165" t="str">
        <f>IFERROR(+VLOOKUP(AL82,インプットシート!$B:$Z,25,0),"")</f>
        <v/>
      </c>
      <c r="AN82" s="165" t="str">
        <f>IFERROR(+VLOOKUP(AL82,インプットシート!$B:$Z,21,0),"")</f>
        <v/>
      </c>
      <c r="AO82">
        <v>80</v>
      </c>
      <c r="AP82" s="165" t="str">
        <f t="shared" si="28"/>
        <v>1年目委託費80</v>
      </c>
      <c r="AQ82" s="165" t="str">
        <f>IFERROR(+VLOOKUP(AP82,インプットシート!$B:$Z,25,0),"")</f>
        <v/>
      </c>
      <c r="AR82" s="165" t="str">
        <f>IFERROR(+VLOOKUP(AP82,インプットシート!$B:$Z,21,0),"")</f>
        <v/>
      </c>
      <c r="AS82">
        <v>80</v>
      </c>
      <c r="AT82" s="165" t="str">
        <f t="shared" si="29"/>
        <v>1年目雑役務費80</v>
      </c>
      <c r="AU82" s="165" t="str">
        <f>IFERROR(+VLOOKUP(AT82,インプットシート!$B:$Z,25,0),"")</f>
        <v/>
      </c>
      <c r="AV82" s="165" t="str">
        <f>IFERROR(+VLOOKUP(AT82,インプットシート!$B:$Z,21,0),"")</f>
        <v/>
      </c>
      <c r="AW82">
        <v>80</v>
      </c>
      <c r="AX82" s="165" t="str">
        <f t="shared" si="30"/>
        <v>1年目保険料80</v>
      </c>
      <c r="AY82" s="165" t="str">
        <f>IFERROR(+VLOOKUP(AX82,インプットシート!$B:$Z,25,0),"")</f>
        <v/>
      </c>
      <c r="AZ82" s="165" t="str">
        <f>IFERROR(+VLOOKUP(AX82,インプットシート!$B:$Z,21,0),"")</f>
        <v/>
      </c>
      <c r="BA82">
        <v>80</v>
      </c>
      <c r="BB82" s="165" t="str">
        <f t="shared" si="31"/>
        <v>1年目その他の経費80</v>
      </c>
      <c r="BC82" s="165" t="str">
        <f>IFERROR(+VLOOKUP(BB82,インプットシート!$B:$Z,25,0),"")</f>
        <v/>
      </c>
      <c r="BD82" s="165" t="str">
        <f>IFERROR(+VLOOKUP(BB82,インプットシート!$B:$Z,21,0),"")</f>
        <v/>
      </c>
      <c r="BE82">
        <v>80</v>
      </c>
      <c r="BF82" s="165" t="str">
        <f t="shared" si="32"/>
        <v>1年目参加費収入80</v>
      </c>
      <c r="BG82" s="165" t="str">
        <f>IFERROR(+VLOOKUP(BF82,インプットシート!$B:$Z,25,0),"")</f>
        <v/>
      </c>
      <c r="BH82" s="165" t="str">
        <f>IFERROR(+VLOOKUP(BF82,インプットシート!$B:$Z,21,0),"")</f>
        <v/>
      </c>
      <c r="BI82">
        <v>80</v>
      </c>
      <c r="BJ82" s="165" t="str">
        <f t="shared" si="33"/>
        <v>1年目寄付金・協賛金収入80</v>
      </c>
      <c r="BK82" s="165" t="str">
        <f>IFERROR(+VLOOKUP(BJ82,インプットシート!$B:$Z,25,0),"")</f>
        <v/>
      </c>
      <c r="BL82" s="165" t="str">
        <f>IFERROR(+VLOOKUP(BJ82,インプットシート!$B:$Z,21,0),"")</f>
        <v/>
      </c>
      <c r="BM82">
        <v>80</v>
      </c>
      <c r="BN82" s="165" t="str">
        <f t="shared" si="34"/>
        <v>1年目一般会計繰入金80</v>
      </c>
      <c r="BO82" s="165" t="str">
        <f>IFERROR(+VLOOKUP(BN82,インプットシート!$B:$Z,25,0),"")</f>
        <v/>
      </c>
      <c r="BP82" s="165" t="str">
        <f>IFERROR(+VLOOKUP(BN82,インプットシート!$B:$Z,21,0),"")</f>
        <v/>
      </c>
      <c r="BQ82">
        <v>80</v>
      </c>
      <c r="BR82" s="165" t="str">
        <f t="shared" si="35"/>
        <v>1年目賃金（職員）80</v>
      </c>
      <c r="BS82" s="165" t="str">
        <f>IFERROR(+VLOOKUP(BR82,インプットシート!$B:$Z,25,0),"")</f>
        <v/>
      </c>
      <c r="BT82" s="165" t="str">
        <f>IFERROR(+VLOOKUP(BR82,インプットシート!$B:$Z,21,0),"")</f>
        <v/>
      </c>
    </row>
    <row r="83" spans="1:72">
      <c r="A83">
        <v>81</v>
      </c>
      <c r="B83" s="165" t="str">
        <f t="shared" si="18"/>
        <v>1年目謝金81</v>
      </c>
      <c r="C83" s="165" t="str">
        <f>IFERROR(+VLOOKUP(B83,インプットシート!$B:$Z,25,0),"")</f>
        <v/>
      </c>
      <c r="D83" s="165" t="str">
        <f>IFERROR(+VLOOKUP(B83,インプットシート!$B:$Z,21,0),"")</f>
        <v/>
      </c>
      <c r="E83">
        <v>81</v>
      </c>
      <c r="F83" s="165" t="str">
        <f t="shared" si="19"/>
        <v>1年目旅費81</v>
      </c>
      <c r="G83" s="165" t="str">
        <f>IFERROR(+VLOOKUP(F83,インプットシート!$B:$Z,25,0),"")</f>
        <v/>
      </c>
      <c r="H83" s="165" t="str">
        <f>IFERROR(+VLOOKUP(F83,インプットシート!$B:$Z,21,0),"")</f>
        <v/>
      </c>
      <c r="I83">
        <v>81</v>
      </c>
      <c r="J83" s="165" t="str">
        <f t="shared" si="20"/>
        <v>1年目賃金（アルバイト）81</v>
      </c>
      <c r="K83" s="165" t="str">
        <f>IFERROR(+VLOOKUP(J83,インプットシート!$B:$Z,25,0),"")</f>
        <v/>
      </c>
      <c r="L83" s="165" t="str">
        <f>IFERROR(+VLOOKUP(J83,インプットシート!$B:$Z,21,0),"")</f>
        <v/>
      </c>
      <c r="M83">
        <v>81</v>
      </c>
      <c r="N83" s="165" t="str">
        <f t="shared" si="21"/>
        <v>1年目家賃81</v>
      </c>
      <c r="O83" s="165" t="str">
        <f>IFERROR(+VLOOKUP(N83,インプットシート!$B:$Z,25,0),"")</f>
        <v/>
      </c>
      <c r="P83" s="165" t="str">
        <f>IFERROR(+VLOOKUP(N83,インプットシート!$B:$Z,21,0),"")</f>
        <v/>
      </c>
      <c r="Q83">
        <v>81</v>
      </c>
      <c r="R83" s="165" t="str">
        <f t="shared" si="22"/>
        <v>1年目光熱水費81</v>
      </c>
      <c r="S83" s="165" t="str">
        <f>IFERROR(+VLOOKUP(R83,インプットシート!$B:$Z,25,0),"")</f>
        <v/>
      </c>
      <c r="T83" s="165" t="str">
        <f>IFERROR(+VLOOKUP(R83,インプットシート!$B:$Z,21,0),"")</f>
        <v/>
      </c>
      <c r="U83">
        <v>81</v>
      </c>
      <c r="V83" s="165" t="str">
        <f t="shared" si="23"/>
        <v>1年目備品購入費81</v>
      </c>
      <c r="W83" s="165" t="str">
        <f>IFERROR(+VLOOKUP(V83,インプットシート!$B:$Z,25,0),"")</f>
        <v/>
      </c>
      <c r="X83" s="165" t="str">
        <f>IFERROR(+VLOOKUP(V83,インプットシート!$B:$Z,21,0),"")</f>
        <v/>
      </c>
      <c r="Y83">
        <v>81</v>
      </c>
      <c r="Z83" s="165" t="str">
        <f t="shared" si="24"/>
        <v>1年目消耗品費81</v>
      </c>
      <c r="AA83" s="165" t="str">
        <f>IFERROR(+VLOOKUP(Z83,インプットシート!$B:$Z,25,0),"")</f>
        <v/>
      </c>
      <c r="AB83" s="165" t="str">
        <f>IFERROR(+VLOOKUP(Z83,インプットシート!$B:$Z,21,0),"")</f>
        <v/>
      </c>
      <c r="AC83">
        <v>81</v>
      </c>
      <c r="AD83" s="165" t="str">
        <f t="shared" si="25"/>
        <v>1年目借料損料81</v>
      </c>
      <c r="AE83" s="165" t="str">
        <f>IFERROR(+VLOOKUP(AD83,インプットシート!$B:$Z,25,0),"")</f>
        <v/>
      </c>
      <c r="AF83" s="165" t="str">
        <f>IFERROR(+VLOOKUP(AD83,インプットシート!$B:$Z,21,0),"")</f>
        <v/>
      </c>
      <c r="AG83">
        <v>81</v>
      </c>
      <c r="AH83" s="165" t="str">
        <f t="shared" si="26"/>
        <v>1年目印刷製本費81</v>
      </c>
      <c r="AI83" s="165" t="str">
        <f>IFERROR(+VLOOKUP(AH83,インプットシート!$B:$Z,25,0),"")</f>
        <v/>
      </c>
      <c r="AJ83" s="165" t="str">
        <f>IFERROR(+VLOOKUP(AH83,インプットシート!$B:$Z,21,0),"")</f>
        <v/>
      </c>
      <c r="AK83">
        <v>81</v>
      </c>
      <c r="AL83" s="165" t="str">
        <f t="shared" si="27"/>
        <v>1年目通信運搬費81</v>
      </c>
      <c r="AM83" s="165" t="str">
        <f>IFERROR(+VLOOKUP(AL83,インプットシート!$B:$Z,25,0),"")</f>
        <v/>
      </c>
      <c r="AN83" s="165" t="str">
        <f>IFERROR(+VLOOKUP(AL83,インプットシート!$B:$Z,21,0),"")</f>
        <v/>
      </c>
      <c r="AO83">
        <v>81</v>
      </c>
      <c r="AP83" s="165" t="str">
        <f t="shared" si="28"/>
        <v>1年目委託費81</v>
      </c>
      <c r="AQ83" s="165" t="str">
        <f>IFERROR(+VLOOKUP(AP83,インプットシート!$B:$Z,25,0),"")</f>
        <v/>
      </c>
      <c r="AR83" s="165" t="str">
        <f>IFERROR(+VLOOKUP(AP83,インプットシート!$B:$Z,21,0),"")</f>
        <v/>
      </c>
      <c r="AS83">
        <v>81</v>
      </c>
      <c r="AT83" s="165" t="str">
        <f t="shared" si="29"/>
        <v>1年目雑役務費81</v>
      </c>
      <c r="AU83" s="165" t="str">
        <f>IFERROR(+VLOOKUP(AT83,インプットシート!$B:$Z,25,0),"")</f>
        <v/>
      </c>
      <c r="AV83" s="165" t="str">
        <f>IFERROR(+VLOOKUP(AT83,インプットシート!$B:$Z,21,0),"")</f>
        <v/>
      </c>
      <c r="AW83">
        <v>81</v>
      </c>
      <c r="AX83" s="165" t="str">
        <f t="shared" si="30"/>
        <v>1年目保険料81</v>
      </c>
      <c r="AY83" s="165" t="str">
        <f>IFERROR(+VLOOKUP(AX83,インプットシート!$B:$Z,25,0),"")</f>
        <v/>
      </c>
      <c r="AZ83" s="165" t="str">
        <f>IFERROR(+VLOOKUP(AX83,インプットシート!$B:$Z,21,0),"")</f>
        <v/>
      </c>
      <c r="BA83">
        <v>81</v>
      </c>
      <c r="BB83" s="165" t="str">
        <f t="shared" si="31"/>
        <v>1年目その他の経費81</v>
      </c>
      <c r="BC83" s="165" t="str">
        <f>IFERROR(+VLOOKUP(BB83,インプットシート!$B:$Z,25,0),"")</f>
        <v/>
      </c>
      <c r="BD83" s="165" t="str">
        <f>IFERROR(+VLOOKUP(BB83,インプットシート!$B:$Z,21,0),"")</f>
        <v/>
      </c>
      <c r="BE83">
        <v>81</v>
      </c>
      <c r="BF83" s="165" t="str">
        <f t="shared" si="32"/>
        <v>1年目参加費収入81</v>
      </c>
      <c r="BG83" s="165" t="str">
        <f>IFERROR(+VLOOKUP(BF83,インプットシート!$B:$Z,25,0),"")</f>
        <v/>
      </c>
      <c r="BH83" s="165" t="str">
        <f>IFERROR(+VLOOKUP(BF83,インプットシート!$B:$Z,21,0),"")</f>
        <v/>
      </c>
      <c r="BI83">
        <v>81</v>
      </c>
      <c r="BJ83" s="165" t="str">
        <f t="shared" si="33"/>
        <v>1年目寄付金・協賛金収入81</v>
      </c>
      <c r="BK83" s="165" t="str">
        <f>IFERROR(+VLOOKUP(BJ83,インプットシート!$B:$Z,25,0),"")</f>
        <v/>
      </c>
      <c r="BL83" s="165" t="str">
        <f>IFERROR(+VLOOKUP(BJ83,インプットシート!$B:$Z,21,0),"")</f>
        <v/>
      </c>
      <c r="BM83">
        <v>81</v>
      </c>
      <c r="BN83" s="165" t="str">
        <f t="shared" si="34"/>
        <v>1年目一般会計繰入金81</v>
      </c>
      <c r="BO83" s="165" t="str">
        <f>IFERROR(+VLOOKUP(BN83,インプットシート!$B:$Z,25,0),"")</f>
        <v/>
      </c>
      <c r="BP83" s="165" t="str">
        <f>IFERROR(+VLOOKUP(BN83,インプットシート!$B:$Z,21,0),"")</f>
        <v/>
      </c>
      <c r="BQ83">
        <v>81</v>
      </c>
      <c r="BR83" s="165" t="str">
        <f t="shared" si="35"/>
        <v>1年目賃金（職員）81</v>
      </c>
      <c r="BS83" s="165" t="str">
        <f>IFERROR(+VLOOKUP(BR83,インプットシート!$B:$Z,25,0),"")</f>
        <v/>
      </c>
      <c r="BT83" s="165" t="str">
        <f>IFERROR(+VLOOKUP(BR83,インプットシート!$B:$Z,21,0),"")</f>
        <v/>
      </c>
    </row>
    <row r="84" spans="1:72">
      <c r="A84">
        <v>82</v>
      </c>
      <c r="B84" s="165" t="str">
        <f t="shared" si="18"/>
        <v>1年目謝金82</v>
      </c>
      <c r="C84" s="165" t="str">
        <f>IFERROR(+VLOOKUP(B84,インプットシート!$B:$Z,25,0),"")</f>
        <v/>
      </c>
      <c r="D84" s="165" t="str">
        <f>IFERROR(+VLOOKUP(B84,インプットシート!$B:$Z,21,0),"")</f>
        <v/>
      </c>
      <c r="E84">
        <v>82</v>
      </c>
      <c r="F84" s="165" t="str">
        <f t="shared" si="19"/>
        <v>1年目旅費82</v>
      </c>
      <c r="G84" s="165" t="str">
        <f>IFERROR(+VLOOKUP(F84,インプットシート!$B:$Z,25,0),"")</f>
        <v/>
      </c>
      <c r="H84" s="165" t="str">
        <f>IFERROR(+VLOOKUP(F84,インプットシート!$B:$Z,21,0),"")</f>
        <v/>
      </c>
      <c r="I84">
        <v>82</v>
      </c>
      <c r="J84" s="165" t="str">
        <f t="shared" si="20"/>
        <v>1年目賃金（アルバイト）82</v>
      </c>
      <c r="K84" s="165" t="str">
        <f>IFERROR(+VLOOKUP(J84,インプットシート!$B:$Z,25,0),"")</f>
        <v/>
      </c>
      <c r="L84" s="165" t="str">
        <f>IFERROR(+VLOOKUP(J84,インプットシート!$B:$Z,21,0),"")</f>
        <v/>
      </c>
      <c r="M84">
        <v>82</v>
      </c>
      <c r="N84" s="165" t="str">
        <f t="shared" si="21"/>
        <v>1年目家賃82</v>
      </c>
      <c r="O84" s="165" t="str">
        <f>IFERROR(+VLOOKUP(N84,インプットシート!$B:$Z,25,0),"")</f>
        <v/>
      </c>
      <c r="P84" s="165" t="str">
        <f>IFERROR(+VLOOKUP(N84,インプットシート!$B:$Z,21,0),"")</f>
        <v/>
      </c>
      <c r="Q84">
        <v>82</v>
      </c>
      <c r="R84" s="165" t="str">
        <f t="shared" si="22"/>
        <v>1年目光熱水費82</v>
      </c>
      <c r="S84" s="165" t="str">
        <f>IFERROR(+VLOOKUP(R84,インプットシート!$B:$Z,25,0),"")</f>
        <v/>
      </c>
      <c r="T84" s="165" t="str">
        <f>IFERROR(+VLOOKUP(R84,インプットシート!$B:$Z,21,0),"")</f>
        <v/>
      </c>
      <c r="U84">
        <v>82</v>
      </c>
      <c r="V84" s="165" t="str">
        <f t="shared" si="23"/>
        <v>1年目備品購入費82</v>
      </c>
      <c r="W84" s="165" t="str">
        <f>IFERROR(+VLOOKUP(V84,インプットシート!$B:$Z,25,0),"")</f>
        <v/>
      </c>
      <c r="X84" s="165" t="str">
        <f>IFERROR(+VLOOKUP(V84,インプットシート!$B:$Z,21,0),"")</f>
        <v/>
      </c>
      <c r="Y84">
        <v>82</v>
      </c>
      <c r="Z84" s="165" t="str">
        <f t="shared" si="24"/>
        <v>1年目消耗品費82</v>
      </c>
      <c r="AA84" s="165" t="str">
        <f>IFERROR(+VLOOKUP(Z84,インプットシート!$B:$Z,25,0),"")</f>
        <v/>
      </c>
      <c r="AB84" s="165" t="str">
        <f>IFERROR(+VLOOKUP(Z84,インプットシート!$B:$Z,21,0),"")</f>
        <v/>
      </c>
      <c r="AC84">
        <v>82</v>
      </c>
      <c r="AD84" s="165" t="str">
        <f t="shared" si="25"/>
        <v>1年目借料損料82</v>
      </c>
      <c r="AE84" s="165" t="str">
        <f>IFERROR(+VLOOKUP(AD84,インプットシート!$B:$Z,25,0),"")</f>
        <v/>
      </c>
      <c r="AF84" s="165" t="str">
        <f>IFERROR(+VLOOKUP(AD84,インプットシート!$B:$Z,21,0),"")</f>
        <v/>
      </c>
      <c r="AG84">
        <v>82</v>
      </c>
      <c r="AH84" s="165" t="str">
        <f t="shared" si="26"/>
        <v>1年目印刷製本費82</v>
      </c>
      <c r="AI84" s="165" t="str">
        <f>IFERROR(+VLOOKUP(AH84,インプットシート!$B:$Z,25,0),"")</f>
        <v/>
      </c>
      <c r="AJ84" s="165" t="str">
        <f>IFERROR(+VLOOKUP(AH84,インプットシート!$B:$Z,21,0),"")</f>
        <v/>
      </c>
      <c r="AK84">
        <v>82</v>
      </c>
      <c r="AL84" s="165" t="str">
        <f t="shared" si="27"/>
        <v>1年目通信運搬費82</v>
      </c>
      <c r="AM84" s="165" t="str">
        <f>IFERROR(+VLOOKUP(AL84,インプットシート!$B:$Z,25,0),"")</f>
        <v/>
      </c>
      <c r="AN84" s="165" t="str">
        <f>IFERROR(+VLOOKUP(AL84,インプットシート!$B:$Z,21,0),"")</f>
        <v/>
      </c>
      <c r="AO84">
        <v>82</v>
      </c>
      <c r="AP84" s="165" t="str">
        <f t="shared" si="28"/>
        <v>1年目委託費82</v>
      </c>
      <c r="AQ84" s="165" t="str">
        <f>IFERROR(+VLOOKUP(AP84,インプットシート!$B:$Z,25,0),"")</f>
        <v/>
      </c>
      <c r="AR84" s="165" t="str">
        <f>IFERROR(+VLOOKUP(AP84,インプットシート!$B:$Z,21,0),"")</f>
        <v/>
      </c>
      <c r="AS84">
        <v>82</v>
      </c>
      <c r="AT84" s="165" t="str">
        <f t="shared" si="29"/>
        <v>1年目雑役務費82</v>
      </c>
      <c r="AU84" s="165" t="str">
        <f>IFERROR(+VLOOKUP(AT84,インプットシート!$B:$Z,25,0),"")</f>
        <v/>
      </c>
      <c r="AV84" s="165" t="str">
        <f>IFERROR(+VLOOKUP(AT84,インプットシート!$B:$Z,21,0),"")</f>
        <v/>
      </c>
      <c r="AW84">
        <v>82</v>
      </c>
      <c r="AX84" s="165" t="str">
        <f t="shared" si="30"/>
        <v>1年目保険料82</v>
      </c>
      <c r="AY84" s="165" t="str">
        <f>IFERROR(+VLOOKUP(AX84,インプットシート!$B:$Z,25,0),"")</f>
        <v/>
      </c>
      <c r="AZ84" s="165" t="str">
        <f>IFERROR(+VLOOKUP(AX84,インプットシート!$B:$Z,21,0),"")</f>
        <v/>
      </c>
      <c r="BA84">
        <v>82</v>
      </c>
      <c r="BB84" s="165" t="str">
        <f t="shared" si="31"/>
        <v>1年目その他の経費82</v>
      </c>
      <c r="BC84" s="165" t="str">
        <f>IFERROR(+VLOOKUP(BB84,インプットシート!$B:$Z,25,0),"")</f>
        <v/>
      </c>
      <c r="BD84" s="165" t="str">
        <f>IFERROR(+VLOOKUP(BB84,インプットシート!$B:$Z,21,0),"")</f>
        <v/>
      </c>
      <c r="BE84">
        <v>82</v>
      </c>
      <c r="BF84" s="165" t="str">
        <f t="shared" si="32"/>
        <v>1年目参加費収入82</v>
      </c>
      <c r="BG84" s="165" t="str">
        <f>IFERROR(+VLOOKUP(BF84,インプットシート!$B:$Z,25,0),"")</f>
        <v/>
      </c>
      <c r="BH84" s="165" t="str">
        <f>IFERROR(+VLOOKUP(BF84,インプットシート!$B:$Z,21,0),"")</f>
        <v/>
      </c>
      <c r="BI84">
        <v>82</v>
      </c>
      <c r="BJ84" s="165" t="str">
        <f t="shared" si="33"/>
        <v>1年目寄付金・協賛金収入82</v>
      </c>
      <c r="BK84" s="165" t="str">
        <f>IFERROR(+VLOOKUP(BJ84,インプットシート!$B:$Z,25,0),"")</f>
        <v/>
      </c>
      <c r="BL84" s="165" t="str">
        <f>IFERROR(+VLOOKUP(BJ84,インプットシート!$B:$Z,21,0),"")</f>
        <v/>
      </c>
      <c r="BM84">
        <v>82</v>
      </c>
      <c r="BN84" s="165" t="str">
        <f t="shared" si="34"/>
        <v>1年目一般会計繰入金82</v>
      </c>
      <c r="BO84" s="165" t="str">
        <f>IFERROR(+VLOOKUP(BN84,インプットシート!$B:$Z,25,0),"")</f>
        <v/>
      </c>
      <c r="BP84" s="165" t="str">
        <f>IFERROR(+VLOOKUP(BN84,インプットシート!$B:$Z,21,0),"")</f>
        <v/>
      </c>
      <c r="BQ84">
        <v>82</v>
      </c>
      <c r="BR84" s="165" t="str">
        <f t="shared" si="35"/>
        <v>1年目賃金（職員）82</v>
      </c>
      <c r="BS84" s="165" t="str">
        <f>IFERROR(+VLOOKUP(BR84,インプットシート!$B:$Z,25,0),"")</f>
        <v/>
      </c>
      <c r="BT84" s="165" t="str">
        <f>IFERROR(+VLOOKUP(BR84,インプットシート!$B:$Z,21,0),"")</f>
        <v/>
      </c>
    </row>
    <row r="85" spans="1:72">
      <c r="A85">
        <v>83</v>
      </c>
      <c r="B85" s="165" t="str">
        <f t="shared" si="18"/>
        <v>1年目謝金83</v>
      </c>
      <c r="C85" s="165" t="str">
        <f>IFERROR(+VLOOKUP(B85,インプットシート!$B:$Z,25,0),"")</f>
        <v/>
      </c>
      <c r="D85" s="165" t="str">
        <f>IFERROR(+VLOOKUP(B85,インプットシート!$B:$Z,21,0),"")</f>
        <v/>
      </c>
      <c r="E85">
        <v>83</v>
      </c>
      <c r="F85" s="165" t="str">
        <f t="shared" si="19"/>
        <v>1年目旅費83</v>
      </c>
      <c r="G85" s="165" t="str">
        <f>IFERROR(+VLOOKUP(F85,インプットシート!$B:$Z,25,0),"")</f>
        <v/>
      </c>
      <c r="H85" s="165" t="str">
        <f>IFERROR(+VLOOKUP(F85,インプットシート!$B:$Z,21,0),"")</f>
        <v/>
      </c>
      <c r="I85">
        <v>83</v>
      </c>
      <c r="J85" s="165" t="str">
        <f t="shared" si="20"/>
        <v>1年目賃金（アルバイト）83</v>
      </c>
      <c r="K85" s="165" t="str">
        <f>IFERROR(+VLOOKUP(J85,インプットシート!$B:$Z,25,0),"")</f>
        <v/>
      </c>
      <c r="L85" s="165" t="str">
        <f>IFERROR(+VLOOKUP(J85,インプットシート!$B:$Z,21,0),"")</f>
        <v/>
      </c>
      <c r="M85">
        <v>83</v>
      </c>
      <c r="N85" s="165" t="str">
        <f t="shared" si="21"/>
        <v>1年目家賃83</v>
      </c>
      <c r="O85" s="165" t="str">
        <f>IFERROR(+VLOOKUP(N85,インプットシート!$B:$Z,25,0),"")</f>
        <v/>
      </c>
      <c r="P85" s="165" t="str">
        <f>IFERROR(+VLOOKUP(N85,インプットシート!$B:$Z,21,0),"")</f>
        <v/>
      </c>
      <c r="Q85">
        <v>83</v>
      </c>
      <c r="R85" s="165" t="str">
        <f t="shared" si="22"/>
        <v>1年目光熱水費83</v>
      </c>
      <c r="S85" s="165" t="str">
        <f>IFERROR(+VLOOKUP(R85,インプットシート!$B:$Z,25,0),"")</f>
        <v/>
      </c>
      <c r="T85" s="165" t="str">
        <f>IFERROR(+VLOOKUP(R85,インプットシート!$B:$Z,21,0),"")</f>
        <v/>
      </c>
      <c r="U85">
        <v>83</v>
      </c>
      <c r="V85" s="165" t="str">
        <f t="shared" si="23"/>
        <v>1年目備品購入費83</v>
      </c>
      <c r="W85" s="165" t="str">
        <f>IFERROR(+VLOOKUP(V85,インプットシート!$B:$Z,25,0),"")</f>
        <v/>
      </c>
      <c r="X85" s="165" t="str">
        <f>IFERROR(+VLOOKUP(V85,インプットシート!$B:$Z,21,0),"")</f>
        <v/>
      </c>
      <c r="Y85">
        <v>83</v>
      </c>
      <c r="Z85" s="165" t="str">
        <f t="shared" si="24"/>
        <v>1年目消耗品費83</v>
      </c>
      <c r="AA85" s="165" t="str">
        <f>IFERROR(+VLOOKUP(Z85,インプットシート!$B:$Z,25,0),"")</f>
        <v/>
      </c>
      <c r="AB85" s="165" t="str">
        <f>IFERROR(+VLOOKUP(Z85,インプットシート!$B:$Z,21,0),"")</f>
        <v/>
      </c>
      <c r="AC85">
        <v>83</v>
      </c>
      <c r="AD85" s="165" t="str">
        <f t="shared" si="25"/>
        <v>1年目借料損料83</v>
      </c>
      <c r="AE85" s="165" t="str">
        <f>IFERROR(+VLOOKUP(AD85,インプットシート!$B:$Z,25,0),"")</f>
        <v/>
      </c>
      <c r="AF85" s="165" t="str">
        <f>IFERROR(+VLOOKUP(AD85,インプットシート!$B:$Z,21,0),"")</f>
        <v/>
      </c>
      <c r="AG85">
        <v>83</v>
      </c>
      <c r="AH85" s="165" t="str">
        <f t="shared" si="26"/>
        <v>1年目印刷製本費83</v>
      </c>
      <c r="AI85" s="165" t="str">
        <f>IFERROR(+VLOOKUP(AH85,インプットシート!$B:$Z,25,0),"")</f>
        <v/>
      </c>
      <c r="AJ85" s="165" t="str">
        <f>IFERROR(+VLOOKUP(AH85,インプットシート!$B:$Z,21,0),"")</f>
        <v/>
      </c>
      <c r="AK85">
        <v>83</v>
      </c>
      <c r="AL85" s="165" t="str">
        <f t="shared" si="27"/>
        <v>1年目通信運搬費83</v>
      </c>
      <c r="AM85" s="165" t="str">
        <f>IFERROR(+VLOOKUP(AL85,インプットシート!$B:$Z,25,0),"")</f>
        <v/>
      </c>
      <c r="AN85" s="165" t="str">
        <f>IFERROR(+VLOOKUP(AL85,インプットシート!$B:$Z,21,0),"")</f>
        <v/>
      </c>
      <c r="AO85">
        <v>83</v>
      </c>
      <c r="AP85" s="165" t="str">
        <f t="shared" si="28"/>
        <v>1年目委託費83</v>
      </c>
      <c r="AQ85" s="165" t="str">
        <f>IFERROR(+VLOOKUP(AP85,インプットシート!$B:$Z,25,0),"")</f>
        <v/>
      </c>
      <c r="AR85" s="165" t="str">
        <f>IFERROR(+VLOOKUP(AP85,インプットシート!$B:$Z,21,0),"")</f>
        <v/>
      </c>
      <c r="AS85">
        <v>83</v>
      </c>
      <c r="AT85" s="165" t="str">
        <f t="shared" si="29"/>
        <v>1年目雑役務費83</v>
      </c>
      <c r="AU85" s="165" t="str">
        <f>IFERROR(+VLOOKUP(AT85,インプットシート!$B:$Z,25,0),"")</f>
        <v/>
      </c>
      <c r="AV85" s="165" t="str">
        <f>IFERROR(+VLOOKUP(AT85,インプットシート!$B:$Z,21,0),"")</f>
        <v/>
      </c>
      <c r="AW85">
        <v>83</v>
      </c>
      <c r="AX85" s="165" t="str">
        <f t="shared" si="30"/>
        <v>1年目保険料83</v>
      </c>
      <c r="AY85" s="165" t="str">
        <f>IFERROR(+VLOOKUP(AX85,インプットシート!$B:$Z,25,0),"")</f>
        <v/>
      </c>
      <c r="AZ85" s="165" t="str">
        <f>IFERROR(+VLOOKUP(AX85,インプットシート!$B:$Z,21,0),"")</f>
        <v/>
      </c>
      <c r="BA85">
        <v>83</v>
      </c>
      <c r="BB85" s="165" t="str">
        <f t="shared" si="31"/>
        <v>1年目その他の経費83</v>
      </c>
      <c r="BC85" s="165" t="str">
        <f>IFERROR(+VLOOKUP(BB85,インプットシート!$B:$Z,25,0),"")</f>
        <v/>
      </c>
      <c r="BD85" s="165" t="str">
        <f>IFERROR(+VLOOKUP(BB85,インプットシート!$B:$Z,21,0),"")</f>
        <v/>
      </c>
      <c r="BE85">
        <v>83</v>
      </c>
      <c r="BF85" s="165" t="str">
        <f t="shared" si="32"/>
        <v>1年目参加費収入83</v>
      </c>
      <c r="BG85" s="165" t="str">
        <f>IFERROR(+VLOOKUP(BF85,インプットシート!$B:$Z,25,0),"")</f>
        <v/>
      </c>
      <c r="BH85" s="165" t="str">
        <f>IFERROR(+VLOOKUP(BF85,インプットシート!$B:$Z,21,0),"")</f>
        <v/>
      </c>
      <c r="BI85">
        <v>83</v>
      </c>
      <c r="BJ85" s="165" t="str">
        <f t="shared" si="33"/>
        <v>1年目寄付金・協賛金収入83</v>
      </c>
      <c r="BK85" s="165" t="str">
        <f>IFERROR(+VLOOKUP(BJ85,インプットシート!$B:$Z,25,0),"")</f>
        <v/>
      </c>
      <c r="BL85" s="165" t="str">
        <f>IFERROR(+VLOOKUP(BJ85,インプットシート!$B:$Z,21,0),"")</f>
        <v/>
      </c>
      <c r="BM85">
        <v>83</v>
      </c>
      <c r="BN85" s="165" t="str">
        <f t="shared" si="34"/>
        <v>1年目一般会計繰入金83</v>
      </c>
      <c r="BO85" s="165" t="str">
        <f>IFERROR(+VLOOKUP(BN85,インプットシート!$B:$Z,25,0),"")</f>
        <v/>
      </c>
      <c r="BP85" s="165" t="str">
        <f>IFERROR(+VLOOKUP(BN85,インプットシート!$B:$Z,21,0),"")</f>
        <v/>
      </c>
      <c r="BQ85">
        <v>83</v>
      </c>
      <c r="BR85" s="165" t="str">
        <f t="shared" si="35"/>
        <v>1年目賃金（職員）83</v>
      </c>
      <c r="BS85" s="165" t="str">
        <f>IFERROR(+VLOOKUP(BR85,インプットシート!$B:$Z,25,0),"")</f>
        <v/>
      </c>
      <c r="BT85" s="165" t="str">
        <f>IFERROR(+VLOOKUP(BR85,インプットシート!$B:$Z,21,0),"")</f>
        <v/>
      </c>
    </row>
    <row r="86" spans="1:72">
      <c r="A86">
        <v>84</v>
      </c>
      <c r="B86" s="165" t="str">
        <f t="shared" si="18"/>
        <v>1年目謝金84</v>
      </c>
      <c r="C86" s="165" t="str">
        <f>IFERROR(+VLOOKUP(B86,インプットシート!$B:$Z,25,0),"")</f>
        <v/>
      </c>
      <c r="D86" s="165" t="str">
        <f>IFERROR(+VLOOKUP(B86,インプットシート!$B:$Z,21,0),"")</f>
        <v/>
      </c>
      <c r="E86">
        <v>84</v>
      </c>
      <c r="F86" s="165" t="str">
        <f t="shared" si="19"/>
        <v>1年目旅費84</v>
      </c>
      <c r="G86" s="165" t="str">
        <f>IFERROR(+VLOOKUP(F86,インプットシート!$B:$Z,25,0),"")</f>
        <v/>
      </c>
      <c r="H86" s="165" t="str">
        <f>IFERROR(+VLOOKUP(F86,インプットシート!$B:$Z,21,0),"")</f>
        <v/>
      </c>
      <c r="I86">
        <v>84</v>
      </c>
      <c r="J86" s="165" t="str">
        <f t="shared" si="20"/>
        <v>1年目賃金（アルバイト）84</v>
      </c>
      <c r="K86" s="165" t="str">
        <f>IFERROR(+VLOOKUP(J86,インプットシート!$B:$Z,25,0),"")</f>
        <v/>
      </c>
      <c r="L86" s="165" t="str">
        <f>IFERROR(+VLOOKUP(J86,インプットシート!$B:$Z,21,0),"")</f>
        <v/>
      </c>
      <c r="M86">
        <v>84</v>
      </c>
      <c r="N86" s="165" t="str">
        <f t="shared" si="21"/>
        <v>1年目家賃84</v>
      </c>
      <c r="O86" s="165" t="str">
        <f>IFERROR(+VLOOKUP(N86,インプットシート!$B:$Z,25,0),"")</f>
        <v/>
      </c>
      <c r="P86" s="165" t="str">
        <f>IFERROR(+VLOOKUP(N86,インプットシート!$B:$Z,21,0),"")</f>
        <v/>
      </c>
      <c r="Q86">
        <v>84</v>
      </c>
      <c r="R86" s="165" t="str">
        <f t="shared" si="22"/>
        <v>1年目光熱水費84</v>
      </c>
      <c r="S86" s="165" t="str">
        <f>IFERROR(+VLOOKUP(R86,インプットシート!$B:$Z,25,0),"")</f>
        <v/>
      </c>
      <c r="T86" s="165" t="str">
        <f>IFERROR(+VLOOKUP(R86,インプットシート!$B:$Z,21,0),"")</f>
        <v/>
      </c>
      <c r="U86">
        <v>84</v>
      </c>
      <c r="V86" s="165" t="str">
        <f t="shared" si="23"/>
        <v>1年目備品購入費84</v>
      </c>
      <c r="W86" s="165" t="str">
        <f>IFERROR(+VLOOKUP(V86,インプットシート!$B:$Z,25,0),"")</f>
        <v/>
      </c>
      <c r="X86" s="165" t="str">
        <f>IFERROR(+VLOOKUP(V86,インプットシート!$B:$Z,21,0),"")</f>
        <v/>
      </c>
      <c r="Y86">
        <v>84</v>
      </c>
      <c r="Z86" s="165" t="str">
        <f t="shared" si="24"/>
        <v>1年目消耗品費84</v>
      </c>
      <c r="AA86" s="165" t="str">
        <f>IFERROR(+VLOOKUP(Z86,インプットシート!$B:$Z,25,0),"")</f>
        <v/>
      </c>
      <c r="AB86" s="165" t="str">
        <f>IFERROR(+VLOOKUP(Z86,インプットシート!$B:$Z,21,0),"")</f>
        <v/>
      </c>
      <c r="AC86">
        <v>84</v>
      </c>
      <c r="AD86" s="165" t="str">
        <f t="shared" si="25"/>
        <v>1年目借料損料84</v>
      </c>
      <c r="AE86" s="165" t="str">
        <f>IFERROR(+VLOOKUP(AD86,インプットシート!$B:$Z,25,0),"")</f>
        <v/>
      </c>
      <c r="AF86" s="165" t="str">
        <f>IFERROR(+VLOOKUP(AD86,インプットシート!$B:$Z,21,0),"")</f>
        <v/>
      </c>
      <c r="AG86">
        <v>84</v>
      </c>
      <c r="AH86" s="165" t="str">
        <f t="shared" si="26"/>
        <v>1年目印刷製本費84</v>
      </c>
      <c r="AI86" s="165" t="str">
        <f>IFERROR(+VLOOKUP(AH86,インプットシート!$B:$Z,25,0),"")</f>
        <v/>
      </c>
      <c r="AJ86" s="165" t="str">
        <f>IFERROR(+VLOOKUP(AH86,インプットシート!$B:$Z,21,0),"")</f>
        <v/>
      </c>
      <c r="AK86">
        <v>84</v>
      </c>
      <c r="AL86" s="165" t="str">
        <f t="shared" si="27"/>
        <v>1年目通信運搬費84</v>
      </c>
      <c r="AM86" s="165" t="str">
        <f>IFERROR(+VLOOKUP(AL86,インプットシート!$B:$Z,25,0),"")</f>
        <v/>
      </c>
      <c r="AN86" s="165" t="str">
        <f>IFERROR(+VLOOKUP(AL86,インプットシート!$B:$Z,21,0),"")</f>
        <v/>
      </c>
      <c r="AO86">
        <v>84</v>
      </c>
      <c r="AP86" s="165" t="str">
        <f t="shared" si="28"/>
        <v>1年目委託費84</v>
      </c>
      <c r="AQ86" s="165" t="str">
        <f>IFERROR(+VLOOKUP(AP86,インプットシート!$B:$Z,25,0),"")</f>
        <v/>
      </c>
      <c r="AR86" s="165" t="str">
        <f>IFERROR(+VLOOKUP(AP86,インプットシート!$B:$Z,21,0),"")</f>
        <v/>
      </c>
      <c r="AS86">
        <v>84</v>
      </c>
      <c r="AT86" s="165" t="str">
        <f t="shared" si="29"/>
        <v>1年目雑役務費84</v>
      </c>
      <c r="AU86" s="165" t="str">
        <f>IFERROR(+VLOOKUP(AT86,インプットシート!$B:$Z,25,0),"")</f>
        <v/>
      </c>
      <c r="AV86" s="165" t="str">
        <f>IFERROR(+VLOOKUP(AT86,インプットシート!$B:$Z,21,0),"")</f>
        <v/>
      </c>
      <c r="AW86">
        <v>84</v>
      </c>
      <c r="AX86" s="165" t="str">
        <f t="shared" si="30"/>
        <v>1年目保険料84</v>
      </c>
      <c r="AY86" s="165" t="str">
        <f>IFERROR(+VLOOKUP(AX86,インプットシート!$B:$Z,25,0),"")</f>
        <v/>
      </c>
      <c r="AZ86" s="165" t="str">
        <f>IFERROR(+VLOOKUP(AX86,インプットシート!$B:$Z,21,0),"")</f>
        <v/>
      </c>
      <c r="BA86">
        <v>84</v>
      </c>
      <c r="BB86" s="165" t="str">
        <f t="shared" si="31"/>
        <v>1年目その他の経費84</v>
      </c>
      <c r="BC86" s="165" t="str">
        <f>IFERROR(+VLOOKUP(BB86,インプットシート!$B:$Z,25,0),"")</f>
        <v/>
      </c>
      <c r="BD86" s="165" t="str">
        <f>IFERROR(+VLOOKUP(BB86,インプットシート!$B:$Z,21,0),"")</f>
        <v/>
      </c>
      <c r="BE86">
        <v>84</v>
      </c>
      <c r="BF86" s="165" t="str">
        <f t="shared" si="32"/>
        <v>1年目参加費収入84</v>
      </c>
      <c r="BG86" s="165" t="str">
        <f>IFERROR(+VLOOKUP(BF86,インプットシート!$B:$Z,25,0),"")</f>
        <v/>
      </c>
      <c r="BH86" s="165" t="str">
        <f>IFERROR(+VLOOKUP(BF86,インプットシート!$B:$Z,21,0),"")</f>
        <v/>
      </c>
      <c r="BI86">
        <v>84</v>
      </c>
      <c r="BJ86" s="165" t="str">
        <f t="shared" si="33"/>
        <v>1年目寄付金・協賛金収入84</v>
      </c>
      <c r="BK86" s="165" t="str">
        <f>IFERROR(+VLOOKUP(BJ86,インプットシート!$B:$Z,25,0),"")</f>
        <v/>
      </c>
      <c r="BL86" s="165" t="str">
        <f>IFERROR(+VLOOKUP(BJ86,インプットシート!$B:$Z,21,0),"")</f>
        <v/>
      </c>
      <c r="BM86">
        <v>84</v>
      </c>
      <c r="BN86" s="165" t="str">
        <f t="shared" si="34"/>
        <v>1年目一般会計繰入金84</v>
      </c>
      <c r="BO86" s="165" t="str">
        <f>IFERROR(+VLOOKUP(BN86,インプットシート!$B:$Z,25,0),"")</f>
        <v/>
      </c>
      <c r="BP86" s="165" t="str">
        <f>IFERROR(+VLOOKUP(BN86,インプットシート!$B:$Z,21,0),"")</f>
        <v/>
      </c>
      <c r="BQ86">
        <v>84</v>
      </c>
      <c r="BR86" s="165" t="str">
        <f t="shared" si="35"/>
        <v>1年目賃金（職員）84</v>
      </c>
      <c r="BS86" s="165" t="str">
        <f>IFERROR(+VLOOKUP(BR86,インプットシート!$B:$Z,25,0),"")</f>
        <v/>
      </c>
      <c r="BT86" s="165" t="str">
        <f>IFERROR(+VLOOKUP(BR86,インプットシート!$B:$Z,21,0),"")</f>
        <v/>
      </c>
    </row>
    <row r="87" spans="1:72">
      <c r="A87">
        <v>85</v>
      </c>
      <c r="B87" s="165" t="str">
        <f t="shared" si="18"/>
        <v>1年目謝金85</v>
      </c>
      <c r="C87" s="165" t="str">
        <f>IFERROR(+VLOOKUP(B87,インプットシート!$B:$Z,25,0),"")</f>
        <v/>
      </c>
      <c r="D87" s="165" t="str">
        <f>IFERROR(+VLOOKUP(B87,インプットシート!$B:$Z,21,0),"")</f>
        <v/>
      </c>
      <c r="E87">
        <v>85</v>
      </c>
      <c r="F87" s="165" t="str">
        <f t="shared" si="19"/>
        <v>1年目旅費85</v>
      </c>
      <c r="G87" s="165" t="str">
        <f>IFERROR(+VLOOKUP(F87,インプットシート!$B:$Z,25,0),"")</f>
        <v/>
      </c>
      <c r="H87" s="165" t="str">
        <f>IFERROR(+VLOOKUP(F87,インプットシート!$B:$Z,21,0),"")</f>
        <v/>
      </c>
      <c r="I87">
        <v>85</v>
      </c>
      <c r="J87" s="165" t="str">
        <f t="shared" si="20"/>
        <v>1年目賃金（アルバイト）85</v>
      </c>
      <c r="K87" s="165" t="str">
        <f>IFERROR(+VLOOKUP(J87,インプットシート!$B:$Z,25,0),"")</f>
        <v/>
      </c>
      <c r="L87" s="165" t="str">
        <f>IFERROR(+VLOOKUP(J87,インプットシート!$B:$Z,21,0),"")</f>
        <v/>
      </c>
      <c r="M87">
        <v>85</v>
      </c>
      <c r="N87" s="165" t="str">
        <f t="shared" si="21"/>
        <v>1年目家賃85</v>
      </c>
      <c r="O87" s="165" t="str">
        <f>IFERROR(+VLOOKUP(N87,インプットシート!$B:$Z,25,0),"")</f>
        <v/>
      </c>
      <c r="P87" s="165" t="str">
        <f>IFERROR(+VLOOKUP(N87,インプットシート!$B:$Z,21,0),"")</f>
        <v/>
      </c>
      <c r="Q87">
        <v>85</v>
      </c>
      <c r="R87" s="165" t="str">
        <f t="shared" si="22"/>
        <v>1年目光熱水費85</v>
      </c>
      <c r="S87" s="165" t="str">
        <f>IFERROR(+VLOOKUP(R87,インプットシート!$B:$Z,25,0),"")</f>
        <v/>
      </c>
      <c r="T87" s="165" t="str">
        <f>IFERROR(+VLOOKUP(R87,インプットシート!$B:$Z,21,0),"")</f>
        <v/>
      </c>
      <c r="U87">
        <v>85</v>
      </c>
      <c r="V87" s="165" t="str">
        <f t="shared" si="23"/>
        <v>1年目備品購入費85</v>
      </c>
      <c r="W87" s="165" t="str">
        <f>IFERROR(+VLOOKUP(V87,インプットシート!$B:$Z,25,0),"")</f>
        <v/>
      </c>
      <c r="X87" s="165" t="str">
        <f>IFERROR(+VLOOKUP(V87,インプットシート!$B:$Z,21,0),"")</f>
        <v/>
      </c>
      <c r="Y87">
        <v>85</v>
      </c>
      <c r="Z87" s="165" t="str">
        <f t="shared" si="24"/>
        <v>1年目消耗品費85</v>
      </c>
      <c r="AA87" s="165" t="str">
        <f>IFERROR(+VLOOKUP(Z87,インプットシート!$B:$Z,25,0),"")</f>
        <v/>
      </c>
      <c r="AB87" s="165" t="str">
        <f>IFERROR(+VLOOKUP(Z87,インプットシート!$B:$Z,21,0),"")</f>
        <v/>
      </c>
      <c r="AC87">
        <v>85</v>
      </c>
      <c r="AD87" s="165" t="str">
        <f t="shared" si="25"/>
        <v>1年目借料損料85</v>
      </c>
      <c r="AE87" s="165" t="str">
        <f>IFERROR(+VLOOKUP(AD87,インプットシート!$B:$Z,25,0),"")</f>
        <v/>
      </c>
      <c r="AF87" s="165" t="str">
        <f>IFERROR(+VLOOKUP(AD87,インプットシート!$B:$Z,21,0),"")</f>
        <v/>
      </c>
      <c r="AG87">
        <v>85</v>
      </c>
      <c r="AH87" s="165" t="str">
        <f t="shared" si="26"/>
        <v>1年目印刷製本費85</v>
      </c>
      <c r="AI87" s="165" t="str">
        <f>IFERROR(+VLOOKUP(AH87,インプットシート!$B:$Z,25,0),"")</f>
        <v/>
      </c>
      <c r="AJ87" s="165" t="str">
        <f>IFERROR(+VLOOKUP(AH87,インプットシート!$B:$Z,21,0),"")</f>
        <v/>
      </c>
      <c r="AK87">
        <v>85</v>
      </c>
      <c r="AL87" s="165" t="str">
        <f t="shared" si="27"/>
        <v>1年目通信運搬費85</v>
      </c>
      <c r="AM87" s="165" t="str">
        <f>IFERROR(+VLOOKUP(AL87,インプットシート!$B:$Z,25,0),"")</f>
        <v/>
      </c>
      <c r="AN87" s="165" t="str">
        <f>IFERROR(+VLOOKUP(AL87,インプットシート!$B:$Z,21,0),"")</f>
        <v/>
      </c>
      <c r="AO87">
        <v>85</v>
      </c>
      <c r="AP87" s="165" t="str">
        <f t="shared" si="28"/>
        <v>1年目委託費85</v>
      </c>
      <c r="AQ87" s="165" t="str">
        <f>IFERROR(+VLOOKUP(AP87,インプットシート!$B:$Z,25,0),"")</f>
        <v/>
      </c>
      <c r="AR87" s="165" t="str">
        <f>IFERROR(+VLOOKUP(AP87,インプットシート!$B:$Z,21,0),"")</f>
        <v/>
      </c>
      <c r="AS87">
        <v>85</v>
      </c>
      <c r="AT87" s="165" t="str">
        <f t="shared" si="29"/>
        <v>1年目雑役務費85</v>
      </c>
      <c r="AU87" s="165" t="str">
        <f>IFERROR(+VLOOKUP(AT87,インプットシート!$B:$Z,25,0),"")</f>
        <v/>
      </c>
      <c r="AV87" s="165" t="str">
        <f>IFERROR(+VLOOKUP(AT87,インプットシート!$B:$Z,21,0),"")</f>
        <v/>
      </c>
      <c r="AW87">
        <v>85</v>
      </c>
      <c r="AX87" s="165" t="str">
        <f t="shared" si="30"/>
        <v>1年目保険料85</v>
      </c>
      <c r="AY87" s="165" t="str">
        <f>IFERROR(+VLOOKUP(AX87,インプットシート!$B:$Z,25,0),"")</f>
        <v/>
      </c>
      <c r="AZ87" s="165" t="str">
        <f>IFERROR(+VLOOKUP(AX87,インプットシート!$B:$Z,21,0),"")</f>
        <v/>
      </c>
      <c r="BA87">
        <v>85</v>
      </c>
      <c r="BB87" s="165" t="str">
        <f t="shared" si="31"/>
        <v>1年目その他の経費85</v>
      </c>
      <c r="BC87" s="165" t="str">
        <f>IFERROR(+VLOOKUP(BB87,インプットシート!$B:$Z,25,0),"")</f>
        <v/>
      </c>
      <c r="BD87" s="165" t="str">
        <f>IFERROR(+VLOOKUP(BB87,インプットシート!$B:$Z,21,0),"")</f>
        <v/>
      </c>
      <c r="BE87">
        <v>85</v>
      </c>
      <c r="BF87" s="165" t="str">
        <f t="shared" si="32"/>
        <v>1年目参加費収入85</v>
      </c>
      <c r="BG87" s="165" t="str">
        <f>IFERROR(+VLOOKUP(BF87,インプットシート!$B:$Z,25,0),"")</f>
        <v/>
      </c>
      <c r="BH87" s="165" t="str">
        <f>IFERROR(+VLOOKUP(BF87,インプットシート!$B:$Z,21,0),"")</f>
        <v/>
      </c>
      <c r="BI87">
        <v>85</v>
      </c>
      <c r="BJ87" s="165" t="str">
        <f t="shared" si="33"/>
        <v>1年目寄付金・協賛金収入85</v>
      </c>
      <c r="BK87" s="165" t="str">
        <f>IFERROR(+VLOOKUP(BJ87,インプットシート!$B:$Z,25,0),"")</f>
        <v/>
      </c>
      <c r="BL87" s="165" t="str">
        <f>IFERROR(+VLOOKUP(BJ87,インプットシート!$B:$Z,21,0),"")</f>
        <v/>
      </c>
      <c r="BM87">
        <v>85</v>
      </c>
      <c r="BN87" s="165" t="str">
        <f t="shared" si="34"/>
        <v>1年目一般会計繰入金85</v>
      </c>
      <c r="BO87" s="165" t="str">
        <f>IFERROR(+VLOOKUP(BN87,インプットシート!$B:$Z,25,0),"")</f>
        <v/>
      </c>
      <c r="BP87" s="165" t="str">
        <f>IFERROR(+VLOOKUP(BN87,インプットシート!$B:$Z,21,0),"")</f>
        <v/>
      </c>
      <c r="BQ87">
        <v>85</v>
      </c>
      <c r="BR87" s="165" t="str">
        <f t="shared" si="35"/>
        <v>1年目賃金（職員）85</v>
      </c>
      <c r="BS87" s="165" t="str">
        <f>IFERROR(+VLOOKUP(BR87,インプットシート!$B:$Z,25,0),"")</f>
        <v/>
      </c>
      <c r="BT87" s="165" t="str">
        <f>IFERROR(+VLOOKUP(BR87,インプットシート!$B:$Z,21,0),"")</f>
        <v/>
      </c>
    </row>
    <row r="88" spans="1:72">
      <c r="A88">
        <v>86</v>
      </c>
      <c r="B88" s="165" t="str">
        <f t="shared" si="18"/>
        <v>1年目謝金86</v>
      </c>
      <c r="C88" s="165" t="str">
        <f>IFERROR(+VLOOKUP(B88,インプットシート!$B:$Z,25,0),"")</f>
        <v/>
      </c>
      <c r="D88" s="165" t="str">
        <f>IFERROR(+VLOOKUP(B88,インプットシート!$B:$Z,21,0),"")</f>
        <v/>
      </c>
      <c r="E88">
        <v>86</v>
      </c>
      <c r="F88" s="165" t="str">
        <f t="shared" si="19"/>
        <v>1年目旅費86</v>
      </c>
      <c r="G88" s="165" t="str">
        <f>IFERROR(+VLOOKUP(F88,インプットシート!$B:$Z,25,0),"")</f>
        <v/>
      </c>
      <c r="H88" s="165" t="str">
        <f>IFERROR(+VLOOKUP(F88,インプットシート!$B:$Z,21,0),"")</f>
        <v/>
      </c>
      <c r="I88">
        <v>86</v>
      </c>
      <c r="J88" s="165" t="str">
        <f t="shared" si="20"/>
        <v>1年目賃金（アルバイト）86</v>
      </c>
      <c r="K88" s="165" t="str">
        <f>IFERROR(+VLOOKUP(J88,インプットシート!$B:$Z,25,0),"")</f>
        <v/>
      </c>
      <c r="L88" s="165" t="str">
        <f>IFERROR(+VLOOKUP(J88,インプットシート!$B:$Z,21,0),"")</f>
        <v/>
      </c>
      <c r="M88">
        <v>86</v>
      </c>
      <c r="N88" s="165" t="str">
        <f t="shared" si="21"/>
        <v>1年目家賃86</v>
      </c>
      <c r="O88" s="165" t="str">
        <f>IFERROR(+VLOOKUP(N88,インプットシート!$B:$Z,25,0),"")</f>
        <v/>
      </c>
      <c r="P88" s="165" t="str">
        <f>IFERROR(+VLOOKUP(N88,インプットシート!$B:$Z,21,0),"")</f>
        <v/>
      </c>
      <c r="Q88">
        <v>86</v>
      </c>
      <c r="R88" s="165" t="str">
        <f t="shared" si="22"/>
        <v>1年目光熱水費86</v>
      </c>
      <c r="S88" s="165" t="str">
        <f>IFERROR(+VLOOKUP(R88,インプットシート!$B:$Z,25,0),"")</f>
        <v/>
      </c>
      <c r="T88" s="165" t="str">
        <f>IFERROR(+VLOOKUP(R88,インプットシート!$B:$Z,21,0),"")</f>
        <v/>
      </c>
      <c r="U88">
        <v>86</v>
      </c>
      <c r="V88" s="165" t="str">
        <f t="shared" si="23"/>
        <v>1年目備品購入費86</v>
      </c>
      <c r="W88" s="165" t="str">
        <f>IFERROR(+VLOOKUP(V88,インプットシート!$B:$Z,25,0),"")</f>
        <v/>
      </c>
      <c r="X88" s="165" t="str">
        <f>IFERROR(+VLOOKUP(V88,インプットシート!$B:$Z,21,0),"")</f>
        <v/>
      </c>
      <c r="Y88">
        <v>86</v>
      </c>
      <c r="Z88" s="165" t="str">
        <f t="shared" si="24"/>
        <v>1年目消耗品費86</v>
      </c>
      <c r="AA88" s="165" t="str">
        <f>IFERROR(+VLOOKUP(Z88,インプットシート!$B:$Z,25,0),"")</f>
        <v/>
      </c>
      <c r="AB88" s="165" t="str">
        <f>IFERROR(+VLOOKUP(Z88,インプットシート!$B:$Z,21,0),"")</f>
        <v/>
      </c>
      <c r="AC88">
        <v>86</v>
      </c>
      <c r="AD88" s="165" t="str">
        <f t="shared" si="25"/>
        <v>1年目借料損料86</v>
      </c>
      <c r="AE88" s="165" t="str">
        <f>IFERROR(+VLOOKUP(AD88,インプットシート!$B:$Z,25,0),"")</f>
        <v/>
      </c>
      <c r="AF88" s="165" t="str">
        <f>IFERROR(+VLOOKUP(AD88,インプットシート!$B:$Z,21,0),"")</f>
        <v/>
      </c>
      <c r="AG88">
        <v>86</v>
      </c>
      <c r="AH88" s="165" t="str">
        <f t="shared" si="26"/>
        <v>1年目印刷製本費86</v>
      </c>
      <c r="AI88" s="165" t="str">
        <f>IFERROR(+VLOOKUP(AH88,インプットシート!$B:$Z,25,0),"")</f>
        <v/>
      </c>
      <c r="AJ88" s="165" t="str">
        <f>IFERROR(+VLOOKUP(AH88,インプットシート!$B:$Z,21,0),"")</f>
        <v/>
      </c>
      <c r="AK88">
        <v>86</v>
      </c>
      <c r="AL88" s="165" t="str">
        <f t="shared" si="27"/>
        <v>1年目通信運搬費86</v>
      </c>
      <c r="AM88" s="165" t="str">
        <f>IFERROR(+VLOOKUP(AL88,インプットシート!$B:$Z,25,0),"")</f>
        <v/>
      </c>
      <c r="AN88" s="165" t="str">
        <f>IFERROR(+VLOOKUP(AL88,インプットシート!$B:$Z,21,0),"")</f>
        <v/>
      </c>
      <c r="AO88">
        <v>86</v>
      </c>
      <c r="AP88" s="165" t="str">
        <f t="shared" si="28"/>
        <v>1年目委託費86</v>
      </c>
      <c r="AQ88" s="165" t="str">
        <f>IFERROR(+VLOOKUP(AP88,インプットシート!$B:$Z,25,0),"")</f>
        <v/>
      </c>
      <c r="AR88" s="165" t="str">
        <f>IFERROR(+VLOOKUP(AP88,インプットシート!$B:$Z,21,0),"")</f>
        <v/>
      </c>
      <c r="AS88">
        <v>86</v>
      </c>
      <c r="AT88" s="165" t="str">
        <f t="shared" si="29"/>
        <v>1年目雑役務費86</v>
      </c>
      <c r="AU88" s="165" t="str">
        <f>IFERROR(+VLOOKUP(AT88,インプットシート!$B:$Z,25,0),"")</f>
        <v/>
      </c>
      <c r="AV88" s="165" t="str">
        <f>IFERROR(+VLOOKUP(AT88,インプットシート!$B:$Z,21,0),"")</f>
        <v/>
      </c>
      <c r="AW88">
        <v>86</v>
      </c>
      <c r="AX88" s="165" t="str">
        <f t="shared" si="30"/>
        <v>1年目保険料86</v>
      </c>
      <c r="AY88" s="165" t="str">
        <f>IFERROR(+VLOOKUP(AX88,インプットシート!$B:$Z,25,0),"")</f>
        <v/>
      </c>
      <c r="AZ88" s="165" t="str">
        <f>IFERROR(+VLOOKUP(AX88,インプットシート!$B:$Z,21,0),"")</f>
        <v/>
      </c>
      <c r="BA88">
        <v>86</v>
      </c>
      <c r="BB88" s="165" t="str">
        <f t="shared" si="31"/>
        <v>1年目その他の経費86</v>
      </c>
      <c r="BC88" s="165" t="str">
        <f>IFERROR(+VLOOKUP(BB88,インプットシート!$B:$Z,25,0),"")</f>
        <v/>
      </c>
      <c r="BD88" s="165" t="str">
        <f>IFERROR(+VLOOKUP(BB88,インプットシート!$B:$Z,21,0),"")</f>
        <v/>
      </c>
      <c r="BE88">
        <v>86</v>
      </c>
      <c r="BF88" s="165" t="str">
        <f t="shared" si="32"/>
        <v>1年目参加費収入86</v>
      </c>
      <c r="BG88" s="165" t="str">
        <f>IFERROR(+VLOOKUP(BF88,インプットシート!$B:$Z,25,0),"")</f>
        <v/>
      </c>
      <c r="BH88" s="165" t="str">
        <f>IFERROR(+VLOOKUP(BF88,インプットシート!$B:$Z,21,0),"")</f>
        <v/>
      </c>
      <c r="BI88">
        <v>86</v>
      </c>
      <c r="BJ88" s="165" t="str">
        <f t="shared" si="33"/>
        <v>1年目寄付金・協賛金収入86</v>
      </c>
      <c r="BK88" s="165" t="str">
        <f>IFERROR(+VLOOKUP(BJ88,インプットシート!$B:$Z,25,0),"")</f>
        <v/>
      </c>
      <c r="BL88" s="165" t="str">
        <f>IFERROR(+VLOOKUP(BJ88,インプットシート!$B:$Z,21,0),"")</f>
        <v/>
      </c>
      <c r="BM88">
        <v>86</v>
      </c>
      <c r="BN88" s="165" t="str">
        <f t="shared" si="34"/>
        <v>1年目一般会計繰入金86</v>
      </c>
      <c r="BO88" s="165" t="str">
        <f>IFERROR(+VLOOKUP(BN88,インプットシート!$B:$Z,25,0),"")</f>
        <v/>
      </c>
      <c r="BP88" s="165" t="str">
        <f>IFERROR(+VLOOKUP(BN88,インプットシート!$B:$Z,21,0),"")</f>
        <v/>
      </c>
      <c r="BQ88">
        <v>86</v>
      </c>
      <c r="BR88" s="165" t="str">
        <f t="shared" si="35"/>
        <v>1年目賃金（職員）86</v>
      </c>
      <c r="BS88" s="165" t="str">
        <f>IFERROR(+VLOOKUP(BR88,インプットシート!$B:$Z,25,0),"")</f>
        <v/>
      </c>
      <c r="BT88" s="165" t="str">
        <f>IFERROR(+VLOOKUP(BR88,インプットシート!$B:$Z,21,0),"")</f>
        <v/>
      </c>
    </row>
    <row r="89" spans="1:72">
      <c r="A89">
        <v>87</v>
      </c>
      <c r="B89" s="165" t="str">
        <f t="shared" si="18"/>
        <v>1年目謝金87</v>
      </c>
      <c r="C89" s="165" t="str">
        <f>IFERROR(+VLOOKUP(B89,インプットシート!$B:$Z,25,0),"")</f>
        <v/>
      </c>
      <c r="D89" s="165" t="str">
        <f>IFERROR(+VLOOKUP(B89,インプットシート!$B:$Z,21,0),"")</f>
        <v/>
      </c>
      <c r="E89">
        <v>87</v>
      </c>
      <c r="F89" s="165" t="str">
        <f t="shared" si="19"/>
        <v>1年目旅費87</v>
      </c>
      <c r="G89" s="165" t="str">
        <f>IFERROR(+VLOOKUP(F89,インプットシート!$B:$Z,25,0),"")</f>
        <v/>
      </c>
      <c r="H89" s="165" t="str">
        <f>IFERROR(+VLOOKUP(F89,インプットシート!$B:$Z,21,0),"")</f>
        <v/>
      </c>
      <c r="I89">
        <v>87</v>
      </c>
      <c r="J89" s="165" t="str">
        <f t="shared" si="20"/>
        <v>1年目賃金（アルバイト）87</v>
      </c>
      <c r="K89" s="165" t="str">
        <f>IFERROR(+VLOOKUP(J89,インプットシート!$B:$Z,25,0),"")</f>
        <v/>
      </c>
      <c r="L89" s="165" t="str">
        <f>IFERROR(+VLOOKUP(J89,インプットシート!$B:$Z,21,0),"")</f>
        <v/>
      </c>
      <c r="M89">
        <v>87</v>
      </c>
      <c r="N89" s="165" t="str">
        <f t="shared" si="21"/>
        <v>1年目家賃87</v>
      </c>
      <c r="O89" s="165" t="str">
        <f>IFERROR(+VLOOKUP(N89,インプットシート!$B:$Z,25,0),"")</f>
        <v/>
      </c>
      <c r="P89" s="165" t="str">
        <f>IFERROR(+VLOOKUP(N89,インプットシート!$B:$Z,21,0),"")</f>
        <v/>
      </c>
      <c r="Q89">
        <v>87</v>
      </c>
      <c r="R89" s="165" t="str">
        <f t="shared" si="22"/>
        <v>1年目光熱水費87</v>
      </c>
      <c r="S89" s="165" t="str">
        <f>IFERROR(+VLOOKUP(R89,インプットシート!$B:$Z,25,0),"")</f>
        <v/>
      </c>
      <c r="T89" s="165" t="str">
        <f>IFERROR(+VLOOKUP(R89,インプットシート!$B:$Z,21,0),"")</f>
        <v/>
      </c>
      <c r="U89">
        <v>87</v>
      </c>
      <c r="V89" s="165" t="str">
        <f t="shared" si="23"/>
        <v>1年目備品購入費87</v>
      </c>
      <c r="W89" s="165" t="str">
        <f>IFERROR(+VLOOKUP(V89,インプットシート!$B:$Z,25,0),"")</f>
        <v/>
      </c>
      <c r="X89" s="165" t="str">
        <f>IFERROR(+VLOOKUP(V89,インプットシート!$B:$Z,21,0),"")</f>
        <v/>
      </c>
      <c r="Y89">
        <v>87</v>
      </c>
      <c r="Z89" s="165" t="str">
        <f t="shared" si="24"/>
        <v>1年目消耗品費87</v>
      </c>
      <c r="AA89" s="165" t="str">
        <f>IFERROR(+VLOOKUP(Z89,インプットシート!$B:$Z,25,0),"")</f>
        <v/>
      </c>
      <c r="AB89" s="165" t="str">
        <f>IFERROR(+VLOOKUP(Z89,インプットシート!$B:$Z,21,0),"")</f>
        <v/>
      </c>
      <c r="AC89">
        <v>87</v>
      </c>
      <c r="AD89" s="165" t="str">
        <f t="shared" si="25"/>
        <v>1年目借料損料87</v>
      </c>
      <c r="AE89" s="165" t="str">
        <f>IFERROR(+VLOOKUP(AD89,インプットシート!$B:$Z,25,0),"")</f>
        <v/>
      </c>
      <c r="AF89" s="165" t="str">
        <f>IFERROR(+VLOOKUP(AD89,インプットシート!$B:$Z,21,0),"")</f>
        <v/>
      </c>
      <c r="AG89">
        <v>87</v>
      </c>
      <c r="AH89" s="165" t="str">
        <f t="shared" si="26"/>
        <v>1年目印刷製本費87</v>
      </c>
      <c r="AI89" s="165" t="str">
        <f>IFERROR(+VLOOKUP(AH89,インプットシート!$B:$Z,25,0),"")</f>
        <v/>
      </c>
      <c r="AJ89" s="165" t="str">
        <f>IFERROR(+VLOOKUP(AH89,インプットシート!$B:$Z,21,0),"")</f>
        <v/>
      </c>
      <c r="AK89">
        <v>87</v>
      </c>
      <c r="AL89" s="165" t="str">
        <f t="shared" si="27"/>
        <v>1年目通信運搬費87</v>
      </c>
      <c r="AM89" s="165" t="str">
        <f>IFERROR(+VLOOKUP(AL89,インプットシート!$B:$Z,25,0),"")</f>
        <v/>
      </c>
      <c r="AN89" s="165" t="str">
        <f>IFERROR(+VLOOKUP(AL89,インプットシート!$B:$Z,21,0),"")</f>
        <v/>
      </c>
      <c r="AO89">
        <v>87</v>
      </c>
      <c r="AP89" s="165" t="str">
        <f t="shared" si="28"/>
        <v>1年目委託費87</v>
      </c>
      <c r="AQ89" s="165" t="str">
        <f>IFERROR(+VLOOKUP(AP89,インプットシート!$B:$Z,25,0),"")</f>
        <v/>
      </c>
      <c r="AR89" s="165" t="str">
        <f>IFERROR(+VLOOKUP(AP89,インプットシート!$B:$Z,21,0),"")</f>
        <v/>
      </c>
      <c r="AS89">
        <v>87</v>
      </c>
      <c r="AT89" s="165" t="str">
        <f t="shared" si="29"/>
        <v>1年目雑役務費87</v>
      </c>
      <c r="AU89" s="165" t="str">
        <f>IFERROR(+VLOOKUP(AT89,インプットシート!$B:$Z,25,0),"")</f>
        <v/>
      </c>
      <c r="AV89" s="165" t="str">
        <f>IFERROR(+VLOOKUP(AT89,インプットシート!$B:$Z,21,0),"")</f>
        <v/>
      </c>
      <c r="AW89">
        <v>87</v>
      </c>
      <c r="AX89" s="165" t="str">
        <f t="shared" si="30"/>
        <v>1年目保険料87</v>
      </c>
      <c r="AY89" s="165" t="str">
        <f>IFERROR(+VLOOKUP(AX89,インプットシート!$B:$Z,25,0),"")</f>
        <v/>
      </c>
      <c r="AZ89" s="165" t="str">
        <f>IFERROR(+VLOOKUP(AX89,インプットシート!$B:$Z,21,0),"")</f>
        <v/>
      </c>
      <c r="BA89">
        <v>87</v>
      </c>
      <c r="BB89" s="165" t="str">
        <f t="shared" si="31"/>
        <v>1年目その他の経費87</v>
      </c>
      <c r="BC89" s="165" t="str">
        <f>IFERROR(+VLOOKUP(BB89,インプットシート!$B:$Z,25,0),"")</f>
        <v/>
      </c>
      <c r="BD89" s="165" t="str">
        <f>IFERROR(+VLOOKUP(BB89,インプットシート!$B:$Z,21,0),"")</f>
        <v/>
      </c>
      <c r="BE89">
        <v>87</v>
      </c>
      <c r="BF89" s="165" t="str">
        <f t="shared" si="32"/>
        <v>1年目参加費収入87</v>
      </c>
      <c r="BG89" s="165" t="str">
        <f>IFERROR(+VLOOKUP(BF89,インプットシート!$B:$Z,25,0),"")</f>
        <v/>
      </c>
      <c r="BH89" s="165" t="str">
        <f>IFERROR(+VLOOKUP(BF89,インプットシート!$B:$Z,21,0),"")</f>
        <v/>
      </c>
      <c r="BI89">
        <v>87</v>
      </c>
      <c r="BJ89" s="165" t="str">
        <f t="shared" si="33"/>
        <v>1年目寄付金・協賛金収入87</v>
      </c>
      <c r="BK89" s="165" t="str">
        <f>IFERROR(+VLOOKUP(BJ89,インプットシート!$B:$Z,25,0),"")</f>
        <v/>
      </c>
      <c r="BL89" s="165" t="str">
        <f>IFERROR(+VLOOKUP(BJ89,インプットシート!$B:$Z,21,0),"")</f>
        <v/>
      </c>
      <c r="BM89">
        <v>87</v>
      </c>
      <c r="BN89" s="165" t="str">
        <f t="shared" si="34"/>
        <v>1年目一般会計繰入金87</v>
      </c>
      <c r="BO89" s="165" t="str">
        <f>IFERROR(+VLOOKUP(BN89,インプットシート!$B:$Z,25,0),"")</f>
        <v/>
      </c>
      <c r="BP89" s="165" t="str">
        <f>IFERROR(+VLOOKUP(BN89,インプットシート!$B:$Z,21,0),"")</f>
        <v/>
      </c>
      <c r="BQ89">
        <v>87</v>
      </c>
      <c r="BR89" s="165" t="str">
        <f t="shared" si="35"/>
        <v>1年目賃金（職員）87</v>
      </c>
      <c r="BS89" s="165" t="str">
        <f>IFERROR(+VLOOKUP(BR89,インプットシート!$B:$Z,25,0),"")</f>
        <v/>
      </c>
      <c r="BT89" s="165" t="str">
        <f>IFERROR(+VLOOKUP(BR89,インプットシート!$B:$Z,21,0),"")</f>
        <v/>
      </c>
    </row>
    <row r="90" spans="1:72">
      <c r="A90">
        <v>88</v>
      </c>
      <c r="B90" s="165" t="str">
        <f t="shared" si="18"/>
        <v>1年目謝金88</v>
      </c>
      <c r="C90" s="165" t="str">
        <f>IFERROR(+VLOOKUP(B90,インプットシート!$B:$Z,25,0),"")</f>
        <v/>
      </c>
      <c r="D90" s="165" t="str">
        <f>IFERROR(+VLOOKUP(B90,インプットシート!$B:$Z,21,0),"")</f>
        <v/>
      </c>
      <c r="E90">
        <v>88</v>
      </c>
      <c r="F90" s="165" t="str">
        <f t="shared" si="19"/>
        <v>1年目旅費88</v>
      </c>
      <c r="G90" s="165" t="str">
        <f>IFERROR(+VLOOKUP(F90,インプットシート!$B:$Z,25,0),"")</f>
        <v/>
      </c>
      <c r="H90" s="165" t="str">
        <f>IFERROR(+VLOOKUP(F90,インプットシート!$B:$Z,21,0),"")</f>
        <v/>
      </c>
      <c r="I90">
        <v>88</v>
      </c>
      <c r="J90" s="165" t="str">
        <f t="shared" si="20"/>
        <v>1年目賃金（アルバイト）88</v>
      </c>
      <c r="K90" s="165" t="str">
        <f>IFERROR(+VLOOKUP(J90,インプットシート!$B:$Z,25,0),"")</f>
        <v/>
      </c>
      <c r="L90" s="165" t="str">
        <f>IFERROR(+VLOOKUP(J90,インプットシート!$B:$Z,21,0),"")</f>
        <v/>
      </c>
      <c r="M90">
        <v>88</v>
      </c>
      <c r="N90" s="165" t="str">
        <f t="shared" si="21"/>
        <v>1年目家賃88</v>
      </c>
      <c r="O90" s="165" t="str">
        <f>IFERROR(+VLOOKUP(N90,インプットシート!$B:$Z,25,0),"")</f>
        <v/>
      </c>
      <c r="P90" s="165" t="str">
        <f>IFERROR(+VLOOKUP(N90,インプットシート!$B:$Z,21,0),"")</f>
        <v/>
      </c>
      <c r="Q90">
        <v>88</v>
      </c>
      <c r="R90" s="165" t="str">
        <f t="shared" si="22"/>
        <v>1年目光熱水費88</v>
      </c>
      <c r="S90" s="165" t="str">
        <f>IFERROR(+VLOOKUP(R90,インプットシート!$B:$Z,25,0),"")</f>
        <v/>
      </c>
      <c r="T90" s="165" t="str">
        <f>IFERROR(+VLOOKUP(R90,インプットシート!$B:$Z,21,0),"")</f>
        <v/>
      </c>
      <c r="U90">
        <v>88</v>
      </c>
      <c r="V90" s="165" t="str">
        <f t="shared" si="23"/>
        <v>1年目備品購入費88</v>
      </c>
      <c r="W90" s="165" t="str">
        <f>IFERROR(+VLOOKUP(V90,インプットシート!$B:$Z,25,0),"")</f>
        <v/>
      </c>
      <c r="X90" s="165" t="str">
        <f>IFERROR(+VLOOKUP(V90,インプットシート!$B:$Z,21,0),"")</f>
        <v/>
      </c>
      <c r="Y90">
        <v>88</v>
      </c>
      <c r="Z90" s="165" t="str">
        <f t="shared" si="24"/>
        <v>1年目消耗品費88</v>
      </c>
      <c r="AA90" s="165" t="str">
        <f>IFERROR(+VLOOKUP(Z90,インプットシート!$B:$Z,25,0),"")</f>
        <v/>
      </c>
      <c r="AB90" s="165" t="str">
        <f>IFERROR(+VLOOKUP(Z90,インプットシート!$B:$Z,21,0),"")</f>
        <v/>
      </c>
      <c r="AC90">
        <v>88</v>
      </c>
      <c r="AD90" s="165" t="str">
        <f t="shared" si="25"/>
        <v>1年目借料損料88</v>
      </c>
      <c r="AE90" s="165" t="str">
        <f>IFERROR(+VLOOKUP(AD90,インプットシート!$B:$Z,25,0),"")</f>
        <v/>
      </c>
      <c r="AF90" s="165" t="str">
        <f>IFERROR(+VLOOKUP(AD90,インプットシート!$B:$Z,21,0),"")</f>
        <v/>
      </c>
      <c r="AG90">
        <v>88</v>
      </c>
      <c r="AH90" s="165" t="str">
        <f t="shared" si="26"/>
        <v>1年目印刷製本費88</v>
      </c>
      <c r="AI90" s="165" t="str">
        <f>IFERROR(+VLOOKUP(AH90,インプットシート!$B:$Z,25,0),"")</f>
        <v/>
      </c>
      <c r="AJ90" s="165" t="str">
        <f>IFERROR(+VLOOKUP(AH90,インプットシート!$B:$Z,21,0),"")</f>
        <v/>
      </c>
      <c r="AK90">
        <v>88</v>
      </c>
      <c r="AL90" s="165" t="str">
        <f t="shared" si="27"/>
        <v>1年目通信運搬費88</v>
      </c>
      <c r="AM90" s="165" t="str">
        <f>IFERROR(+VLOOKUP(AL90,インプットシート!$B:$Z,25,0),"")</f>
        <v/>
      </c>
      <c r="AN90" s="165" t="str">
        <f>IFERROR(+VLOOKUP(AL90,インプットシート!$B:$Z,21,0),"")</f>
        <v/>
      </c>
      <c r="AO90">
        <v>88</v>
      </c>
      <c r="AP90" s="165" t="str">
        <f t="shared" si="28"/>
        <v>1年目委託費88</v>
      </c>
      <c r="AQ90" s="165" t="str">
        <f>IFERROR(+VLOOKUP(AP90,インプットシート!$B:$Z,25,0),"")</f>
        <v/>
      </c>
      <c r="AR90" s="165" t="str">
        <f>IFERROR(+VLOOKUP(AP90,インプットシート!$B:$Z,21,0),"")</f>
        <v/>
      </c>
      <c r="AS90">
        <v>88</v>
      </c>
      <c r="AT90" s="165" t="str">
        <f t="shared" si="29"/>
        <v>1年目雑役務費88</v>
      </c>
      <c r="AU90" s="165" t="str">
        <f>IFERROR(+VLOOKUP(AT90,インプットシート!$B:$Z,25,0),"")</f>
        <v/>
      </c>
      <c r="AV90" s="165" t="str">
        <f>IFERROR(+VLOOKUP(AT90,インプットシート!$B:$Z,21,0),"")</f>
        <v/>
      </c>
      <c r="AW90">
        <v>88</v>
      </c>
      <c r="AX90" s="165" t="str">
        <f t="shared" si="30"/>
        <v>1年目保険料88</v>
      </c>
      <c r="AY90" s="165" t="str">
        <f>IFERROR(+VLOOKUP(AX90,インプットシート!$B:$Z,25,0),"")</f>
        <v/>
      </c>
      <c r="AZ90" s="165" t="str">
        <f>IFERROR(+VLOOKUP(AX90,インプットシート!$B:$Z,21,0),"")</f>
        <v/>
      </c>
      <c r="BA90">
        <v>88</v>
      </c>
      <c r="BB90" s="165" t="str">
        <f t="shared" si="31"/>
        <v>1年目その他の経費88</v>
      </c>
      <c r="BC90" s="165" t="str">
        <f>IFERROR(+VLOOKUP(BB90,インプットシート!$B:$Z,25,0),"")</f>
        <v/>
      </c>
      <c r="BD90" s="165" t="str">
        <f>IFERROR(+VLOOKUP(BB90,インプットシート!$B:$Z,21,0),"")</f>
        <v/>
      </c>
      <c r="BE90">
        <v>88</v>
      </c>
      <c r="BF90" s="165" t="str">
        <f t="shared" si="32"/>
        <v>1年目参加費収入88</v>
      </c>
      <c r="BG90" s="165" t="str">
        <f>IFERROR(+VLOOKUP(BF90,インプットシート!$B:$Z,25,0),"")</f>
        <v/>
      </c>
      <c r="BH90" s="165" t="str">
        <f>IFERROR(+VLOOKUP(BF90,インプットシート!$B:$Z,21,0),"")</f>
        <v/>
      </c>
      <c r="BI90">
        <v>88</v>
      </c>
      <c r="BJ90" s="165" t="str">
        <f t="shared" si="33"/>
        <v>1年目寄付金・協賛金収入88</v>
      </c>
      <c r="BK90" s="165" t="str">
        <f>IFERROR(+VLOOKUP(BJ90,インプットシート!$B:$Z,25,0),"")</f>
        <v/>
      </c>
      <c r="BL90" s="165" t="str">
        <f>IFERROR(+VLOOKUP(BJ90,インプットシート!$B:$Z,21,0),"")</f>
        <v/>
      </c>
      <c r="BM90">
        <v>88</v>
      </c>
      <c r="BN90" s="165" t="str">
        <f t="shared" si="34"/>
        <v>1年目一般会計繰入金88</v>
      </c>
      <c r="BO90" s="165" t="str">
        <f>IFERROR(+VLOOKUP(BN90,インプットシート!$B:$Z,25,0),"")</f>
        <v/>
      </c>
      <c r="BP90" s="165" t="str">
        <f>IFERROR(+VLOOKUP(BN90,インプットシート!$B:$Z,21,0),"")</f>
        <v/>
      </c>
      <c r="BQ90">
        <v>88</v>
      </c>
      <c r="BR90" s="165" t="str">
        <f t="shared" si="35"/>
        <v>1年目賃金（職員）88</v>
      </c>
      <c r="BS90" s="165" t="str">
        <f>IFERROR(+VLOOKUP(BR90,インプットシート!$B:$Z,25,0),"")</f>
        <v/>
      </c>
      <c r="BT90" s="165" t="str">
        <f>IFERROR(+VLOOKUP(BR90,インプットシート!$B:$Z,21,0),"")</f>
        <v/>
      </c>
    </row>
    <row r="91" spans="1:72">
      <c r="A91">
        <v>89</v>
      </c>
      <c r="B91" s="165" t="str">
        <f t="shared" si="18"/>
        <v>1年目謝金89</v>
      </c>
      <c r="C91" s="165" t="str">
        <f>IFERROR(+VLOOKUP(B91,インプットシート!$B:$Z,25,0),"")</f>
        <v/>
      </c>
      <c r="D91" s="165" t="str">
        <f>IFERROR(+VLOOKUP(B91,インプットシート!$B:$Z,21,0),"")</f>
        <v/>
      </c>
      <c r="E91">
        <v>89</v>
      </c>
      <c r="F91" s="165" t="str">
        <f t="shared" si="19"/>
        <v>1年目旅費89</v>
      </c>
      <c r="G91" s="165" t="str">
        <f>IFERROR(+VLOOKUP(F91,インプットシート!$B:$Z,25,0),"")</f>
        <v/>
      </c>
      <c r="H91" s="165" t="str">
        <f>IFERROR(+VLOOKUP(F91,インプットシート!$B:$Z,21,0),"")</f>
        <v/>
      </c>
      <c r="I91">
        <v>89</v>
      </c>
      <c r="J91" s="165" t="str">
        <f t="shared" si="20"/>
        <v>1年目賃金（アルバイト）89</v>
      </c>
      <c r="K91" s="165" t="str">
        <f>IFERROR(+VLOOKUP(J91,インプットシート!$B:$Z,25,0),"")</f>
        <v/>
      </c>
      <c r="L91" s="165" t="str">
        <f>IFERROR(+VLOOKUP(J91,インプットシート!$B:$Z,21,0),"")</f>
        <v/>
      </c>
      <c r="M91">
        <v>89</v>
      </c>
      <c r="N91" s="165" t="str">
        <f t="shared" si="21"/>
        <v>1年目家賃89</v>
      </c>
      <c r="O91" s="165" t="str">
        <f>IFERROR(+VLOOKUP(N91,インプットシート!$B:$Z,25,0),"")</f>
        <v/>
      </c>
      <c r="P91" s="165" t="str">
        <f>IFERROR(+VLOOKUP(N91,インプットシート!$B:$Z,21,0),"")</f>
        <v/>
      </c>
      <c r="Q91">
        <v>89</v>
      </c>
      <c r="R91" s="165" t="str">
        <f t="shared" si="22"/>
        <v>1年目光熱水費89</v>
      </c>
      <c r="S91" s="165" t="str">
        <f>IFERROR(+VLOOKUP(R91,インプットシート!$B:$Z,25,0),"")</f>
        <v/>
      </c>
      <c r="T91" s="165" t="str">
        <f>IFERROR(+VLOOKUP(R91,インプットシート!$B:$Z,21,0),"")</f>
        <v/>
      </c>
      <c r="U91">
        <v>89</v>
      </c>
      <c r="V91" s="165" t="str">
        <f t="shared" si="23"/>
        <v>1年目備品購入費89</v>
      </c>
      <c r="W91" s="165" t="str">
        <f>IFERROR(+VLOOKUP(V91,インプットシート!$B:$Z,25,0),"")</f>
        <v/>
      </c>
      <c r="X91" s="165" t="str">
        <f>IFERROR(+VLOOKUP(V91,インプットシート!$B:$Z,21,0),"")</f>
        <v/>
      </c>
      <c r="Y91">
        <v>89</v>
      </c>
      <c r="Z91" s="165" t="str">
        <f t="shared" si="24"/>
        <v>1年目消耗品費89</v>
      </c>
      <c r="AA91" s="165" t="str">
        <f>IFERROR(+VLOOKUP(Z91,インプットシート!$B:$Z,25,0),"")</f>
        <v/>
      </c>
      <c r="AB91" s="165" t="str">
        <f>IFERROR(+VLOOKUP(Z91,インプットシート!$B:$Z,21,0),"")</f>
        <v/>
      </c>
      <c r="AC91">
        <v>89</v>
      </c>
      <c r="AD91" s="165" t="str">
        <f t="shared" si="25"/>
        <v>1年目借料損料89</v>
      </c>
      <c r="AE91" s="165" t="str">
        <f>IFERROR(+VLOOKUP(AD91,インプットシート!$B:$Z,25,0),"")</f>
        <v/>
      </c>
      <c r="AF91" s="165" t="str">
        <f>IFERROR(+VLOOKUP(AD91,インプットシート!$B:$Z,21,0),"")</f>
        <v/>
      </c>
      <c r="AG91">
        <v>89</v>
      </c>
      <c r="AH91" s="165" t="str">
        <f t="shared" si="26"/>
        <v>1年目印刷製本費89</v>
      </c>
      <c r="AI91" s="165" t="str">
        <f>IFERROR(+VLOOKUP(AH91,インプットシート!$B:$Z,25,0),"")</f>
        <v/>
      </c>
      <c r="AJ91" s="165" t="str">
        <f>IFERROR(+VLOOKUP(AH91,インプットシート!$B:$Z,21,0),"")</f>
        <v/>
      </c>
      <c r="AK91">
        <v>89</v>
      </c>
      <c r="AL91" s="165" t="str">
        <f t="shared" si="27"/>
        <v>1年目通信運搬費89</v>
      </c>
      <c r="AM91" s="165" t="str">
        <f>IFERROR(+VLOOKUP(AL91,インプットシート!$B:$Z,25,0),"")</f>
        <v/>
      </c>
      <c r="AN91" s="165" t="str">
        <f>IFERROR(+VLOOKUP(AL91,インプットシート!$B:$Z,21,0),"")</f>
        <v/>
      </c>
      <c r="AO91">
        <v>89</v>
      </c>
      <c r="AP91" s="165" t="str">
        <f t="shared" si="28"/>
        <v>1年目委託費89</v>
      </c>
      <c r="AQ91" s="165" t="str">
        <f>IFERROR(+VLOOKUP(AP91,インプットシート!$B:$Z,25,0),"")</f>
        <v/>
      </c>
      <c r="AR91" s="165" t="str">
        <f>IFERROR(+VLOOKUP(AP91,インプットシート!$B:$Z,21,0),"")</f>
        <v/>
      </c>
      <c r="AS91">
        <v>89</v>
      </c>
      <c r="AT91" s="165" t="str">
        <f t="shared" si="29"/>
        <v>1年目雑役務費89</v>
      </c>
      <c r="AU91" s="165" t="str">
        <f>IFERROR(+VLOOKUP(AT91,インプットシート!$B:$Z,25,0),"")</f>
        <v/>
      </c>
      <c r="AV91" s="165" t="str">
        <f>IFERROR(+VLOOKUP(AT91,インプットシート!$B:$Z,21,0),"")</f>
        <v/>
      </c>
      <c r="AW91">
        <v>89</v>
      </c>
      <c r="AX91" s="165" t="str">
        <f t="shared" si="30"/>
        <v>1年目保険料89</v>
      </c>
      <c r="AY91" s="165" t="str">
        <f>IFERROR(+VLOOKUP(AX91,インプットシート!$B:$Z,25,0),"")</f>
        <v/>
      </c>
      <c r="AZ91" s="165" t="str">
        <f>IFERROR(+VLOOKUP(AX91,インプットシート!$B:$Z,21,0),"")</f>
        <v/>
      </c>
      <c r="BA91">
        <v>89</v>
      </c>
      <c r="BB91" s="165" t="str">
        <f t="shared" si="31"/>
        <v>1年目その他の経費89</v>
      </c>
      <c r="BC91" s="165" t="str">
        <f>IFERROR(+VLOOKUP(BB91,インプットシート!$B:$Z,25,0),"")</f>
        <v/>
      </c>
      <c r="BD91" s="165" t="str">
        <f>IFERROR(+VLOOKUP(BB91,インプットシート!$B:$Z,21,0),"")</f>
        <v/>
      </c>
      <c r="BE91">
        <v>89</v>
      </c>
      <c r="BF91" s="165" t="str">
        <f t="shared" si="32"/>
        <v>1年目参加費収入89</v>
      </c>
      <c r="BG91" s="165" t="str">
        <f>IFERROR(+VLOOKUP(BF91,インプットシート!$B:$Z,25,0),"")</f>
        <v/>
      </c>
      <c r="BH91" s="165" t="str">
        <f>IFERROR(+VLOOKUP(BF91,インプットシート!$B:$Z,21,0),"")</f>
        <v/>
      </c>
      <c r="BI91">
        <v>89</v>
      </c>
      <c r="BJ91" s="165" t="str">
        <f t="shared" si="33"/>
        <v>1年目寄付金・協賛金収入89</v>
      </c>
      <c r="BK91" s="165" t="str">
        <f>IFERROR(+VLOOKUP(BJ91,インプットシート!$B:$Z,25,0),"")</f>
        <v/>
      </c>
      <c r="BL91" s="165" t="str">
        <f>IFERROR(+VLOOKUP(BJ91,インプットシート!$B:$Z,21,0),"")</f>
        <v/>
      </c>
      <c r="BM91">
        <v>89</v>
      </c>
      <c r="BN91" s="165" t="str">
        <f t="shared" si="34"/>
        <v>1年目一般会計繰入金89</v>
      </c>
      <c r="BO91" s="165" t="str">
        <f>IFERROR(+VLOOKUP(BN91,インプットシート!$B:$Z,25,0),"")</f>
        <v/>
      </c>
      <c r="BP91" s="165" t="str">
        <f>IFERROR(+VLOOKUP(BN91,インプットシート!$B:$Z,21,0),"")</f>
        <v/>
      </c>
      <c r="BQ91">
        <v>89</v>
      </c>
      <c r="BR91" s="165" t="str">
        <f t="shared" si="35"/>
        <v>1年目賃金（職員）89</v>
      </c>
      <c r="BS91" s="165" t="str">
        <f>IFERROR(+VLOOKUP(BR91,インプットシート!$B:$Z,25,0),"")</f>
        <v/>
      </c>
      <c r="BT91" s="165" t="str">
        <f>IFERROR(+VLOOKUP(BR91,インプットシート!$B:$Z,21,0),"")</f>
        <v/>
      </c>
    </row>
    <row r="92" spans="1:72">
      <c r="A92">
        <v>90</v>
      </c>
      <c r="B92" s="165" t="str">
        <f t="shared" si="18"/>
        <v>1年目謝金90</v>
      </c>
      <c r="C92" s="165" t="str">
        <f>IFERROR(+VLOOKUP(B92,インプットシート!$B:$Z,25,0),"")</f>
        <v/>
      </c>
      <c r="D92" s="165" t="str">
        <f>IFERROR(+VLOOKUP(B92,インプットシート!$B:$Z,21,0),"")</f>
        <v/>
      </c>
      <c r="E92">
        <v>90</v>
      </c>
      <c r="F92" s="165" t="str">
        <f t="shared" si="19"/>
        <v>1年目旅費90</v>
      </c>
      <c r="G92" s="165" t="str">
        <f>IFERROR(+VLOOKUP(F92,インプットシート!$B:$Z,25,0),"")</f>
        <v/>
      </c>
      <c r="H92" s="165" t="str">
        <f>IFERROR(+VLOOKUP(F92,インプットシート!$B:$Z,21,0),"")</f>
        <v/>
      </c>
      <c r="I92">
        <v>90</v>
      </c>
      <c r="J92" s="165" t="str">
        <f t="shared" si="20"/>
        <v>1年目賃金（アルバイト）90</v>
      </c>
      <c r="K92" s="165" t="str">
        <f>IFERROR(+VLOOKUP(J92,インプットシート!$B:$Z,25,0),"")</f>
        <v/>
      </c>
      <c r="L92" s="165" t="str">
        <f>IFERROR(+VLOOKUP(J92,インプットシート!$B:$Z,21,0),"")</f>
        <v/>
      </c>
      <c r="M92">
        <v>90</v>
      </c>
      <c r="N92" s="165" t="str">
        <f t="shared" si="21"/>
        <v>1年目家賃90</v>
      </c>
      <c r="O92" s="165" t="str">
        <f>IFERROR(+VLOOKUP(N92,インプットシート!$B:$Z,25,0),"")</f>
        <v/>
      </c>
      <c r="P92" s="165" t="str">
        <f>IFERROR(+VLOOKUP(N92,インプットシート!$B:$Z,21,0),"")</f>
        <v/>
      </c>
      <c r="Q92">
        <v>90</v>
      </c>
      <c r="R92" s="165" t="str">
        <f t="shared" si="22"/>
        <v>1年目光熱水費90</v>
      </c>
      <c r="S92" s="165" t="str">
        <f>IFERROR(+VLOOKUP(R92,インプットシート!$B:$Z,25,0),"")</f>
        <v/>
      </c>
      <c r="T92" s="165" t="str">
        <f>IFERROR(+VLOOKUP(R92,インプットシート!$B:$Z,21,0),"")</f>
        <v/>
      </c>
      <c r="U92">
        <v>90</v>
      </c>
      <c r="V92" s="165" t="str">
        <f t="shared" si="23"/>
        <v>1年目備品購入費90</v>
      </c>
      <c r="W92" s="165" t="str">
        <f>IFERROR(+VLOOKUP(V92,インプットシート!$B:$Z,25,0),"")</f>
        <v/>
      </c>
      <c r="X92" s="165" t="str">
        <f>IFERROR(+VLOOKUP(V92,インプットシート!$B:$Z,21,0),"")</f>
        <v/>
      </c>
      <c r="Y92">
        <v>90</v>
      </c>
      <c r="Z92" s="165" t="str">
        <f t="shared" si="24"/>
        <v>1年目消耗品費90</v>
      </c>
      <c r="AA92" s="165" t="str">
        <f>IFERROR(+VLOOKUP(Z92,インプットシート!$B:$Z,25,0),"")</f>
        <v/>
      </c>
      <c r="AB92" s="165" t="str">
        <f>IFERROR(+VLOOKUP(Z92,インプットシート!$B:$Z,21,0),"")</f>
        <v/>
      </c>
      <c r="AC92">
        <v>90</v>
      </c>
      <c r="AD92" s="165" t="str">
        <f t="shared" si="25"/>
        <v>1年目借料損料90</v>
      </c>
      <c r="AE92" s="165" t="str">
        <f>IFERROR(+VLOOKUP(AD92,インプットシート!$B:$Z,25,0),"")</f>
        <v/>
      </c>
      <c r="AF92" s="165" t="str">
        <f>IFERROR(+VLOOKUP(AD92,インプットシート!$B:$Z,21,0),"")</f>
        <v/>
      </c>
      <c r="AG92">
        <v>90</v>
      </c>
      <c r="AH92" s="165" t="str">
        <f t="shared" si="26"/>
        <v>1年目印刷製本費90</v>
      </c>
      <c r="AI92" s="165" t="str">
        <f>IFERROR(+VLOOKUP(AH92,インプットシート!$B:$Z,25,0),"")</f>
        <v/>
      </c>
      <c r="AJ92" s="165" t="str">
        <f>IFERROR(+VLOOKUP(AH92,インプットシート!$B:$Z,21,0),"")</f>
        <v/>
      </c>
      <c r="AK92">
        <v>90</v>
      </c>
      <c r="AL92" s="165" t="str">
        <f t="shared" si="27"/>
        <v>1年目通信運搬費90</v>
      </c>
      <c r="AM92" s="165" t="str">
        <f>IFERROR(+VLOOKUP(AL92,インプットシート!$B:$Z,25,0),"")</f>
        <v/>
      </c>
      <c r="AN92" s="165" t="str">
        <f>IFERROR(+VLOOKUP(AL92,インプットシート!$B:$Z,21,0),"")</f>
        <v/>
      </c>
      <c r="AO92">
        <v>90</v>
      </c>
      <c r="AP92" s="165" t="str">
        <f t="shared" si="28"/>
        <v>1年目委託費90</v>
      </c>
      <c r="AQ92" s="165" t="str">
        <f>IFERROR(+VLOOKUP(AP92,インプットシート!$B:$Z,25,0),"")</f>
        <v/>
      </c>
      <c r="AR92" s="165" t="str">
        <f>IFERROR(+VLOOKUP(AP92,インプットシート!$B:$Z,21,0),"")</f>
        <v/>
      </c>
      <c r="AS92">
        <v>90</v>
      </c>
      <c r="AT92" s="165" t="str">
        <f t="shared" si="29"/>
        <v>1年目雑役務費90</v>
      </c>
      <c r="AU92" s="165" t="str">
        <f>IFERROR(+VLOOKUP(AT92,インプットシート!$B:$Z,25,0),"")</f>
        <v/>
      </c>
      <c r="AV92" s="165" t="str">
        <f>IFERROR(+VLOOKUP(AT92,インプットシート!$B:$Z,21,0),"")</f>
        <v/>
      </c>
      <c r="AW92">
        <v>90</v>
      </c>
      <c r="AX92" s="165" t="str">
        <f t="shared" si="30"/>
        <v>1年目保険料90</v>
      </c>
      <c r="AY92" s="165" t="str">
        <f>IFERROR(+VLOOKUP(AX92,インプットシート!$B:$Z,25,0),"")</f>
        <v/>
      </c>
      <c r="AZ92" s="165" t="str">
        <f>IFERROR(+VLOOKUP(AX92,インプットシート!$B:$Z,21,0),"")</f>
        <v/>
      </c>
      <c r="BA92">
        <v>90</v>
      </c>
      <c r="BB92" s="165" t="str">
        <f t="shared" si="31"/>
        <v>1年目その他の経費90</v>
      </c>
      <c r="BC92" s="165" t="str">
        <f>IFERROR(+VLOOKUP(BB92,インプットシート!$B:$Z,25,0),"")</f>
        <v/>
      </c>
      <c r="BD92" s="165" t="str">
        <f>IFERROR(+VLOOKUP(BB92,インプットシート!$B:$Z,21,0),"")</f>
        <v/>
      </c>
      <c r="BE92">
        <v>90</v>
      </c>
      <c r="BF92" s="165" t="str">
        <f t="shared" si="32"/>
        <v>1年目参加費収入90</v>
      </c>
      <c r="BG92" s="165" t="str">
        <f>IFERROR(+VLOOKUP(BF92,インプットシート!$B:$Z,25,0),"")</f>
        <v/>
      </c>
      <c r="BH92" s="165" t="str">
        <f>IFERROR(+VLOOKUP(BF92,インプットシート!$B:$Z,21,0),"")</f>
        <v/>
      </c>
      <c r="BI92">
        <v>90</v>
      </c>
      <c r="BJ92" s="165" t="str">
        <f t="shared" si="33"/>
        <v>1年目寄付金・協賛金収入90</v>
      </c>
      <c r="BK92" s="165" t="str">
        <f>IFERROR(+VLOOKUP(BJ92,インプットシート!$B:$Z,25,0),"")</f>
        <v/>
      </c>
      <c r="BL92" s="165" t="str">
        <f>IFERROR(+VLOOKUP(BJ92,インプットシート!$B:$Z,21,0),"")</f>
        <v/>
      </c>
      <c r="BM92">
        <v>90</v>
      </c>
      <c r="BN92" s="165" t="str">
        <f t="shared" si="34"/>
        <v>1年目一般会計繰入金90</v>
      </c>
      <c r="BO92" s="165" t="str">
        <f>IFERROR(+VLOOKUP(BN92,インプットシート!$B:$Z,25,0),"")</f>
        <v/>
      </c>
      <c r="BP92" s="165" t="str">
        <f>IFERROR(+VLOOKUP(BN92,インプットシート!$B:$Z,21,0),"")</f>
        <v/>
      </c>
      <c r="BQ92">
        <v>90</v>
      </c>
      <c r="BR92" s="165" t="str">
        <f t="shared" si="35"/>
        <v>1年目賃金（職員）90</v>
      </c>
      <c r="BS92" s="165" t="str">
        <f>IFERROR(+VLOOKUP(BR92,インプットシート!$B:$Z,25,0),"")</f>
        <v/>
      </c>
      <c r="BT92" s="165" t="str">
        <f>IFERROR(+VLOOKUP(BR92,インプットシート!$B:$Z,21,0),"")</f>
        <v/>
      </c>
    </row>
    <row r="93" spans="1:72">
      <c r="A93">
        <v>91</v>
      </c>
      <c r="B93" s="165" t="str">
        <f t="shared" si="18"/>
        <v>1年目謝金91</v>
      </c>
      <c r="C93" s="165" t="str">
        <f>IFERROR(+VLOOKUP(B93,インプットシート!$B:$Z,25,0),"")</f>
        <v/>
      </c>
      <c r="D93" s="165" t="str">
        <f>IFERROR(+VLOOKUP(B93,インプットシート!$B:$Z,21,0),"")</f>
        <v/>
      </c>
      <c r="E93">
        <v>91</v>
      </c>
      <c r="F93" s="165" t="str">
        <f t="shared" si="19"/>
        <v>1年目旅費91</v>
      </c>
      <c r="G93" s="165" t="str">
        <f>IFERROR(+VLOOKUP(F93,インプットシート!$B:$Z,25,0),"")</f>
        <v/>
      </c>
      <c r="H93" s="165" t="str">
        <f>IFERROR(+VLOOKUP(F93,インプットシート!$B:$Z,21,0),"")</f>
        <v/>
      </c>
      <c r="I93">
        <v>91</v>
      </c>
      <c r="J93" s="165" t="str">
        <f t="shared" si="20"/>
        <v>1年目賃金（アルバイト）91</v>
      </c>
      <c r="K93" s="165" t="str">
        <f>IFERROR(+VLOOKUP(J93,インプットシート!$B:$Z,25,0),"")</f>
        <v/>
      </c>
      <c r="L93" s="165" t="str">
        <f>IFERROR(+VLOOKUP(J93,インプットシート!$B:$Z,21,0),"")</f>
        <v/>
      </c>
      <c r="M93">
        <v>91</v>
      </c>
      <c r="N93" s="165" t="str">
        <f t="shared" si="21"/>
        <v>1年目家賃91</v>
      </c>
      <c r="O93" s="165" t="str">
        <f>IFERROR(+VLOOKUP(N93,インプットシート!$B:$Z,25,0),"")</f>
        <v/>
      </c>
      <c r="P93" s="165" t="str">
        <f>IFERROR(+VLOOKUP(N93,インプットシート!$B:$Z,21,0),"")</f>
        <v/>
      </c>
      <c r="Q93">
        <v>91</v>
      </c>
      <c r="R93" s="165" t="str">
        <f t="shared" si="22"/>
        <v>1年目光熱水費91</v>
      </c>
      <c r="S93" s="165" t="str">
        <f>IFERROR(+VLOOKUP(R93,インプットシート!$B:$Z,25,0),"")</f>
        <v/>
      </c>
      <c r="T93" s="165" t="str">
        <f>IFERROR(+VLOOKUP(R93,インプットシート!$B:$Z,21,0),"")</f>
        <v/>
      </c>
      <c r="U93">
        <v>91</v>
      </c>
      <c r="V93" s="165" t="str">
        <f t="shared" si="23"/>
        <v>1年目備品購入費91</v>
      </c>
      <c r="W93" s="165" t="str">
        <f>IFERROR(+VLOOKUP(V93,インプットシート!$B:$Z,25,0),"")</f>
        <v/>
      </c>
      <c r="X93" s="165" t="str">
        <f>IFERROR(+VLOOKUP(V93,インプットシート!$B:$Z,21,0),"")</f>
        <v/>
      </c>
      <c r="Y93">
        <v>91</v>
      </c>
      <c r="Z93" s="165" t="str">
        <f t="shared" si="24"/>
        <v>1年目消耗品費91</v>
      </c>
      <c r="AA93" s="165" t="str">
        <f>IFERROR(+VLOOKUP(Z93,インプットシート!$B:$Z,25,0),"")</f>
        <v/>
      </c>
      <c r="AB93" s="165" t="str">
        <f>IFERROR(+VLOOKUP(Z93,インプットシート!$B:$Z,21,0),"")</f>
        <v/>
      </c>
      <c r="AC93">
        <v>91</v>
      </c>
      <c r="AD93" s="165" t="str">
        <f t="shared" si="25"/>
        <v>1年目借料損料91</v>
      </c>
      <c r="AE93" s="165" t="str">
        <f>IFERROR(+VLOOKUP(AD93,インプットシート!$B:$Z,25,0),"")</f>
        <v/>
      </c>
      <c r="AF93" s="165" t="str">
        <f>IFERROR(+VLOOKUP(AD93,インプットシート!$B:$Z,21,0),"")</f>
        <v/>
      </c>
      <c r="AG93">
        <v>91</v>
      </c>
      <c r="AH93" s="165" t="str">
        <f t="shared" si="26"/>
        <v>1年目印刷製本費91</v>
      </c>
      <c r="AI93" s="165" t="str">
        <f>IFERROR(+VLOOKUP(AH93,インプットシート!$B:$Z,25,0),"")</f>
        <v/>
      </c>
      <c r="AJ93" s="165" t="str">
        <f>IFERROR(+VLOOKUP(AH93,インプットシート!$B:$Z,21,0),"")</f>
        <v/>
      </c>
      <c r="AK93">
        <v>91</v>
      </c>
      <c r="AL93" s="165" t="str">
        <f t="shared" si="27"/>
        <v>1年目通信運搬費91</v>
      </c>
      <c r="AM93" s="165" t="str">
        <f>IFERROR(+VLOOKUP(AL93,インプットシート!$B:$Z,25,0),"")</f>
        <v/>
      </c>
      <c r="AN93" s="165" t="str">
        <f>IFERROR(+VLOOKUP(AL93,インプットシート!$B:$Z,21,0),"")</f>
        <v/>
      </c>
      <c r="AO93">
        <v>91</v>
      </c>
      <c r="AP93" s="165" t="str">
        <f t="shared" si="28"/>
        <v>1年目委託費91</v>
      </c>
      <c r="AQ93" s="165" t="str">
        <f>IFERROR(+VLOOKUP(AP93,インプットシート!$B:$Z,25,0),"")</f>
        <v/>
      </c>
      <c r="AR93" s="165" t="str">
        <f>IFERROR(+VLOOKUP(AP93,インプットシート!$B:$Z,21,0),"")</f>
        <v/>
      </c>
      <c r="AS93">
        <v>91</v>
      </c>
      <c r="AT93" s="165" t="str">
        <f t="shared" si="29"/>
        <v>1年目雑役務費91</v>
      </c>
      <c r="AU93" s="165" t="str">
        <f>IFERROR(+VLOOKUP(AT93,インプットシート!$B:$Z,25,0),"")</f>
        <v/>
      </c>
      <c r="AV93" s="165" t="str">
        <f>IFERROR(+VLOOKUP(AT93,インプットシート!$B:$Z,21,0),"")</f>
        <v/>
      </c>
      <c r="AW93">
        <v>91</v>
      </c>
      <c r="AX93" s="165" t="str">
        <f t="shared" si="30"/>
        <v>1年目保険料91</v>
      </c>
      <c r="AY93" s="165" t="str">
        <f>IFERROR(+VLOOKUP(AX93,インプットシート!$B:$Z,25,0),"")</f>
        <v/>
      </c>
      <c r="AZ93" s="165" t="str">
        <f>IFERROR(+VLOOKUP(AX93,インプットシート!$B:$Z,21,0),"")</f>
        <v/>
      </c>
      <c r="BA93">
        <v>91</v>
      </c>
      <c r="BB93" s="165" t="str">
        <f t="shared" si="31"/>
        <v>1年目その他の経費91</v>
      </c>
      <c r="BC93" s="165" t="str">
        <f>IFERROR(+VLOOKUP(BB93,インプットシート!$B:$Z,25,0),"")</f>
        <v/>
      </c>
      <c r="BD93" s="165" t="str">
        <f>IFERROR(+VLOOKUP(BB93,インプットシート!$B:$Z,21,0),"")</f>
        <v/>
      </c>
      <c r="BE93">
        <v>91</v>
      </c>
      <c r="BF93" s="165" t="str">
        <f t="shared" si="32"/>
        <v>1年目参加費収入91</v>
      </c>
      <c r="BG93" s="165" t="str">
        <f>IFERROR(+VLOOKUP(BF93,インプットシート!$B:$Z,25,0),"")</f>
        <v/>
      </c>
      <c r="BH93" s="165" t="str">
        <f>IFERROR(+VLOOKUP(BF93,インプットシート!$B:$Z,21,0),"")</f>
        <v/>
      </c>
      <c r="BI93">
        <v>91</v>
      </c>
      <c r="BJ93" s="165" t="str">
        <f t="shared" si="33"/>
        <v>1年目寄付金・協賛金収入91</v>
      </c>
      <c r="BK93" s="165" t="str">
        <f>IFERROR(+VLOOKUP(BJ93,インプットシート!$B:$Z,25,0),"")</f>
        <v/>
      </c>
      <c r="BL93" s="165" t="str">
        <f>IFERROR(+VLOOKUP(BJ93,インプットシート!$B:$Z,21,0),"")</f>
        <v/>
      </c>
      <c r="BM93">
        <v>91</v>
      </c>
      <c r="BN93" s="165" t="str">
        <f t="shared" si="34"/>
        <v>1年目一般会計繰入金91</v>
      </c>
      <c r="BO93" s="165" t="str">
        <f>IFERROR(+VLOOKUP(BN93,インプットシート!$B:$Z,25,0),"")</f>
        <v/>
      </c>
      <c r="BP93" s="165" t="str">
        <f>IFERROR(+VLOOKUP(BN93,インプットシート!$B:$Z,21,0),"")</f>
        <v/>
      </c>
      <c r="BQ93">
        <v>91</v>
      </c>
      <c r="BR93" s="165" t="str">
        <f t="shared" si="35"/>
        <v>1年目賃金（職員）91</v>
      </c>
      <c r="BS93" s="165" t="str">
        <f>IFERROR(+VLOOKUP(BR93,インプットシート!$B:$Z,25,0),"")</f>
        <v/>
      </c>
      <c r="BT93" s="165" t="str">
        <f>IFERROR(+VLOOKUP(BR93,インプットシート!$B:$Z,21,0),"")</f>
        <v/>
      </c>
    </row>
    <row r="94" spans="1:72">
      <c r="A94">
        <v>92</v>
      </c>
      <c r="B94" s="165" t="str">
        <f t="shared" si="18"/>
        <v>1年目謝金92</v>
      </c>
      <c r="C94" s="165" t="str">
        <f>IFERROR(+VLOOKUP(B94,インプットシート!$B:$Z,25,0),"")</f>
        <v/>
      </c>
      <c r="D94" s="165" t="str">
        <f>IFERROR(+VLOOKUP(B94,インプットシート!$B:$Z,21,0),"")</f>
        <v/>
      </c>
      <c r="E94">
        <v>92</v>
      </c>
      <c r="F94" s="165" t="str">
        <f t="shared" si="19"/>
        <v>1年目旅費92</v>
      </c>
      <c r="G94" s="165" t="str">
        <f>IFERROR(+VLOOKUP(F94,インプットシート!$B:$Z,25,0),"")</f>
        <v/>
      </c>
      <c r="H94" s="165" t="str">
        <f>IFERROR(+VLOOKUP(F94,インプットシート!$B:$Z,21,0),"")</f>
        <v/>
      </c>
      <c r="I94">
        <v>92</v>
      </c>
      <c r="J94" s="165" t="str">
        <f t="shared" si="20"/>
        <v>1年目賃金（アルバイト）92</v>
      </c>
      <c r="K94" s="165" t="str">
        <f>IFERROR(+VLOOKUP(J94,インプットシート!$B:$Z,25,0),"")</f>
        <v/>
      </c>
      <c r="L94" s="165" t="str">
        <f>IFERROR(+VLOOKUP(J94,インプットシート!$B:$Z,21,0),"")</f>
        <v/>
      </c>
      <c r="M94">
        <v>92</v>
      </c>
      <c r="N94" s="165" t="str">
        <f t="shared" si="21"/>
        <v>1年目家賃92</v>
      </c>
      <c r="O94" s="165" t="str">
        <f>IFERROR(+VLOOKUP(N94,インプットシート!$B:$Z,25,0),"")</f>
        <v/>
      </c>
      <c r="P94" s="165" t="str">
        <f>IFERROR(+VLOOKUP(N94,インプットシート!$B:$Z,21,0),"")</f>
        <v/>
      </c>
      <c r="Q94">
        <v>92</v>
      </c>
      <c r="R94" s="165" t="str">
        <f t="shared" si="22"/>
        <v>1年目光熱水費92</v>
      </c>
      <c r="S94" s="165" t="str">
        <f>IFERROR(+VLOOKUP(R94,インプットシート!$B:$Z,25,0),"")</f>
        <v/>
      </c>
      <c r="T94" s="165" t="str">
        <f>IFERROR(+VLOOKUP(R94,インプットシート!$B:$Z,21,0),"")</f>
        <v/>
      </c>
      <c r="U94">
        <v>92</v>
      </c>
      <c r="V94" s="165" t="str">
        <f t="shared" si="23"/>
        <v>1年目備品購入費92</v>
      </c>
      <c r="W94" s="165" t="str">
        <f>IFERROR(+VLOOKUP(V94,インプットシート!$B:$Z,25,0),"")</f>
        <v/>
      </c>
      <c r="X94" s="165" t="str">
        <f>IFERROR(+VLOOKUP(V94,インプットシート!$B:$Z,21,0),"")</f>
        <v/>
      </c>
      <c r="Y94">
        <v>92</v>
      </c>
      <c r="Z94" s="165" t="str">
        <f t="shared" si="24"/>
        <v>1年目消耗品費92</v>
      </c>
      <c r="AA94" s="165" t="str">
        <f>IFERROR(+VLOOKUP(Z94,インプットシート!$B:$Z,25,0),"")</f>
        <v/>
      </c>
      <c r="AB94" s="165" t="str">
        <f>IFERROR(+VLOOKUP(Z94,インプットシート!$B:$Z,21,0),"")</f>
        <v/>
      </c>
      <c r="AC94">
        <v>92</v>
      </c>
      <c r="AD94" s="165" t="str">
        <f t="shared" si="25"/>
        <v>1年目借料損料92</v>
      </c>
      <c r="AE94" s="165" t="str">
        <f>IFERROR(+VLOOKUP(AD94,インプットシート!$B:$Z,25,0),"")</f>
        <v/>
      </c>
      <c r="AF94" s="165" t="str">
        <f>IFERROR(+VLOOKUP(AD94,インプットシート!$B:$Z,21,0),"")</f>
        <v/>
      </c>
      <c r="AG94">
        <v>92</v>
      </c>
      <c r="AH94" s="165" t="str">
        <f t="shared" si="26"/>
        <v>1年目印刷製本費92</v>
      </c>
      <c r="AI94" s="165" t="str">
        <f>IFERROR(+VLOOKUP(AH94,インプットシート!$B:$Z,25,0),"")</f>
        <v/>
      </c>
      <c r="AJ94" s="165" t="str">
        <f>IFERROR(+VLOOKUP(AH94,インプットシート!$B:$Z,21,0),"")</f>
        <v/>
      </c>
      <c r="AK94">
        <v>92</v>
      </c>
      <c r="AL94" s="165" t="str">
        <f t="shared" si="27"/>
        <v>1年目通信運搬費92</v>
      </c>
      <c r="AM94" s="165" t="str">
        <f>IFERROR(+VLOOKUP(AL94,インプットシート!$B:$Z,25,0),"")</f>
        <v/>
      </c>
      <c r="AN94" s="165" t="str">
        <f>IFERROR(+VLOOKUP(AL94,インプットシート!$B:$Z,21,0),"")</f>
        <v/>
      </c>
      <c r="AO94">
        <v>92</v>
      </c>
      <c r="AP94" s="165" t="str">
        <f t="shared" si="28"/>
        <v>1年目委託費92</v>
      </c>
      <c r="AQ94" s="165" t="str">
        <f>IFERROR(+VLOOKUP(AP94,インプットシート!$B:$Z,25,0),"")</f>
        <v/>
      </c>
      <c r="AR94" s="165" t="str">
        <f>IFERROR(+VLOOKUP(AP94,インプットシート!$B:$Z,21,0),"")</f>
        <v/>
      </c>
      <c r="AS94">
        <v>92</v>
      </c>
      <c r="AT94" s="165" t="str">
        <f t="shared" si="29"/>
        <v>1年目雑役務費92</v>
      </c>
      <c r="AU94" s="165" t="str">
        <f>IFERROR(+VLOOKUP(AT94,インプットシート!$B:$Z,25,0),"")</f>
        <v/>
      </c>
      <c r="AV94" s="165" t="str">
        <f>IFERROR(+VLOOKUP(AT94,インプットシート!$B:$Z,21,0),"")</f>
        <v/>
      </c>
      <c r="AW94">
        <v>92</v>
      </c>
      <c r="AX94" s="165" t="str">
        <f t="shared" si="30"/>
        <v>1年目保険料92</v>
      </c>
      <c r="AY94" s="165" t="str">
        <f>IFERROR(+VLOOKUP(AX94,インプットシート!$B:$Z,25,0),"")</f>
        <v/>
      </c>
      <c r="AZ94" s="165" t="str">
        <f>IFERROR(+VLOOKUP(AX94,インプットシート!$B:$Z,21,0),"")</f>
        <v/>
      </c>
      <c r="BA94">
        <v>92</v>
      </c>
      <c r="BB94" s="165" t="str">
        <f t="shared" si="31"/>
        <v>1年目その他の経費92</v>
      </c>
      <c r="BC94" s="165" t="str">
        <f>IFERROR(+VLOOKUP(BB94,インプットシート!$B:$Z,25,0),"")</f>
        <v/>
      </c>
      <c r="BD94" s="165" t="str">
        <f>IFERROR(+VLOOKUP(BB94,インプットシート!$B:$Z,21,0),"")</f>
        <v/>
      </c>
      <c r="BE94">
        <v>92</v>
      </c>
      <c r="BF94" s="165" t="str">
        <f t="shared" si="32"/>
        <v>1年目参加費収入92</v>
      </c>
      <c r="BG94" s="165" t="str">
        <f>IFERROR(+VLOOKUP(BF94,インプットシート!$B:$Z,25,0),"")</f>
        <v/>
      </c>
      <c r="BH94" s="165" t="str">
        <f>IFERROR(+VLOOKUP(BF94,インプットシート!$B:$Z,21,0),"")</f>
        <v/>
      </c>
      <c r="BI94">
        <v>92</v>
      </c>
      <c r="BJ94" s="165" t="str">
        <f t="shared" si="33"/>
        <v>1年目寄付金・協賛金収入92</v>
      </c>
      <c r="BK94" s="165" t="str">
        <f>IFERROR(+VLOOKUP(BJ94,インプットシート!$B:$Z,25,0),"")</f>
        <v/>
      </c>
      <c r="BL94" s="165" t="str">
        <f>IFERROR(+VLOOKUP(BJ94,インプットシート!$B:$Z,21,0),"")</f>
        <v/>
      </c>
      <c r="BM94">
        <v>92</v>
      </c>
      <c r="BN94" s="165" t="str">
        <f t="shared" si="34"/>
        <v>1年目一般会計繰入金92</v>
      </c>
      <c r="BO94" s="165" t="str">
        <f>IFERROR(+VLOOKUP(BN94,インプットシート!$B:$Z,25,0),"")</f>
        <v/>
      </c>
      <c r="BP94" s="165" t="str">
        <f>IFERROR(+VLOOKUP(BN94,インプットシート!$B:$Z,21,0),"")</f>
        <v/>
      </c>
      <c r="BQ94">
        <v>92</v>
      </c>
      <c r="BR94" s="165" t="str">
        <f t="shared" si="35"/>
        <v>1年目賃金（職員）92</v>
      </c>
      <c r="BS94" s="165" t="str">
        <f>IFERROR(+VLOOKUP(BR94,インプットシート!$B:$Z,25,0),"")</f>
        <v/>
      </c>
      <c r="BT94" s="165" t="str">
        <f>IFERROR(+VLOOKUP(BR94,インプットシート!$B:$Z,21,0),"")</f>
        <v/>
      </c>
    </row>
    <row r="95" spans="1:72">
      <c r="A95">
        <v>93</v>
      </c>
      <c r="B95" s="165" t="str">
        <f t="shared" si="18"/>
        <v>1年目謝金93</v>
      </c>
      <c r="C95" s="165" t="str">
        <f>IFERROR(+VLOOKUP(B95,インプットシート!$B:$Z,25,0),"")</f>
        <v/>
      </c>
      <c r="D95" s="165" t="str">
        <f>IFERROR(+VLOOKUP(B95,インプットシート!$B:$Z,21,0),"")</f>
        <v/>
      </c>
      <c r="E95">
        <v>93</v>
      </c>
      <c r="F95" s="165" t="str">
        <f t="shared" si="19"/>
        <v>1年目旅費93</v>
      </c>
      <c r="G95" s="165" t="str">
        <f>IFERROR(+VLOOKUP(F95,インプットシート!$B:$Z,25,0),"")</f>
        <v/>
      </c>
      <c r="H95" s="165" t="str">
        <f>IFERROR(+VLOOKUP(F95,インプットシート!$B:$Z,21,0),"")</f>
        <v/>
      </c>
      <c r="I95">
        <v>93</v>
      </c>
      <c r="J95" s="165" t="str">
        <f t="shared" si="20"/>
        <v>1年目賃金（アルバイト）93</v>
      </c>
      <c r="K95" s="165" t="str">
        <f>IFERROR(+VLOOKUP(J95,インプットシート!$B:$Z,25,0),"")</f>
        <v/>
      </c>
      <c r="L95" s="165" t="str">
        <f>IFERROR(+VLOOKUP(J95,インプットシート!$B:$Z,21,0),"")</f>
        <v/>
      </c>
      <c r="M95">
        <v>93</v>
      </c>
      <c r="N95" s="165" t="str">
        <f t="shared" si="21"/>
        <v>1年目家賃93</v>
      </c>
      <c r="O95" s="165" t="str">
        <f>IFERROR(+VLOOKUP(N95,インプットシート!$B:$Z,25,0),"")</f>
        <v/>
      </c>
      <c r="P95" s="165" t="str">
        <f>IFERROR(+VLOOKUP(N95,インプットシート!$B:$Z,21,0),"")</f>
        <v/>
      </c>
      <c r="Q95">
        <v>93</v>
      </c>
      <c r="R95" s="165" t="str">
        <f t="shared" si="22"/>
        <v>1年目光熱水費93</v>
      </c>
      <c r="S95" s="165" t="str">
        <f>IFERROR(+VLOOKUP(R95,インプットシート!$B:$Z,25,0),"")</f>
        <v/>
      </c>
      <c r="T95" s="165" t="str">
        <f>IFERROR(+VLOOKUP(R95,インプットシート!$B:$Z,21,0),"")</f>
        <v/>
      </c>
      <c r="U95">
        <v>93</v>
      </c>
      <c r="V95" s="165" t="str">
        <f t="shared" si="23"/>
        <v>1年目備品購入費93</v>
      </c>
      <c r="W95" s="165" t="str">
        <f>IFERROR(+VLOOKUP(V95,インプットシート!$B:$Z,25,0),"")</f>
        <v/>
      </c>
      <c r="X95" s="165" t="str">
        <f>IFERROR(+VLOOKUP(V95,インプットシート!$B:$Z,21,0),"")</f>
        <v/>
      </c>
      <c r="Y95">
        <v>93</v>
      </c>
      <c r="Z95" s="165" t="str">
        <f t="shared" si="24"/>
        <v>1年目消耗品費93</v>
      </c>
      <c r="AA95" s="165" t="str">
        <f>IFERROR(+VLOOKUP(Z95,インプットシート!$B:$Z,25,0),"")</f>
        <v/>
      </c>
      <c r="AB95" s="165" t="str">
        <f>IFERROR(+VLOOKUP(Z95,インプットシート!$B:$Z,21,0),"")</f>
        <v/>
      </c>
      <c r="AC95">
        <v>93</v>
      </c>
      <c r="AD95" s="165" t="str">
        <f t="shared" si="25"/>
        <v>1年目借料損料93</v>
      </c>
      <c r="AE95" s="165" t="str">
        <f>IFERROR(+VLOOKUP(AD95,インプットシート!$B:$Z,25,0),"")</f>
        <v/>
      </c>
      <c r="AF95" s="165" t="str">
        <f>IFERROR(+VLOOKUP(AD95,インプットシート!$B:$Z,21,0),"")</f>
        <v/>
      </c>
      <c r="AG95">
        <v>93</v>
      </c>
      <c r="AH95" s="165" t="str">
        <f t="shared" si="26"/>
        <v>1年目印刷製本費93</v>
      </c>
      <c r="AI95" s="165" t="str">
        <f>IFERROR(+VLOOKUP(AH95,インプットシート!$B:$Z,25,0),"")</f>
        <v/>
      </c>
      <c r="AJ95" s="165" t="str">
        <f>IFERROR(+VLOOKUP(AH95,インプットシート!$B:$Z,21,0),"")</f>
        <v/>
      </c>
      <c r="AK95">
        <v>93</v>
      </c>
      <c r="AL95" s="165" t="str">
        <f t="shared" si="27"/>
        <v>1年目通信運搬費93</v>
      </c>
      <c r="AM95" s="165" t="str">
        <f>IFERROR(+VLOOKUP(AL95,インプットシート!$B:$Z,25,0),"")</f>
        <v/>
      </c>
      <c r="AN95" s="165" t="str">
        <f>IFERROR(+VLOOKUP(AL95,インプットシート!$B:$Z,21,0),"")</f>
        <v/>
      </c>
      <c r="AO95">
        <v>93</v>
      </c>
      <c r="AP95" s="165" t="str">
        <f t="shared" si="28"/>
        <v>1年目委託費93</v>
      </c>
      <c r="AQ95" s="165" t="str">
        <f>IFERROR(+VLOOKUP(AP95,インプットシート!$B:$Z,25,0),"")</f>
        <v/>
      </c>
      <c r="AR95" s="165" t="str">
        <f>IFERROR(+VLOOKUP(AP95,インプットシート!$B:$Z,21,0),"")</f>
        <v/>
      </c>
      <c r="AS95">
        <v>93</v>
      </c>
      <c r="AT95" s="165" t="str">
        <f t="shared" si="29"/>
        <v>1年目雑役務費93</v>
      </c>
      <c r="AU95" s="165" t="str">
        <f>IFERROR(+VLOOKUP(AT95,インプットシート!$B:$Z,25,0),"")</f>
        <v/>
      </c>
      <c r="AV95" s="165" t="str">
        <f>IFERROR(+VLOOKUP(AT95,インプットシート!$B:$Z,21,0),"")</f>
        <v/>
      </c>
      <c r="AW95">
        <v>93</v>
      </c>
      <c r="AX95" s="165" t="str">
        <f t="shared" si="30"/>
        <v>1年目保険料93</v>
      </c>
      <c r="AY95" s="165" t="str">
        <f>IFERROR(+VLOOKUP(AX95,インプットシート!$B:$Z,25,0),"")</f>
        <v/>
      </c>
      <c r="AZ95" s="165" t="str">
        <f>IFERROR(+VLOOKUP(AX95,インプットシート!$B:$Z,21,0),"")</f>
        <v/>
      </c>
      <c r="BA95">
        <v>93</v>
      </c>
      <c r="BB95" s="165" t="str">
        <f t="shared" si="31"/>
        <v>1年目その他の経費93</v>
      </c>
      <c r="BC95" s="165" t="str">
        <f>IFERROR(+VLOOKUP(BB95,インプットシート!$B:$Z,25,0),"")</f>
        <v/>
      </c>
      <c r="BD95" s="165" t="str">
        <f>IFERROR(+VLOOKUP(BB95,インプットシート!$B:$Z,21,0),"")</f>
        <v/>
      </c>
      <c r="BE95">
        <v>93</v>
      </c>
      <c r="BF95" s="165" t="str">
        <f t="shared" si="32"/>
        <v>1年目参加費収入93</v>
      </c>
      <c r="BG95" s="165" t="str">
        <f>IFERROR(+VLOOKUP(BF95,インプットシート!$B:$Z,25,0),"")</f>
        <v/>
      </c>
      <c r="BH95" s="165" t="str">
        <f>IFERROR(+VLOOKUP(BF95,インプットシート!$B:$Z,21,0),"")</f>
        <v/>
      </c>
      <c r="BI95">
        <v>93</v>
      </c>
      <c r="BJ95" s="165" t="str">
        <f t="shared" si="33"/>
        <v>1年目寄付金・協賛金収入93</v>
      </c>
      <c r="BK95" s="165" t="str">
        <f>IFERROR(+VLOOKUP(BJ95,インプットシート!$B:$Z,25,0),"")</f>
        <v/>
      </c>
      <c r="BL95" s="165" t="str">
        <f>IFERROR(+VLOOKUP(BJ95,インプットシート!$B:$Z,21,0),"")</f>
        <v/>
      </c>
      <c r="BM95">
        <v>93</v>
      </c>
      <c r="BN95" s="165" t="str">
        <f t="shared" si="34"/>
        <v>1年目一般会計繰入金93</v>
      </c>
      <c r="BO95" s="165" t="str">
        <f>IFERROR(+VLOOKUP(BN95,インプットシート!$B:$Z,25,0),"")</f>
        <v/>
      </c>
      <c r="BP95" s="165" t="str">
        <f>IFERROR(+VLOOKUP(BN95,インプットシート!$B:$Z,21,0),"")</f>
        <v/>
      </c>
      <c r="BQ95">
        <v>93</v>
      </c>
      <c r="BR95" s="165" t="str">
        <f t="shared" si="35"/>
        <v>1年目賃金（職員）93</v>
      </c>
      <c r="BS95" s="165" t="str">
        <f>IFERROR(+VLOOKUP(BR95,インプットシート!$B:$Z,25,0),"")</f>
        <v/>
      </c>
      <c r="BT95" s="165" t="str">
        <f>IFERROR(+VLOOKUP(BR95,インプットシート!$B:$Z,21,0),"")</f>
        <v/>
      </c>
    </row>
    <row r="96" spans="1:72">
      <c r="A96">
        <v>94</v>
      </c>
      <c r="B96" s="165" t="str">
        <f t="shared" si="18"/>
        <v>1年目謝金94</v>
      </c>
      <c r="C96" s="165" t="str">
        <f>IFERROR(+VLOOKUP(B96,インプットシート!$B:$Z,25,0),"")</f>
        <v/>
      </c>
      <c r="D96" s="165" t="str">
        <f>IFERROR(+VLOOKUP(B96,インプットシート!$B:$Z,21,0),"")</f>
        <v/>
      </c>
      <c r="E96">
        <v>94</v>
      </c>
      <c r="F96" s="165" t="str">
        <f t="shared" si="19"/>
        <v>1年目旅費94</v>
      </c>
      <c r="G96" s="165" t="str">
        <f>IFERROR(+VLOOKUP(F96,インプットシート!$B:$Z,25,0),"")</f>
        <v/>
      </c>
      <c r="H96" s="165" t="str">
        <f>IFERROR(+VLOOKUP(F96,インプットシート!$B:$Z,21,0),"")</f>
        <v/>
      </c>
      <c r="I96">
        <v>94</v>
      </c>
      <c r="J96" s="165" t="str">
        <f t="shared" si="20"/>
        <v>1年目賃金（アルバイト）94</v>
      </c>
      <c r="K96" s="165" t="str">
        <f>IFERROR(+VLOOKUP(J96,インプットシート!$B:$Z,25,0),"")</f>
        <v/>
      </c>
      <c r="L96" s="165" t="str">
        <f>IFERROR(+VLOOKUP(J96,インプットシート!$B:$Z,21,0),"")</f>
        <v/>
      </c>
      <c r="M96">
        <v>94</v>
      </c>
      <c r="N96" s="165" t="str">
        <f t="shared" si="21"/>
        <v>1年目家賃94</v>
      </c>
      <c r="O96" s="165" t="str">
        <f>IFERROR(+VLOOKUP(N96,インプットシート!$B:$Z,25,0),"")</f>
        <v/>
      </c>
      <c r="P96" s="165" t="str">
        <f>IFERROR(+VLOOKUP(N96,インプットシート!$B:$Z,21,0),"")</f>
        <v/>
      </c>
      <c r="Q96">
        <v>94</v>
      </c>
      <c r="R96" s="165" t="str">
        <f t="shared" si="22"/>
        <v>1年目光熱水費94</v>
      </c>
      <c r="S96" s="165" t="str">
        <f>IFERROR(+VLOOKUP(R96,インプットシート!$B:$Z,25,0),"")</f>
        <v/>
      </c>
      <c r="T96" s="165" t="str">
        <f>IFERROR(+VLOOKUP(R96,インプットシート!$B:$Z,21,0),"")</f>
        <v/>
      </c>
      <c r="U96">
        <v>94</v>
      </c>
      <c r="V96" s="165" t="str">
        <f t="shared" si="23"/>
        <v>1年目備品購入費94</v>
      </c>
      <c r="W96" s="165" t="str">
        <f>IFERROR(+VLOOKUP(V96,インプットシート!$B:$Z,25,0),"")</f>
        <v/>
      </c>
      <c r="X96" s="165" t="str">
        <f>IFERROR(+VLOOKUP(V96,インプットシート!$B:$Z,21,0),"")</f>
        <v/>
      </c>
      <c r="Y96">
        <v>94</v>
      </c>
      <c r="Z96" s="165" t="str">
        <f t="shared" si="24"/>
        <v>1年目消耗品費94</v>
      </c>
      <c r="AA96" s="165" t="str">
        <f>IFERROR(+VLOOKUP(Z96,インプットシート!$B:$Z,25,0),"")</f>
        <v/>
      </c>
      <c r="AB96" s="165" t="str">
        <f>IFERROR(+VLOOKUP(Z96,インプットシート!$B:$Z,21,0),"")</f>
        <v/>
      </c>
      <c r="AC96">
        <v>94</v>
      </c>
      <c r="AD96" s="165" t="str">
        <f t="shared" si="25"/>
        <v>1年目借料損料94</v>
      </c>
      <c r="AE96" s="165" t="str">
        <f>IFERROR(+VLOOKUP(AD96,インプットシート!$B:$Z,25,0),"")</f>
        <v/>
      </c>
      <c r="AF96" s="165" t="str">
        <f>IFERROR(+VLOOKUP(AD96,インプットシート!$B:$Z,21,0),"")</f>
        <v/>
      </c>
      <c r="AG96">
        <v>94</v>
      </c>
      <c r="AH96" s="165" t="str">
        <f t="shared" si="26"/>
        <v>1年目印刷製本費94</v>
      </c>
      <c r="AI96" s="165" t="str">
        <f>IFERROR(+VLOOKUP(AH96,インプットシート!$B:$Z,25,0),"")</f>
        <v/>
      </c>
      <c r="AJ96" s="165" t="str">
        <f>IFERROR(+VLOOKUP(AH96,インプットシート!$B:$Z,21,0),"")</f>
        <v/>
      </c>
      <c r="AK96">
        <v>94</v>
      </c>
      <c r="AL96" s="165" t="str">
        <f t="shared" si="27"/>
        <v>1年目通信運搬費94</v>
      </c>
      <c r="AM96" s="165" t="str">
        <f>IFERROR(+VLOOKUP(AL96,インプットシート!$B:$Z,25,0),"")</f>
        <v/>
      </c>
      <c r="AN96" s="165" t="str">
        <f>IFERROR(+VLOOKUP(AL96,インプットシート!$B:$Z,21,0),"")</f>
        <v/>
      </c>
      <c r="AO96">
        <v>94</v>
      </c>
      <c r="AP96" s="165" t="str">
        <f t="shared" si="28"/>
        <v>1年目委託費94</v>
      </c>
      <c r="AQ96" s="165" t="str">
        <f>IFERROR(+VLOOKUP(AP96,インプットシート!$B:$Z,25,0),"")</f>
        <v/>
      </c>
      <c r="AR96" s="165" t="str">
        <f>IFERROR(+VLOOKUP(AP96,インプットシート!$B:$Z,21,0),"")</f>
        <v/>
      </c>
      <c r="AS96">
        <v>94</v>
      </c>
      <c r="AT96" s="165" t="str">
        <f t="shared" si="29"/>
        <v>1年目雑役務費94</v>
      </c>
      <c r="AU96" s="165" t="str">
        <f>IFERROR(+VLOOKUP(AT96,インプットシート!$B:$Z,25,0),"")</f>
        <v/>
      </c>
      <c r="AV96" s="165" t="str">
        <f>IFERROR(+VLOOKUP(AT96,インプットシート!$B:$Z,21,0),"")</f>
        <v/>
      </c>
      <c r="AW96">
        <v>94</v>
      </c>
      <c r="AX96" s="165" t="str">
        <f t="shared" si="30"/>
        <v>1年目保険料94</v>
      </c>
      <c r="AY96" s="165" t="str">
        <f>IFERROR(+VLOOKUP(AX96,インプットシート!$B:$Z,25,0),"")</f>
        <v/>
      </c>
      <c r="AZ96" s="165" t="str">
        <f>IFERROR(+VLOOKUP(AX96,インプットシート!$B:$Z,21,0),"")</f>
        <v/>
      </c>
      <c r="BA96">
        <v>94</v>
      </c>
      <c r="BB96" s="165" t="str">
        <f t="shared" si="31"/>
        <v>1年目その他の経費94</v>
      </c>
      <c r="BC96" s="165" t="str">
        <f>IFERROR(+VLOOKUP(BB96,インプットシート!$B:$Z,25,0),"")</f>
        <v/>
      </c>
      <c r="BD96" s="165" t="str">
        <f>IFERROR(+VLOOKUP(BB96,インプットシート!$B:$Z,21,0),"")</f>
        <v/>
      </c>
      <c r="BE96">
        <v>94</v>
      </c>
      <c r="BF96" s="165" t="str">
        <f t="shared" si="32"/>
        <v>1年目参加費収入94</v>
      </c>
      <c r="BG96" s="165" t="str">
        <f>IFERROR(+VLOOKUP(BF96,インプットシート!$B:$Z,25,0),"")</f>
        <v/>
      </c>
      <c r="BH96" s="165" t="str">
        <f>IFERROR(+VLOOKUP(BF96,インプットシート!$B:$Z,21,0),"")</f>
        <v/>
      </c>
      <c r="BI96">
        <v>94</v>
      </c>
      <c r="BJ96" s="165" t="str">
        <f t="shared" si="33"/>
        <v>1年目寄付金・協賛金収入94</v>
      </c>
      <c r="BK96" s="165" t="str">
        <f>IFERROR(+VLOOKUP(BJ96,インプットシート!$B:$Z,25,0),"")</f>
        <v/>
      </c>
      <c r="BL96" s="165" t="str">
        <f>IFERROR(+VLOOKUP(BJ96,インプットシート!$B:$Z,21,0),"")</f>
        <v/>
      </c>
      <c r="BM96">
        <v>94</v>
      </c>
      <c r="BN96" s="165" t="str">
        <f t="shared" si="34"/>
        <v>1年目一般会計繰入金94</v>
      </c>
      <c r="BO96" s="165" t="str">
        <f>IFERROR(+VLOOKUP(BN96,インプットシート!$B:$Z,25,0),"")</f>
        <v/>
      </c>
      <c r="BP96" s="165" t="str">
        <f>IFERROR(+VLOOKUP(BN96,インプットシート!$B:$Z,21,0),"")</f>
        <v/>
      </c>
      <c r="BQ96">
        <v>94</v>
      </c>
      <c r="BR96" s="165" t="str">
        <f t="shared" si="35"/>
        <v>1年目賃金（職員）94</v>
      </c>
      <c r="BS96" s="165" t="str">
        <f>IFERROR(+VLOOKUP(BR96,インプットシート!$B:$Z,25,0),"")</f>
        <v/>
      </c>
      <c r="BT96" s="165" t="str">
        <f>IFERROR(+VLOOKUP(BR96,インプットシート!$B:$Z,21,0),"")</f>
        <v/>
      </c>
    </row>
    <row r="97" spans="1:72">
      <c r="A97">
        <v>95</v>
      </c>
      <c r="B97" s="165" t="str">
        <f t="shared" si="18"/>
        <v>1年目謝金95</v>
      </c>
      <c r="C97" s="165" t="str">
        <f>IFERROR(+VLOOKUP(B97,インプットシート!$B:$Z,25,0),"")</f>
        <v/>
      </c>
      <c r="D97" s="165" t="str">
        <f>IFERROR(+VLOOKUP(B97,インプットシート!$B:$Z,21,0),"")</f>
        <v/>
      </c>
      <c r="E97">
        <v>95</v>
      </c>
      <c r="F97" s="165" t="str">
        <f t="shared" si="19"/>
        <v>1年目旅費95</v>
      </c>
      <c r="G97" s="165" t="str">
        <f>IFERROR(+VLOOKUP(F97,インプットシート!$B:$Z,25,0),"")</f>
        <v/>
      </c>
      <c r="H97" s="165" t="str">
        <f>IFERROR(+VLOOKUP(F97,インプットシート!$B:$Z,21,0),"")</f>
        <v/>
      </c>
      <c r="I97">
        <v>95</v>
      </c>
      <c r="J97" s="165" t="str">
        <f t="shared" si="20"/>
        <v>1年目賃金（アルバイト）95</v>
      </c>
      <c r="K97" s="165" t="str">
        <f>IFERROR(+VLOOKUP(J97,インプットシート!$B:$Z,25,0),"")</f>
        <v/>
      </c>
      <c r="L97" s="165" t="str">
        <f>IFERROR(+VLOOKUP(J97,インプットシート!$B:$Z,21,0),"")</f>
        <v/>
      </c>
      <c r="M97">
        <v>95</v>
      </c>
      <c r="N97" s="165" t="str">
        <f t="shared" si="21"/>
        <v>1年目家賃95</v>
      </c>
      <c r="O97" s="165" t="str">
        <f>IFERROR(+VLOOKUP(N97,インプットシート!$B:$Z,25,0),"")</f>
        <v/>
      </c>
      <c r="P97" s="165" t="str">
        <f>IFERROR(+VLOOKUP(N97,インプットシート!$B:$Z,21,0),"")</f>
        <v/>
      </c>
      <c r="Q97">
        <v>95</v>
      </c>
      <c r="R97" s="165" t="str">
        <f t="shared" si="22"/>
        <v>1年目光熱水費95</v>
      </c>
      <c r="S97" s="165" t="str">
        <f>IFERROR(+VLOOKUP(R97,インプットシート!$B:$Z,25,0),"")</f>
        <v/>
      </c>
      <c r="T97" s="165" t="str">
        <f>IFERROR(+VLOOKUP(R97,インプットシート!$B:$Z,21,0),"")</f>
        <v/>
      </c>
      <c r="U97">
        <v>95</v>
      </c>
      <c r="V97" s="165" t="str">
        <f t="shared" si="23"/>
        <v>1年目備品購入費95</v>
      </c>
      <c r="W97" s="165" t="str">
        <f>IFERROR(+VLOOKUP(V97,インプットシート!$B:$Z,25,0),"")</f>
        <v/>
      </c>
      <c r="X97" s="165" t="str">
        <f>IFERROR(+VLOOKUP(V97,インプットシート!$B:$Z,21,0),"")</f>
        <v/>
      </c>
      <c r="Y97">
        <v>95</v>
      </c>
      <c r="Z97" s="165" t="str">
        <f t="shared" si="24"/>
        <v>1年目消耗品費95</v>
      </c>
      <c r="AA97" s="165" t="str">
        <f>IFERROR(+VLOOKUP(Z97,インプットシート!$B:$Z,25,0),"")</f>
        <v/>
      </c>
      <c r="AB97" s="165" t="str">
        <f>IFERROR(+VLOOKUP(Z97,インプットシート!$B:$Z,21,0),"")</f>
        <v/>
      </c>
      <c r="AC97">
        <v>95</v>
      </c>
      <c r="AD97" s="165" t="str">
        <f t="shared" si="25"/>
        <v>1年目借料損料95</v>
      </c>
      <c r="AE97" s="165" t="str">
        <f>IFERROR(+VLOOKUP(AD97,インプットシート!$B:$Z,25,0),"")</f>
        <v/>
      </c>
      <c r="AF97" s="165" t="str">
        <f>IFERROR(+VLOOKUP(AD97,インプットシート!$B:$Z,21,0),"")</f>
        <v/>
      </c>
      <c r="AG97">
        <v>95</v>
      </c>
      <c r="AH97" s="165" t="str">
        <f t="shared" si="26"/>
        <v>1年目印刷製本費95</v>
      </c>
      <c r="AI97" s="165" t="str">
        <f>IFERROR(+VLOOKUP(AH97,インプットシート!$B:$Z,25,0),"")</f>
        <v/>
      </c>
      <c r="AJ97" s="165" t="str">
        <f>IFERROR(+VLOOKUP(AH97,インプットシート!$B:$Z,21,0),"")</f>
        <v/>
      </c>
      <c r="AK97">
        <v>95</v>
      </c>
      <c r="AL97" s="165" t="str">
        <f t="shared" si="27"/>
        <v>1年目通信運搬費95</v>
      </c>
      <c r="AM97" s="165" t="str">
        <f>IFERROR(+VLOOKUP(AL97,インプットシート!$B:$Z,25,0),"")</f>
        <v/>
      </c>
      <c r="AN97" s="165" t="str">
        <f>IFERROR(+VLOOKUP(AL97,インプットシート!$B:$Z,21,0),"")</f>
        <v/>
      </c>
      <c r="AO97">
        <v>95</v>
      </c>
      <c r="AP97" s="165" t="str">
        <f t="shared" si="28"/>
        <v>1年目委託費95</v>
      </c>
      <c r="AQ97" s="165" t="str">
        <f>IFERROR(+VLOOKUP(AP97,インプットシート!$B:$Z,25,0),"")</f>
        <v/>
      </c>
      <c r="AR97" s="165" t="str">
        <f>IFERROR(+VLOOKUP(AP97,インプットシート!$B:$Z,21,0),"")</f>
        <v/>
      </c>
      <c r="AS97">
        <v>95</v>
      </c>
      <c r="AT97" s="165" t="str">
        <f t="shared" si="29"/>
        <v>1年目雑役務費95</v>
      </c>
      <c r="AU97" s="165" t="str">
        <f>IFERROR(+VLOOKUP(AT97,インプットシート!$B:$Z,25,0),"")</f>
        <v/>
      </c>
      <c r="AV97" s="165" t="str">
        <f>IFERROR(+VLOOKUP(AT97,インプットシート!$B:$Z,21,0),"")</f>
        <v/>
      </c>
      <c r="AW97">
        <v>95</v>
      </c>
      <c r="AX97" s="165" t="str">
        <f t="shared" si="30"/>
        <v>1年目保険料95</v>
      </c>
      <c r="AY97" s="165" t="str">
        <f>IFERROR(+VLOOKUP(AX97,インプットシート!$B:$Z,25,0),"")</f>
        <v/>
      </c>
      <c r="AZ97" s="165" t="str">
        <f>IFERROR(+VLOOKUP(AX97,インプットシート!$B:$Z,21,0),"")</f>
        <v/>
      </c>
      <c r="BA97">
        <v>95</v>
      </c>
      <c r="BB97" s="165" t="str">
        <f t="shared" si="31"/>
        <v>1年目その他の経費95</v>
      </c>
      <c r="BC97" s="165" t="str">
        <f>IFERROR(+VLOOKUP(BB97,インプットシート!$B:$Z,25,0),"")</f>
        <v/>
      </c>
      <c r="BD97" s="165" t="str">
        <f>IFERROR(+VLOOKUP(BB97,インプットシート!$B:$Z,21,0),"")</f>
        <v/>
      </c>
      <c r="BE97">
        <v>95</v>
      </c>
      <c r="BF97" s="165" t="str">
        <f t="shared" si="32"/>
        <v>1年目参加費収入95</v>
      </c>
      <c r="BG97" s="165" t="str">
        <f>IFERROR(+VLOOKUP(BF97,インプットシート!$B:$Z,25,0),"")</f>
        <v/>
      </c>
      <c r="BH97" s="165" t="str">
        <f>IFERROR(+VLOOKUP(BF97,インプットシート!$B:$Z,21,0),"")</f>
        <v/>
      </c>
      <c r="BI97">
        <v>95</v>
      </c>
      <c r="BJ97" s="165" t="str">
        <f t="shared" si="33"/>
        <v>1年目寄付金・協賛金収入95</v>
      </c>
      <c r="BK97" s="165" t="str">
        <f>IFERROR(+VLOOKUP(BJ97,インプットシート!$B:$Z,25,0),"")</f>
        <v/>
      </c>
      <c r="BL97" s="165" t="str">
        <f>IFERROR(+VLOOKUP(BJ97,インプットシート!$B:$Z,21,0),"")</f>
        <v/>
      </c>
      <c r="BM97">
        <v>95</v>
      </c>
      <c r="BN97" s="165" t="str">
        <f t="shared" si="34"/>
        <v>1年目一般会計繰入金95</v>
      </c>
      <c r="BO97" s="165" t="str">
        <f>IFERROR(+VLOOKUP(BN97,インプットシート!$B:$Z,25,0),"")</f>
        <v/>
      </c>
      <c r="BP97" s="165" t="str">
        <f>IFERROR(+VLOOKUP(BN97,インプットシート!$B:$Z,21,0),"")</f>
        <v/>
      </c>
      <c r="BQ97">
        <v>95</v>
      </c>
      <c r="BR97" s="165" t="str">
        <f t="shared" si="35"/>
        <v>1年目賃金（職員）95</v>
      </c>
      <c r="BS97" s="165" t="str">
        <f>IFERROR(+VLOOKUP(BR97,インプットシート!$B:$Z,25,0),"")</f>
        <v/>
      </c>
      <c r="BT97" s="165" t="str">
        <f>IFERROR(+VLOOKUP(BR97,インプットシート!$B:$Z,21,0),"")</f>
        <v/>
      </c>
    </row>
    <row r="98" spans="1:72">
      <c r="A98">
        <v>96</v>
      </c>
      <c r="B98" s="165" t="str">
        <f t="shared" si="18"/>
        <v>1年目謝金96</v>
      </c>
      <c r="C98" s="165" t="str">
        <f>IFERROR(+VLOOKUP(B98,インプットシート!$B:$Z,25,0),"")</f>
        <v/>
      </c>
      <c r="D98" s="165" t="str">
        <f>IFERROR(+VLOOKUP(B98,インプットシート!$B:$Z,21,0),"")</f>
        <v/>
      </c>
      <c r="E98">
        <v>96</v>
      </c>
      <c r="F98" s="165" t="str">
        <f t="shared" si="19"/>
        <v>1年目旅費96</v>
      </c>
      <c r="G98" s="165" t="str">
        <f>IFERROR(+VLOOKUP(F98,インプットシート!$B:$Z,25,0),"")</f>
        <v/>
      </c>
      <c r="H98" s="165" t="str">
        <f>IFERROR(+VLOOKUP(F98,インプットシート!$B:$Z,21,0),"")</f>
        <v/>
      </c>
      <c r="I98">
        <v>96</v>
      </c>
      <c r="J98" s="165" t="str">
        <f t="shared" si="20"/>
        <v>1年目賃金（アルバイト）96</v>
      </c>
      <c r="K98" s="165" t="str">
        <f>IFERROR(+VLOOKUP(J98,インプットシート!$B:$Z,25,0),"")</f>
        <v/>
      </c>
      <c r="L98" s="165" t="str">
        <f>IFERROR(+VLOOKUP(J98,インプットシート!$B:$Z,21,0),"")</f>
        <v/>
      </c>
      <c r="M98">
        <v>96</v>
      </c>
      <c r="N98" s="165" t="str">
        <f t="shared" si="21"/>
        <v>1年目家賃96</v>
      </c>
      <c r="O98" s="165" t="str">
        <f>IFERROR(+VLOOKUP(N98,インプットシート!$B:$Z,25,0),"")</f>
        <v/>
      </c>
      <c r="P98" s="165" t="str">
        <f>IFERROR(+VLOOKUP(N98,インプットシート!$B:$Z,21,0),"")</f>
        <v/>
      </c>
      <c r="Q98">
        <v>96</v>
      </c>
      <c r="R98" s="165" t="str">
        <f t="shared" si="22"/>
        <v>1年目光熱水費96</v>
      </c>
      <c r="S98" s="165" t="str">
        <f>IFERROR(+VLOOKUP(R98,インプットシート!$B:$Z,25,0),"")</f>
        <v/>
      </c>
      <c r="T98" s="165" t="str">
        <f>IFERROR(+VLOOKUP(R98,インプットシート!$B:$Z,21,0),"")</f>
        <v/>
      </c>
      <c r="U98">
        <v>96</v>
      </c>
      <c r="V98" s="165" t="str">
        <f t="shared" si="23"/>
        <v>1年目備品購入費96</v>
      </c>
      <c r="W98" s="165" t="str">
        <f>IFERROR(+VLOOKUP(V98,インプットシート!$B:$Z,25,0),"")</f>
        <v/>
      </c>
      <c r="X98" s="165" t="str">
        <f>IFERROR(+VLOOKUP(V98,インプットシート!$B:$Z,21,0),"")</f>
        <v/>
      </c>
      <c r="Y98">
        <v>96</v>
      </c>
      <c r="Z98" s="165" t="str">
        <f t="shared" si="24"/>
        <v>1年目消耗品費96</v>
      </c>
      <c r="AA98" s="165" t="str">
        <f>IFERROR(+VLOOKUP(Z98,インプットシート!$B:$Z,25,0),"")</f>
        <v/>
      </c>
      <c r="AB98" s="165" t="str">
        <f>IFERROR(+VLOOKUP(Z98,インプットシート!$B:$Z,21,0),"")</f>
        <v/>
      </c>
      <c r="AC98">
        <v>96</v>
      </c>
      <c r="AD98" s="165" t="str">
        <f t="shared" si="25"/>
        <v>1年目借料損料96</v>
      </c>
      <c r="AE98" s="165" t="str">
        <f>IFERROR(+VLOOKUP(AD98,インプットシート!$B:$Z,25,0),"")</f>
        <v/>
      </c>
      <c r="AF98" s="165" t="str">
        <f>IFERROR(+VLOOKUP(AD98,インプットシート!$B:$Z,21,0),"")</f>
        <v/>
      </c>
      <c r="AG98">
        <v>96</v>
      </c>
      <c r="AH98" s="165" t="str">
        <f t="shared" si="26"/>
        <v>1年目印刷製本費96</v>
      </c>
      <c r="AI98" s="165" t="str">
        <f>IFERROR(+VLOOKUP(AH98,インプットシート!$B:$Z,25,0),"")</f>
        <v/>
      </c>
      <c r="AJ98" s="165" t="str">
        <f>IFERROR(+VLOOKUP(AH98,インプットシート!$B:$Z,21,0),"")</f>
        <v/>
      </c>
      <c r="AK98">
        <v>96</v>
      </c>
      <c r="AL98" s="165" t="str">
        <f t="shared" si="27"/>
        <v>1年目通信運搬費96</v>
      </c>
      <c r="AM98" s="165" t="str">
        <f>IFERROR(+VLOOKUP(AL98,インプットシート!$B:$Z,25,0),"")</f>
        <v/>
      </c>
      <c r="AN98" s="165" t="str">
        <f>IFERROR(+VLOOKUP(AL98,インプットシート!$B:$Z,21,0),"")</f>
        <v/>
      </c>
      <c r="AO98">
        <v>96</v>
      </c>
      <c r="AP98" s="165" t="str">
        <f t="shared" si="28"/>
        <v>1年目委託費96</v>
      </c>
      <c r="AQ98" s="165" t="str">
        <f>IFERROR(+VLOOKUP(AP98,インプットシート!$B:$Z,25,0),"")</f>
        <v/>
      </c>
      <c r="AR98" s="165" t="str">
        <f>IFERROR(+VLOOKUP(AP98,インプットシート!$B:$Z,21,0),"")</f>
        <v/>
      </c>
      <c r="AS98">
        <v>96</v>
      </c>
      <c r="AT98" s="165" t="str">
        <f t="shared" si="29"/>
        <v>1年目雑役務費96</v>
      </c>
      <c r="AU98" s="165" t="str">
        <f>IFERROR(+VLOOKUP(AT98,インプットシート!$B:$Z,25,0),"")</f>
        <v/>
      </c>
      <c r="AV98" s="165" t="str">
        <f>IFERROR(+VLOOKUP(AT98,インプットシート!$B:$Z,21,0),"")</f>
        <v/>
      </c>
      <c r="AW98">
        <v>96</v>
      </c>
      <c r="AX98" s="165" t="str">
        <f t="shared" si="30"/>
        <v>1年目保険料96</v>
      </c>
      <c r="AY98" s="165" t="str">
        <f>IFERROR(+VLOOKUP(AX98,インプットシート!$B:$Z,25,0),"")</f>
        <v/>
      </c>
      <c r="AZ98" s="165" t="str">
        <f>IFERROR(+VLOOKUP(AX98,インプットシート!$B:$Z,21,0),"")</f>
        <v/>
      </c>
      <c r="BA98">
        <v>96</v>
      </c>
      <c r="BB98" s="165" t="str">
        <f t="shared" si="31"/>
        <v>1年目その他の経費96</v>
      </c>
      <c r="BC98" s="165" t="str">
        <f>IFERROR(+VLOOKUP(BB98,インプットシート!$B:$Z,25,0),"")</f>
        <v/>
      </c>
      <c r="BD98" s="165" t="str">
        <f>IFERROR(+VLOOKUP(BB98,インプットシート!$B:$Z,21,0),"")</f>
        <v/>
      </c>
      <c r="BE98">
        <v>96</v>
      </c>
      <c r="BF98" s="165" t="str">
        <f t="shared" si="32"/>
        <v>1年目参加費収入96</v>
      </c>
      <c r="BG98" s="165" t="str">
        <f>IFERROR(+VLOOKUP(BF98,インプットシート!$B:$Z,25,0),"")</f>
        <v/>
      </c>
      <c r="BH98" s="165" t="str">
        <f>IFERROR(+VLOOKUP(BF98,インプットシート!$B:$Z,21,0),"")</f>
        <v/>
      </c>
      <c r="BI98">
        <v>96</v>
      </c>
      <c r="BJ98" s="165" t="str">
        <f t="shared" si="33"/>
        <v>1年目寄付金・協賛金収入96</v>
      </c>
      <c r="BK98" s="165" t="str">
        <f>IFERROR(+VLOOKUP(BJ98,インプットシート!$B:$Z,25,0),"")</f>
        <v/>
      </c>
      <c r="BL98" s="165" t="str">
        <f>IFERROR(+VLOOKUP(BJ98,インプットシート!$B:$Z,21,0),"")</f>
        <v/>
      </c>
      <c r="BM98">
        <v>96</v>
      </c>
      <c r="BN98" s="165" t="str">
        <f t="shared" si="34"/>
        <v>1年目一般会計繰入金96</v>
      </c>
      <c r="BO98" s="165" t="str">
        <f>IFERROR(+VLOOKUP(BN98,インプットシート!$B:$Z,25,0),"")</f>
        <v/>
      </c>
      <c r="BP98" s="165" t="str">
        <f>IFERROR(+VLOOKUP(BN98,インプットシート!$B:$Z,21,0),"")</f>
        <v/>
      </c>
      <c r="BQ98">
        <v>96</v>
      </c>
      <c r="BR98" s="165" t="str">
        <f t="shared" si="35"/>
        <v>1年目賃金（職員）96</v>
      </c>
      <c r="BS98" s="165" t="str">
        <f>IFERROR(+VLOOKUP(BR98,インプットシート!$B:$Z,25,0),"")</f>
        <v/>
      </c>
      <c r="BT98" s="165" t="str">
        <f>IFERROR(+VLOOKUP(BR98,インプットシート!$B:$Z,21,0),"")</f>
        <v/>
      </c>
    </row>
    <row r="99" spans="1:72">
      <c r="A99">
        <v>97</v>
      </c>
      <c r="B99" s="165" t="str">
        <f t="shared" si="18"/>
        <v>1年目謝金97</v>
      </c>
      <c r="C99" s="165" t="str">
        <f>IFERROR(+VLOOKUP(B99,インプットシート!$B:$Z,25,0),"")</f>
        <v/>
      </c>
      <c r="D99" s="165" t="str">
        <f>IFERROR(+VLOOKUP(B99,インプットシート!$B:$Z,21,0),"")</f>
        <v/>
      </c>
      <c r="E99">
        <v>97</v>
      </c>
      <c r="F99" s="165" t="str">
        <f t="shared" si="19"/>
        <v>1年目旅費97</v>
      </c>
      <c r="G99" s="165" t="str">
        <f>IFERROR(+VLOOKUP(F99,インプットシート!$B:$Z,25,0),"")</f>
        <v/>
      </c>
      <c r="H99" s="165" t="str">
        <f>IFERROR(+VLOOKUP(F99,インプットシート!$B:$Z,21,0),"")</f>
        <v/>
      </c>
      <c r="I99">
        <v>97</v>
      </c>
      <c r="J99" s="165" t="str">
        <f t="shared" si="20"/>
        <v>1年目賃金（アルバイト）97</v>
      </c>
      <c r="K99" s="165" t="str">
        <f>IFERROR(+VLOOKUP(J99,インプットシート!$B:$Z,25,0),"")</f>
        <v/>
      </c>
      <c r="L99" s="165" t="str">
        <f>IFERROR(+VLOOKUP(J99,インプットシート!$B:$Z,21,0),"")</f>
        <v/>
      </c>
      <c r="M99">
        <v>97</v>
      </c>
      <c r="N99" s="165" t="str">
        <f t="shared" si="21"/>
        <v>1年目家賃97</v>
      </c>
      <c r="O99" s="165" t="str">
        <f>IFERROR(+VLOOKUP(N99,インプットシート!$B:$Z,25,0),"")</f>
        <v/>
      </c>
      <c r="P99" s="165" t="str">
        <f>IFERROR(+VLOOKUP(N99,インプットシート!$B:$Z,21,0),"")</f>
        <v/>
      </c>
      <c r="Q99">
        <v>97</v>
      </c>
      <c r="R99" s="165" t="str">
        <f t="shared" si="22"/>
        <v>1年目光熱水費97</v>
      </c>
      <c r="S99" s="165" t="str">
        <f>IFERROR(+VLOOKUP(R99,インプットシート!$B:$Z,25,0),"")</f>
        <v/>
      </c>
      <c r="T99" s="165" t="str">
        <f>IFERROR(+VLOOKUP(R99,インプットシート!$B:$Z,21,0),"")</f>
        <v/>
      </c>
      <c r="U99">
        <v>97</v>
      </c>
      <c r="V99" s="165" t="str">
        <f t="shared" si="23"/>
        <v>1年目備品購入費97</v>
      </c>
      <c r="W99" s="165" t="str">
        <f>IFERROR(+VLOOKUP(V99,インプットシート!$B:$Z,25,0),"")</f>
        <v/>
      </c>
      <c r="X99" s="165" t="str">
        <f>IFERROR(+VLOOKUP(V99,インプットシート!$B:$Z,21,0),"")</f>
        <v/>
      </c>
      <c r="Y99">
        <v>97</v>
      </c>
      <c r="Z99" s="165" t="str">
        <f t="shared" si="24"/>
        <v>1年目消耗品費97</v>
      </c>
      <c r="AA99" s="165" t="str">
        <f>IFERROR(+VLOOKUP(Z99,インプットシート!$B:$Z,25,0),"")</f>
        <v/>
      </c>
      <c r="AB99" s="165" t="str">
        <f>IFERROR(+VLOOKUP(Z99,インプットシート!$B:$Z,21,0),"")</f>
        <v/>
      </c>
      <c r="AC99">
        <v>97</v>
      </c>
      <c r="AD99" s="165" t="str">
        <f t="shared" si="25"/>
        <v>1年目借料損料97</v>
      </c>
      <c r="AE99" s="165" t="str">
        <f>IFERROR(+VLOOKUP(AD99,インプットシート!$B:$Z,25,0),"")</f>
        <v/>
      </c>
      <c r="AF99" s="165" t="str">
        <f>IFERROR(+VLOOKUP(AD99,インプットシート!$B:$Z,21,0),"")</f>
        <v/>
      </c>
      <c r="AG99">
        <v>97</v>
      </c>
      <c r="AH99" s="165" t="str">
        <f t="shared" si="26"/>
        <v>1年目印刷製本費97</v>
      </c>
      <c r="AI99" s="165" t="str">
        <f>IFERROR(+VLOOKUP(AH99,インプットシート!$B:$Z,25,0),"")</f>
        <v/>
      </c>
      <c r="AJ99" s="165" t="str">
        <f>IFERROR(+VLOOKUP(AH99,インプットシート!$B:$Z,21,0),"")</f>
        <v/>
      </c>
      <c r="AK99">
        <v>97</v>
      </c>
      <c r="AL99" s="165" t="str">
        <f t="shared" si="27"/>
        <v>1年目通信運搬費97</v>
      </c>
      <c r="AM99" s="165" t="str">
        <f>IFERROR(+VLOOKUP(AL99,インプットシート!$B:$Z,25,0),"")</f>
        <v/>
      </c>
      <c r="AN99" s="165" t="str">
        <f>IFERROR(+VLOOKUP(AL99,インプットシート!$B:$Z,21,0),"")</f>
        <v/>
      </c>
      <c r="AO99">
        <v>97</v>
      </c>
      <c r="AP99" s="165" t="str">
        <f t="shared" si="28"/>
        <v>1年目委託費97</v>
      </c>
      <c r="AQ99" s="165" t="str">
        <f>IFERROR(+VLOOKUP(AP99,インプットシート!$B:$Z,25,0),"")</f>
        <v/>
      </c>
      <c r="AR99" s="165" t="str">
        <f>IFERROR(+VLOOKUP(AP99,インプットシート!$B:$Z,21,0),"")</f>
        <v/>
      </c>
      <c r="AS99">
        <v>97</v>
      </c>
      <c r="AT99" s="165" t="str">
        <f t="shared" si="29"/>
        <v>1年目雑役務費97</v>
      </c>
      <c r="AU99" s="165" t="str">
        <f>IFERROR(+VLOOKUP(AT99,インプットシート!$B:$Z,25,0),"")</f>
        <v/>
      </c>
      <c r="AV99" s="165" t="str">
        <f>IFERROR(+VLOOKUP(AT99,インプットシート!$B:$Z,21,0),"")</f>
        <v/>
      </c>
      <c r="AW99">
        <v>97</v>
      </c>
      <c r="AX99" s="165" t="str">
        <f t="shared" si="30"/>
        <v>1年目保険料97</v>
      </c>
      <c r="AY99" s="165" t="str">
        <f>IFERROR(+VLOOKUP(AX99,インプットシート!$B:$Z,25,0),"")</f>
        <v/>
      </c>
      <c r="AZ99" s="165" t="str">
        <f>IFERROR(+VLOOKUP(AX99,インプットシート!$B:$Z,21,0),"")</f>
        <v/>
      </c>
      <c r="BA99">
        <v>97</v>
      </c>
      <c r="BB99" s="165" t="str">
        <f t="shared" si="31"/>
        <v>1年目その他の経費97</v>
      </c>
      <c r="BC99" s="165" t="str">
        <f>IFERROR(+VLOOKUP(BB99,インプットシート!$B:$Z,25,0),"")</f>
        <v/>
      </c>
      <c r="BD99" s="165" t="str">
        <f>IFERROR(+VLOOKUP(BB99,インプットシート!$B:$Z,21,0),"")</f>
        <v/>
      </c>
      <c r="BE99">
        <v>97</v>
      </c>
      <c r="BF99" s="165" t="str">
        <f t="shared" si="32"/>
        <v>1年目参加費収入97</v>
      </c>
      <c r="BG99" s="165" t="str">
        <f>IFERROR(+VLOOKUP(BF99,インプットシート!$B:$Z,25,0),"")</f>
        <v/>
      </c>
      <c r="BH99" s="165" t="str">
        <f>IFERROR(+VLOOKUP(BF99,インプットシート!$B:$Z,21,0),"")</f>
        <v/>
      </c>
      <c r="BI99">
        <v>97</v>
      </c>
      <c r="BJ99" s="165" t="str">
        <f t="shared" si="33"/>
        <v>1年目寄付金・協賛金収入97</v>
      </c>
      <c r="BK99" s="165" t="str">
        <f>IFERROR(+VLOOKUP(BJ99,インプットシート!$B:$Z,25,0),"")</f>
        <v/>
      </c>
      <c r="BL99" s="165" t="str">
        <f>IFERROR(+VLOOKUP(BJ99,インプットシート!$B:$Z,21,0),"")</f>
        <v/>
      </c>
      <c r="BM99">
        <v>97</v>
      </c>
      <c r="BN99" s="165" t="str">
        <f t="shared" si="34"/>
        <v>1年目一般会計繰入金97</v>
      </c>
      <c r="BO99" s="165" t="str">
        <f>IFERROR(+VLOOKUP(BN99,インプットシート!$B:$Z,25,0),"")</f>
        <v/>
      </c>
      <c r="BP99" s="165" t="str">
        <f>IFERROR(+VLOOKUP(BN99,インプットシート!$B:$Z,21,0),"")</f>
        <v/>
      </c>
      <c r="BQ99">
        <v>97</v>
      </c>
      <c r="BR99" s="165" t="str">
        <f t="shared" si="35"/>
        <v>1年目賃金（職員）97</v>
      </c>
      <c r="BS99" s="165" t="str">
        <f>IFERROR(+VLOOKUP(BR99,インプットシート!$B:$Z,25,0),"")</f>
        <v/>
      </c>
      <c r="BT99" s="165" t="str">
        <f>IFERROR(+VLOOKUP(BR99,インプットシート!$B:$Z,21,0),"")</f>
        <v/>
      </c>
    </row>
    <row r="100" spans="1:72">
      <c r="A100">
        <v>98</v>
      </c>
      <c r="B100" s="165" t="str">
        <f t="shared" si="18"/>
        <v>1年目謝金98</v>
      </c>
      <c r="C100" s="165" t="str">
        <f>IFERROR(+VLOOKUP(B100,インプットシート!$B:$Z,25,0),"")</f>
        <v/>
      </c>
      <c r="D100" s="165" t="str">
        <f>IFERROR(+VLOOKUP(B100,インプットシート!$B:$Z,21,0),"")</f>
        <v/>
      </c>
      <c r="E100">
        <v>98</v>
      </c>
      <c r="F100" s="165" t="str">
        <f t="shared" si="19"/>
        <v>1年目旅費98</v>
      </c>
      <c r="G100" s="165" t="str">
        <f>IFERROR(+VLOOKUP(F100,インプットシート!$B:$Z,25,0),"")</f>
        <v/>
      </c>
      <c r="H100" s="165" t="str">
        <f>IFERROR(+VLOOKUP(F100,インプットシート!$B:$Z,21,0),"")</f>
        <v/>
      </c>
      <c r="I100">
        <v>98</v>
      </c>
      <c r="J100" s="165" t="str">
        <f t="shared" si="20"/>
        <v>1年目賃金（アルバイト）98</v>
      </c>
      <c r="K100" s="165" t="str">
        <f>IFERROR(+VLOOKUP(J100,インプットシート!$B:$Z,25,0),"")</f>
        <v/>
      </c>
      <c r="L100" s="165" t="str">
        <f>IFERROR(+VLOOKUP(J100,インプットシート!$B:$Z,21,0),"")</f>
        <v/>
      </c>
      <c r="M100">
        <v>98</v>
      </c>
      <c r="N100" s="165" t="str">
        <f t="shared" si="21"/>
        <v>1年目家賃98</v>
      </c>
      <c r="O100" s="165" t="str">
        <f>IFERROR(+VLOOKUP(N100,インプットシート!$B:$Z,25,0),"")</f>
        <v/>
      </c>
      <c r="P100" s="165" t="str">
        <f>IFERROR(+VLOOKUP(N100,インプットシート!$B:$Z,21,0),"")</f>
        <v/>
      </c>
      <c r="Q100">
        <v>98</v>
      </c>
      <c r="R100" s="165" t="str">
        <f t="shared" si="22"/>
        <v>1年目光熱水費98</v>
      </c>
      <c r="S100" s="165" t="str">
        <f>IFERROR(+VLOOKUP(R100,インプットシート!$B:$Z,25,0),"")</f>
        <v/>
      </c>
      <c r="T100" s="165" t="str">
        <f>IFERROR(+VLOOKUP(R100,インプットシート!$B:$Z,21,0),"")</f>
        <v/>
      </c>
      <c r="U100">
        <v>98</v>
      </c>
      <c r="V100" s="165" t="str">
        <f t="shared" si="23"/>
        <v>1年目備品購入費98</v>
      </c>
      <c r="W100" s="165" t="str">
        <f>IFERROR(+VLOOKUP(V100,インプットシート!$B:$Z,25,0),"")</f>
        <v/>
      </c>
      <c r="X100" s="165" t="str">
        <f>IFERROR(+VLOOKUP(V100,インプットシート!$B:$Z,21,0),"")</f>
        <v/>
      </c>
      <c r="Y100">
        <v>98</v>
      </c>
      <c r="Z100" s="165" t="str">
        <f t="shared" si="24"/>
        <v>1年目消耗品費98</v>
      </c>
      <c r="AA100" s="165" t="str">
        <f>IFERROR(+VLOOKUP(Z100,インプットシート!$B:$Z,25,0),"")</f>
        <v/>
      </c>
      <c r="AB100" s="165" t="str">
        <f>IFERROR(+VLOOKUP(Z100,インプットシート!$B:$Z,21,0),"")</f>
        <v/>
      </c>
      <c r="AC100">
        <v>98</v>
      </c>
      <c r="AD100" s="165" t="str">
        <f t="shared" si="25"/>
        <v>1年目借料損料98</v>
      </c>
      <c r="AE100" s="165" t="str">
        <f>IFERROR(+VLOOKUP(AD100,インプットシート!$B:$Z,25,0),"")</f>
        <v/>
      </c>
      <c r="AF100" s="165" t="str">
        <f>IFERROR(+VLOOKUP(AD100,インプットシート!$B:$Z,21,0),"")</f>
        <v/>
      </c>
      <c r="AG100">
        <v>98</v>
      </c>
      <c r="AH100" s="165" t="str">
        <f t="shared" si="26"/>
        <v>1年目印刷製本費98</v>
      </c>
      <c r="AI100" s="165" t="str">
        <f>IFERROR(+VLOOKUP(AH100,インプットシート!$B:$Z,25,0),"")</f>
        <v/>
      </c>
      <c r="AJ100" s="165" t="str">
        <f>IFERROR(+VLOOKUP(AH100,インプットシート!$B:$Z,21,0),"")</f>
        <v/>
      </c>
      <c r="AK100">
        <v>98</v>
      </c>
      <c r="AL100" s="165" t="str">
        <f t="shared" si="27"/>
        <v>1年目通信運搬費98</v>
      </c>
      <c r="AM100" s="165" t="str">
        <f>IFERROR(+VLOOKUP(AL100,インプットシート!$B:$Z,25,0),"")</f>
        <v/>
      </c>
      <c r="AN100" s="165" t="str">
        <f>IFERROR(+VLOOKUP(AL100,インプットシート!$B:$Z,21,0),"")</f>
        <v/>
      </c>
      <c r="AO100">
        <v>98</v>
      </c>
      <c r="AP100" s="165" t="str">
        <f t="shared" si="28"/>
        <v>1年目委託費98</v>
      </c>
      <c r="AQ100" s="165" t="str">
        <f>IFERROR(+VLOOKUP(AP100,インプットシート!$B:$Z,25,0),"")</f>
        <v/>
      </c>
      <c r="AR100" s="165" t="str">
        <f>IFERROR(+VLOOKUP(AP100,インプットシート!$B:$Z,21,0),"")</f>
        <v/>
      </c>
      <c r="AS100">
        <v>98</v>
      </c>
      <c r="AT100" s="165" t="str">
        <f t="shared" si="29"/>
        <v>1年目雑役務費98</v>
      </c>
      <c r="AU100" s="165" t="str">
        <f>IFERROR(+VLOOKUP(AT100,インプットシート!$B:$Z,25,0),"")</f>
        <v/>
      </c>
      <c r="AV100" s="165" t="str">
        <f>IFERROR(+VLOOKUP(AT100,インプットシート!$B:$Z,21,0),"")</f>
        <v/>
      </c>
      <c r="AW100">
        <v>98</v>
      </c>
      <c r="AX100" s="165" t="str">
        <f t="shared" si="30"/>
        <v>1年目保険料98</v>
      </c>
      <c r="AY100" s="165" t="str">
        <f>IFERROR(+VLOOKUP(AX100,インプットシート!$B:$Z,25,0),"")</f>
        <v/>
      </c>
      <c r="AZ100" s="165" t="str">
        <f>IFERROR(+VLOOKUP(AX100,インプットシート!$B:$Z,21,0),"")</f>
        <v/>
      </c>
      <c r="BA100">
        <v>98</v>
      </c>
      <c r="BB100" s="165" t="str">
        <f t="shared" si="31"/>
        <v>1年目その他の経費98</v>
      </c>
      <c r="BC100" s="165" t="str">
        <f>IFERROR(+VLOOKUP(BB100,インプットシート!$B:$Z,25,0),"")</f>
        <v/>
      </c>
      <c r="BD100" s="165" t="str">
        <f>IFERROR(+VLOOKUP(BB100,インプットシート!$B:$Z,21,0),"")</f>
        <v/>
      </c>
      <c r="BE100">
        <v>98</v>
      </c>
      <c r="BF100" s="165" t="str">
        <f t="shared" si="32"/>
        <v>1年目参加費収入98</v>
      </c>
      <c r="BG100" s="165" t="str">
        <f>IFERROR(+VLOOKUP(BF100,インプットシート!$B:$Z,25,0),"")</f>
        <v/>
      </c>
      <c r="BH100" s="165" t="str">
        <f>IFERROR(+VLOOKUP(BF100,インプットシート!$B:$Z,21,0),"")</f>
        <v/>
      </c>
      <c r="BI100">
        <v>98</v>
      </c>
      <c r="BJ100" s="165" t="str">
        <f t="shared" si="33"/>
        <v>1年目寄付金・協賛金収入98</v>
      </c>
      <c r="BK100" s="165" t="str">
        <f>IFERROR(+VLOOKUP(BJ100,インプットシート!$B:$Z,25,0),"")</f>
        <v/>
      </c>
      <c r="BL100" s="165" t="str">
        <f>IFERROR(+VLOOKUP(BJ100,インプットシート!$B:$Z,21,0),"")</f>
        <v/>
      </c>
      <c r="BM100">
        <v>98</v>
      </c>
      <c r="BN100" s="165" t="str">
        <f t="shared" si="34"/>
        <v>1年目一般会計繰入金98</v>
      </c>
      <c r="BO100" s="165" t="str">
        <f>IFERROR(+VLOOKUP(BN100,インプットシート!$B:$Z,25,0),"")</f>
        <v/>
      </c>
      <c r="BP100" s="165" t="str">
        <f>IFERROR(+VLOOKUP(BN100,インプットシート!$B:$Z,21,0),"")</f>
        <v/>
      </c>
      <c r="BQ100">
        <v>98</v>
      </c>
      <c r="BR100" s="165" t="str">
        <f t="shared" si="35"/>
        <v>1年目賃金（職員）98</v>
      </c>
      <c r="BS100" s="165" t="str">
        <f>IFERROR(+VLOOKUP(BR100,インプットシート!$B:$Z,25,0),"")</f>
        <v/>
      </c>
      <c r="BT100" s="165" t="str">
        <f>IFERROR(+VLOOKUP(BR100,インプットシート!$B:$Z,21,0),"")</f>
        <v/>
      </c>
    </row>
    <row r="101" spans="1:72">
      <c r="A101">
        <v>99</v>
      </c>
      <c r="B101" s="165" t="str">
        <f t="shared" si="18"/>
        <v>1年目謝金99</v>
      </c>
      <c r="C101" s="165" t="str">
        <f>IFERROR(+VLOOKUP(B101,インプットシート!$B:$Z,25,0),"")</f>
        <v/>
      </c>
      <c r="D101" s="165" t="str">
        <f>IFERROR(+VLOOKUP(B101,インプットシート!$B:$Z,21,0),"")</f>
        <v/>
      </c>
      <c r="E101">
        <v>99</v>
      </c>
      <c r="F101" s="165" t="str">
        <f t="shared" si="19"/>
        <v>1年目旅費99</v>
      </c>
      <c r="G101" s="165" t="str">
        <f>IFERROR(+VLOOKUP(F101,インプットシート!$B:$Z,25,0),"")</f>
        <v/>
      </c>
      <c r="H101" s="165" t="str">
        <f>IFERROR(+VLOOKUP(F101,インプットシート!$B:$Z,21,0),"")</f>
        <v/>
      </c>
      <c r="I101">
        <v>99</v>
      </c>
      <c r="J101" s="165" t="str">
        <f t="shared" si="20"/>
        <v>1年目賃金（アルバイト）99</v>
      </c>
      <c r="K101" s="165" t="str">
        <f>IFERROR(+VLOOKUP(J101,インプットシート!$B:$Z,25,0),"")</f>
        <v/>
      </c>
      <c r="L101" s="165" t="str">
        <f>IFERROR(+VLOOKUP(J101,インプットシート!$B:$Z,21,0),"")</f>
        <v/>
      </c>
      <c r="M101">
        <v>99</v>
      </c>
      <c r="N101" s="165" t="str">
        <f t="shared" si="21"/>
        <v>1年目家賃99</v>
      </c>
      <c r="O101" s="165" t="str">
        <f>IFERROR(+VLOOKUP(N101,インプットシート!$B:$Z,25,0),"")</f>
        <v/>
      </c>
      <c r="P101" s="165" t="str">
        <f>IFERROR(+VLOOKUP(N101,インプットシート!$B:$Z,21,0),"")</f>
        <v/>
      </c>
      <c r="Q101">
        <v>99</v>
      </c>
      <c r="R101" s="165" t="str">
        <f t="shared" si="22"/>
        <v>1年目光熱水費99</v>
      </c>
      <c r="S101" s="165" t="str">
        <f>IFERROR(+VLOOKUP(R101,インプットシート!$B:$Z,25,0),"")</f>
        <v/>
      </c>
      <c r="T101" s="165" t="str">
        <f>IFERROR(+VLOOKUP(R101,インプットシート!$B:$Z,21,0),"")</f>
        <v/>
      </c>
      <c r="U101">
        <v>99</v>
      </c>
      <c r="V101" s="165" t="str">
        <f t="shared" si="23"/>
        <v>1年目備品購入費99</v>
      </c>
      <c r="W101" s="165" t="str">
        <f>IFERROR(+VLOOKUP(V101,インプットシート!$B:$Z,25,0),"")</f>
        <v/>
      </c>
      <c r="X101" s="165" t="str">
        <f>IFERROR(+VLOOKUP(V101,インプットシート!$B:$Z,21,0),"")</f>
        <v/>
      </c>
      <c r="Y101">
        <v>99</v>
      </c>
      <c r="Z101" s="165" t="str">
        <f t="shared" si="24"/>
        <v>1年目消耗品費99</v>
      </c>
      <c r="AA101" s="165" t="str">
        <f>IFERROR(+VLOOKUP(Z101,インプットシート!$B:$Z,25,0),"")</f>
        <v/>
      </c>
      <c r="AB101" s="165" t="str">
        <f>IFERROR(+VLOOKUP(Z101,インプットシート!$B:$Z,21,0),"")</f>
        <v/>
      </c>
      <c r="AC101">
        <v>99</v>
      </c>
      <c r="AD101" s="165" t="str">
        <f t="shared" si="25"/>
        <v>1年目借料損料99</v>
      </c>
      <c r="AE101" s="165" t="str">
        <f>IFERROR(+VLOOKUP(AD101,インプットシート!$B:$Z,25,0),"")</f>
        <v/>
      </c>
      <c r="AF101" s="165" t="str">
        <f>IFERROR(+VLOOKUP(AD101,インプットシート!$B:$Z,21,0),"")</f>
        <v/>
      </c>
      <c r="AG101">
        <v>99</v>
      </c>
      <c r="AH101" s="165" t="str">
        <f t="shared" si="26"/>
        <v>1年目印刷製本費99</v>
      </c>
      <c r="AI101" s="165" t="str">
        <f>IFERROR(+VLOOKUP(AH101,インプットシート!$B:$Z,25,0),"")</f>
        <v/>
      </c>
      <c r="AJ101" s="165" t="str">
        <f>IFERROR(+VLOOKUP(AH101,インプットシート!$B:$Z,21,0),"")</f>
        <v/>
      </c>
      <c r="AK101">
        <v>99</v>
      </c>
      <c r="AL101" s="165" t="str">
        <f t="shared" si="27"/>
        <v>1年目通信運搬費99</v>
      </c>
      <c r="AM101" s="165" t="str">
        <f>IFERROR(+VLOOKUP(AL101,インプットシート!$B:$Z,25,0),"")</f>
        <v/>
      </c>
      <c r="AN101" s="165" t="str">
        <f>IFERROR(+VLOOKUP(AL101,インプットシート!$B:$Z,21,0),"")</f>
        <v/>
      </c>
      <c r="AO101">
        <v>99</v>
      </c>
      <c r="AP101" s="165" t="str">
        <f t="shared" si="28"/>
        <v>1年目委託費99</v>
      </c>
      <c r="AQ101" s="165" t="str">
        <f>IFERROR(+VLOOKUP(AP101,インプットシート!$B:$Z,25,0),"")</f>
        <v/>
      </c>
      <c r="AR101" s="165" t="str">
        <f>IFERROR(+VLOOKUP(AP101,インプットシート!$B:$Z,21,0),"")</f>
        <v/>
      </c>
      <c r="AS101">
        <v>99</v>
      </c>
      <c r="AT101" s="165" t="str">
        <f t="shared" si="29"/>
        <v>1年目雑役務費99</v>
      </c>
      <c r="AU101" s="165" t="str">
        <f>IFERROR(+VLOOKUP(AT101,インプットシート!$B:$Z,25,0),"")</f>
        <v/>
      </c>
      <c r="AV101" s="165" t="str">
        <f>IFERROR(+VLOOKUP(AT101,インプットシート!$B:$Z,21,0),"")</f>
        <v/>
      </c>
      <c r="AW101">
        <v>99</v>
      </c>
      <c r="AX101" s="165" t="str">
        <f t="shared" si="30"/>
        <v>1年目保険料99</v>
      </c>
      <c r="AY101" s="165" t="str">
        <f>IFERROR(+VLOOKUP(AX101,インプットシート!$B:$Z,25,0),"")</f>
        <v/>
      </c>
      <c r="AZ101" s="165" t="str">
        <f>IFERROR(+VLOOKUP(AX101,インプットシート!$B:$Z,21,0),"")</f>
        <v/>
      </c>
      <c r="BA101">
        <v>99</v>
      </c>
      <c r="BB101" s="165" t="str">
        <f t="shared" si="31"/>
        <v>1年目その他の経費99</v>
      </c>
      <c r="BC101" s="165" t="str">
        <f>IFERROR(+VLOOKUP(BB101,インプットシート!$B:$Z,25,0),"")</f>
        <v/>
      </c>
      <c r="BD101" s="165" t="str">
        <f>IFERROR(+VLOOKUP(BB101,インプットシート!$B:$Z,21,0),"")</f>
        <v/>
      </c>
      <c r="BE101">
        <v>99</v>
      </c>
      <c r="BF101" s="165" t="str">
        <f t="shared" si="32"/>
        <v>1年目参加費収入99</v>
      </c>
      <c r="BG101" s="165" t="str">
        <f>IFERROR(+VLOOKUP(BF101,インプットシート!$B:$Z,25,0),"")</f>
        <v/>
      </c>
      <c r="BH101" s="165" t="str">
        <f>IFERROR(+VLOOKUP(BF101,インプットシート!$B:$Z,21,0),"")</f>
        <v/>
      </c>
      <c r="BI101">
        <v>99</v>
      </c>
      <c r="BJ101" s="165" t="str">
        <f t="shared" si="33"/>
        <v>1年目寄付金・協賛金収入99</v>
      </c>
      <c r="BK101" s="165" t="str">
        <f>IFERROR(+VLOOKUP(BJ101,インプットシート!$B:$Z,25,0),"")</f>
        <v/>
      </c>
      <c r="BL101" s="165" t="str">
        <f>IFERROR(+VLOOKUP(BJ101,インプットシート!$B:$Z,21,0),"")</f>
        <v/>
      </c>
      <c r="BM101">
        <v>99</v>
      </c>
      <c r="BN101" s="165" t="str">
        <f t="shared" si="34"/>
        <v>1年目一般会計繰入金99</v>
      </c>
      <c r="BO101" s="165" t="str">
        <f>IFERROR(+VLOOKUP(BN101,インプットシート!$B:$Z,25,0),"")</f>
        <v/>
      </c>
      <c r="BP101" s="165" t="str">
        <f>IFERROR(+VLOOKUP(BN101,インプットシート!$B:$Z,21,0),"")</f>
        <v/>
      </c>
      <c r="BQ101">
        <v>99</v>
      </c>
      <c r="BR101" s="165" t="str">
        <f t="shared" si="35"/>
        <v>1年目賃金（職員）99</v>
      </c>
      <c r="BS101" s="165" t="str">
        <f>IFERROR(+VLOOKUP(BR101,インプットシート!$B:$Z,25,0),"")</f>
        <v/>
      </c>
      <c r="BT101" s="165" t="str">
        <f>IFERROR(+VLOOKUP(BR101,インプットシート!$B:$Z,21,0),"")</f>
        <v/>
      </c>
    </row>
    <row r="102" spans="1:72">
      <c r="A102">
        <v>100</v>
      </c>
      <c r="B102" s="165" t="str">
        <f t="shared" si="18"/>
        <v>1年目謝金100</v>
      </c>
      <c r="C102" s="165" t="str">
        <f>IFERROR(+VLOOKUP(B102,インプットシート!$B:$Z,25,0),"")</f>
        <v/>
      </c>
      <c r="D102" s="165" t="str">
        <f>IFERROR(+VLOOKUP(B102,インプットシート!$B:$Z,21,0),"")</f>
        <v/>
      </c>
      <c r="E102">
        <v>100</v>
      </c>
      <c r="F102" s="165" t="str">
        <f t="shared" si="19"/>
        <v>1年目旅費100</v>
      </c>
      <c r="G102" s="165" t="str">
        <f>IFERROR(+VLOOKUP(F102,インプットシート!$B:$Z,25,0),"")</f>
        <v/>
      </c>
      <c r="H102" s="165" t="str">
        <f>IFERROR(+VLOOKUP(F102,インプットシート!$B:$Z,21,0),"")</f>
        <v/>
      </c>
      <c r="I102">
        <v>100</v>
      </c>
      <c r="J102" s="165" t="str">
        <f t="shared" si="20"/>
        <v>1年目賃金（アルバイト）100</v>
      </c>
      <c r="K102" s="165" t="str">
        <f>IFERROR(+VLOOKUP(J102,インプットシート!$B:$Z,25,0),"")</f>
        <v/>
      </c>
      <c r="L102" s="165" t="str">
        <f>IFERROR(+VLOOKUP(J102,インプットシート!$B:$Z,21,0),"")</f>
        <v/>
      </c>
      <c r="M102">
        <v>100</v>
      </c>
      <c r="N102" s="165" t="str">
        <f t="shared" si="21"/>
        <v>1年目家賃100</v>
      </c>
      <c r="O102" s="165" t="str">
        <f>IFERROR(+VLOOKUP(N102,インプットシート!$B:$Z,25,0),"")</f>
        <v/>
      </c>
      <c r="P102" s="165" t="str">
        <f>IFERROR(+VLOOKUP(N102,インプットシート!$B:$Z,21,0),"")</f>
        <v/>
      </c>
      <c r="Q102">
        <v>100</v>
      </c>
      <c r="R102" s="165" t="str">
        <f t="shared" si="22"/>
        <v>1年目光熱水費100</v>
      </c>
      <c r="S102" s="165" t="str">
        <f>IFERROR(+VLOOKUP(R102,インプットシート!$B:$Z,25,0),"")</f>
        <v/>
      </c>
      <c r="T102" s="165" t="str">
        <f>IFERROR(+VLOOKUP(R102,インプットシート!$B:$Z,21,0),"")</f>
        <v/>
      </c>
      <c r="U102">
        <v>100</v>
      </c>
      <c r="V102" s="165" t="str">
        <f t="shared" si="23"/>
        <v>1年目備品購入費100</v>
      </c>
      <c r="W102" s="165" t="str">
        <f>IFERROR(+VLOOKUP(V102,インプットシート!$B:$Z,25,0),"")</f>
        <v/>
      </c>
      <c r="X102" s="165" t="str">
        <f>IFERROR(+VLOOKUP(V102,インプットシート!$B:$Z,21,0),"")</f>
        <v/>
      </c>
      <c r="Y102">
        <v>100</v>
      </c>
      <c r="Z102" s="165" t="str">
        <f t="shared" si="24"/>
        <v>1年目消耗品費100</v>
      </c>
      <c r="AA102" s="165" t="str">
        <f>IFERROR(+VLOOKUP(Z102,インプットシート!$B:$Z,25,0),"")</f>
        <v/>
      </c>
      <c r="AB102" s="165" t="str">
        <f>IFERROR(+VLOOKUP(Z102,インプットシート!$B:$Z,21,0),"")</f>
        <v/>
      </c>
      <c r="AC102">
        <v>100</v>
      </c>
      <c r="AD102" s="165" t="str">
        <f t="shared" si="25"/>
        <v>1年目借料損料100</v>
      </c>
      <c r="AE102" s="165" t="str">
        <f>IFERROR(+VLOOKUP(AD102,インプットシート!$B:$Z,25,0),"")</f>
        <v/>
      </c>
      <c r="AF102" s="165" t="str">
        <f>IFERROR(+VLOOKUP(AD102,インプットシート!$B:$Z,21,0),"")</f>
        <v/>
      </c>
      <c r="AG102">
        <v>100</v>
      </c>
      <c r="AH102" s="165" t="str">
        <f t="shared" si="26"/>
        <v>1年目印刷製本費100</v>
      </c>
      <c r="AI102" s="165" t="str">
        <f>IFERROR(+VLOOKUP(AH102,インプットシート!$B:$Z,25,0),"")</f>
        <v/>
      </c>
      <c r="AJ102" s="165" t="str">
        <f>IFERROR(+VLOOKUP(AH102,インプットシート!$B:$Z,21,0),"")</f>
        <v/>
      </c>
      <c r="AK102">
        <v>100</v>
      </c>
      <c r="AL102" s="165" t="str">
        <f t="shared" si="27"/>
        <v>1年目通信運搬費100</v>
      </c>
      <c r="AM102" s="165" t="str">
        <f>IFERROR(+VLOOKUP(AL102,インプットシート!$B:$Z,25,0),"")</f>
        <v/>
      </c>
      <c r="AN102" s="165" t="str">
        <f>IFERROR(+VLOOKUP(AL102,インプットシート!$B:$Z,21,0),"")</f>
        <v/>
      </c>
      <c r="AO102">
        <v>100</v>
      </c>
      <c r="AP102" s="165" t="str">
        <f t="shared" si="28"/>
        <v>1年目委託費100</v>
      </c>
      <c r="AQ102" s="165" t="str">
        <f>IFERROR(+VLOOKUP(AP102,インプットシート!$B:$Z,25,0),"")</f>
        <v/>
      </c>
      <c r="AR102" s="165" t="str">
        <f>IFERROR(+VLOOKUP(AP102,インプットシート!$B:$Z,21,0),"")</f>
        <v/>
      </c>
      <c r="AS102">
        <v>100</v>
      </c>
      <c r="AT102" s="165" t="str">
        <f t="shared" si="29"/>
        <v>1年目雑役務費100</v>
      </c>
      <c r="AU102" s="165" t="str">
        <f>IFERROR(+VLOOKUP(AT102,インプットシート!$B:$Z,25,0),"")</f>
        <v/>
      </c>
      <c r="AV102" s="165" t="str">
        <f>IFERROR(+VLOOKUP(AT102,インプットシート!$B:$Z,21,0),"")</f>
        <v/>
      </c>
      <c r="AW102">
        <v>100</v>
      </c>
      <c r="AX102" s="165" t="str">
        <f t="shared" si="30"/>
        <v>1年目保険料100</v>
      </c>
      <c r="AY102" s="165" t="str">
        <f>IFERROR(+VLOOKUP(AX102,インプットシート!$B:$Z,25,0),"")</f>
        <v/>
      </c>
      <c r="AZ102" s="165" t="str">
        <f>IFERROR(+VLOOKUP(AX102,インプットシート!$B:$Z,21,0),"")</f>
        <v/>
      </c>
      <c r="BA102">
        <v>100</v>
      </c>
      <c r="BB102" s="165" t="str">
        <f t="shared" si="31"/>
        <v>1年目その他の経費100</v>
      </c>
      <c r="BC102" s="165" t="str">
        <f>IFERROR(+VLOOKUP(BB102,インプットシート!$B:$Z,25,0),"")</f>
        <v/>
      </c>
      <c r="BD102" s="165" t="str">
        <f>IFERROR(+VLOOKUP(BB102,インプットシート!$B:$Z,21,0),"")</f>
        <v/>
      </c>
      <c r="BE102">
        <v>100</v>
      </c>
      <c r="BF102" s="165" t="str">
        <f t="shared" si="32"/>
        <v>1年目参加費収入100</v>
      </c>
      <c r="BG102" s="165" t="str">
        <f>IFERROR(+VLOOKUP(BF102,インプットシート!$B:$Z,25,0),"")</f>
        <v/>
      </c>
      <c r="BH102" s="165" t="str">
        <f>IFERROR(+VLOOKUP(BF102,インプットシート!$B:$Z,21,0),"")</f>
        <v/>
      </c>
      <c r="BI102">
        <v>100</v>
      </c>
      <c r="BJ102" s="165" t="str">
        <f t="shared" si="33"/>
        <v>1年目寄付金・協賛金収入100</v>
      </c>
      <c r="BK102" s="165" t="str">
        <f>IFERROR(+VLOOKUP(BJ102,インプットシート!$B:$Z,25,0),"")</f>
        <v/>
      </c>
      <c r="BL102" s="165" t="str">
        <f>IFERROR(+VLOOKUP(BJ102,インプットシート!$B:$Z,21,0),"")</f>
        <v/>
      </c>
      <c r="BM102">
        <v>100</v>
      </c>
      <c r="BN102" s="165" t="str">
        <f t="shared" si="34"/>
        <v>1年目一般会計繰入金100</v>
      </c>
      <c r="BO102" s="165" t="str">
        <f>IFERROR(+VLOOKUP(BN102,インプットシート!$B:$Z,25,0),"")</f>
        <v/>
      </c>
      <c r="BP102" s="165" t="str">
        <f>IFERROR(+VLOOKUP(BN102,インプットシート!$B:$Z,21,0),"")</f>
        <v/>
      </c>
      <c r="BQ102">
        <v>100</v>
      </c>
      <c r="BR102" s="165" t="str">
        <f t="shared" si="35"/>
        <v>1年目賃金（職員）100</v>
      </c>
      <c r="BS102" s="165" t="str">
        <f>IFERROR(+VLOOKUP(BR102,インプットシート!$B:$Z,25,0),"")</f>
        <v/>
      </c>
      <c r="BT102" s="165" t="str">
        <f>IFERROR(+VLOOKUP(BR102,インプットシート!$B:$Z,21,0),"")</f>
        <v/>
      </c>
    </row>
    <row r="103" spans="1:72">
      <c r="A103">
        <v>101</v>
      </c>
      <c r="B103" s="165" t="str">
        <f t="shared" si="18"/>
        <v>1年目謝金101</v>
      </c>
      <c r="C103" s="165" t="str">
        <f>IFERROR(+VLOOKUP(B103,インプットシート!$B:$Z,25,0),"")</f>
        <v/>
      </c>
      <c r="D103" s="165" t="str">
        <f>IFERROR(+VLOOKUP(B103,インプットシート!$B:$Z,21,0),"")</f>
        <v/>
      </c>
      <c r="E103">
        <v>101</v>
      </c>
      <c r="F103" s="165" t="str">
        <f t="shared" si="19"/>
        <v>1年目旅費101</v>
      </c>
      <c r="G103" s="165" t="str">
        <f>IFERROR(+VLOOKUP(F103,インプットシート!$B:$Z,25,0),"")</f>
        <v/>
      </c>
      <c r="H103" s="165" t="str">
        <f>IFERROR(+VLOOKUP(F103,インプットシート!$B:$Z,21,0),"")</f>
        <v/>
      </c>
      <c r="I103">
        <v>101</v>
      </c>
      <c r="J103" s="165" t="str">
        <f t="shared" si="20"/>
        <v>1年目賃金（アルバイト）101</v>
      </c>
      <c r="K103" s="165" t="str">
        <f>IFERROR(+VLOOKUP(J103,インプットシート!$B:$Z,25,0),"")</f>
        <v/>
      </c>
      <c r="L103" s="165" t="str">
        <f>IFERROR(+VLOOKUP(J103,インプットシート!$B:$Z,21,0),"")</f>
        <v/>
      </c>
      <c r="M103">
        <v>101</v>
      </c>
      <c r="N103" s="165" t="str">
        <f t="shared" si="21"/>
        <v>1年目家賃101</v>
      </c>
      <c r="O103" s="165" t="str">
        <f>IFERROR(+VLOOKUP(N103,インプットシート!$B:$Z,25,0),"")</f>
        <v/>
      </c>
      <c r="P103" s="165" t="str">
        <f>IFERROR(+VLOOKUP(N103,インプットシート!$B:$Z,21,0),"")</f>
        <v/>
      </c>
      <c r="Q103">
        <v>101</v>
      </c>
      <c r="R103" s="165" t="str">
        <f t="shared" si="22"/>
        <v>1年目光熱水費101</v>
      </c>
      <c r="S103" s="165" t="str">
        <f>IFERROR(+VLOOKUP(R103,インプットシート!$B:$Z,25,0),"")</f>
        <v/>
      </c>
      <c r="T103" s="165" t="str">
        <f>IFERROR(+VLOOKUP(R103,インプットシート!$B:$Z,21,0),"")</f>
        <v/>
      </c>
      <c r="U103">
        <v>101</v>
      </c>
      <c r="V103" s="165" t="str">
        <f t="shared" si="23"/>
        <v>1年目備品購入費101</v>
      </c>
      <c r="W103" s="165" t="str">
        <f>IFERROR(+VLOOKUP(V103,インプットシート!$B:$Z,25,0),"")</f>
        <v/>
      </c>
      <c r="X103" s="165" t="str">
        <f>IFERROR(+VLOOKUP(V103,インプットシート!$B:$Z,21,0),"")</f>
        <v/>
      </c>
      <c r="Y103">
        <v>101</v>
      </c>
      <c r="Z103" s="165" t="str">
        <f t="shared" si="24"/>
        <v>1年目消耗品費101</v>
      </c>
      <c r="AA103" s="165" t="str">
        <f>IFERROR(+VLOOKUP(Z103,インプットシート!$B:$Z,25,0),"")</f>
        <v/>
      </c>
      <c r="AB103" s="165" t="str">
        <f>IFERROR(+VLOOKUP(Z103,インプットシート!$B:$Z,21,0),"")</f>
        <v/>
      </c>
      <c r="AC103">
        <v>101</v>
      </c>
      <c r="AD103" s="165" t="str">
        <f t="shared" si="25"/>
        <v>1年目借料損料101</v>
      </c>
      <c r="AE103" s="165" t="str">
        <f>IFERROR(+VLOOKUP(AD103,インプットシート!$B:$Z,25,0),"")</f>
        <v/>
      </c>
      <c r="AF103" s="165" t="str">
        <f>IFERROR(+VLOOKUP(AD103,インプットシート!$B:$Z,21,0),"")</f>
        <v/>
      </c>
      <c r="AG103">
        <v>101</v>
      </c>
      <c r="AH103" s="165" t="str">
        <f t="shared" si="26"/>
        <v>1年目印刷製本費101</v>
      </c>
      <c r="AI103" s="165" t="str">
        <f>IFERROR(+VLOOKUP(AH103,インプットシート!$B:$Z,25,0),"")</f>
        <v/>
      </c>
      <c r="AJ103" s="165" t="str">
        <f>IFERROR(+VLOOKUP(AH103,インプットシート!$B:$Z,21,0),"")</f>
        <v/>
      </c>
      <c r="AK103">
        <v>101</v>
      </c>
      <c r="AL103" s="165" t="str">
        <f t="shared" si="27"/>
        <v>1年目通信運搬費101</v>
      </c>
      <c r="AM103" s="165" t="str">
        <f>IFERROR(+VLOOKUP(AL103,インプットシート!$B:$Z,25,0),"")</f>
        <v/>
      </c>
      <c r="AN103" s="165" t="str">
        <f>IFERROR(+VLOOKUP(AL103,インプットシート!$B:$Z,21,0),"")</f>
        <v/>
      </c>
      <c r="AO103">
        <v>101</v>
      </c>
      <c r="AP103" s="165" t="str">
        <f t="shared" si="28"/>
        <v>1年目委託費101</v>
      </c>
      <c r="AQ103" s="165" t="str">
        <f>IFERROR(+VLOOKUP(AP103,インプットシート!$B:$Z,25,0),"")</f>
        <v/>
      </c>
      <c r="AR103" s="165" t="str">
        <f>IFERROR(+VLOOKUP(AP103,インプットシート!$B:$Z,21,0),"")</f>
        <v/>
      </c>
      <c r="AS103">
        <v>101</v>
      </c>
      <c r="AT103" s="165" t="str">
        <f t="shared" si="29"/>
        <v>1年目雑役務費101</v>
      </c>
      <c r="AU103" s="165" t="str">
        <f>IFERROR(+VLOOKUP(AT103,インプットシート!$B:$Z,25,0),"")</f>
        <v/>
      </c>
      <c r="AV103" s="165" t="str">
        <f>IFERROR(+VLOOKUP(AT103,インプットシート!$B:$Z,21,0),"")</f>
        <v/>
      </c>
      <c r="AW103">
        <v>101</v>
      </c>
      <c r="AX103" s="165" t="str">
        <f t="shared" si="30"/>
        <v>1年目保険料101</v>
      </c>
      <c r="AY103" s="165" t="str">
        <f>IFERROR(+VLOOKUP(AX103,インプットシート!$B:$Z,25,0),"")</f>
        <v/>
      </c>
      <c r="AZ103" s="165" t="str">
        <f>IFERROR(+VLOOKUP(AX103,インプットシート!$B:$Z,21,0),"")</f>
        <v/>
      </c>
      <c r="BA103">
        <v>101</v>
      </c>
      <c r="BB103" s="165" t="str">
        <f t="shared" si="31"/>
        <v>1年目その他の経費101</v>
      </c>
      <c r="BC103" s="165" t="str">
        <f>IFERROR(+VLOOKUP(BB103,インプットシート!$B:$Z,25,0),"")</f>
        <v/>
      </c>
      <c r="BD103" s="165" t="str">
        <f>IFERROR(+VLOOKUP(BB103,インプットシート!$B:$Z,21,0),"")</f>
        <v/>
      </c>
      <c r="BE103">
        <v>101</v>
      </c>
      <c r="BF103" s="165" t="str">
        <f t="shared" si="32"/>
        <v>1年目参加費収入101</v>
      </c>
      <c r="BG103" s="165" t="str">
        <f>IFERROR(+VLOOKUP(BF103,インプットシート!$B:$Z,25,0),"")</f>
        <v/>
      </c>
      <c r="BH103" s="165" t="str">
        <f>IFERROR(+VLOOKUP(BF103,インプットシート!$B:$Z,21,0),"")</f>
        <v/>
      </c>
      <c r="BI103">
        <v>101</v>
      </c>
      <c r="BJ103" s="165" t="str">
        <f t="shared" si="33"/>
        <v>1年目寄付金・協賛金収入101</v>
      </c>
      <c r="BK103" s="165" t="str">
        <f>IFERROR(+VLOOKUP(BJ103,インプットシート!$B:$Z,25,0),"")</f>
        <v/>
      </c>
      <c r="BL103" s="165" t="str">
        <f>IFERROR(+VLOOKUP(BJ103,インプットシート!$B:$Z,21,0),"")</f>
        <v/>
      </c>
      <c r="BM103">
        <v>101</v>
      </c>
      <c r="BN103" s="165" t="str">
        <f t="shared" si="34"/>
        <v>1年目一般会計繰入金101</v>
      </c>
      <c r="BO103" s="165" t="str">
        <f>IFERROR(+VLOOKUP(BN103,インプットシート!$B:$Z,25,0),"")</f>
        <v/>
      </c>
      <c r="BP103" s="165" t="str">
        <f>IFERROR(+VLOOKUP(BN103,インプットシート!$B:$Z,21,0),"")</f>
        <v/>
      </c>
      <c r="BQ103">
        <v>101</v>
      </c>
      <c r="BR103" s="165" t="str">
        <f t="shared" si="35"/>
        <v>1年目賃金（職員）101</v>
      </c>
      <c r="BS103" s="165" t="str">
        <f>IFERROR(+VLOOKUP(BR103,インプットシート!$B:$Z,25,0),"")</f>
        <v/>
      </c>
      <c r="BT103" s="165" t="str">
        <f>IFERROR(+VLOOKUP(BR103,インプットシート!$B:$Z,21,0),"")</f>
        <v/>
      </c>
    </row>
    <row r="104" spans="1:72">
      <c r="A104">
        <v>102</v>
      </c>
      <c r="B104" s="165" t="str">
        <f t="shared" si="18"/>
        <v>1年目謝金102</v>
      </c>
      <c r="C104" s="165" t="str">
        <f>IFERROR(+VLOOKUP(B104,インプットシート!$B:$Z,25,0),"")</f>
        <v/>
      </c>
      <c r="D104" s="165" t="str">
        <f>IFERROR(+VLOOKUP(B104,インプットシート!$B:$Z,21,0),"")</f>
        <v/>
      </c>
      <c r="E104">
        <v>102</v>
      </c>
      <c r="F104" s="165" t="str">
        <f t="shared" si="19"/>
        <v>1年目旅費102</v>
      </c>
      <c r="G104" s="165" t="str">
        <f>IFERROR(+VLOOKUP(F104,インプットシート!$B:$Z,25,0),"")</f>
        <v/>
      </c>
      <c r="H104" s="165" t="str">
        <f>IFERROR(+VLOOKUP(F104,インプットシート!$B:$Z,21,0),"")</f>
        <v/>
      </c>
      <c r="I104">
        <v>102</v>
      </c>
      <c r="J104" s="165" t="str">
        <f t="shared" si="20"/>
        <v>1年目賃金（アルバイト）102</v>
      </c>
      <c r="K104" s="165" t="str">
        <f>IFERROR(+VLOOKUP(J104,インプットシート!$B:$Z,25,0),"")</f>
        <v/>
      </c>
      <c r="L104" s="165" t="str">
        <f>IFERROR(+VLOOKUP(J104,インプットシート!$B:$Z,21,0),"")</f>
        <v/>
      </c>
      <c r="M104">
        <v>102</v>
      </c>
      <c r="N104" s="165" t="str">
        <f t="shared" si="21"/>
        <v>1年目家賃102</v>
      </c>
      <c r="O104" s="165" t="str">
        <f>IFERROR(+VLOOKUP(N104,インプットシート!$B:$Z,25,0),"")</f>
        <v/>
      </c>
      <c r="P104" s="165" t="str">
        <f>IFERROR(+VLOOKUP(N104,インプットシート!$B:$Z,21,0),"")</f>
        <v/>
      </c>
      <c r="Q104">
        <v>102</v>
      </c>
      <c r="R104" s="165" t="str">
        <f t="shared" si="22"/>
        <v>1年目光熱水費102</v>
      </c>
      <c r="S104" s="165" t="str">
        <f>IFERROR(+VLOOKUP(R104,インプットシート!$B:$Z,25,0),"")</f>
        <v/>
      </c>
      <c r="T104" s="165" t="str">
        <f>IFERROR(+VLOOKUP(R104,インプットシート!$B:$Z,21,0),"")</f>
        <v/>
      </c>
      <c r="U104">
        <v>102</v>
      </c>
      <c r="V104" s="165" t="str">
        <f t="shared" si="23"/>
        <v>1年目備品購入費102</v>
      </c>
      <c r="W104" s="165" t="str">
        <f>IFERROR(+VLOOKUP(V104,インプットシート!$B:$Z,25,0),"")</f>
        <v/>
      </c>
      <c r="X104" s="165" t="str">
        <f>IFERROR(+VLOOKUP(V104,インプットシート!$B:$Z,21,0),"")</f>
        <v/>
      </c>
      <c r="Y104">
        <v>102</v>
      </c>
      <c r="Z104" s="165" t="str">
        <f t="shared" si="24"/>
        <v>1年目消耗品費102</v>
      </c>
      <c r="AA104" s="165" t="str">
        <f>IFERROR(+VLOOKUP(Z104,インプットシート!$B:$Z,25,0),"")</f>
        <v/>
      </c>
      <c r="AB104" s="165" t="str">
        <f>IFERROR(+VLOOKUP(Z104,インプットシート!$B:$Z,21,0),"")</f>
        <v/>
      </c>
      <c r="AC104">
        <v>102</v>
      </c>
      <c r="AD104" s="165" t="str">
        <f t="shared" si="25"/>
        <v>1年目借料損料102</v>
      </c>
      <c r="AE104" s="165" t="str">
        <f>IFERROR(+VLOOKUP(AD104,インプットシート!$B:$Z,25,0),"")</f>
        <v/>
      </c>
      <c r="AF104" s="165" t="str">
        <f>IFERROR(+VLOOKUP(AD104,インプットシート!$B:$Z,21,0),"")</f>
        <v/>
      </c>
      <c r="AG104">
        <v>102</v>
      </c>
      <c r="AH104" s="165" t="str">
        <f t="shared" si="26"/>
        <v>1年目印刷製本費102</v>
      </c>
      <c r="AI104" s="165" t="str">
        <f>IFERROR(+VLOOKUP(AH104,インプットシート!$B:$Z,25,0),"")</f>
        <v/>
      </c>
      <c r="AJ104" s="165" t="str">
        <f>IFERROR(+VLOOKUP(AH104,インプットシート!$B:$Z,21,0),"")</f>
        <v/>
      </c>
      <c r="AK104">
        <v>102</v>
      </c>
      <c r="AL104" s="165" t="str">
        <f t="shared" si="27"/>
        <v>1年目通信運搬費102</v>
      </c>
      <c r="AM104" s="165" t="str">
        <f>IFERROR(+VLOOKUP(AL104,インプットシート!$B:$Z,25,0),"")</f>
        <v/>
      </c>
      <c r="AN104" s="165" t="str">
        <f>IFERROR(+VLOOKUP(AL104,インプットシート!$B:$Z,21,0),"")</f>
        <v/>
      </c>
      <c r="AO104">
        <v>102</v>
      </c>
      <c r="AP104" s="165" t="str">
        <f t="shared" si="28"/>
        <v>1年目委託費102</v>
      </c>
      <c r="AQ104" s="165" t="str">
        <f>IFERROR(+VLOOKUP(AP104,インプットシート!$B:$Z,25,0),"")</f>
        <v/>
      </c>
      <c r="AR104" s="165" t="str">
        <f>IFERROR(+VLOOKUP(AP104,インプットシート!$B:$Z,21,0),"")</f>
        <v/>
      </c>
      <c r="AS104">
        <v>102</v>
      </c>
      <c r="AT104" s="165" t="str">
        <f t="shared" si="29"/>
        <v>1年目雑役務費102</v>
      </c>
      <c r="AU104" s="165" t="str">
        <f>IFERROR(+VLOOKUP(AT104,インプットシート!$B:$Z,25,0),"")</f>
        <v/>
      </c>
      <c r="AV104" s="165" t="str">
        <f>IFERROR(+VLOOKUP(AT104,インプットシート!$B:$Z,21,0),"")</f>
        <v/>
      </c>
      <c r="AW104">
        <v>102</v>
      </c>
      <c r="AX104" s="165" t="str">
        <f t="shared" si="30"/>
        <v>1年目保険料102</v>
      </c>
      <c r="AY104" s="165" t="str">
        <f>IFERROR(+VLOOKUP(AX104,インプットシート!$B:$Z,25,0),"")</f>
        <v/>
      </c>
      <c r="AZ104" s="165" t="str">
        <f>IFERROR(+VLOOKUP(AX104,インプットシート!$B:$Z,21,0),"")</f>
        <v/>
      </c>
      <c r="BA104">
        <v>102</v>
      </c>
      <c r="BB104" s="165" t="str">
        <f t="shared" si="31"/>
        <v>1年目その他の経費102</v>
      </c>
      <c r="BC104" s="165" t="str">
        <f>IFERROR(+VLOOKUP(BB104,インプットシート!$B:$Z,25,0),"")</f>
        <v/>
      </c>
      <c r="BD104" s="165" t="str">
        <f>IFERROR(+VLOOKUP(BB104,インプットシート!$B:$Z,21,0),"")</f>
        <v/>
      </c>
      <c r="BE104">
        <v>102</v>
      </c>
      <c r="BF104" s="165" t="str">
        <f t="shared" si="32"/>
        <v>1年目参加費収入102</v>
      </c>
      <c r="BG104" s="165" t="str">
        <f>IFERROR(+VLOOKUP(BF104,インプットシート!$B:$Z,25,0),"")</f>
        <v/>
      </c>
      <c r="BH104" s="165" t="str">
        <f>IFERROR(+VLOOKUP(BF104,インプットシート!$B:$Z,21,0),"")</f>
        <v/>
      </c>
      <c r="BI104">
        <v>102</v>
      </c>
      <c r="BJ104" s="165" t="str">
        <f t="shared" si="33"/>
        <v>1年目寄付金・協賛金収入102</v>
      </c>
      <c r="BK104" s="165" t="str">
        <f>IFERROR(+VLOOKUP(BJ104,インプットシート!$B:$Z,25,0),"")</f>
        <v/>
      </c>
      <c r="BL104" s="165" t="str">
        <f>IFERROR(+VLOOKUP(BJ104,インプットシート!$B:$Z,21,0),"")</f>
        <v/>
      </c>
      <c r="BM104">
        <v>102</v>
      </c>
      <c r="BN104" s="165" t="str">
        <f t="shared" si="34"/>
        <v>1年目一般会計繰入金102</v>
      </c>
      <c r="BO104" s="165" t="str">
        <f>IFERROR(+VLOOKUP(BN104,インプットシート!$B:$Z,25,0),"")</f>
        <v/>
      </c>
      <c r="BP104" s="165" t="str">
        <f>IFERROR(+VLOOKUP(BN104,インプットシート!$B:$Z,21,0),"")</f>
        <v/>
      </c>
      <c r="BQ104">
        <v>102</v>
      </c>
      <c r="BR104" s="165" t="str">
        <f t="shared" si="35"/>
        <v>1年目賃金（職員）102</v>
      </c>
      <c r="BS104" s="165" t="str">
        <f>IFERROR(+VLOOKUP(BR104,インプットシート!$B:$Z,25,0),"")</f>
        <v/>
      </c>
      <c r="BT104" s="165" t="str">
        <f>IFERROR(+VLOOKUP(BR104,インプットシート!$B:$Z,21,0),"")</f>
        <v/>
      </c>
    </row>
    <row r="105" spans="1:72">
      <c r="A105">
        <v>103</v>
      </c>
      <c r="B105" s="165" t="str">
        <f t="shared" si="18"/>
        <v>1年目謝金103</v>
      </c>
      <c r="C105" s="165" t="str">
        <f>IFERROR(+VLOOKUP(B105,インプットシート!$B:$Z,25,0),"")</f>
        <v/>
      </c>
      <c r="D105" s="165" t="str">
        <f>IFERROR(+VLOOKUP(B105,インプットシート!$B:$Z,21,0),"")</f>
        <v/>
      </c>
      <c r="E105">
        <v>103</v>
      </c>
      <c r="F105" s="165" t="str">
        <f t="shared" si="19"/>
        <v>1年目旅費103</v>
      </c>
      <c r="G105" s="165" t="str">
        <f>IFERROR(+VLOOKUP(F105,インプットシート!$B:$Z,25,0),"")</f>
        <v/>
      </c>
      <c r="H105" s="165" t="str">
        <f>IFERROR(+VLOOKUP(F105,インプットシート!$B:$Z,21,0),"")</f>
        <v/>
      </c>
      <c r="I105">
        <v>103</v>
      </c>
      <c r="J105" s="165" t="str">
        <f t="shared" si="20"/>
        <v>1年目賃金（アルバイト）103</v>
      </c>
      <c r="K105" s="165" t="str">
        <f>IFERROR(+VLOOKUP(J105,インプットシート!$B:$Z,25,0),"")</f>
        <v/>
      </c>
      <c r="L105" s="165" t="str">
        <f>IFERROR(+VLOOKUP(J105,インプットシート!$B:$Z,21,0),"")</f>
        <v/>
      </c>
      <c r="M105">
        <v>103</v>
      </c>
      <c r="N105" s="165" t="str">
        <f t="shared" si="21"/>
        <v>1年目家賃103</v>
      </c>
      <c r="O105" s="165" t="str">
        <f>IFERROR(+VLOOKUP(N105,インプットシート!$B:$Z,25,0),"")</f>
        <v/>
      </c>
      <c r="P105" s="165" t="str">
        <f>IFERROR(+VLOOKUP(N105,インプットシート!$B:$Z,21,0),"")</f>
        <v/>
      </c>
      <c r="Q105">
        <v>103</v>
      </c>
      <c r="R105" s="165" t="str">
        <f t="shared" si="22"/>
        <v>1年目光熱水費103</v>
      </c>
      <c r="S105" s="165" t="str">
        <f>IFERROR(+VLOOKUP(R105,インプットシート!$B:$Z,25,0),"")</f>
        <v/>
      </c>
      <c r="T105" s="165" t="str">
        <f>IFERROR(+VLOOKUP(R105,インプットシート!$B:$Z,21,0),"")</f>
        <v/>
      </c>
      <c r="U105">
        <v>103</v>
      </c>
      <c r="V105" s="165" t="str">
        <f t="shared" si="23"/>
        <v>1年目備品購入費103</v>
      </c>
      <c r="W105" s="165" t="str">
        <f>IFERROR(+VLOOKUP(V105,インプットシート!$B:$Z,25,0),"")</f>
        <v/>
      </c>
      <c r="X105" s="165" t="str">
        <f>IFERROR(+VLOOKUP(V105,インプットシート!$B:$Z,21,0),"")</f>
        <v/>
      </c>
      <c r="Y105">
        <v>103</v>
      </c>
      <c r="Z105" s="165" t="str">
        <f t="shared" si="24"/>
        <v>1年目消耗品費103</v>
      </c>
      <c r="AA105" s="165" t="str">
        <f>IFERROR(+VLOOKUP(Z105,インプットシート!$B:$Z,25,0),"")</f>
        <v/>
      </c>
      <c r="AB105" s="165" t="str">
        <f>IFERROR(+VLOOKUP(Z105,インプットシート!$B:$Z,21,0),"")</f>
        <v/>
      </c>
      <c r="AC105">
        <v>103</v>
      </c>
      <c r="AD105" s="165" t="str">
        <f t="shared" si="25"/>
        <v>1年目借料損料103</v>
      </c>
      <c r="AE105" s="165" t="str">
        <f>IFERROR(+VLOOKUP(AD105,インプットシート!$B:$Z,25,0),"")</f>
        <v/>
      </c>
      <c r="AF105" s="165" t="str">
        <f>IFERROR(+VLOOKUP(AD105,インプットシート!$B:$Z,21,0),"")</f>
        <v/>
      </c>
      <c r="AG105">
        <v>103</v>
      </c>
      <c r="AH105" s="165" t="str">
        <f t="shared" si="26"/>
        <v>1年目印刷製本費103</v>
      </c>
      <c r="AI105" s="165" t="str">
        <f>IFERROR(+VLOOKUP(AH105,インプットシート!$B:$Z,25,0),"")</f>
        <v/>
      </c>
      <c r="AJ105" s="165" t="str">
        <f>IFERROR(+VLOOKUP(AH105,インプットシート!$B:$Z,21,0),"")</f>
        <v/>
      </c>
      <c r="AK105">
        <v>103</v>
      </c>
      <c r="AL105" s="165" t="str">
        <f t="shared" si="27"/>
        <v>1年目通信運搬費103</v>
      </c>
      <c r="AM105" s="165" t="str">
        <f>IFERROR(+VLOOKUP(AL105,インプットシート!$B:$Z,25,0),"")</f>
        <v/>
      </c>
      <c r="AN105" s="165" t="str">
        <f>IFERROR(+VLOOKUP(AL105,インプットシート!$B:$Z,21,0),"")</f>
        <v/>
      </c>
      <c r="AO105">
        <v>103</v>
      </c>
      <c r="AP105" s="165" t="str">
        <f t="shared" si="28"/>
        <v>1年目委託費103</v>
      </c>
      <c r="AQ105" s="165" t="str">
        <f>IFERROR(+VLOOKUP(AP105,インプットシート!$B:$Z,25,0),"")</f>
        <v/>
      </c>
      <c r="AR105" s="165" t="str">
        <f>IFERROR(+VLOOKUP(AP105,インプットシート!$B:$Z,21,0),"")</f>
        <v/>
      </c>
      <c r="AS105">
        <v>103</v>
      </c>
      <c r="AT105" s="165" t="str">
        <f t="shared" si="29"/>
        <v>1年目雑役務費103</v>
      </c>
      <c r="AU105" s="165" t="str">
        <f>IFERROR(+VLOOKUP(AT105,インプットシート!$B:$Z,25,0),"")</f>
        <v/>
      </c>
      <c r="AV105" s="165" t="str">
        <f>IFERROR(+VLOOKUP(AT105,インプットシート!$B:$Z,21,0),"")</f>
        <v/>
      </c>
      <c r="AW105">
        <v>103</v>
      </c>
      <c r="AX105" s="165" t="str">
        <f t="shared" si="30"/>
        <v>1年目保険料103</v>
      </c>
      <c r="AY105" s="165" t="str">
        <f>IFERROR(+VLOOKUP(AX105,インプットシート!$B:$Z,25,0),"")</f>
        <v/>
      </c>
      <c r="AZ105" s="165" t="str">
        <f>IFERROR(+VLOOKUP(AX105,インプットシート!$B:$Z,21,0),"")</f>
        <v/>
      </c>
      <c r="BA105">
        <v>103</v>
      </c>
      <c r="BB105" s="165" t="str">
        <f t="shared" si="31"/>
        <v>1年目その他の経費103</v>
      </c>
      <c r="BC105" s="165" t="str">
        <f>IFERROR(+VLOOKUP(BB105,インプットシート!$B:$Z,25,0),"")</f>
        <v/>
      </c>
      <c r="BD105" s="165" t="str">
        <f>IFERROR(+VLOOKUP(BB105,インプットシート!$B:$Z,21,0),"")</f>
        <v/>
      </c>
      <c r="BE105">
        <v>103</v>
      </c>
      <c r="BF105" s="165" t="str">
        <f t="shared" si="32"/>
        <v>1年目参加費収入103</v>
      </c>
      <c r="BG105" s="165" t="str">
        <f>IFERROR(+VLOOKUP(BF105,インプットシート!$B:$Z,25,0),"")</f>
        <v/>
      </c>
      <c r="BH105" s="165" t="str">
        <f>IFERROR(+VLOOKUP(BF105,インプットシート!$B:$Z,21,0),"")</f>
        <v/>
      </c>
      <c r="BI105">
        <v>103</v>
      </c>
      <c r="BJ105" s="165" t="str">
        <f t="shared" si="33"/>
        <v>1年目寄付金・協賛金収入103</v>
      </c>
      <c r="BK105" s="165" t="str">
        <f>IFERROR(+VLOOKUP(BJ105,インプットシート!$B:$Z,25,0),"")</f>
        <v/>
      </c>
      <c r="BL105" s="165" t="str">
        <f>IFERROR(+VLOOKUP(BJ105,インプットシート!$B:$Z,21,0),"")</f>
        <v/>
      </c>
      <c r="BM105">
        <v>103</v>
      </c>
      <c r="BN105" s="165" t="str">
        <f t="shared" si="34"/>
        <v>1年目一般会計繰入金103</v>
      </c>
      <c r="BO105" s="165" t="str">
        <f>IFERROR(+VLOOKUP(BN105,インプットシート!$B:$Z,25,0),"")</f>
        <v/>
      </c>
      <c r="BP105" s="165" t="str">
        <f>IFERROR(+VLOOKUP(BN105,インプットシート!$B:$Z,21,0),"")</f>
        <v/>
      </c>
      <c r="BQ105">
        <v>103</v>
      </c>
      <c r="BR105" s="165" t="str">
        <f t="shared" si="35"/>
        <v>1年目賃金（職員）103</v>
      </c>
      <c r="BS105" s="165" t="str">
        <f>IFERROR(+VLOOKUP(BR105,インプットシート!$B:$Z,25,0),"")</f>
        <v/>
      </c>
      <c r="BT105" s="165" t="str">
        <f>IFERROR(+VLOOKUP(BR105,インプットシート!$B:$Z,21,0),"")</f>
        <v/>
      </c>
    </row>
    <row r="106" spans="1:72">
      <c r="A106">
        <v>104</v>
      </c>
      <c r="B106" s="165" t="str">
        <f t="shared" si="18"/>
        <v>1年目謝金104</v>
      </c>
      <c r="C106" s="165" t="str">
        <f>IFERROR(+VLOOKUP(B106,インプットシート!$B:$Z,25,0),"")</f>
        <v/>
      </c>
      <c r="D106" s="165" t="str">
        <f>IFERROR(+VLOOKUP(B106,インプットシート!$B:$Z,21,0),"")</f>
        <v/>
      </c>
      <c r="E106">
        <v>104</v>
      </c>
      <c r="F106" s="165" t="str">
        <f t="shared" si="19"/>
        <v>1年目旅費104</v>
      </c>
      <c r="G106" s="165" t="str">
        <f>IFERROR(+VLOOKUP(F106,インプットシート!$B:$Z,25,0),"")</f>
        <v/>
      </c>
      <c r="H106" s="165" t="str">
        <f>IFERROR(+VLOOKUP(F106,インプットシート!$B:$Z,21,0),"")</f>
        <v/>
      </c>
      <c r="I106">
        <v>104</v>
      </c>
      <c r="J106" s="165" t="str">
        <f t="shared" si="20"/>
        <v>1年目賃金（アルバイト）104</v>
      </c>
      <c r="K106" s="165" t="str">
        <f>IFERROR(+VLOOKUP(J106,インプットシート!$B:$Z,25,0),"")</f>
        <v/>
      </c>
      <c r="L106" s="165" t="str">
        <f>IFERROR(+VLOOKUP(J106,インプットシート!$B:$Z,21,0),"")</f>
        <v/>
      </c>
      <c r="M106">
        <v>104</v>
      </c>
      <c r="N106" s="165" t="str">
        <f t="shared" si="21"/>
        <v>1年目家賃104</v>
      </c>
      <c r="O106" s="165" t="str">
        <f>IFERROR(+VLOOKUP(N106,インプットシート!$B:$Z,25,0),"")</f>
        <v/>
      </c>
      <c r="P106" s="165" t="str">
        <f>IFERROR(+VLOOKUP(N106,インプットシート!$B:$Z,21,0),"")</f>
        <v/>
      </c>
      <c r="Q106">
        <v>104</v>
      </c>
      <c r="R106" s="165" t="str">
        <f t="shared" si="22"/>
        <v>1年目光熱水費104</v>
      </c>
      <c r="S106" s="165" t="str">
        <f>IFERROR(+VLOOKUP(R106,インプットシート!$B:$Z,25,0),"")</f>
        <v/>
      </c>
      <c r="T106" s="165" t="str">
        <f>IFERROR(+VLOOKUP(R106,インプットシート!$B:$Z,21,0),"")</f>
        <v/>
      </c>
      <c r="U106">
        <v>104</v>
      </c>
      <c r="V106" s="165" t="str">
        <f t="shared" si="23"/>
        <v>1年目備品購入費104</v>
      </c>
      <c r="W106" s="165" t="str">
        <f>IFERROR(+VLOOKUP(V106,インプットシート!$B:$Z,25,0),"")</f>
        <v/>
      </c>
      <c r="X106" s="165" t="str">
        <f>IFERROR(+VLOOKUP(V106,インプットシート!$B:$Z,21,0),"")</f>
        <v/>
      </c>
      <c r="Y106">
        <v>104</v>
      </c>
      <c r="Z106" s="165" t="str">
        <f t="shared" si="24"/>
        <v>1年目消耗品費104</v>
      </c>
      <c r="AA106" s="165" t="str">
        <f>IFERROR(+VLOOKUP(Z106,インプットシート!$B:$Z,25,0),"")</f>
        <v/>
      </c>
      <c r="AB106" s="165" t="str">
        <f>IFERROR(+VLOOKUP(Z106,インプットシート!$B:$Z,21,0),"")</f>
        <v/>
      </c>
      <c r="AC106">
        <v>104</v>
      </c>
      <c r="AD106" s="165" t="str">
        <f t="shared" si="25"/>
        <v>1年目借料損料104</v>
      </c>
      <c r="AE106" s="165" t="str">
        <f>IFERROR(+VLOOKUP(AD106,インプットシート!$B:$Z,25,0),"")</f>
        <v/>
      </c>
      <c r="AF106" s="165" t="str">
        <f>IFERROR(+VLOOKUP(AD106,インプットシート!$B:$Z,21,0),"")</f>
        <v/>
      </c>
      <c r="AG106">
        <v>104</v>
      </c>
      <c r="AH106" s="165" t="str">
        <f t="shared" si="26"/>
        <v>1年目印刷製本費104</v>
      </c>
      <c r="AI106" s="165" t="str">
        <f>IFERROR(+VLOOKUP(AH106,インプットシート!$B:$Z,25,0),"")</f>
        <v/>
      </c>
      <c r="AJ106" s="165" t="str">
        <f>IFERROR(+VLOOKUP(AH106,インプットシート!$B:$Z,21,0),"")</f>
        <v/>
      </c>
      <c r="AK106">
        <v>104</v>
      </c>
      <c r="AL106" s="165" t="str">
        <f t="shared" si="27"/>
        <v>1年目通信運搬費104</v>
      </c>
      <c r="AM106" s="165" t="str">
        <f>IFERROR(+VLOOKUP(AL106,インプットシート!$B:$Z,25,0),"")</f>
        <v/>
      </c>
      <c r="AN106" s="165" t="str">
        <f>IFERROR(+VLOOKUP(AL106,インプットシート!$B:$Z,21,0),"")</f>
        <v/>
      </c>
      <c r="AO106">
        <v>104</v>
      </c>
      <c r="AP106" s="165" t="str">
        <f t="shared" si="28"/>
        <v>1年目委託費104</v>
      </c>
      <c r="AQ106" s="165" t="str">
        <f>IFERROR(+VLOOKUP(AP106,インプットシート!$B:$Z,25,0),"")</f>
        <v/>
      </c>
      <c r="AR106" s="165" t="str">
        <f>IFERROR(+VLOOKUP(AP106,インプットシート!$B:$Z,21,0),"")</f>
        <v/>
      </c>
      <c r="AS106">
        <v>104</v>
      </c>
      <c r="AT106" s="165" t="str">
        <f t="shared" si="29"/>
        <v>1年目雑役務費104</v>
      </c>
      <c r="AU106" s="165" t="str">
        <f>IFERROR(+VLOOKUP(AT106,インプットシート!$B:$Z,25,0),"")</f>
        <v/>
      </c>
      <c r="AV106" s="165" t="str">
        <f>IFERROR(+VLOOKUP(AT106,インプットシート!$B:$Z,21,0),"")</f>
        <v/>
      </c>
      <c r="AW106">
        <v>104</v>
      </c>
      <c r="AX106" s="165" t="str">
        <f t="shared" si="30"/>
        <v>1年目保険料104</v>
      </c>
      <c r="AY106" s="165" t="str">
        <f>IFERROR(+VLOOKUP(AX106,インプットシート!$B:$Z,25,0),"")</f>
        <v/>
      </c>
      <c r="AZ106" s="165" t="str">
        <f>IFERROR(+VLOOKUP(AX106,インプットシート!$B:$Z,21,0),"")</f>
        <v/>
      </c>
      <c r="BA106">
        <v>104</v>
      </c>
      <c r="BB106" s="165" t="str">
        <f t="shared" si="31"/>
        <v>1年目その他の経費104</v>
      </c>
      <c r="BC106" s="165" t="str">
        <f>IFERROR(+VLOOKUP(BB106,インプットシート!$B:$Z,25,0),"")</f>
        <v/>
      </c>
      <c r="BD106" s="165" t="str">
        <f>IFERROR(+VLOOKUP(BB106,インプットシート!$B:$Z,21,0),"")</f>
        <v/>
      </c>
      <c r="BE106">
        <v>104</v>
      </c>
      <c r="BF106" s="165" t="str">
        <f t="shared" si="32"/>
        <v>1年目参加費収入104</v>
      </c>
      <c r="BG106" s="165" t="str">
        <f>IFERROR(+VLOOKUP(BF106,インプットシート!$B:$Z,25,0),"")</f>
        <v/>
      </c>
      <c r="BH106" s="165" t="str">
        <f>IFERROR(+VLOOKUP(BF106,インプットシート!$B:$Z,21,0),"")</f>
        <v/>
      </c>
      <c r="BI106">
        <v>104</v>
      </c>
      <c r="BJ106" s="165" t="str">
        <f t="shared" si="33"/>
        <v>1年目寄付金・協賛金収入104</v>
      </c>
      <c r="BK106" s="165" t="str">
        <f>IFERROR(+VLOOKUP(BJ106,インプットシート!$B:$Z,25,0),"")</f>
        <v/>
      </c>
      <c r="BL106" s="165" t="str">
        <f>IFERROR(+VLOOKUP(BJ106,インプットシート!$B:$Z,21,0),"")</f>
        <v/>
      </c>
      <c r="BM106">
        <v>104</v>
      </c>
      <c r="BN106" s="165" t="str">
        <f t="shared" si="34"/>
        <v>1年目一般会計繰入金104</v>
      </c>
      <c r="BO106" s="165" t="str">
        <f>IFERROR(+VLOOKUP(BN106,インプットシート!$B:$Z,25,0),"")</f>
        <v/>
      </c>
      <c r="BP106" s="165" t="str">
        <f>IFERROR(+VLOOKUP(BN106,インプットシート!$B:$Z,21,0),"")</f>
        <v/>
      </c>
      <c r="BQ106">
        <v>104</v>
      </c>
      <c r="BR106" s="165" t="str">
        <f t="shared" si="35"/>
        <v>1年目賃金（職員）104</v>
      </c>
      <c r="BS106" s="165" t="str">
        <f>IFERROR(+VLOOKUP(BR106,インプットシート!$B:$Z,25,0),"")</f>
        <v/>
      </c>
      <c r="BT106" s="165" t="str">
        <f>IFERROR(+VLOOKUP(BR106,インプットシート!$B:$Z,21,0),"")</f>
        <v/>
      </c>
    </row>
    <row r="107" spans="1:72">
      <c r="A107">
        <v>105</v>
      </c>
      <c r="B107" s="165" t="str">
        <f t="shared" si="18"/>
        <v>1年目謝金105</v>
      </c>
      <c r="C107" s="165" t="str">
        <f>IFERROR(+VLOOKUP(B107,インプットシート!$B:$Z,25,0),"")</f>
        <v/>
      </c>
      <c r="D107" s="165" t="str">
        <f>IFERROR(+VLOOKUP(B107,インプットシート!$B:$Z,21,0),"")</f>
        <v/>
      </c>
      <c r="E107">
        <v>105</v>
      </c>
      <c r="F107" s="165" t="str">
        <f t="shared" si="19"/>
        <v>1年目旅費105</v>
      </c>
      <c r="G107" s="165" t="str">
        <f>IFERROR(+VLOOKUP(F107,インプットシート!$B:$Z,25,0),"")</f>
        <v/>
      </c>
      <c r="H107" s="165" t="str">
        <f>IFERROR(+VLOOKUP(F107,インプットシート!$B:$Z,21,0),"")</f>
        <v/>
      </c>
      <c r="I107">
        <v>105</v>
      </c>
      <c r="J107" s="165" t="str">
        <f t="shared" si="20"/>
        <v>1年目賃金（アルバイト）105</v>
      </c>
      <c r="K107" s="165" t="str">
        <f>IFERROR(+VLOOKUP(J107,インプットシート!$B:$Z,25,0),"")</f>
        <v/>
      </c>
      <c r="L107" s="165" t="str">
        <f>IFERROR(+VLOOKUP(J107,インプットシート!$B:$Z,21,0),"")</f>
        <v/>
      </c>
      <c r="M107">
        <v>105</v>
      </c>
      <c r="N107" s="165" t="str">
        <f t="shared" si="21"/>
        <v>1年目家賃105</v>
      </c>
      <c r="O107" s="165" t="str">
        <f>IFERROR(+VLOOKUP(N107,インプットシート!$B:$Z,25,0),"")</f>
        <v/>
      </c>
      <c r="P107" s="165" t="str">
        <f>IFERROR(+VLOOKUP(N107,インプットシート!$B:$Z,21,0),"")</f>
        <v/>
      </c>
      <c r="Q107">
        <v>105</v>
      </c>
      <c r="R107" s="165" t="str">
        <f t="shared" si="22"/>
        <v>1年目光熱水費105</v>
      </c>
      <c r="S107" s="165" t="str">
        <f>IFERROR(+VLOOKUP(R107,インプットシート!$B:$Z,25,0),"")</f>
        <v/>
      </c>
      <c r="T107" s="165" t="str">
        <f>IFERROR(+VLOOKUP(R107,インプットシート!$B:$Z,21,0),"")</f>
        <v/>
      </c>
      <c r="U107">
        <v>105</v>
      </c>
      <c r="V107" s="165" t="str">
        <f t="shared" si="23"/>
        <v>1年目備品購入費105</v>
      </c>
      <c r="W107" s="165" t="str">
        <f>IFERROR(+VLOOKUP(V107,インプットシート!$B:$Z,25,0),"")</f>
        <v/>
      </c>
      <c r="X107" s="165" t="str">
        <f>IFERROR(+VLOOKUP(V107,インプットシート!$B:$Z,21,0),"")</f>
        <v/>
      </c>
      <c r="Y107">
        <v>105</v>
      </c>
      <c r="Z107" s="165" t="str">
        <f t="shared" si="24"/>
        <v>1年目消耗品費105</v>
      </c>
      <c r="AA107" s="165" t="str">
        <f>IFERROR(+VLOOKUP(Z107,インプットシート!$B:$Z,25,0),"")</f>
        <v/>
      </c>
      <c r="AB107" s="165" t="str">
        <f>IFERROR(+VLOOKUP(Z107,インプットシート!$B:$Z,21,0),"")</f>
        <v/>
      </c>
      <c r="AC107">
        <v>105</v>
      </c>
      <c r="AD107" s="165" t="str">
        <f t="shared" si="25"/>
        <v>1年目借料損料105</v>
      </c>
      <c r="AE107" s="165" t="str">
        <f>IFERROR(+VLOOKUP(AD107,インプットシート!$B:$Z,25,0),"")</f>
        <v/>
      </c>
      <c r="AF107" s="165" t="str">
        <f>IFERROR(+VLOOKUP(AD107,インプットシート!$B:$Z,21,0),"")</f>
        <v/>
      </c>
      <c r="AG107">
        <v>105</v>
      </c>
      <c r="AH107" s="165" t="str">
        <f t="shared" si="26"/>
        <v>1年目印刷製本費105</v>
      </c>
      <c r="AI107" s="165" t="str">
        <f>IFERROR(+VLOOKUP(AH107,インプットシート!$B:$Z,25,0),"")</f>
        <v/>
      </c>
      <c r="AJ107" s="165" t="str">
        <f>IFERROR(+VLOOKUP(AH107,インプットシート!$B:$Z,21,0),"")</f>
        <v/>
      </c>
      <c r="AK107">
        <v>105</v>
      </c>
      <c r="AL107" s="165" t="str">
        <f t="shared" si="27"/>
        <v>1年目通信運搬費105</v>
      </c>
      <c r="AM107" s="165" t="str">
        <f>IFERROR(+VLOOKUP(AL107,インプットシート!$B:$Z,25,0),"")</f>
        <v/>
      </c>
      <c r="AN107" s="165" t="str">
        <f>IFERROR(+VLOOKUP(AL107,インプットシート!$B:$Z,21,0),"")</f>
        <v/>
      </c>
      <c r="AO107">
        <v>105</v>
      </c>
      <c r="AP107" s="165" t="str">
        <f t="shared" si="28"/>
        <v>1年目委託費105</v>
      </c>
      <c r="AQ107" s="165" t="str">
        <f>IFERROR(+VLOOKUP(AP107,インプットシート!$B:$Z,25,0),"")</f>
        <v/>
      </c>
      <c r="AR107" s="165" t="str">
        <f>IFERROR(+VLOOKUP(AP107,インプットシート!$B:$Z,21,0),"")</f>
        <v/>
      </c>
      <c r="AS107">
        <v>105</v>
      </c>
      <c r="AT107" s="165" t="str">
        <f t="shared" si="29"/>
        <v>1年目雑役務費105</v>
      </c>
      <c r="AU107" s="165" t="str">
        <f>IFERROR(+VLOOKUP(AT107,インプットシート!$B:$Z,25,0),"")</f>
        <v/>
      </c>
      <c r="AV107" s="165" t="str">
        <f>IFERROR(+VLOOKUP(AT107,インプットシート!$B:$Z,21,0),"")</f>
        <v/>
      </c>
      <c r="AW107">
        <v>105</v>
      </c>
      <c r="AX107" s="165" t="str">
        <f t="shared" si="30"/>
        <v>1年目保険料105</v>
      </c>
      <c r="AY107" s="165" t="str">
        <f>IFERROR(+VLOOKUP(AX107,インプットシート!$B:$Z,25,0),"")</f>
        <v/>
      </c>
      <c r="AZ107" s="165" t="str">
        <f>IFERROR(+VLOOKUP(AX107,インプットシート!$B:$Z,21,0),"")</f>
        <v/>
      </c>
      <c r="BA107">
        <v>105</v>
      </c>
      <c r="BB107" s="165" t="str">
        <f t="shared" si="31"/>
        <v>1年目その他の経費105</v>
      </c>
      <c r="BC107" s="165" t="str">
        <f>IFERROR(+VLOOKUP(BB107,インプットシート!$B:$Z,25,0),"")</f>
        <v/>
      </c>
      <c r="BD107" s="165" t="str">
        <f>IFERROR(+VLOOKUP(BB107,インプットシート!$B:$Z,21,0),"")</f>
        <v/>
      </c>
      <c r="BE107">
        <v>105</v>
      </c>
      <c r="BF107" s="165" t="str">
        <f t="shared" si="32"/>
        <v>1年目参加費収入105</v>
      </c>
      <c r="BG107" s="165" t="str">
        <f>IFERROR(+VLOOKUP(BF107,インプットシート!$B:$Z,25,0),"")</f>
        <v/>
      </c>
      <c r="BH107" s="165" t="str">
        <f>IFERROR(+VLOOKUP(BF107,インプットシート!$B:$Z,21,0),"")</f>
        <v/>
      </c>
      <c r="BI107">
        <v>105</v>
      </c>
      <c r="BJ107" s="165" t="str">
        <f t="shared" si="33"/>
        <v>1年目寄付金・協賛金収入105</v>
      </c>
      <c r="BK107" s="165" t="str">
        <f>IFERROR(+VLOOKUP(BJ107,インプットシート!$B:$Z,25,0),"")</f>
        <v/>
      </c>
      <c r="BL107" s="165" t="str">
        <f>IFERROR(+VLOOKUP(BJ107,インプットシート!$B:$Z,21,0),"")</f>
        <v/>
      </c>
      <c r="BM107">
        <v>105</v>
      </c>
      <c r="BN107" s="165" t="str">
        <f t="shared" si="34"/>
        <v>1年目一般会計繰入金105</v>
      </c>
      <c r="BO107" s="165" t="str">
        <f>IFERROR(+VLOOKUP(BN107,インプットシート!$B:$Z,25,0),"")</f>
        <v/>
      </c>
      <c r="BP107" s="165" t="str">
        <f>IFERROR(+VLOOKUP(BN107,インプットシート!$B:$Z,21,0),"")</f>
        <v/>
      </c>
      <c r="BQ107">
        <v>105</v>
      </c>
      <c r="BR107" s="165" t="str">
        <f t="shared" si="35"/>
        <v>1年目賃金（職員）105</v>
      </c>
      <c r="BS107" s="165" t="str">
        <f>IFERROR(+VLOOKUP(BR107,インプットシート!$B:$Z,25,0),"")</f>
        <v/>
      </c>
      <c r="BT107" s="165" t="str">
        <f>IFERROR(+VLOOKUP(BR107,インプットシート!$B:$Z,21,0),"")</f>
        <v/>
      </c>
    </row>
    <row r="108" spans="1:72">
      <c r="A108">
        <v>106</v>
      </c>
      <c r="B108" s="165" t="str">
        <f t="shared" si="18"/>
        <v>1年目謝金106</v>
      </c>
      <c r="C108" s="165" t="str">
        <f>IFERROR(+VLOOKUP(B108,インプットシート!$B:$Z,25,0),"")</f>
        <v/>
      </c>
      <c r="D108" s="165" t="str">
        <f>IFERROR(+VLOOKUP(B108,インプットシート!$B:$Z,21,0),"")</f>
        <v/>
      </c>
      <c r="E108">
        <v>106</v>
      </c>
      <c r="F108" s="165" t="str">
        <f t="shared" si="19"/>
        <v>1年目旅費106</v>
      </c>
      <c r="G108" s="165" t="str">
        <f>IFERROR(+VLOOKUP(F108,インプットシート!$B:$Z,25,0),"")</f>
        <v/>
      </c>
      <c r="H108" s="165" t="str">
        <f>IFERROR(+VLOOKUP(F108,インプットシート!$B:$Z,21,0),"")</f>
        <v/>
      </c>
      <c r="I108">
        <v>106</v>
      </c>
      <c r="J108" s="165" t="str">
        <f t="shared" si="20"/>
        <v>1年目賃金（アルバイト）106</v>
      </c>
      <c r="K108" s="165" t="str">
        <f>IFERROR(+VLOOKUP(J108,インプットシート!$B:$Z,25,0),"")</f>
        <v/>
      </c>
      <c r="L108" s="165" t="str">
        <f>IFERROR(+VLOOKUP(J108,インプットシート!$B:$Z,21,0),"")</f>
        <v/>
      </c>
      <c r="M108">
        <v>106</v>
      </c>
      <c r="N108" s="165" t="str">
        <f t="shared" si="21"/>
        <v>1年目家賃106</v>
      </c>
      <c r="O108" s="165" t="str">
        <f>IFERROR(+VLOOKUP(N108,インプットシート!$B:$Z,25,0),"")</f>
        <v/>
      </c>
      <c r="P108" s="165" t="str">
        <f>IFERROR(+VLOOKUP(N108,インプットシート!$B:$Z,21,0),"")</f>
        <v/>
      </c>
      <c r="Q108">
        <v>106</v>
      </c>
      <c r="R108" s="165" t="str">
        <f t="shared" si="22"/>
        <v>1年目光熱水費106</v>
      </c>
      <c r="S108" s="165" t="str">
        <f>IFERROR(+VLOOKUP(R108,インプットシート!$B:$Z,25,0),"")</f>
        <v/>
      </c>
      <c r="T108" s="165" t="str">
        <f>IFERROR(+VLOOKUP(R108,インプットシート!$B:$Z,21,0),"")</f>
        <v/>
      </c>
      <c r="U108">
        <v>106</v>
      </c>
      <c r="V108" s="165" t="str">
        <f t="shared" si="23"/>
        <v>1年目備品購入費106</v>
      </c>
      <c r="W108" s="165" t="str">
        <f>IFERROR(+VLOOKUP(V108,インプットシート!$B:$Z,25,0),"")</f>
        <v/>
      </c>
      <c r="X108" s="165" t="str">
        <f>IFERROR(+VLOOKUP(V108,インプットシート!$B:$Z,21,0),"")</f>
        <v/>
      </c>
      <c r="Y108">
        <v>106</v>
      </c>
      <c r="Z108" s="165" t="str">
        <f t="shared" si="24"/>
        <v>1年目消耗品費106</v>
      </c>
      <c r="AA108" s="165" t="str">
        <f>IFERROR(+VLOOKUP(Z108,インプットシート!$B:$Z,25,0),"")</f>
        <v/>
      </c>
      <c r="AB108" s="165" t="str">
        <f>IFERROR(+VLOOKUP(Z108,インプットシート!$B:$Z,21,0),"")</f>
        <v/>
      </c>
      <c r="AC108">
        <v>106</v>
      </c>
      <c r="AD108" s="165" t="str">
        <f t="shared" si="25"/>
        <v>1年目借料損料106</v>
      </c>
      <c r="AE108" s="165" t="str">
        <f>IFERROR(+VLOOKUP(AD108,インプットシート!$B:$Z,25,0),"")</f>
        <v/>
      </c>
      <c r="AF108" s="165" t="str">
        <f>IFERROR(+VLOOKUP(AD108,インプットシート!$B:$Z,21,0),"")</f>
        <v/>
      </c>
      <c r="AG108">
        <v>106</v>
      </c>
      <c r="AH108" s="165" t="str">
        <f t="shared" si="26"/>
        <v>1年目印刷製本費106</v>
      </c>
      <c r="AI108" s="165" t="str">
        <f>IFERROR(+VLOOKUP(AH108,インプットシート!$B:$Z,25,0),"")</f>
        <v/>
      </c>
      <c r="AJ108" s="165" t="str">
        <f>IFERROR(+VLOOKUP(AH108,インプットシート!$B:$Z,21,0),"")</f>
        <v/>
      </c>
      <c r="AK108">
        <v>106</v>
      </c>
      <c r="AL108" s="165" t="str">
        <f t="shared" si="27"/>
        <v>1年目通信運搬費106</v>
      </c>
      <c r="AM108" s="165" t="str">
        <f>IFERROR(+VLOOKUP(AL108,インプットシート!$B:$Z,25,0),"")</f>
        <v/>
      </c>
      <c r="AN108" s="165" t="str">
        <f>IFERROR(+VLOOKUP(AL108,インプットシート!$B:$Z,21,0),"")</f>
        <v/>
      </c>
      <c r="AO108">
        <v>106</v>
      </c>
      <c r="AP108" s="165" t="str">
        <f t="shared" si="28"/>
        <v>1年目委託費106</v>
      </c>
      <c r="AQ108" s="165" t="str">
        <f>IFERROR(+VLOOKUP(AP108,インプットシート!$B:$Z,25,0),"")</f>
        <v/>
      </c>
      <c r="AR108" s="165" t="str">
        <f>IFERROR(+VLOOKUP(AP108,インプットシート!$B:$Z,21,0),"")</f>
        <v/>
      </c>
      <c r="AS108">
        <v>106</v>
      </c>
      <c r="AT108" s="165" t="str">
        <f t="shared" si="29"/>
        <v>1年目雑役務費106</v>
      </c>
      <c r="AU108" s="165" t="str">
        <f>IFERROR(+VLOOKUP(AT108,インプットシート!$B:$Z,25,0),"")</f>
        <v/>
      </c>
      <c r="AV108" s="165" t="str">
        <f>IFERROR(+VLOOKUP(AT108,インプットシート!$B:$Z,21,0),"")</f>
        <v/>
      </c>
      <c r="AW108">
        <v>106</v>
      </c>
      <c r="AX108" s="165" t="str">
        <f t="shared" si="30"/>
        <v>1年目保険料106</v>
      </c>
      <c r="AY108" s="165" t="str">
        <f>IFERROR(+VLOOKUP(AX108,インプットシート!$B:$Z,25,0),"")</f>
        <v/>
      </c>
      <c r="AZ108" s="165" t="str">
        <f>IFERROR(+VLOOKUP(AX108,インプットシート!$B:$Z,21,0),"")</f>
        <v/>
      </c>
      <c r="BA108">
        <v>106</v>
      </c>
      <c r="BB108" s="165" t="str">
        <f t="shared" si="31"/>
        <v>1年目その他の経費106</v>
      </c>
      <c r="BC108" s="165" t="str">
        <f>IFERROR(+VLOOKUP(BB108,インプットシート!$B:$Z,25,0),"")</f>
        <v/>
      </c>
      <c r="BD108" s="165" t="str">
        <f>IFERROR(+VLOOKUP(BB108,インプットシート!$B:$Z,21,0),"")</f>
        <v/>
      </c>
      <c r="BE108">
        <v>106</v>
      </c>
      <c r="BF108" s="165" t="str">
        <f t="shared" si="32"/>
        <v>1年目参加費収入106</v>
      </c>
      <c r="BG108" s="165" t="str">
        <f>IFERROR(+VLOOKUP(BF108,インプットシート!$B:$Z,25,0),"")</f>
        <v/>
      </c>
      <c r="BH108" s="165" t="str">
        <f>IFERROR(+VLOOKUP(BF108,インプットシート!$B:$Z,21,0),"")</f>
        <v/>
      </c>
      <c r="BI108">
        <v>106</v>
      </c>
      <c r="BJ108" s="165" t="str">
        <f t="shared" si="33"/>
        <v>1年目寄付金・協賛金収入106</v>
      </c>
      <c r="BK108" s="165" t="str">
        <f>IFERROR(+VLOOKUP(BJ108,インプットシート!$B:$Z,25,0),"")</f>
        <v/>
      </c>
      <c r="BL108" s="165" t="str">
        <f>IFERROR(+VLOOKUP(BJ108,インプットシート!$B:$Z,21,0),"")</f>
        <v/>
      </c>
      <c r="BM108">
        <v>106</v>
      </c>
      <c r="BN108" s="165" t="str">
        <f t="shared" si="34"/>
        <v>1年目一般会計繰入金106</v>
      </c>
      <c r="BO108" s="165" t="str">
        <f>IFERROR(+VLOOKUP(BN108,インプットシート!$B:$Z,25,0),"")</f>
        <v/>
      </c>
      <c r="BP108" s="165" t="str">
        <f>IFERROR(+VLOOKUP(BN108,インプットシート!$B:$Z,21,0),"")</f>
        <v/>
      </c>
      <c r="BQ108">
        <v>106</v>
      </c>
      <c r="BR108" s="165" t="str">
        <f t="shared" si="35"/>
        <v>1年目賃金（職員）106</v>
      </c>
      <c r="BS108" s="165" t="str">
        <f>IFERROR(+VLOOKUP(BR108,インプットシート!$B:$Z,25,0),"")</f>
        <v/>
      </c>
      <c r="BT108" s="165" t="str">
        <f>IFERROR(+VLOOKUP(BR108,インプットシート!$B:$Z,21,0),"")</f>
        <v/>
      </c>
    </row>
    <row r="109" spans="1:72">
      <c r="A109">
        <v>107</v>
      </c>
      <c r="B109" s="165" t="str">
        <f t="shared" si="18"/>
        <v>1年目謝金107</v>
      </c>
      <c r="C109" s="165" t="str">
        <f>IFERROR(+VLOOKUP(B109,インプットシート!$B:$Z,25,0),"")</f>
        <v/>
      </c>
      <c r="D109" s="165" t="str">
        <f>IFERROR(+VLOOKUP(B109,インプットシート!$B:$Z,21,0),"")</f>
        <v/>
      </c>
      <c r="E109">
        <v>107</v>
      </c>
      <c r="F109" s="165" t="str">
        <f t="shared" si="19"/>
        <v>1年目旅費107</v>
      </c>
      <c r="G109" s="165" t="str">
        <f>IFERROR(+VLOOKUP(F109,インプットシート!$B:$Z,25,0),"")</f>
        <v/>
      </c>
      <c r="H109" s="165" t="str">
        <f>IFERROR(+VLOOKUP(F109,インプットシート!$B:$Z,21,0),"")</f>
        <v/>
      </c>
      <c r="I109">
        <v>107</v>
      </c>
      <c r="J109" s="165" t="str">
        <f t="shared" si="20"/>
        <v>1年目賃金（アルバイト）107</v>
      </c>
      <c r="K109" s="165" t="str">
        <f>IFERROR(+VLOOKUP(J109,インプットシート!$B:$Z,25,0),"")</f>
        <v/>
      </c>
      <c r="L109" s="165" t="str">
        <f>IFERROR(+VLOOKUP(J109,インプットシート!$B:$Z,21,0),"")</f>
        <v/>
      </c>
      <c r="M109">
        <v>107</v>
      </c>
      <c r="N109" s="165" t="str">
        <f t="shared" si="21"/>
        <v>1年目家賃107</v>
      </c>
      <c r="O109" s="165" t="str">
        <f>IFERROR(+VLOOKUP(N109,インプットシート!$B:$Z,25,0),"")</f>
        <v/>
      </c>
      <c r="P109" s="165" t="str">
        <f>IFERROR(+VLOOKUP(N109,インプットシート!$B:$Z,21,0),"")</f>
        <v/>
      </c>
      <c r="Q109">
        <v>107</v>
      </c>
      <c r="R109" s="165" t="str">
        <f t="shared" si="22"/>
        <v>1年目光熱水費107</v>
      </c>
      <c r="S109" s="165" t="str">
        <f>IFERROR(+VLOOKUP(R109,インプットシート!$B:$Z,25,0),"")</f>
        <v/>
      </c>
      <c r="T109" s="165" t="str">
        <f>IFERROR(+VLOOKUP(R109,インプットシート!$B:$Z,21,0),"")</f>
        <v/>
      </c>
      <c r="U109">
        <v>107</v>
      </c>
      <c r="V109" s="165" t="str">
        <f t="shared" si="23"/>
        <v>1年目備品購入費107</v>
      </c>
      <c r="W109" s="165" t="str">
        <f>IFERROR(+VLOOKUP(V109,インプットシート!$B:$Z,25,0),"")</f>
        <v/>
      </c>
      <c r="X109" s="165" t="str">
        <f>IFERROR(+VLOOKUP(V109,インプットシート!$B:$Z,21,0),"")</f>
        <v/>
      </c>
      <c r="Y109">
        <v>107</v>
      </c>
      <c r="Z109" s="165" t="str">
        <f t="shared" si="24"/>
        <v>1年目消耗品費107</v>
      </c>
      <c r="AA109" s="165" t="str">
        <f>IFERROR(+VLOOKUP(Z109,インプットシート!$B:$Z,25,0),"")</f>
        <v/>
      </c>
      <c r="AB109" s="165" t="str">
        <f>IFERROR(+VLOOKUP(Z109,インプットシート!$B:$Z,21,0),"")</f>
        <v/>
      </c>
      <c r="AC109">
        <v>107</v>
      </c>
      <c r="AD109" s="165" t="str">
        <f t="shared" si="25"/>
        <v>1年目借料損料107</v>
      </c>
      <c r="AE109" s="165" t="str">
        <f>IFERROR(+VLOOKUP(AD109,インプットシート!$B:$Z,25,0),"")</f>
        <v/>
      </c>
      <c r="AF109" s="165" t="str">
        <f>IFERROR(+VLOOKUP(AD109,インプットシート!$B:$Z,21,0),"")</f>
        <v/>
      </c>
      <c r="AG109">
        <v>107</v>
      </c>
      <c r="AH109" s="165" t="str">
        <f t="shared" si="26"/>
        <v>1年目印刷製本費107</v>
      </c>
      <c r="AI109" s="165" t="str">
        <f>IFERROR(+VLOOKUP(AH109,インプットシート!$B:$Z,25,0),"")</f>
        <v/>
      </c>
      <c r="AJ109" s="165" t="str">
        <f>IFERROR(+VLOOKUP(AH109,インプットシート!$B:$Z,21,0),"")</f>
        <v/>
      </c>
      <c r="AK109">
        <v>107</v>
      </c>
      <c r="AL109" s="165" t="str">
        <f t="shared" si="27"/>
        <v>1年目通信運搬費107</v>
      </c>
      <c r="AM109" s="165" t="str">
        <f>IFERROR(+VLOOKUP(AL109,インプットシート!$B:$Z,25,0),"")</f>
        <v/>
      </c>
      <c r="AN109" s="165" t="str">
        <f>IFERROR(+VLOOKUP(AL109,インプットシート!$B:$Z,21,0),"")</f>
        <v/>
      </c>
      <c r="AO109">
        <v>107</v>
      </c>
      <c r="AP109" s="165" t="str">
        <f t="shared" si="28"/>
        <v>1年目委託費107</v>
      </c>
      <c r="AQ109" s="165" t="str">
        <f>IFERROR(+VLOOKUP(AP109,インプットシート!$B:$Z,25,0),"")</f>
        <v/>
      </c>
      <c r="AR109" s="165" t="str">
        <f>IFERROR(+VLOOKUP(AP109,インプットシート!$B:$Z,21,0),"")</f>
        <v/>
      </c>
      <c r="AS109">
        <v>107</v>
      </c>
      <c r="AT109" s="165" t="str">
        <f t="shared" si="29"/>
        <v>1年目雑役務費107</v>
      </c>
      <c r="AU109" s="165" t="str">
        <f>IFERROR(+VLOOKUP(AT109,インプットシート!$B:$Z,25,0),"")</f>
        <v/>
      </c>
      <c r="AV109" s="165" t="str">
        <f>IFERROR(+VLOOKUP(AT109,インプットシート!$B:$Z,21,0),"")</f>
        <v/>
      </c>
      <c r="AW109">
        <v>107</v>
      </c>
      <c r="AX109" s="165" t="str">
        <f t="shared" si="30"/>
        <v>1年目保険料107</v>
      </c>
      <c r="AY109" s="165" t="str">
        <f>IFERROR(+VLOOKUP(AX109,インプットシート!$B:$Z,25,0),"")</f>
        <v/>
      </c>
      <c r="AZ109" s="165" t="str">
        <f>IFERROR(+VLOOKUP(AX109,インプットシート!$B:$Z,21,0),"")</f>
        <v/>
      </c>
      <c r="BA109">
        <v>107</v>
      </c>
      <c r="BB109" s="165" t="str">
        <f t="shared" si="31"/>
        <v>1年目その他の経費107</v>
      </c>
      <c r="BC109" s="165" t="str">
        <f>IFERROR(+VLOOKUP(BB109,インプットシート!$B:$Z,25,0),"")</f>
        <v/>
      </c>
      <c r="BD109" s="165" t="str">
        <f>IFERROR(+VLOOKUP(BB109,インプットシート!$B:$Z,21,0),"")</f>
        <v/>
      </c>
      <c r="BE109">
        <v>107</v>
      </c>
      <c r="BF109" s="165" t="str">
        <f t="shared" si="32"/>
        <v>1年目参加費収入107</v>
      </c>
      <c r="BG109" s="165" t="str">
        <f>IFERROR(+VLOOKUP(BF109,インプットシート!$B:$Z,25,0),"")</f>
        <v/>
      </c>
      <c r="BH109" s="165" t="str">
        <f>IFERROR(+VLOOKUP(BF109,インプットシート!$B:$Z,21,0),"")</f>
        <v/>
      </c>
      <c r="BI109">
        <v>107</v>
      </c>
      <c r="BJ109" s="165" t="str">
        <f t="shared" si="33"/>
        <v>1年目寄付金・協賛金収入107</v>
      </c>
      <c r="BK109" s="165" t="str">
        <f>IFERROR(+VLOOKUP(BJ109,インプットシート!$B:$Z,25,0),"")</f>
        <v/>
      </c>
      <c r="BL109" s="165" t="str">
        <f>IFERROR(+VLOOKUP(BJ109,インプットシート!$B:$Z,21,0),"")</f>
        <v/>
      </c>
      <c r="BM109">
        <v>107</v>
      </c>
      <c r="BN109" s="165" t="str">
        <f t="shared" si="34"/>
        <v>1年目一般会計繰入金107</v>
      </c>
      <c r="BO109" s="165" t="str">
        <f>IFERROR(+VLOOKUP(BN109,インプットシート!$B:$Z,25,0),"")</f>
        <v/>
      </c>
      <c r="BP109" s="165" t="str">
        <f>IFERROR(+VLOOKUP(BN109,インプットシート!$B:$Z,21,0),"")</f>
        <v/>
      </c>
      <c r="BQ109">
        <v>107</v>
      </c>
      <c r="BR109" s="165" t="str">
        <f t="shared" si="35"/>
        <v>1年目賃金（職員）107</v>
      </c>
      <c r="BS109" s="165" t="str">
        <f>IFERROR(+VLOOKUP(BR109,インプットシート!$B:$Z,25,0),"")</f>
        <v/>
      </c>
      <c r="BT109" s="165" t="str">
        <f>IFERROR(+VLOOKUP(BR109,インプットシート!$B:$Z,21,0),"")</f>
        <v/>
      </c>
    </row>
    <row r="110" spans="1:72">
      <c r="A110">
        <v>108</v>
      </c>
      <c r="B110" s="165" t="str">
        <f t="shared" si="18"/>
        <v>1年目謝金108</v>
      </c>
      <c r="C110" s="165" t="str">
        <f>IFERROR(+VLOOKUP(B110,インプットシート!$B:$Z,25,0),"")</f>
        <v/>
      </c>
      <c r="D110" s="165" t="str">
        <f>IFERROR(+VLOOKUP(B110,インプットシート!$B:$Z,21,0),"")</f>
        <v/>
      </c>
      <c r="E110">
        <v>108</v>
      </c>
      <c r="F110" s="165" t="str">
        <f t="shared" si="19"/>
        <v>1年目旅費108</v>
      </c>
      <c r="G110" s="165" t="str">
        <f>IFERROR(+VLOOKUP(F110,インプットシート!$B:$Z,25,0),"")</f>
        <v/>
      </c>
      <c r="H110" s="165" t="str">
        <f>IFERROR(+VLOOKUP(F110,インプットシート!$B:$Z,21,0),"")</f>
        <v/>
      </c>
      <c r="I110">
        <v>108</v>
      </c>
      <c r="J110" s="165" t="str">
        <f t="shared" si="20"/>
        <v>1年目賃金（アルバイト）108</v>
      </c>
      <c r="K110" s="165" t="str">
        <f>IFERROR(+VLOOKUP(J110,インプットシート!$B:$Z,25,0),"")</f>
        <v/>
      </c>
      <c r="L110" s="165" t="str">
        <f>IFERROR(+VLOOKUP(J110,インプットシート!$B:$Z,21,0),"")</f>
        <v/>
      </c>
      <c r="M110">
        <v>108</v>
      </c>
      <c r="N110" s="165" t="str">
        <f t="shared" si="21"/>
        <v>1年目家賃108</v>
      </c>
      <c r="O110" s="165" t="str">
        <f>IFERROR(+VLOOKUP(N110,インプットシート!$B:$Z,25,0),"")</f>
        <v/>
      </c>
      <c r="P110" s="165" t="str">
        <f>IFERROR(+VLOOKUP(N110,インプットシート!$B:$Z,21,0),"")</f>
        <v/>
      </c>
      <c r="Q110">
        <v>108</v>
      </c>
      <c r="R110" s="165" t="str">
        <f t="shared" si="22"/>
        <v>1年目光熱水費108</v>
      </c>
      <c r="S110" s="165" t="str">
        <f>IFERROR(+VLOOKUP(R110,インプットシート!$B:$Z,25,0),"")</f>
        <v/>
      </c>
      <c r="T110" s="165" t="str">
        <f>IFERROR(+VLOOKUP(R110,インプットシート!$B:$Z,21,0),"")</f>
        <v/>
      </c>
      <c r="U110">
        <v>108</v>
      </c>
      <c r="V110" s="165" t="str">
        <f t="shared" si="23"/>
        <v>1年目備品購入費108</v>
      </c>
      <c r="W110" s="165" t="str">
        <f>IFERROR(+VLOOKUP(V110,インプットシート!$B:$Z,25,0),"")</f>
        <v/>
      </c>
      <c r="X110" s="165" t="str">
        <f>IFERROR(+VLOOKUP(V110,インプットシート!$B:$Z,21,0),"")</f>
        <v/>
      </c>
      <c r="Y110">
        <v>108</v>
      </c>
      <c r="Z110" s="165" t="str">
        <f t="shared" si="24"/>
        <v>1年目消耗品費108</v>
      </c>
      <c r="AA110" s="165" t="str">
        <f>IFERROR(+VLOOKUP(Z110,インプットシート!$B:$Z,25,0),"")</f>
        <v/>
      </c>
      <c r="AB110" s="165" t="str">
        <f>IFERROR(+VLOOKUP(Z110,インプットシート!$B:$Z,21,0),"")</f>
        <v/>
      </c>
      <c r="AC110">
        <v>108</v>
      </c>
      <c r="AD110" s="165" t="str">
        <f t="shared" si="25"/>
        <v>1年目借料損料108</v>
      </c>
      <c r="AE110" s="165" t="str">
        <f>IFERROR(+VLOOKUP(AD110,インプットシート!$B:$Z,25,0),"")</f>
        <v/>
      </c>
      <c r="AF110" s="165" t="str">
        <f>IFERROR(+VLOOKUP(AD110,インプットシート!$B:$Z,21,0),"")</f>
        <v/>
      </c>
      <c r="AG110">
        <v>108</v>
      </c>
      <c r="AH110" s="165" t="str">
        <f t="shared" si="26"/>
        <v>1年目印刷製本費108</v>
      </c>
      <c r="AI110" s="165" t="str">
        <f>IFERROR(+VLOOKUP(AH110,インプットシート!$B:$Z,25,0),"")</f>
        <v/>
      </c>
      <c r="AJ110" s="165" t="str">
        <f>IFERROR(+VLOOKUP(AH110,インプットシート!$B:$Z,21,0),"")</f>
        <v/>
      </c>
      <c r="AK110">
        <v>108</v>
      </c>
      <c r="AL110" s="165" t="str">
        <f t="shared" si="27"/>
        <v>1年目通信運搬費108</v>
      </c>
      <c r="AM110" s="165" t="str">
        <f>IFERROR(+VLOOKUP(AL110,インプットシート!$B:$Z,25,0),"")</f>
        <v/>
      </c>
      <c r="AN110" s="165" t="str">
        <f>IFERROR(+VLOOKUP(AL110,インプットシート!$B:$Z,21,0),"")</f>
        <v/>
      </c>
      <c r="AO110">
        <v>108</v>
      </c>
      <c r="AP110" s="165" t="str">
        <f t="shared" si="28"/>
        <v>1年目委託費108</v>
      </c>
      <c r="AQ110" s="165" t="str">
        <f>IFERROR(+VLOOKUP(AP110,インプットシート!$B:$Z,25,0),"")</f>
        <v/>
      </c>
      <c r="AR110" s="165" t="str">
        <f>IFERROR(+VLOOKUP(AP110,インプットシート!$B:$Z,21,0),"")</f>
        <v/>
      </c>
      <c r="AS110">
        <v>108</v>
      </c>
      <c r="AT110" s="165" t="str">
        <f t="shared" si="29"/>
        <v>1年目雑役務費108</v>
      </c>
      <c r="AU110" s="165" t="str">
        <f>IFERROR(+VLOOKUP(AT110,インプットシート!$B:$Z,25,0),"")</f>
        <v/>
      </c>
      <c r="AV110" s="165" t="str">
        <f>IFERROR(+VLOOKUP(AT110,インプットシート!$B:$Z,21,0),"")</f>
        <v/>
      </c>
      <c r="AW110">
        <v>108</v>
      </c>
      <c r="AX110" s="165" t="str">
        <f t="shared" si="30"/>
        <v>1年目保険料108</v>
      </c>
      <c r="AY110" s="165" t="str">
        <f>IFERROR(+VLOOKUP(AX110,インプットシート!$B:$Z,25,0),"")</f>
        <v/>
      </c>
      <c r="AZ110" s="165" t="str">
        <f>IFERROR(+VLOOKUP(AX110,インプットシート!$B:$Z,21,0),"")</f>
        <v/>
      </c>
      <c r="BA110">
        <v>108</v>
      </c>
      <c r="BB110" s="165" t="str">
        <f t="shared" si="31"/>
        <v>1年目その他の経費108</v>
      </c>
      <c r="BC110" s="165" t="str">
        <f>IFERROR(+VLOOKUP(BB110,インプットシート!$B:$Z,25,0),"")</f>
        <v/>
      </c>
      <c r="BD110" s="165" t="str">
        <f>IFERROR(+VLOOKUP(BB110,インプットシート!$B:$Z,21,0),"")</f>
        <v/>
      </c>
      <c r="BE110">
        <v>108</v>
      </c>
      <c r="BF110" s="165" t="str">
        <f t="shared" si="32"/>
        <v>1年目参加費収入108</v>
      </c>
      <c r="BG110" s="165" t="str">
        <f>IFERROR(+VLOOKUP(BF110,インプットシート!$B:$Z,25,0),"")</f>
        <v/>
      </c>
      <c r="BH110" s="165" t="str">
        <f>IFERROR(+VLOOKUP(BF110,インプットシート!$B:$Z,21,0),"")</f>
        <v/>
      </c>
      <c r="BI110">
        <v>108</v>
      </c>
      <c r="BJ110" s="165" t="str">
        <f t="shared" si="33"/>
        <v>1年目寄付金・協賛金収入108</v>
      </c>
      <c r="BK110" s="165" t="str">
        <f>IFERROR(+VLOOKUP(BJ110,インプットシート!$B:$Z,25,0),"")</f>
        <v/>
      </c>
      <c r="BL110" s="165" t="str">
        <f>IFERROR(+VLOOKUP(BJ110,インプットシート!$B:$Z,21,0),"")</f>
        <v/>
      </c>
      <c r="BM110">
        <v>108</v>
      </c>
      <c r="BN110" s="165" t="str">
        <f t="shared" si="34"/>
        <v>1年目一般会計繰入金108</v>
      </c>
      <c r="BO110" s="165" t="str">
        <f>IFERROR(+VLOOKUP(BN110,インプットシート!$B:$Z,25,0),"")</f>
        <v/>
      </c>
      <c r="BP110" s="165" t="str">
        <f>IFERROR(+VLOOKUP(BN110,インプットシート!$B:$Z,21,0),"")</f>
        <v/>
      </c>
      <c r="BQ110">
        <v>108</v>
      </c>
      <c r="BR110" s="165" t="str">
        <f t="shared" si="35"/>
        <v>1年目賃金（職員）108</v>
      </c>
      <c r="BS110" s="165" t="str">
        <f>IFERROR(+VLOOKUP(BR110,インプットシート!$B:$Z,25,0),"")</f>
        <v/>
      </c>
      <c r="BT110" s="165" t="str">
        <f>IFERROR(+VLOOKUP(BR110,インプットシート!$B:$Z,21,0),"")</f>
        <v/>
      </c>
    </row>
    <row r="111" spans="1:72">
      <c r="A111">
        <v>109</v>
      </c>
      <c r="B111" s="165" t="str">
        <f t="shared" si="18"/>
        <v>1年目謝金109</v>
      </c>
      <c r="C111" s="165" t="str">
        <f>IFERROR(+VLOOKUP(B111,インプットシート!$B:$Z,25,0),"")</f>
        <v/>
      </c>
      <c r="D111" s="165" t="str">
        <f>IFERROR(+VLOOKUP(B111,インプットシート!$B:$Z,21,0),"")</f>
        <v/>
      </c>
      <c r="E111">
        <v>109</v>
      </c>
      <c r="F111" s="165" t="str">
        <f t="shared" si="19"/>
        <v>1年目旅費109</v>
      </c>
      <c r="G111" s="165" t="str">
        <f>IFERROR(+VLOOKUP(F111,インプットシート!$B:$Z,25,0),"")</f>
        <v/>
      </c>
      <c r="H111" s="165" t="str">
        <f>IFERROR(+VLOOKUP(F111,インプットシート!$B:$Z,21,0),"")</f>
        <v/>
      </c>
      <c r="I111">
        <v>109</v>
      </c>
      <c r="J111" s="165" t="str">
        <f t="shared" si="20"/>
        <v>1年目賃金（アルバイト）109</v>
      </c>
      <c r="K111" s="165" t="str">
        <f>IFERROR(+VLOOKUP(J111,インプットシート!$B:$Z,25,0),"")</f>
        <v/>
      </c>
      <c r="L111" s="165" t="str">
        <f>IFERROR(+VLOOKUP(J111,インプットシート!$B:$Z,21,0),"")</f>
        <v/>
      </c>
      <c r="M111">
        <v>109</v>
      </c>
      <c r="N111" s="165" t="str">
        <f t="shared" si="21"/>
        <v>1年目家賃109</v>
      </c>
      <c r="O111" s="165" t="str">
        <f>IFERROR(+VLOOKUP(N111,インプットシート!$B:$Z,25,0),"")</f>
        <v/>
      </c>
      <c r="P111" s="165" t="str">
        <f>IFERROR(+VLOOKUP(N111,インプットシート!$B:$Z,21,0),"")</f>
        <v/>
      </c>
      <c r="Q111">
        <v>109</v>
      </c>
      <c r="R111" s="165" t="str">
        <f t="shared" si="22"/>
        <v>1年目光熱水費109</v>
      </c>
      <c r="S111" s="165" t="str">
        <f>IFERROR(+VLOOKUP(R111,インプットシート!$B:$Z,25,0),"")</f>
        <v/>
      </c>
      <c r="T111" s="165" t="str">
        <f>IFERROR(+VLOOKUP(R111,インプットシート!$B:$Z,21,0),"")</f>
        <v/>
      </c>
      <c r="U111">
        <v>109</v>
      </c>
      <c r="V111" s="165" t="str">
        <f t="shared" si="23"/>
        <v>1年目備品購入費109</v>
      </c>
      <c r="W111" s="165" t="str">
        <f>IFERROR(+VLOOKUP(V111,インプットシート!$B:$Z,25,0),"")</f>
        <v/>
      </c>
      <c r="X111" s="165" t="str">
        <f>IFERROR(+VLOOKUP(V111,インプットシート!$B:$Z,21,0),"")</f>
        <v/>
      </c>
      <c r="Y111">
        <v>109</v>
      </c>
      <c r="Z111" s="165" t="str">
        <f t="shared" si="24"/>
        <v>1年目消耗品費109</v>
      </c>
      <c r="AA111" s="165" t="str">
        <f>IFERROR(+VLOOKUP(Z111,インプットシート!$B:$Z,25,0),"")</f>
        <v/>
      </c>
      <c r="AB111" s="165" t="str">
        <f>IFERROR(+VLOOKUP(Z111,インプットシート!$B:$Z,21,0),"")</f>
        <v/>
      </c>
      <c r="AC111">
        <v>109</v>
      </c>
      <c r="AD111" s="165" t="str">
        <f t="shared" si="25"/>
        <v>1年目借料損料109</v>
      </c>
      <c r="AE111" s="165" t="str">
        <f>IFERROR(+VLOOKUP(AD111,インプットシート!$B:$Z,25,0),"")</f>
        <v/>
      </c>
      <c r="AF111" s="165" t="str">
        <f>IFERROR(+VLOOKUP(AD111,インプットシート!$B:$Z,21,0),"")</f>
        <v/>
      </c>
      <c r="AG111">
        <v>109</v>
      </c>
      <c r="AH111" s="165" t="str">
        <f t="shared" si="26"/>
        <v>1年目印刷製本費109</v>
      </c>
      <c r="AI111" s="165" t="str">
        <f>IFERROR(+VLOOKUP(AH111,インプットシート!$B:$Z,25,0),"")</f>
        <v/>
      </c>
      <c r="AJ111" s="165" t="str">
        <f>IFERROR(+VLOOKUP(AH111,インプットシート!$B:$Z,21,0),"")</f>
        <v/>
      </c>
      <c r="AK111">
        <v>109</v>
      </c>
      <c r="AL111" s="165" t="str">
        <f t="shared" si="27"/>
        <v>1年目通信運搬費109</v>
      </c>
      <c r="AM111" s="165" t="str">
        <f>IFERROR(+VLOOKUP(AL111,インプットシート!$B:$Z,25,0),"")</f>
        <v/>
      </c>
      <c r="AN111" s="165" t="str">
        <f>IFERROR(+VLOOKUP(AL111,インプットシート!$B:$Z,21,0),"")</f>
        <v/>
      </c>
      <c r="AO111">
        <v>109</v>
      </c>
      <c r="AP111" s="165" t="str">
        <f t="shared" si="28"/>
        <v>1年目委託費109</v>
      </c>
      <c r="AQ111" s="165" t="str">
        <f>IFERROR(+VLOOKUP(AP111,インプットシート!$B:$Z,25,0),"")</f>
        <v/>
      </c>
      <c r="AR111" s="165" t="str">
        <f>IFERROR(+VLOOKUP(AP111,インプットシート!$B:$Z,21,0),"")</f>
        <v/>
      </c>
      <c r="AS111">
        <v>109</v>
      </c>
      <c r="AT111" s="165" t="str">
        <f t="shared" si="29"/>
        <v>1年目雑役務費109</v>
      </c>
      <c r="AU111" s="165" t="str">
        <f>IFERROR(+VLOOKUP(AT111,インプットシート!$B:$Z,25,0),"")</f>
        <v/>
      </c>
      <c r="AV111" s="165" t="str">
        <f>IFERROR(+VLOOKUP(AT111,インプットシート!$B:$Z,21,0),"")</f>
        <v/>
      </c>
      <c r="AW111">
        <v>109</v>
      </c>
      <c r="AX111" s="165" t="str">
        <f t="shared" si="30"/>
        <v>1年目保険料109</v>
      </c>
      <c r="AY111" s="165" t="str">
        <f>IFERROR(+VLOOKUP(AX111,インプットシート!$B:$Z,25,0),"")</f>
        <v/>
      </c>
      <c r="AZ111" s="165" t="str">
        <f>IFERROR(+VLOOKUP(AX111,インプットシート!$B:$Z,21,0),"")</f>
        <v/>
      </c>
      <c r="BA111">
        <v>109</v>
      </c>
      <c r="BB111" s="165" t="str">
        <f t="shared" si="31"/>
        <v>1年目その他の経費109</v>
      </c>
      <c r="BC111" s="165" t="str">
        <f>IFERROR(+VLOOKUP(BB111,インプットシート!$B:$Z,25,0),"")</f>
        <v/>
      </c>
      <c r="BD111" s="165" t="str">
        <f>IFERROR(+VLOOKUP(BB111,インプットシート!$B:$Z,21,0),"")</f>
        <v/>
      </c>
      <c r="BE111">
        <v>109</v>
      </c>
      <c r="BF111" s="165" t="str">
        <f t="shared" si="32"/>
        <v>1年目参加費収入109</v>
      </c>
      <c r="BG111" s="165" t="str">
        <f>IFERROR(+VLOOKUP(BF111,インプットシート!$B:$Z,25,0),"")</f>
        <v/>
      </c>
      <c r="BH111" s="165" t="str">
        <f>IFERROR(+VLOOKUP(BF111,インプットシート!$B:$Z,21,0),"")</f>
        <v/>
      </c>
      <c r="BI111">
        <v>109</v>
      </c>
      <c r="BJ111" s="165" t="str">
        <f t="shared" si="33"/>
        <v>1年目寄付金・協賛金収入109</v>
      </c>
      <c r="BK111" s="165" t="str">
        <f>IFERROR(+VLOOKUP(BJ111,インプットシート!$B:$Z,25,0),"")</f>
        <v/>
      </c>
      <c r="BL111" s="165" t="str">
        <f>IFERROR(+VLOOKUP(BJ111,インプットシート!$B:$Z,21,0),"")</f>
        <v/>
      </c>
      <c r="BM111">
        <v>109</v>
      </c>
      <c r="BN111" s="165" t="str">
        <f t="shared" si="34"/>
        <v>1年目一般会計繰入金109</v>
      </c>
      <c r="BO111" s="165" t="str">
        <f>IFERROR(+VLOOKUP(BN111,インプットシート!$B:$Z,25,0),"")</f>
        <v/>
      </c>
      <c r="BP111" s="165" t="str">
        <f>IFERROR(+VLOOKUP(BN111,インプットシート!$B:$Z,21,0),"")</f>
        <v/>
      </c>
      <c r="BQ111">
        <v>109</v>
      </c>
      <c r="BR111" s="165" t="str">
        <f t="shared" si="35"/>
        <v>1年目賃金（職員）109</v>
      </c>
      <c r="BS111" s="165" t="str">
        <f>IFERROR(+VLOOKUP(BR111,インプットシート!$B:$Z,25,0),"")</f>
        <v/>
      </c>
      <c r="BT111" s="165" t="str">
        <f>IFERROR(+VLOOKUP(BR111,インプットシート!$B:$Z,21,0),"")</f>
        <v/>
      </c>
    </row>
    <row r="112" spans="1:72">
      <c r="A112">
        <v>110</v>
      </c>
      <c r="B112" s="165" t="str">
        <f t="shared" si="18"/>
        <v>1年目謝金110</v>
      </c>
      <c r="C112" s="165" t="str">
        <f>IFERROR(+VLOOKUP(B112,インプットシート!$B:$Z,25,0),"")</f>
        <v/>
      </c>
      <c r="D112" s="165" t="str">
        <f>IFERROR(+VLOOKUP(B112,インプットシート!$B:$Z,21,0),"")</f>
        <v/>
      </c>
      <c r="E112">
        <v>110</v>
      </c>
      <c r="F112" s="165" t="str">
        <f t="shared" si="19"/>
        <v>1年目旅費110</v>
      </c>
      <c r="G112" s="165" t="str">
        <f>IFERROR(+VLOOKUP(F112,インプットシート!$B:$Z,25,0),"")</f>
        <v/>
      </c>
      <c r="H112" s="165" t="str">
        <f>IFERROR(+VLOOKUP(F112,インプットシート!$B:$Z,21,0),"")</f>
        <v/>
      </c>
      <c r="I112">
        <v>110</v>
      </c>
      <c r="J112" s="165" t="str">
        <f t="shared" si="20"/>
        <v>1年目賃金（アルバイト）110</v>
      </c>
      <c r="K112" s="165" t="str">
        <f>IFERROR(+VLOOKUP(J112,インプットシート!$B:$Z,25,0),"")</f>
        <v/>
      </c>
      <c r="L112" s="165" t="str">
        <f>IFERROR(+VLOOKUP(J112,インプットシート!$B:$Z,21,0),"")</f>
        <v/>
      </c>
      <c r="M112">
        <v>110</v>
      </c>
      <c r="N112" s="165" t="str">
        <f t="shared" si="21"/>
        <v>1年目家賃110</v>
      </c>
      <c r="O112" s="165" t="str">
        <f>IFERROR(+VLOOKUP(N112,インプットシート!$B:$Z,25,0),"")</f>
        <v/>
      </c>
      <c r="P112" s="165" t="str">
        <f>IFERROR(+VLOOKUP(N112,インプットシート!$B:$Z,21,0),"")</f>
        <v/>
      </c>
      <c r="Q112">
        <v>110</v>
      </c>
      <c r="R112" s="165" t="str">
        <f t="shared" si="22"/>
        <v>1年目光熱水費110</v>
      </c>
      <c r="S112" s="165" t="str">
        <f>IFERROR(+VLOOKUP(R112,インプットシート!$B:$Z,25,0),"")</f>
        <v/>
      </c>
      <c r="T112" s="165" t="str">
        <f>IFERROR(+VLOOKUP(R112,インプットシート!$B:$Z,21,0),"")</f>
        <v/>
      </c>
      <c r="U112">
        <v>110</v>
      </c>
      <c r="V112" s="165" t="str">
        <f t="shared" si="23"/>
        <v>1年目備品購入費110</v>
      </c>
      <c r="W112" s="165" t="str">
        <f>IFERROR(+VLOOKUP(V112,インプットシート!$B:$Z,25,0),"")</f>
        <v/>
      </c>
      <c r="X112" s="165" t="str">
        <f>IFERROR(+VLOOKUP(V112,インプットシート!$B:$Z,21,0),"")</f>
        <v/>
      </c>
      <c r="Y112">
        <v>110</v>
      </c>
      <c r="Z112" s="165" t="str">
        <f t="shared" si="24"/>
        <v>1年目消耗品費110</v>
      </c>
      <c r="AA112" s="165" t="str">
        <f>IFERROR(+VLOOKUP(Z112,インプットシート!$B:$Z,25,0),"")</f>
        <v/>
      </c>
      <c r="AB112" s="165" t="str">
        <f>IFERROR(+VLOOKUP(Z112,インプットシート!$B:$Z,21,0),"")</f>
        <v/>
      </c>
      <c r="AC112">
        <v>110</v>
      </c>
      <c r="AD112" s="165" t="str">
        <f t="shared" si="25"/>
        <v>1年目借料損料110</v>
      </c>
      <c r="AE112" s="165" t="str">
        <f>IFERROR(+VLOOKUP(AD112,インプットシート!$B:$Z,25,0),"")</f>
        <v/>
      </c>
      <c r="AF112" s="165" t="str">
        <f>IFERROR(+VLOOKUP(AD112,インプットシート!$B:$Z,21,0),"")</f>
        <v/>
      </c>
      <c r="AG112">
        <v>110</v>
      </c>
      <c r="AH112" s="165" t="str">
        <f t="shared" si="26"/>
        <v>1年目印刷製本費110</v>
      </c>
      <c r="AI112" s="165" t="str">
        <f>IFERROR(+VLOOKUP(AH112,インプットシート!$B:$Z,25,0),"")</f>
        <v/>
      </c>
      <c r="AJ112" s="165" t="str">
        <f>IFERROR(+VLOOKUP(AH112,インプットシート!$B:$Z,21,0),"")</f>
        <v/>
      </c>
      <c r="AK112">
        <v>110</v>
      </c>
      <c r="AL112" s="165" t="str">
        <f t="shared" si="27"/>
        <v>1年目通信運搬費110</v>
      </c>
      <c r="AM112" s="165" t="str">
        <f>IFERROR(+VLOOKUP(AL112,インプットシート!$B:$Z,25,0),"")</f>
        <v/>
      </c>
      <c r="AN112" s="165" t="str">
        <f>IFERROR(+VLOOKUP(AL112,インプットシート!$B:$Z,21,0),"")</f>
        <v/>
      </c>
      <c r="AO112">
        <v>110</v>
      </c>
      <c r="AP112" s="165" t="str">
        <f t="shared" si="28"/>
        <v>1年目委託費110</v>
      </c>
      <c r="AQ112" s="165" t="str">
        <f>IFERROR(+VLOOKUP(AP112,インプットシート!$B:$Z,25,0),"")</f>
        <v/>
      </c>
      <c r="AR112" s="165" t="str">
        <f>IFERROR(+VLOOKUP(AP112,インプットシート!$B:$Z,21,0),"")</f>
        <v/>
      </c>
      <c r="AS112">
        <v>110</v>
      </c>
      <c r="AT112" s="165" t="str">
        <f t="shared" si="29"/>
        <v>1年目雑役務費110</v>
      </c>
      <c r="AU112" s="165" t="str">
        <f>IFERROR(+VLOOKUP(AT112,インプットシート!$B:$Z,25,0),"")</f>
        <v/>
      </c>
      <c r="AV112" s="165" t="str">
        <f>IFERROR(+VLOOKUP(AT112,インプットシート!$B:$Z,21,0),"")</f>
        <v/>
      </c>
      <c r="AW112">
        <v>110</v>
      </c>
      <c r="AX112" s="165" t="str">
        <f t="shared" si="30"/>
        <v>1年目保険料110</v>
      </c>
      <c r="AY112" s="165" t="str">
        <f>IFERROR(+VLOOKUP(AX112,インプットシート!$B:$Z,25,0),"")</f>
        <v/>
      </c>
      <c r="AZ112" s="165" t="str">
        <f>IFERROR(+VLOOKUP(AX112,インプットシート!$B:$Z,21,0),"")</f>
        <v/>
      </c>
      <c r="BA112">
        <v>110</v>
      </c>
      <c r="BB112" s="165" t="str">
        <f t="shared" si="31"/>
        <v>1年目その他の経費110</v>
      </c>
      <c r="BC112" s="165" t="str">
        <f>IFERROR(+VLOOKUP(BB112,インプットシート!$B:$Z,25,0),"")</f>
        <v/>
      </c>
      <c r="BD112" s="165" t="str">
        <f>IFERROR(+VLOOKUP(BB112,インプットシート!$B:$Z,21,0),"")</f>
        <v/>
      </c>
      <c r="BE112">
        <v>110</v>
      </c>
      <c r="BF112" s="165" t="str">
        <f t="shared" si="32"/>
        <v>1年目参加費収入110</v>
      </c>
      <c r="BG112" s="165" t="str">
        <f>IFERROR(+VLOOKUP(BF112,インプットシート!$B:$Z,25,0),"")</f>
        <v/>
      </c>
      <c r="BH112" s="165" t="str">
        <f>IFERROR(+VLOOKUP(BF112,インプットシート!$B:$Z,21,0),"")</f>
        <v/>
      </c>
      <c r="BI112">
        <v>110</v>
      </c>
      <c r="BJ112" s="165" t="str">
        <f t="shared" si="33"/>
        <v>1年目寄付金・協賛金収入110</v>
      </c>
      <c r="BK112" s="165" t="str">
        <f>IFERROR(+VLOOKUP(BJ112,インプットシート!$B:$Z,25,0),"")</f>
        <v/>
      </c>
      <c r="BL112" s="165" t="str">
        <f>IFERROR(+VLOOKUP(BJ112,インプットシート!$B:$Z,21,0),"")</f>
        <v/>
      </c>
      <c r="BM112">
        <v>110</v>
      </c>
      <c r="BN112" s="165" t="str">
        <f t="shared" si="34"/>
        <v>1年目一般会計繰入金110</v>
      </c>
      <c r="BO112" s="165" t="str">
        <f>IFERROR(+VLOOKUP(BN112,インプットシート!$B:$Z,25,0),"")</f>
        <v/>
      </c>
      <c r="BP112" s="165" t="str">
        <f>IFERROR(+VLOOKUP(BN112,インプットシート!$B:$Z,21,0),"")</f>
        <v/>
      </c>
      <c r="BQ112">
        <v>110</v>
      </c>
      <c r="BR112" s="165" t="str">
        <f t="shared" si="35"/>
        <v>1年目賃金（職員）110</v>
      </c>
      <c r="BS112" s="165" t="str">
        <f>IFERROR(+VLOOKUP(BR112,インプットシート!$B:$Z,25,0),"")</f>
        <v/>
      </c>
      <c r="BT112" s="165" t="str">
        <f>IFERROR(+VLOOKUP(BR112,インプットシート!$B:$Z,21,0),"")</f>
        <v/>
      </c>
    </row>
    <row r="113" spans="1:72">
      <c r="A113">
        <v>111</v>
      </c>
      <c r="B113" s="165" t="str">
        <f t="shared" si="18"/>
        <v>1年目謝金111</v>
      </c>
      <c r="C113" s="165" t="str">
        <f>IFERROR(+VLOOKUP(B113,インプットシート!$B:$Z,25,0),"")</f>
        <v/>
      </c>
      <c r="D113" s="165" t="str">
        <f>IFERROR(+VLOOKUP(B113,インプットシート!$B:$Z,21,0),"")</f>
        <v/>
      </c>
      <c r="E113">
        <v>111</v>
      </c>
      <c r="F113" s="165" t="str">
        <f t="shared" si="19"/>
        <v>1年目旅費111</v>
      </c>
      <c r="G113" s="165" t="str">
        <f>IFERROR(+VLOOKUP(F113,インプットシート!$B:$Z,25,0),"")</f>
        <v/>
      </c>
      <c r="H113" s="165" t="str">
        <f>IFERROR(+VLOOKUP(F113,インプットシート!$B:$Z,21,0),"")</f>
        <v/>
      </c>
      <c r="I113">
        <v>111</v>
      </c>
      <c r="J113" s="165" t="str">
        <f t="shared" si="20"/>
        <v>1年目賃金（アルバイト）111</v>
      </c>
      <c r="K113" s="165" t="str">
        <f>IFERROR(+VLOOKUP(J113,インプットシート!$B:$Z,25,0),"")</f>
        <v/>
      </c>
      <c r="L113" s="165" t="str">
        <f>IFERROR(+VLOOKUP(J113,インプットシート!$B:$Z,21,0),"")</f>
        <v/>
      </c>
      <c r="M113">
        <v>111</v>
      </c>
      <c r="N113" s="165" t="str">
        <f t="shared" si="21"/>
        <v>1年目家賃111</v>
      </c>
      <c r="O113" s="165" t="str">
        <f>IFERROR(+VLOOKUP(N113,インプットシート!$B:$Z,25,0),"")</f>
        <v/>
      </c>
      <c r="P113" s="165" t="str">
        <f>IFERROR(+VLOOKUP(N113,インプットシート!$B:$Z,21,0),"")</f>
        <v/>
      </c>
      <c r="Q113">
        <v>111</v>
      </c>
      <c r="R113" s="165" t="str">
        <f t="shared" si="22"/>
        <v>1年目光熱水費111</v>
      </c>
      <c r="S113" s="165" t="str">
        <f>IFERROR(+VLOOKUP(R113,インプットシート!$B:$Z,25,0),"")</f>
        <v/>
      </c>
      <c r="T113" s="165" t="str">
        <f>IFERROR(+VLOOKUP(R113,インプットシート!$B:$Z,21,0),"")</f>
        <v/>
      </c>
      <c r="U113">
        <v>111</v>
      </c>
      <c r="V113" s="165" t="str">
        <f t="shared" si="23"/>
        <v>1年目備品購入費111</v>
      </c>
      <c r="W113" s="165" t="str">
        <f>IFERROR(+VLOOKUP(V113,インプットシート!$B:$Z,25,0),"")</f>
        <v/>
      </c>
      <c r="X113" s="165" t="str">
        <f>IFERROR(+VLOOKUP(V113,インプットシート!$B:$Z,21,0),"")</f>
        <v/>
      </c>
      <c r="Y113">
        <v>111</v>
      </c>
      <c r="Z113" s="165" t="str">
        <f t="shared" si="24"/>
        <v>1年目消耗品費111</v>
      </c>
      <c r="AA113" s="165" t="str">
        <f>IFERROR(+VLOOKUP(Z113,インプットシート!$B:$Z,25,0),"")</f>
        <v/>
      </c>
      <c r="AB113" s="165" t="str">
        <f>IFERROR(+VLOOKUP(Z113,インプットシート!$B:$Z,21,0),"")</f>
        <v/>
      </c>
      <c r="AC113">
        <v>111</v>
      </c>
      <c r="AD113" s="165" t="str">
        <f t="shared" si="25"/>
        <v>1年目借料損料111</v>
      </c>
      <c r="AE113" s="165" t="str">
        <f>IFERROR(+VLOOKUP(AD113,インプットシート!$B:$Z,25,0),"")</f>
        <v/>
      </c>
      <c r="AF113" s="165" t="str">
        <f>IFERROR(+VLOOKUP(AD113,インプットシート!$B:$Z,21,0),"")</f>
        <v/>
      </c>
      <c r="AG113">
        <v>111</v>
      </c>
      <c r="AH113" s="165" t="str">
        <f t="shared" si="26"/>
        <v>1年目印刷製本費111</v>
      </c>
      <c r="AI113" s="165" t="str">
        <f>IFERROR(+VLOOKUP(AH113,インプットシート!$B:$Z,25,0),"")</f>
        <v/>
      </c>
      <c r="AJ113" s="165" t="str">
        <f>IFERROR(+VLOOKUP(AH113,インプットシート!$B:$Z,21,0),"")</f>
        <v/>
      </c>
      <c r="AK113">
        <v>111</v>
      </c>
      <c r="AL113" s="165" t="str">
        <f t="shared" si="27"/>
        <v>1年目通信運搬費111</v>
      </c>
      <c r="AM113" s="165" t="str">
        <f>IFERROR(+VLOOKUP(AL113,インプットシート!$B:$Z,25,0),"")</f>
        <v/>
      </c>
      <c r="AN113" s="165" t="str">
        <f>IFERROR(+VLOOKUP(AL113,インプットシート!$B:$Z,21,0),"")</f>
        <v/>
      </c>
      <c r="AO113">
        <v>111</v>
      </c>
      <c r="AP113" s="165" t="str">
        <f t="shared" si="28"/>
        <v>1年目委託費111</v>
      </c>
      <c r="AQ113" s="165" t="str">
        <f>IFERROR(+VLOOKUP(AP113,インプットシート!$B:$Z,25,0),"")</f>
        <v/>
      </c>
      <c r="AR113" s="165" t="str">
        <f>IFERROR(+VLOOKUP(AP113,インプットシート!$B:$Z,21,0),"")</f>
        <v/>
      </c>
      <c r="AS113">
        <v>111</v>
      </c>
      <c r="AT113" s="165" t="str">
        <f t="shared" si="29"/>
        <v>1年目雑役務費111</v>
      </c>
      <c r="AU113" s="165" t="str">
        <f>IFERROR(+VLOOKUP(AT113,インプットシート!$B:$Z,25,0),"")</f>
        <v/>
      </c>
      <c r="AV113" s="165" t="str">
        <f>IFERROR(+VLOOKUP(AT113,インプットシート!$B:$Z,21,0),"")</f>
        <v/>
      </c>
      <c r="AW113">
        <v>111</v>
      </c>
      <c r="AX113" s="165" t="str">
        <f t="shared" si="30"/>
        <v>1年目保険料111</v>
      </c>
      <c r="AY113" s="165" t="str">
        <f>IFERROR(+VLOOKUP(AX113,インプットシート!$B:$Z,25,0),"")</f>
        <v/>
      </c>
      <c r="AZ113" s="165" t="str">
        <f>IFERROR(+VLOOKUP(AX113,インプットシート!$B:$Z,21,0),"")</f>
        <v/>
      </c>
      <c r="BA113">
        <v>111</v>
      </c>
      <c r="BB113" s="165" t="str">
        <f t="shared" si="31"/>
        <v>1年目その他の経費111</v>
      </c>
      <c r="BC113" s="165" t="str">
        <f>IFERROR(+VLOOKUP(BB113,インプットシート!$B:$Z,25,0),"")</f>
        <v/>
      </c>
      <c r="BD113" s="165" t="str">
        <f>IFERROR(+VLOOKUP(BB113,インプットシート!$B:$Z,21,0),"")</f>
        <v/>
      </c>
      <c r="BE113">
        <v>111</v>
      </c>
      <c r="BF113" s="165" t="str">
        <f t="shared" si="32"/>
        <v>1年目参加費収入111</v>
      </c>
      <c r="BG113" s="165" t="str">
        <f>IFERROR(+VLOOKUP(BF113,インプットシート!$B:$Z,25,0),"")</f>
        <v/>
      </c>
      <c r="BH113" s="165" t="str">
        <f>IFERROR(+VLOOKUP(BF113,インプットシート!$B:$Z,21,0),"")</f>
        <v/>
      </c>
      <c r="BI113">
        <v>111</v>
      </c>
      <c r="BJ113" s="165" t="str">
        <f t="shared" si="33"/>
        <v>1年目寄付金・協賛金収入111</v>
      </c>
      <c r="BK113" s="165" t="str">
        <f>IFERROR(+VLOOKUP(BJ113,インプットシート!$B:$Z,25,0),"")</f>
        <v/>
      </c>
      <c r="BL113" s="165" t="str">
        <f>IFERROR(+VLOOKUP(BJ113,インプットシート!$B:$Z,21,0),"")</f>
        <v/>
      </c>
      <c r="BM113">
        <v>111</v>
      </c>
      <c r="BN113" s="165" t="str">
        <f t="shared" si="34"/>
        <v>1年目一般会計繰入金111</v>
      </c>
      <c r="BO113" s="165" t="str">
        <f>IFERROR(+VLOOKUP(BN113,インプットシート!$B:$Z,25,0),"")</f>
        <v/>
      </c>
      <c r="BP113" s="165" t="str">
        <f>IFERROR(+VLOOKUP(BN113,インプットシート!$B:$Z,21,0),"")</f>
        <v/>
      </c>
      <c r="BQ113">
        <v>111</v>
      </c>
      <c r="BR113" s="165" t="str">
        <f t="shared" si="35"/>
        <v>1年目賃金（職員）111</v>
      </c>
      <c r="BS113" s="165" t="str">
        <f>IFERROR(+VLOOKUP(BR113,インプットシート!$B:$Z,25,0),"")</f>
        <v/>
      </c>
      <c r="BT113" s="165" t="str">
        <f>IFERROR(+VLOOKUP(BR113,インプットシート!$B:$Z,21,0),"")</f>
        <v/>
      </c>
    </row>
    <row r="114" spans="1:72">
      <c r="A114">
        <v>112</v>
      </c>
      <c r="B114" s="165" t="str">
        <f t="shared" si="18"/>
        <v>1年目謝金112</v>
      </c>
      <c r="C114" s="165" t="str">
        <f>IFERROR(+VLOOKUP(B114,インプットシート!$B:$Z,25,0),"")</f>
        <v/>
      </c>
      <c r="D114" s="165" t="str">
        <f>IFERROR(+VLOOKUP(B114,インプットシート!$B:$Z,21,0),"")</f>
        <v/>
      </c>
      <c r="E114">
        <v>112</v>
      </c>
      <c r="F114" s="165" t="str">
        <f t="shared" si="19"/>
        <v>1年目旅費112</v>
      </c>
      <c r="G114" s="165" t="str">
        <f>IFERROR(+VLOOKUP(F114,インプットシート!$B:$Z,25,0),"")</f>
        <v/>
      </c>
      <c r="H114" s="165" t="str">
        <f>IFERROR(+VLOOKUP(F114,インプットシート!$B:$Z,21,0),"")</f>
        <v/>
      </c>
      <c r="I114">
        <v>112</v>
      </c>
      <c r="J114" s="165" t="str">
        <f t="shared" si="20"/>
        <v>1年目賃金（アルバイト）112</v>
      </c>
      <c r="K114" s="165" t="str">
        <f>IFERROR(+VLOOKUP(J114,インプットシート!$B:$Z,25,0),"")</f>
        <v/>
      </c>
      <c r="L114" s="165" t="str">
        <f>IFERROR(+VLOOKUP(J114,インプットシート!$B:$Z,21,0),"")</f>
        <v/>
      </c>
      <c r="M114">
        <v>112</v>
      </c>
      <c r="N114" s="165" t="str">
        <f t="shared" si="21"/>
        <v>1年目家賃112</v>
      </c>
      <c r="O114" s="165" t="str">
        <f>IFERROR(+VLOOKUP(N114,インプットシート!$B:$Z,25,0),"")</f>
        <v/>
      </c>
      <c r="P114" s="165" t="str">
        <f>IFERROR(+VLOOKUP(N114,インプットシート!$B:$Z,21,0),"")</f>
        <v/>
      </c>
      <c r="Q114">
        <v>112</v>
      </c>
      <c r="R114" s="165" t="str">
        <f t="shared" si="22"/>
        <v>1年目光熱水費112</v>
      </c>
      <c r="S114" s="165" t="str">
        <f>IFERROR(+VLOOKUP(R114,インプットシート!$B:$Z,25,0),"")</f>
        <v/>
      </c>
      <c r="T114" s="165" t="str">
        <f>IFERROR(+VLOOKUP(R114,インプットシート!$B:$Z,21,0),"")</f>
        <v/>
      </c>
      <c r="U114">
        <v>112</v>
      </c>
      <c r="V114" s="165" t="str">
        <f t="shared" si="23"/>
        <v>1年目備品購入費112</v>
      </c>
      <c r="W114" s="165" t="str">
        <f>IFERROR(+VLOOKUP(V114,インプットシート!$B:$Z,25,0),"")</f>
        <v/>
      </c>
      <c r="X114" s="165" t="str">
        <f>IFERROR(+VLOOKUP(V114,インプットシート!$B:$Z,21,0),"")</f>
        <v/>
      </c>
      <c r="Y114">
        <v>112</v>
      </c>
      <c r="Z114" s="165" t="str">
        <f t="shared" si="24"/>
        <v>1年目消耗品費112</v>
      </c>
      <c r="AA114" s="165" t="str">
        <f>IFERROR(+VLOOKUP(Z114,インプットシート!$B:$Z,25,0),"")</f>
        <v/>
      </c>
      <c r="AB114" s="165" t="str">
        <f>IFERROR(+VLOOKUP(Z114,インプットシート!$B:$Z,21,0),"")</f>
        <v/>
      </c>
      <c r="AC114">
        <v>112</v>
      </c>
      <c r="AD114" s="165" t="str">
        <f t="shared" si="25"/>
        <v>1年目借料損料112</v>
      </c>
      <c r="AE114" s="165" t="str">
        <f>IFERROR(+VLOOKUP(AD114,インプットシート!$B:$Z,25,0),"")</f>
        <v/>
      </c>
      <c r="AF114" s="165" t="str">
        <f>IFERROR(+VLOOKUP(AD114,インプットシート!$B:$Z,21,0),"")</f>
        <v/>
      </c>
      <c r="AG114">
        <v>112</v>
      </c>
      <c r="AH114" s="165" t="str">
        <f t="shared" si="26"/>
        <v>1年目印刷製本費112</v>
      </c>
      <c r="AI114" s="165" t="str">
        <f>IFERROR(+VLOOKUP(AH114,インプットシート!$B:$Z,25,0),"")</f>
        <v/>
      </c>
      <c r="AJ114" s="165" t="str">
        <f>IFERROR(+VLOOKUP(AH114,インプットシート!$B:$Z,21,0),"")</f>
        <v/>
      </c>
      <c r="AK114">
        <v>112</v>
      </c>
      <c r="AL114" s="165" t="str">
        <f t="shared" si="27"/>
        <v>1年目通信運搬費112</v>
      </c>
      <c r="AM114" s="165" t="str">
        <f>IFERROR(+VLOOKUP(AL114,インプットシート!$B:$Z,25,0),"")</f>
        <v/>
      </c>
      <c r="AN114" s="165" t="str">
        <f>IFERROR(+VLOOKUP(AL114,インプットシート!$B:$Z,21,0),"")</f>
        <v/>
      </c>
      <c r="AO114">
        <v>112</v>
      </c>
      <c r="AP114" s="165" t="str">
        <f t="shared" si="28"/>
        <v>1年目委託費112</v>
      </c>
      <c r="AQ114" s="165" t="str">
        <f>IFERROR(+VLOOKUP(AP114,インプットシート!$B:$Z,25,0),"")</f>
        <v/>
      </c>
      <c r="AR114" s="165" t="str">
        <f>IFERROR(+VLOOKUP(AP114,インプットシート!$B:$Z,21,0),"")</f>
        <v/>
      </c>
      <c r="AS114">
        <v>112</v>
      </c>
      <c r="AT114" s="165" t="str">
        <f t="shared" si="29"/>
        <v>1年目雑役務費112</v>
      </c>
      <c r="AU114" s="165" t="str">
        <f>IFERROR(+VLOOKUP(AT114,インプットシート!$B:$Z,25,0),"")</f>
        <v/>
      </c>
      <c r="AV114" s="165" t="str">
        <f>IFERROR(+VLOOKUP(AT114,インプットシート!$B:$Z,21,0),"")</f>
        <v/>
      </c>
      <c r="AW114">
        <v>112</v>
      </c>
      <c r="AX114" s="165" t="str">
        <f t="shared" si="30"/>
        <v>1年目保険料112</v>
      </c>
      <c r="AY114" s="165" t="str">
        <f>IFERROR(+VLOOKUP(AX114,インプットシート!$B:$Z,25,0),"")</f>
        <v/>
      </c>
      <c r="AZ114" s="165" t="str">
        <f>IFERROR(+VLOOKUP(AX114,インプットシート!$B:$Z,21,0),"")</f>
        <v/>
      </c>
      <c r="BA114">
        <v>112</v>
      </c>
      <c r="BB114" s="165" t="str">
        <f t="shared" si="31"/>
        <v>1年目その他の経費112</v>
      </c>
      <c r="BC114" s="165" t="str">
        <f>IFERROR(+VLOOKUP(BB114,インプットシート!$B:$Z,25,0),"")</f>
        <v/>
      </c>
      <c r="BD114" s="165" t="str">
        <f>IFERROR(+VLOOKUP(BB114,インプットシート!$B:$Z,21,0),"")</f>
        <v/>
      </c>
      <c r="BE114">
        <v>112</v>
      </c>
      <c r="BF114" s="165" t="str">
        <f t="shared" si="32"/>
        <v>1年目参加費収入112</v>
      </c>
      <c r="BG114" s="165" t="str">
        <f>IFERROR(+VLOOKUP(BF114,インプットシート!$B:$Z,25,0),"")</f>
        <v/>
      </c>
      <c r="BH114" s="165" t="str">
        <f>IFERROR(+VLOOKUP(BF114,インプットシート!$B:$Z,21,0),"")</f>
        <v/>
      </c>
      <c r="BI114">
        <v>112</v>
      </c>
      <c r="BJ114" s="165" t="str">
        <f t="shared" si="33"/>
        <v>1年目寄付金・協賛金収入112</v>
      </c>
      <c r="BK114" s="165" t="str">
        <f>IFERROR(+VLOOKUP(BJ114,インプットシート!$B:$Z,25,0),"")</f>
        <v/>
      </c>
      <c r="BL114" s="165" t="str">
        <f>IFERROR(+VLOOKUP(BJ114,インプットシート!$B:$Z,21,0),"")</f>
        <v/>
      </c>
      <c r="BM114">
        <v>112</v>
      </c>
      <c r="BN114" s="165" t="str">
        <f t="shared" si="34"/>
        <v>1年目一般会計繰入金112</v>
      </c>
      <c r="BO114" s="165" t="str">
        <f>IFERROR(+VLOOKUP(BN114,インプットシート!$B:$Z,25,0),"")</f>
        <v/>
      </c>
      <c r="BP114" s="165" t="str">
        <f>IFERROR(+VLOOKUP(BN114,インプットシート!$B:$Z,21,0),"")</f>
        <v/>
      </c>
      <c r="BQ114">
        <v>112</v>
      </c>
      <c r="BR114" s="165" t="str">
        <f t="shared" si="35"/>
        <v>1年目賃金（職員）112</v>
      </c>
      <c r="BS114" s="165" t="str">
        <f>IFERROR(+VLOOKUP(BR114,インプットシート!$B:$Z,25,0),"")</f>
        <v/>
      </c>
      <c r="BT114" s="165" t="str">
        <f>IFERROR(+VLOOKUP(BR114,インプットシート!$B:$Z,21,0),"")</f>
        <v/>
      </c>
    </row>
    <row r="115" spans="1:72">
      <c r="A115">
        <v>113</v>
      </c>
      <c r="B115" s="165" t="str">
        <f t="shared" si="18"/>
        <v>1年目謝金113</v>
      </c>
      <c r="C115" s="165" t="str">
        <f>IFERROR(+VLOOKUP(B115,インプットシート!$B:$Z,25,0),"")</f>
        <v/>
      </c>
      <c r="D115" s="165" t="str">
        <f>IFERROR(+VLOOKUP(B115,インプットシート!$B:$Z,21,0),"")</f>
        <v/>
      </c>
      <c r="E115">
        <v>113</v>
      </c>
      <c r="F115" s="165" t="str">
        <f t="shared" si="19"/>
        <v>1年目旅費113</v>
      </c>
      <c r="G115" s="165" t="str">
        <f>IFERROR(+VLOOKUP(F115,インプットシート!$B:$Z,25,0),"")</f>
        <v/>
      </c>
      <c r="H115" s="165" t="str">
        <f>IFERROR(+VLOOKUP(F115,インプットシート!$B:$Z,21,0),"")</f>
        <v/>
      </c>
      <c r="I115">
        <v>113</v>
      </c>
      <c r="J115" s="165" t="str">
        <f t="shared" si="20"/>
        <v>1年目賃金（アルバイト）113</v>
      </c>
      <c r="K115" s="165" t="str">
        <f>IFERROR(+VLOOKUP(J115,インプットシート!$B:$Z,25,0),"")</f>
        <v/>
      </c>
      <c r="L115" s="165" t="str">
        <f>IFERROR(+VLOOKUP(J115,インプットシート!$B:$Z,21,0),"")</f>
        <v/>
      </c>
      <c r="M115">
        <v>113</v>
      </c>
      <c r="N115" s="165" t="str">
        <f t="shared" si="21"/>
        <v>1年目家賃113</v>
      </c>
      <c r="O115" s="165" t="str">
        <f>IFERROR(+VLOOKUP(N115,インプットシート!$B:$Z,25,0),"")</f>
        <v/>
      </c>
      <c r="P115" s="165" t="str">
        <f>IFERROR(+VLOOKUP(N115,インプットシート!$B:$Z,21,0),"")</f>
        <v/>
      </c>
      <c r="Q115">
        <v>113</v>
      </c>
      <c r="R115" s="165" t="str">
        <f t="shared" si="22"/>
        <v>1年目光熱水費113</v>
      </c>
      <c r="S115" s="165" t="str">
        <f>IFERROR(+VLOOKUP(R115,インプットシート!$B:$Z,25,0),"")</f>
        <v/>
      </c>
      <c r="T115" s="165" t="str">
        <f>IFERROR(+VLOOKUP(R115,インプットシート!$B:$Z,21,0),"")</f>
        <v/>
      </c>
      <c r="U115">
        <v>113</v>
      </c>
      <c r="V115" s="165" t="str">
        <f t="shared" si="23"/>
        <v>1年目備品購入費113</v>
      </c>
      <c r="W115" s="165" t="str">
        <f>IFERROR(+VLOOKUP(V115,インプットシート!$B:$Z,25,0),"")</f>
        <v/>
      </c>
      <c r="X115" s="165" t="str">
        <f>IFERROR(+VLOOKUP(V115,インプットシート!$B:$Z,21,0),"")</f>
        <v/>
      </c>
      <c r="Y115">
        <v>113</v>
      </c>
      <c r="Z115" s="165" t="str">
        <f t="shared" si="24"/>
        <v>1年目消耗品費113</v>
      </c>
      <c r="AA115" s="165" t="str">
        <f>IFERROR(+VLOOKUP(Z115,インプットシート!$B:$Z,25,0),"")</f>
        <v/>
      </c>
      <c r="AB115" s="165" t="str">
        <f>IFERROR(+VLOOKUP(Z115,インプットシート!$B:$Z,21,0),"")</f>
        <v/>
      </c>
      <c r="AC115">
        <v>113</v>
      </c>
      <c r="AD115" s="165" t="str">
        <f t="shared" si="25"/>
        <v>1年目借料損料113</v>
      </c>
      <c r="AE115" s="165" t="str">
        <f>IFERROR(+VLOOKUP(AD115,インプットシート!$B:$Z,25,0),"")</f>
        <v/>
      </c>
      <c r="AF115" s="165" t="str">
        <f>IFERROR(+VLOOKUP(AD115,インプットシート!$B:$Z,21,0),"")</f>
        <v/>
      </c>
      <c r="AG115">
        <v>113</v>
      </c>
      <c r="AH115" s="165" t="str">
        <f t="shared" si="26"/>
        <v>1年目印刷製本費113</v>
      </c>
      <c r="AI115" s="165" t="str">
        <f>IFERROR(+VLOOKUP(AH115,インプットシート!$B:$Z,25,0),"")</f>
        <v/>
      </c>
      <c r="AJ115" s="165" t="str">
        <f>IFERROR(+VLOOKUP(AH115,インプットシート!$B:$Z,21,0),"")</f>
        <v/>
      </c>
      <c r="AK115">
        <v>113</v>
      </c>
      <c r="AL115" s="165" t="str">
        <f t="shared" si="27"/>
        <v>1年目通信運搬費113</v>
      </c>
      <c r="AM115" s="165" t="str">
        <f>IFERROR(+VLOOKUP(AL115,インプットシート!$B:$Z,25,0),"")</f>
        <v/>
      </c>
      <c r="AN115" s="165" t="str">
        <f>IFERROR(+VLOOKUP(AL115,インプットシート!$B:$Z,21,0),"")</f>
        <v/>
      </c>
      <c r="AO115">
        <v>113</v>
      </c>
      <c r="AP115" s="165" t="str">
        <f t="shared" si="28"/>
        <v>1年目委託費113</v>
      </c>
      <c r="AQ115" s="165" t="str">
        <f>IFERROR(+VLOOKUP(AP115,インプットシート!$B:$Z,25,0),"")</f>
        <v/>
      </c>
      <c r="AR115" s="165" t="str">
        <f>IFERROR(+VLOOKUP(AP115,インプットシート!$B:$Z,21,0),"")</f>
        <v/>
      </c>
      <c r="AS115">
        <v>113</v>
      </c>
      <c r="AT115" s="165" t="str">
        <f t="shared" si="29"/>
        <v>1年目雑役務費113</v>
      </c>
      <c r="AU115" s="165" t="str">
        <f>IFERROR(+VLOOKUP(AT115,インプットシート!$B:$Z,25,0),"")</f>
        <v/>
      </c>
      <c r="AV115" s="165" t="str">
        <f>IFERROR(+VLOOKUP(AT115,インプットシート!$B:$Z,21,0),"")</f>
        <v/>
      </c>
      <c r="AW115">
        <v>113</v>
      </c>
      <c r="AX115" s="165" t="str">
        <f t="shared" si="30"/>
        <v>1年目保険料113</v>
      </c>
      <c r="AY115" s="165" t="str">
        <f>IFERROR(+VLOOKUP(AX115,インプットシート!$B:$Z,25,0),"")</f>
        <v/>
      </c>
      <c r="AZ115" s="165" t="str">
        <f>IFERROR(+VLOOKUP(AX115,インプットシート!$B:$Z,21,0),"")</f>
        <v/>
      </c>
      <c r="BA115">
        <v>113</v>
      </c>
      <c r="BB115" s="165" t="str">
        <f t="shared" si="31"/>
        <v>1年目その他の経費113</v>
      </c>
      <c r="BC115" s="165" t="str">
        <f>IFERROR(+VLOOKUP(BB115,インプットシート!$B:$Z,25,0),"")</f>
        <v/>
      </c>
      <c r="BD115" s="165" t="str">
        <f>IFERROR(+VLOOKUP(BB115,インプットシート!$B:$Z,21,0),"")</f>
        <v/>
      </c>
      <c r="BE115">
        <v>113</v>
      </c>
      <c r="BF115" s="165" t="str">
        <f t="shared" si="32"/>
        <v>1年目参加費収入113</v>
      </c>
      <c r="BG115" s="165" t="str">
        <f>IFERROR(+VLOOKUP(BF115,インプットシート!$B:$Z,25,0),"")</f>
        <v/>
      </c>
      <c r="BH115" s="165" t="str">
        <f>IFERROR(+VLOOKUP(BF115,インプットシート!$B:$Z,21,0),"")</f>
        <v/>
      </c>
      <c r="BI115">
        <v>113</v>
      </c>
      <c r="BJ115" s="165" t="str">
        <f t="shared" si="33"/>
        <v>1年目寄付金・協賛金収入113</v>
      </c>
      <c r="BK115" s="165" t="str">
        <f>IFERROR(+VLOOKUP(BJ115,インプットシート!$B:$Z,25,0),"")</f>
        <v/>
      </c>
      <c r="BL115" s="165" t="str">
        <f>IFERROR(+VLOOKUP(BJ115,インプットシート!$B:$Z,21,0),"")</f>
        <v/>
      </c>
      <c r="BM115">
        <v>113</v>
      </c>
      <c r="BN115" s="165" t="str">
        <f t="shared" si="34"/>
        <v>1年目一般会計繰入金113</v>
      </c>
      <c r="BO115" s="165" t="str">
        <f>IFERROR(+VLOOKUP(BN115,インプットシート!$B:$Z,25,0),"")</f>
        <v/>
      </c>
      <c r="BP115" s="165" t="str">
        <f>IFERROR(+VLOOKUP(BN115,インプットシート!$B:$Z,21,0),"")</f>
        <v/>
      </c>
      <c r="BQ115">
        <v>113</v>
      </c>
      <c r="BR115" s="165" t="str">
        <f t="shared" si="35"/>
        <v>1年目賃金（職員）113</v>
      </c>
      <c r="BS115" s="165" t="str">
        <f>IFERROR(+VLOOKUP(BR115,インプットシート!$B:$Z,25,0),"")</f>
        <v/>
      </c>
      <c r="BT115" s="165" t="str">
        <f>IFERROR(+VLOOKUP(BR115,インプットシート!$B:$Z,21,0),"")</f>
        <v/>
      </c>
    </row>
    <row r="116" spans="1:72">
      <c r="A116">
        <v>114</v>
      </c>
      <c r="B116" s="165" t="str">
        <f t="shared" si="18"/>
        <v>1年目謝金114</v>
      </c>
      <c r="C116" s="165" t="str">
        <f>IFERROR(+VLOOKUP(B116,インプットシート!$B:$Z,25,0),"")</f>
        <v/>
      </c>
      <c r="D116" s="165" t="str">
        <f>IFERROR(+VLOOKUP(B116,インプットシート!$B:$Z,21,0),"")</f>
        <v/>
      </c>
      <c r="E116">
        <v>114</v>
      </c>
      <c r="F116" s="165" t="str">
        <f t="shared" si="19"/>
        <v>1年目旅費114</v>
      </c>
      <c r="G116" s="165" t="str">
        <f>IFERROR(+VLOOKUP(F116,インプットシート!$B:$Z,25,0),"")</f>
        <v/>
      </c>
      <c r="H116" s="165" t="str">
        <f>IFERROR(+VLOOKUP(F116,インプットシート!$B:$Z,21,0),"")</f>
        <v/>
      </c>
      <c r="I116">
        <v>114</v>
      </c>
      <c r="J116" s="165" t="str">
        <f t="shared" si="20"/>
        <v>1年目賃金（アルバイト）114</v>
      </c>
      <c r="K116" s="165" t="str">
        <f>IFERROR(+VLOOKUP(J116,インプットシート!$B:$Z,25,0),"")</f>
        <v/>
      </c>
      <c r="L116" s="165" t="str">
        <f>IFERROR(+VLOOKUP(J116,インプットシート!$B:$Z,21,0),"")</f>
        <v/>
      </c>
      <c r="M116">
        <v>114</v>
      </c>
      <c r="N116" s="165" t="str">
        <f t="shared" si="21"/>
        <v>1年目家賃114</v>
      </c>
      <c r="O116" s="165" t="str">
        <f>IFERROR(+VLOOKUP(N116,インプットシート!$B:$Z,25,0),"")</f>
        <v/>
      </c>
      <c r="P116" s="165" t="str">
        <f>IFERROR(+VLOOKUP(N116,インプットシート!$B:$Z,21,0),"")</f>
        <v/>
      </c>
      <c r="Q116">
        <v>114</v>
      </c>
      <c r="R116" s="165" t="str">
        <f t="shared" si="22"/>
        <v>1年目光熱水費114</v>
      </c>
      <c r="S116" s="165" t="str">
        <f>IFERROR(+VLOOKUP(R116,インプットシート!$B:$Z,25,0),"")</f>
        <v/>
      </c>
      <c r="T116" s="165" t="str">
        <f>IFERROR(+VLOOKUP(R116,インプットシート!$B:$Z,21,0),"")</f>
        <v/>
      </c>
      <c r="U116">
        <v>114</v>
      </c>
      <c r="V116" s="165" t="str">
        <f t="shared" si="23"/>
        <v>1年目備品購入費114</v>
      </c>
      <c r="W116" s="165" t="str">
        <f>IFERROR(+VLOOKUP(V116,インプットシート!$B:$Z,25,0),"")</f>
        <v/>
      </c>
      <c r="X116" s="165" t="str">
        <f>IFERROR(+VLOOKUP(V116,インプットシート!$B:$Z,21,0),"")</f>
        <v/>
      </c>
      <c r="Y116">
        <v>114</v>
      </c>
      <c r="Z116" s="165" t="str">
        <f t="shared" si="24"/>
        <v>1年目消耗品費114</v>
      </c>
      <c r="AA116" s="165" t="str">
        <f>IFERROR(+VLOOKUP(Z116,インプットシート!$B:$Z,25,0),"")</f>
        <v/>
      </c>
      <c r="AB116" s="165" t="str">
        <f>IFERROR(+VLOOKUP(Z116,インプットシート!$B:$Z,21,0),"")</f>
        <v/>
      </c>
      <c r="AC116">
        <v>114</v>
      </c>
      <c r="AD116" s="165" t="str">
        <f t="shared" si="25"/>
        <v>1年目借料損料114</v>
      </c>
      <c r="AE116" s="165" t="str">
        <f>IFERROR(+VLOOKUP(AD116,インプットシート!$B:$Z,25,0),"")</f>
        <v/>
      </c>
      <c r="AF116" s="165" t="str">
        <f>IFERROR(+VLOOKUP(AD116,インプットシート!$B:$Z,21,0),"")</f>
        <v/>
      </c>
      <c r="AG116">
        <v>114</v>
      </c>
      <c r="AH116" s="165" t="str">
        <f t="shared" si="26"/>
        <v>1年目印刷製本費114</v>
      </c>
      <c r="AI116" s="165" t="str">
        <f>IFERROR(+VLOOKUP(AH116,インプットシート!$B:$Z,25,0),"")</f>
        <v/>
      </c>
      <c r="AJ116" s="165" t="str">
        <f>IFERROR(+VLOOKUP(AH116,インプットシート!$B:$Z,21,0),"")</f>
        <v/>
      </c>
      <c r="AK116">
        <v>114</v>
      </c>
      <c r="AL116" s="165" t="str">
        <f t="shared" si="27"/>
        <v>1年目通信運搬費114</v>
      </c>
      <c r="AM116" s="165" t="str">
        <f>IFERROR(+VLOOKUP(AL116,インプットシート!$B:$Z,25,0),"")</f>
        <v/>
      </c>
      <c r="AN116" s="165" t="str">
        <f>IFERROR(+VLOOKUP(AL116,インプットシート!$B:$Z,21,0),"")</f>
        <v/>
      </c>
      <c r="AO116">
        <v>114</v>
      </c>
      <c r="AP116" s="165" t="str">
        <f t="shared" si="28"/>
        <v>1年目委託費114</v>
      </c>
      <c r="AQ116" s="165" t="str">
        <f>IFERROR(+VLOOKUP(AP116,インプットシート!$B:$Z,25,0),"")</f>
        <v/>
      </c>
      <c r="AR116" s="165" t="str">
        <f>IFERROR(+VLOOKUP(AP116,インプットシート!$B:$Z,21,0),"")</f>
        <v/>
      </c>
      <c r="AS116">
        <v>114</v>
      </c>
      <c r="AT116" s="165" t="str">
        <f t="shared" si="29"/>
        <v>1年目雑役務費114</v>
      </c>
      <c r="AU116" s="165" t="str">
        <f>IFERROR(+VLOOKUP(AT116,インプットシート!$B:$Z,25,0),"")</f>
        <v/>
      </c>
      <c r="AV116" s="165" t="str">
        <f>IFERROR(+VLOOKUP(AT116,インプットシート!$B:$Z,21,0),"")</f>
        <v/>
      </c>
      <c r="AW116">
        <v>114</v>
      </c>
      <c r="AX116" s="165" t="str">
        <f t="shared" si="30"/>
        <v>1年目保険料114</v>
      </c>
      <c r="AY116" s="165" t="str">
        <f>IFERROR(+VLOOKUP(AX116,インプットシート!$B:$Z,25,0),"")</f>
        <v/>
      </c>
      <c r="AZ116" s="165" t="str">
        <f>IFERROR(+VLOOKUP(AX116,インプットシート!$B:$Z,21,0),"")</f>
        <v/>
      </c>
      <c r="BA116">
        <v>114</v>
      </c>
      <c r="BB116" s="165" t="str">
        <f t="shared" si="31"/>
        <v>1年目その他の経費114</v>
      </c>
      <c r="BC116" s="165" t="str">
        <f>IFERROR(+VLOOKUP(BB116,インプットシート!$B:$Z,25,0),"")</f>
        <v/>
      </c>
      <c r="BD116" s="165" t="str">
        <f>IFERROR(+VLOOKUP(BB116,インプットシート!$B:$Z,21,0),"")</f>
        <v/>
      </c>
      <c r="BE116">
        <v>114</v>
      </c>
      <c r="BF116" s="165" t="str">
        <f t="shared" si="32"/>
        <v>1年目参加費収入114</v>
      </c>
      <c r="BG116" s="165" t="str">
        <f>IFERROR(+VLOOKUP(BF116,インプットシート!$B:$Z,25,0),"")</f>
        <v/>
      </c>
      <c r="BH116" s="165" t="str">
        <f>IFERROR(+VLOOKUP(BF116,インプットシート!$B:$Z,21,0),"")</f>
        <v/>
      </c>
      <c r="BI116">
        <v>114</v>
      </c>
      <c r="BJ116" s="165" t="str">
        <f t="shared" si="33"/>
        <v>1年目寄付金・協賛金収入114</v>
      </c>
      <c r="BK116" s="165" t="str">
        <f>IFERROR(+VLOOKUP(BJ116,インプットシート!$B:$Z,25,0),"")</f>
        <v/>
      </c>
      <c r="BL116" s="165" t="str">
        <f>IFERROR(+VLOOKUP(BJ116,インプットシート!$B:$Z,21,0),"")</f>
        <v/>
      </c>
      <c r="BM116">
        <v>114</v>
      </c>
      <c r="BN116" s="165" t="str">
        <f t="shared" si="34"/>
        <v>1年目一般会計繰入金114</v>
      </c>
      <c r="BO116" s="165" t="str">
        <f>IFERROR(+VLOOKUP(BN116,インプットシート!$B:$Z,25,0),"")</f>
        <v/>
      </c>
      <c r="BP116" s="165" t="str">
        <f>IFERROR(+VLOOKUP(BN116,インプットシート!$B:$Z,21,0),"")</f>
        <v/>
      </c>
      <c r="BQ116">
        <v>114</v>
      </c>
      <c r="BR116" s="165" t="str">
        <f t="shared" si="35"/>
        <v>1年目賃金（職員）114</v>
      </c>
      <c r="BS116" s="165" t="str">
        <f>IFERROR(+VLOOKUP(BR116,インプットシート!$B:$Z,25,0),"")</f>
        <v/>
      </c>
      <c r="BT116" s="165" t="str">
        <f>IFERROR(+VLOOKUP(BR116,インプットシート!$B:$Z,21,0),"")</f>
        <v/>
      </c>
    </row>
    <row r="117" spans="1:72">
      <c r="A117">
        <v>115</v>
      </c>
      <c r="B117" s="165" t="str">
        <f t="shared" si="18"/>
        <v>1年目謝金115</v>
      </c>
      <c r="C117" s="165" t="str">
        <f>IFERROR(+VLOOKUP(B117,インプットシート!$B:$Z,25,0),"")</f>
        <v/>
      </c>
      <c r="D117" s="165" t="str">
        <f>IFERROR(+VLOOKUP(B117,インプットシート!$B:$Z,21,0),"")</f>
        <v/>
      </c>
      <c r="E117">
        <v>115</v>
      </c>
      <c r="F117" s="165" t="str">
        <f t="shared" si="19"/>
        <v>1年目旅費115</v>
      </c>
      <c r="G117" s="165" t="str">
        <f>IFERROR(+VLOOKUP(F117,インプットシート!$B:$Z,25,0),"")</f>
        <v/>
      </c>
      <c r="H117" s="165" t="str">
        <f>IFERROR(+VLOOKUP(F117,インプットシート!$B:$Z,21,0),"")</f>
        <v/>
      </c>
      <c r="I117">
        <v>115</v>
      </c>
      <c r="J117" s="165" t="str">
        <f t="shared" si="20"/>
        <v>1年目賃金（アルバイト）115</v>
      </c>
      <c r="K117" s="165" t="str">
        <f>IFERROR(+VLOOKUP(J117,インプットシート!$B:$Z,25,0),"")</f>
        <v/>
      </c>
      <c r="L117" s="165" t="str">
        <f>IFERROR(+VLOOKUP(J117,インプットシート!$B:$Z,21,0),"")</f>
        <v/>
      </c>
      <c r="M117">
        <v>115</v>
      </c>
      <c r="N117" s="165" t="str">
        <f t="shared" si="21"/>
        <v>1年目家賃115</v>
      </c>
      <c r="O117" s="165" t="str">
        <f>IFERROR(+VLOOKUP(N117,インプットシート!$B:$Z,25,0),"")</f>
        <v/>
      </c>
      <c r="P117" s="165" t="str">
        <f>IFERROR(+VLOOKUP(N117,インプットシート!$B:$Z,21,0),"")</f>
        <v/>
      </c>
      <c r="Q117">
        <v>115</v>
      </c>
      <c r="R117" s="165" t="str">
        <f t="shared" si="22"/>
        <v>1年目光熱水費115</v>
      </c>
      <c r="S117" s="165" t="str">
        <f>IFERROR(+VLOOKUP(R117,インプットシート!$B:$Z,25,0),"")</f>
        <v/>
      </c>
      <c r="T117" s="165" t="str">
        <f>IFERROR(+VLOOKUP(R117,インプットシート!$B:$Z,21,0),"")</f>
        <v/>
      </c>
      <c r="U117">
        <v>115</v>
      </c>
      <c r="V117" s="165" t="str">
        <f t="shared" si="23"/>
        <v>1年目備品購入費115</v>
      </c>
      <c r="W117" s="165" t="str">
        <f>IFERROR(+VLOOKUP(V117,インプットシート!$B:$Z,25,0),"")</f>
        <v/>
      </c>
      <c r="X117" s="165" t="str">
        <f>IFERROR(+VLOOKUP(V117,インプットシート!$B:$Z,21,0),"")</f>
        <v/>
      </c>
      <c r="Y117">
        <v>115</v>
      </c>
      <c r="Z117" s="165" t="str">
        <f t="shared" si="24"/>
        <v>1年目消耗品費115</v>
      </c>
      <c r="AA117" s="165" t="str">
        <f>IFERROR(+VLOOKUP(Z117,インプットシート!$B:$Z,25,0),"")</f>
        <v/>
      </c>
      <c r="AB117" s="165" t="str">
        <f>IFERROR(+VLOOKUP(Z117,インプットシート!$B:$Z,21,0),"")</f>
        <v/>
      </c>
      <c r="AC117">
        <v>115</v>
      </c>
      <c r="AD117" s="165" t="str">
        <f t="shared" si="25"/>
        <v>1年目借料損料115</v>
      </c>
      <c r="AE117" s="165" t="str">
        <f>IFERROR(+VLOOKUP(AD117,インプットシート!$B:$Z,25,0),"")</f>
        <v/>
      </c>
      <c r="AF117" s="165" t="str">
        <f>IFERROR(+VLOOKUP(AD117,インプットシート!$B:$Z,21,0),"")</f>
        <v/>
      </c>
      <c r="AG117">
        <v>115</v>
      </c>
      <c r="AH117" s="165" t="str">
        <f t="shared" si="26"/>
        <v>1年目印刷製本費115</v>
      </c>
      <c r="AI117" s="165" t="str">
        <f>IFERROR(+VLOOKUP(AH117,インプットシート!$B:$Z,25,0),"")</f>
        <v/>
      </c>
      <c r="AJ117" s="165" t="str">
        <f>IFERROR(+VLOOKUP(AH117,インプットシート!$B:$Z,21,0),"")</f>
        <v/>
      </c>
      <c r="AK117">
        <v>115</v>
      </c>
      <c r="AL117" s="165" t="str">
        <f t="shared" si="27"/>
        <v>1年目通信運搬費115</v>
      </c>
      <c r="AM117" s="165" t="str">
        <f>IFERROR(+VLOOKUP(AL117,インプットシート!$B:$Z,25,0),"")</f>
        <v/>
      </c>
      <c r="AN117" s="165" t="str">
        <f>IFERROR(+VLOOKUP(AL117,インプットシート!$B:$Z,21,0),"")</f>
        <v/>
      </c>
      <c r="AO117">
        <v>115</v>
      </c>
      <c r="AP117" s="165" t="str">
        <f t="shared" si="28"/>
        <v>1年目委託費115</v>
      </c>
      <c r="AQ117" s="165" t="str">
        <f>IFERROR(+VLOOKUP(AP117,インプットシート!$B:$Z,25,0),"")</f>
        <v/>
      </c>
      <c r="AR117" s="165" t="str">
        <f>IFERROR(+VLOOKUP(AP117,インプットシート!$B:$Z,21,0),"")</f>
        <v/>
      </c>
      <c r="AS117">
        <v>115</v>
      </c>
      <c r="AT117" s="165" t="str">
        <f t="shared" si="29"/>
        <v>1年目雑役務費115</v>
      </c>
      <c r="AU117" s="165" t="str">
        <f>IFERROR(+VLOOKUP(AT117,インプットシート!$B:$Z,25,0),"")</f>
        <v/>
      </c>
      <c r="AV117" s="165" t="str">
        <f>IFERROR(+VLOOKUP(AT117,インプットシート!$B:$Z,21,0),"")</f>
        <v/>
      </c>
      <c r="AW117">
        <v>115</v>
      </c>
      <c r="AX117" s="165" t="str">
        <f t="shared" si="30"/>
        <v>1年目保険料115</v>
      </c>
      <c r="AY117" s="165" t="str">
        <f>IFERROR(+VLOOKUP(AX117,インプットシート!$B:$Z,25,0),"")</f>
        <v/>
      </c>
      <c r="AZ117" s="165" t="str">
        <f>IFERROR(+VLOOKUP(AX117,インプットシート!$B:$Z,21,0),"")</f>
        <v/>
      </c>
      <c r="BA117">
        <v>115</v>
      </c>
      <c r="BB117" s="165" t="str">
        <f t="shared" si="31"/>
        <v>1年目その他の経費115</v>
      </c>
      <c r="BC117" s="165" t="str">
        <f>IFERROR(+VLOOKUP(BB117,インプットシート!$B:$Z,25,0),"")</f>
        <v/>
      </c>
      <c r="BD117" s="165" t="str">
        <f>IFERROR(+VLOOKUP(BB117,インプットシート!$B:$Z,21,0),"")</f>
        <v/>
      </c>
      <c r="BE117">
        <v>115</v>
      </c>
      <c r="BF117" s="165" t="str">
        <f t="shared" si="32"/>
        <v>1年目参加費収入115</v>
      </c>
      <c r="BG117" s="165" t="str">
        <f>IFERROR(+VLOOKUP(BF117,インプットシート!$B:$Z,25,0),"")</f>
        <v/>
      </c>
      <c r="BH117" s="165" t="str">
        <f>IFERROR(+VLOOKUP(BF117,インプットシート!$B:$Z,21,0),"")</f>
        <v/>
      </c>
      <c r="BI117">
        <v>115</v>
      </c>
      <c r="BJ117" s="165" t="str">
        <f t="shared" si="33"/>
        <v>1年目寄付金・協賛金収入115</v>
      </c>
      <c r="BK117" s="165" t="str">
        <f>IFERROR(+VLOOKUP(BJ117,インプットシート!$B:$Z,25,0),"")</f>
        <v/>
      </c>
      <c r="BL117" s="165" t="str">
        <f>IFERROR(+VLOOKUP(BJ117,インプットシート!$B:$Z,21,0),"")</f>
        <v/>
      </c>
      <c r="BM117">
        <v>115</v>
      </c>
      <c r="BN117" s="165" t="str">
        <f t="shared" si="34"/>
        <v>1年目一般会計繰入金115</v>
      </c>
      <c r="BO117" s="165" t="str">
        <f>IFERROR(+VLOOKUP(BN117,インプットシート!$B:$Z,25,0),"")</f>
        <v/>
      </c>
      <c r="BP117" s="165" t="str">
        <f>IFERROR(+VLOOKUP(BN117,インプットシート!$B:$Z,21,0),"")</f>
        <v/>
      </c>
      <c r="BQ117">
        <v>115</v>
      </c>
      <c r="BR117" s="165" t="str">
        <f t="shared" si="35"/>
        <v>1年目賃金（職員）115</v>
      </c>
      <c r="BS117" s="165" t="str">
        <f>IFERROR(+VLOOKUP(BR117,インプットシート!$B:$Z,25,0),"")</f>
        <v/>
      </c>
      <c r="BT117" s="165" t="str">
        <f>IFERROR(+VLOOKUP(BR117,インプットシート!$B:$Z,21,0),"")</f>
        <v/>
      </c>
    </row>
    <row r="118" spans="1:72">
      <c r="A118">
        <v>116</v>
      </c>
      <c r="B118" s="165" t="str">
        <f t="shared" si="18"/>
        <v>1年目謝金116</v>
      </c>
      <c r="C118" s="165" t="str">
        <f>IFERROR(+VLOOKUP(B118,インプットシート!$B:$Z,25,0),"")</f>
        <v/>
      </c>
      <c r="D118" s="165" t="str">
        <f>IFERROR(+VLOOKUP(B118,インプットシート!$B:$Z,21,0),"")</f>
        <v/>
      </c>
      <c r="E118">
        <v>116</v>
      </c>
      <c r="F118" s="165" t="str">
        <f t="shared" si="19"/>
        <v>1年目旅費116</v>
      </c>
      <c r="G118" s="165" t="str">
        <f>IFERROR(+VLOOKUP(F118,インプットシート!$B:$Z,25,0),"")</f>
        <v/>
      </c>
      <c r="H118" s="165" t="str">
        <f>IFERROR(+VLOOKUP(F118,インプットシート!$B:$Z,21,0),"")</f>
        <v/>
      </c>
      <c r="I118">
        <v>116</v>
      </c>
      <c r="J118" s="165" t="str">
        <f t="shared" si="20"/>
        <v>1年目賃金（アルバイト）116</v>
      </c>
      <c r="K118" s="165" t="str">
        <f>IFERROR(+VLOOKUP(J118,インプットシート!$B:$Z,25,0),"")</f>
        <v/>
      </c>
      <c r="L118" s="165" t="str">
        <f>IFERROR(+VLOOKUP(J118,インプットシート!$B:$Z,21,0),"")</f>
        <v/>
      </c>
      <c r="M118">
        <v>116</v>
      </c>
      <c r="N118" s="165" t="str">
        <f t="shared" si="21"/>
        <v>1年目家賃116</v>
      </c>
      <c r="O118" s="165" t="str">
        <f>IFERROR(+VLOOKUP(N118,インプットシート!$B:$Z,25,0),"")</f>
        <v/>
      </c>
      <c r="P118" s="165" t="str">
        <f>IFERROR(+VLOOKUP(N118,インプットシート!$B:$Z,21,0),"")</f>
        <v/>
      </c>
      <c r="Q118">
        <v>116</v>
      </c>
      <c r="R118" s="165" t="str">
        <f t="shared" si="22"/>
        <v>1年目光熱水費116</v>
      </c>
      <c r="S118" s="165" t="str">
        <f>IFERROR(+VLOOKUP(R118,インプットシート!$B:$Z,25,0),"")</f>
        <v/>
      </c>
      <c r="T118" s="165" t="str">
        <f>IFERROR(+VLOOKUP(R118,インプットシート!$B:$Z,21,0),"")</f>
        <v/>
      </c>
      <c r="U118">
        <v>116</v>
      </c>
      <c r="V118" s="165" t="str">
        <f t="shared" si="23"/>
        <v>1年目備品購入費116</v>
      </c>
      <c r="W118" s="165" t="str">
        <f>IFERROR(+VLOOKUP(V118,インプットシート!$B:$Z,25,0),"")</f>
        <v/>
      </c>
      <c r="X118" s="165" t="str">
        <f>IFERROR(+VLOOKUP(V118,インプットシート!$B:$Z,21,0),"")</f>
        <v/>
      </c>
      <c r="Y118">
        <v>116</v>
      </c>
      <c r="Z118" s="165" t="str">
        <f t="shared" si="24"/>
        <v>1年目消耗品費116</v>
      </c>
      <c r="AA118" s="165" t="str">
        <f>IFERROR(+VLOOKUP(Z118,インプットシート!$B:$Z,25,0),"")</f>
        <v/>
      </c>
      <c r="AB118" s="165" t="str">
        <f>IFERROR(+VLOOKUP(Z118,インプットシート!$B:$Z,21,0),"")</f>
        <v/>
      </c>
      <c r="AC118">
        <v>116</v>
      </c>
      <c r="AD118" s="165" t="str">
        <f t="shared" si="25"/>
        <v>1年目借料損料116</v>
      </c>
      <c r="AE118" s="165" t="str">
        <f>IFERROR(+VLOOKUP(AD118,インプットシート!$B:$Z,25,0),"")</f>
        <v/>
      </c>
      <c r="AF118" s="165" t="str">
        <f>IFERROR(+VLOOKUP(AD118,インプットシート!$B:$Z,21,0),"")</f>
        <v/>
      </c>
      <c r="AG118">
        <v>116</v>
      </c>
      <c r="AH118" s="165" t="str">
        <f t="shared" si="26"/>
        <v>1年目印刷製本費116</v>
      </c>
      <c r="AI118" s="165" t="str">
        <f>IFERROR(+VLOOKUP(AH118,インプットシート!$B:$Z,25,0),"")</f>
        <v/>
      </c>
      <c r="AJ118" s="165" t="str">
        <f>IFERROR(+VLOOKUP(AH118,インプットシート!$B:$Z,21,0),"")</f>
        <v/>
      </c>
      <c r="AK118">
        <v>116</v>
      </c>
      <c r="AL118" s="165" t="str">
        <f t="shared" si="27"/>
        <v>1年目通信運搬費116</v>
      </c>
      <c r="AM118" s="165" t="str">
        <f>IFERROR(+VLOOKUP(AL118,インプットシート!$B:$Z,25,0),"")</f>
        <v/>
      </c>
      <c r="AN118" s="165" t="str">
        <f>IFERROR(+VLOOKUP(AL118,インプットシート!$B:$Z,21,0),"")</f>
        <v/>
      </c>
      <c r="AO118">
        <v>116</v>
      </c>
      <c r="AP118" s="165" t="str">
        <f t="shared" si="28"/>
        <v>1年目委託費116</v>
      </c>
      <c r="AQ118" s="165" t="str">
        <f>IFERROR(+VLOOKUP(AP118,インプットシート!$B:$Z,25,0),"")</f>
        <v/>
      </c>
      <c r="AR118" s="165" t="str">
        <f>IFERROR(+VLOOKUP(AP118,インプットシート!$B:$Z,21,0),"")</f>
        <v/>
      </c>
      <c r="AS118">
        <v>116</v>
      </c>
      <c r="AT118" s="165" t="str">
        <f t="shared" si="29"/>
        <v>1年目雑役務費116</v>
      </c>
      <c r="AU118" s="165" t="str">
        <f>IFERROR(+VLOOKUP(AT118,インプットシート!$B:$Z,25,0),"")</f>
        <v/>
      </c>
      <c r="AV118" s="165" t="str">
        <f>IFERROR(+VLOOKUP(AT118,インプットシート!$B:$Z,21,0),"")</f>
        <v/>
      </c>
      <c r="AW118">
        <v>116</v>
      </c>
      <c r="AX118" s="165" t="str">
        <f t="shared" si="30"/>
        <v>1年目保険料116</v>
      </c>
      <c r="AY118" s="165" t="str">
        <f>IFERROR(+VLOOKUP(AX118,インプットシート!$B:$Z,25,0),"")</f>
        <v/>
      </c>
      <c r="AZ118" s="165" t="str">
        <f>IFERROR(+VLOOKUP(AX118,インプットシート!$B:$Z,21,0),"")</f>
        <v/>
      </c>
      <c r="BA118">
        <v>116</v>
      </c>
      <c r="BB118" s="165" t="str">
        <f t="shared" si="31"/>
        <v>1年目その他の経費116</v>
      </c>
      <c r="BC118" s="165" t="str">
        <f>IFERROR(+VLOOKUP(BB118,インプットシート!$B:$Z,25,0),"")</f>
        <v/>
      </c>
      <c r="BD118" s="165" t="str">
        <f>IFERROR(+VLOOKUP(BB118,インプットシート!$B:$Z,21,0),"")</f>
        <v/>
      </c>
      <c r="BE118">
        <v>116</v>
      </c>
      <c r="BF118" s="165" t="str">
        <f t="shared" si="32"/>
        <v>1年目参加費収入116</v>
      </c>
      <c r="BG118" s="165" t="str">
        <f>IFERROR(+VLOOKUP(BF118,インプットシート!$B:$Z,25,0),"")</f>
        <v/>
      </c>
      <c r="BH118" s="165" t="str">
        <f>IFERROR(+VLOOKUP(BF118,インプットシート!$B:$Z,21,0),"")</f>
        <v/>
      </c>
      <c r="BI118">
        <v>116</v>
      </c>
      <c r="BJ118" s="165" t="str">
        <f t="shared" si="33"/>
        <v>1年目寄付金・協賛金収入116</v>
      </c>
      <c r="BK118" s="165" t="str">
        <f>IFERROR(+VLOOKUP(BJ118,インプットシート!$B:$Z,25,0),"")</f>
        <v/>
      </c>
      <c r="BL118" s="165" t="str">
        <f>IFERROR(+VLOOKUP(BJ118,インプットシート!$B:$Z,21,0),"")</f>
        <v/>
      </c>
      <c r="BM118">
        <v>116</v>
      </c>
      <c r="BN118" s="165" t="str">
        <f t="shared" si="34"/>
        <v>1年目一般会計繰入金116</v>
      </c>
      <c r="BO118" s="165" t="str">
        <f>IFERROR(+VLOOKUP(BN118,インプットシート!$B:$Z,25,0),"")</f>
        <v/>
      </c>
      <c r="BP118" s="165" t="str">
        <f>IFERROR(+VLOOKUP(BN118,インプットシート!$B:$Z,21,0),"")</f>
        <v/>
      </c>
      <c r="BQ118">
        <v>116</v>
      </c>
      <c r="BR118" s="165" t="str">
        <f t="shared" si="35"/>
        <v>1年目賃金（職員）116</v>
      </c>
      <c r="BS118" s="165" t="str">
        <f>IFERROR(+VLOOKUP(BR118,インプットシート!$B:$Z,25,0),"")</f>
        <v/>
      </c>
      <c r="BT118" s="165" t="str">
        <f>IFERROR(+VLOOKUP(BR118,インプットシート!$B:$Z,21,0),"")</f>
        <v/>
      </c>
    </row>
    <row r="119" spans="1:72">
      <c r="A119">
        <v>117</v>
      </c>
      <c r="B119" s="165" t="str">
        <f t="shared" si="18"/>
        <v>1年目謝金117</v>
      </c>
      <c r="C119" s="165" t="str">
        <f>IFERROR(+VLOOKUP(B119,インプットシート!$B:$Z,25,0),"")</f>
        <v/>
      </c>
      <c r="D119" s="165" t="str">
        <f>IFERROR(+VLOOKUP(B119,インプットシート!$B:$Z,21,0),"")</f>
        <v/>
      </c>
      <c r="E119">
        <v>117</v>
      </c>
      <c r="F119" s="165" t="str">
        <f t="shared" si="19"/>
        <v>1年目旅費117</v>
      </c>
      <c r="G119" s="165" t="str">
        <f>IFERROR(+VLOOKUP(F119,インプットシート!$B:$Z,25,0),"")</f>
        <v/>
      </c>
      <c r="H119" s="165" t="str">
        <f>IFERROR(+VLOOKUP(F119,インプットシート!$B:$Z,21,0),"")</f>
        <v/>
      </c>
      <c r="I119">
        <v>117</v>
      </c>
      <c r="J119" s="165" t="str">
        <f t="shared" si="20"/>
        <v>1年目賃金（アルバイト）117</v>
      </c>
      <c r="K119" s="165" t="str">
        <f>IFERROR(+VLOOKUP(J119,インプットシート!$B:$Z,25,0),"")</f>
        <v/>
      </c>
      <c r="L119" s="165" t="str">
        <f>IFERROR(+VLOOKUP(J119,インプットシート!$B:$Z,21,0),"")</f>
        <v/>
      </c>
      <c r="M119">
        <v>117</v>
      </c>
      <c r="N119" s="165" t="str">
        <f t="shared" si="21"/>
        <v>1年目家賃117</v>
      </c>
      <c r="O119" s="165" t="str">
        <f>IFERROR(+VLOOKUP(N119,インプットシート!$B:$Z,25,0),"")</f>
        <v/>
      </c>
      <c r="P119" s="165" t="str">
        <f>IFERROR(+VLOOKUP(N119,インプットシート!$B:$Z,21,0),"")</f>
        <v/>
      </c>
      <c r="Q119">
        <v>117</v>
      </c>
      <c r="R119" s="165" t="str">
        <f t="shared" si="22"/>
        <v>1年目光熱水費117</v>
      </c>
      <c r="S119" s="165" t="str">
        <f>IFERROR(+VLOOKUP(R119,インプットシート!$B:$Z,25,0),"")</f>
        <v/>
      </c>
      <c r="T119" s="165" t="str">
        <f>IFERROR(+VLOOKUP(R119,インプットシート!$B:$Z,21,0),"")</f>
        <v/>
      </c>
      <c r="U119">
        <v>117</v>
      </c>
      <c r="V119" s="165" t="str">
        <f t="shared" si="23"/>
        <v>1年目備品購入費117</v>
      </c>
      <c r="W119" s="165" t="str">
        <f>IFERROR(+VLOOKUP(V119,インプットシート!$B:$Z,25,0),"")</f>
        <v/>
      </c>
      <c r="X119" s="165" t="str">
        <f>IFERROR(+VLOOKUP(V119,インプットシート!$B:$Z,21,0),"")</f>
        <v/>
      </c>
      <c r="Y119">
        <v>117</v>
      </c>
      <c r="Z119" s="165" t="str">
        <f t="shared" si="24"/>
        <v>1年目消耗品費117</v>
      </c>
      <c r="AA119" s="165" t="str">
        <f>IFERROR(+VLOOKUP(Z119,インプットシート!$B:$Z,25,0),"")</f>
        <v/>
      </c>
      <c r="AB119" s="165" t="str">
        <f>IFERROR(+VLOOKUP(Z119,インプットシート!$B:$Z,21,0),"")</f>
        <v/>
      </c>
      <c r="AC119">
        <v>117</v>
      </c>
      <c r="AD119" s="165" t="str">
        <f t="shared" si="25"/>
        <v>1年目借料損料117</v>
      </c>
      <c r="AE119" s="165" t="str">
        <f>IFERROR(+VLOOKUP(AD119,インプットシート!$B:$Z,25,0),"")</f>
        <v/>
      </c>
      <c r="AF119" s="165" t="str">
        <f>IFERROR(+VLOOKUP(AD119,インプットシート!$B:$Z,21,0),"")</f>
        <v/>
      </c>
      <c r="AG119">
        <v>117</v>
      </c>
      <c r="AH119" s="165" t="str">
        <f t="shared" si="26"/>
        <v>1年目印刷製本費117</v>
      </c>
      <c r="AI119" s="165" t="str">
        <f>IFERROR(+VLOOKUP(AH119,インプットシート!$B:$Z,25,0),"")</f>
        <v/>
      </c>
      <c r="AJ119" s="165" t="str">
        <f>IFERROR(+VLOOKUP(AH119,インプットシート!$B:$Z,21,0),"")</f>
        <v/>
      </c>
      <c r="AK119">
        <v>117</v>
      </c>
      <c r="AL119" s="165" t="str">
        <f t="shared" si="27"/>
        <v>1年目通信運搬費117</v>
      </c>
      <c r="AM119" s="165" t="str">
        <f>IFERROR(+VLOOKUP(AL119,インプットシート!$B:$Z,25,0),"")</f>
        <v/>
      </c>
      <c r="AN119" s="165" t="str">
        <f>IFERROR(+VLOOKUP(AL119,インプットシート!$B:$Z,21,0),"")</f>
        <v/>
      </c>
      <c r="AO119">
        <v>117</v>
      </c>
      <c r="AP119" s="165" t="str">
        <f t="shared" si="28"/>
        <v>1年目委託費117</v>
      </c>
      <c r="AQ119" s="165" t="str">
        <f>IFERROR(+VLOOKUP(AP119,インプットシート!$B:$Z,25,0),"")</f>
        <v/>
      </c>
      <c r="AR119" s="165" t="str">
        <f>IFERROR(+VLOOKUP(AP119,インプットシート!$B:$Z,21,0),"")</f>
        <v/>
      </c>
      <c r="AS119">
        <v>117</v>
      </c>
      <c r="AT119" s="165" t="str">
        <f t="shared" si="29"/>
        <v>1年目雑役務費117</v>
      </c>
      <c r="AU119" s="165" t="str">
        <f>IFERROR(+VLOOKUP(AT119,インプットシート!$B:$Z,25,0),"")</f>
        <v/>
      </c>
      <c r="AV119" s="165" t="str">
        <f>IFERROR(+VLOOKUP(AT119,インプットシート!$B:$Z,21,0),"")</f>
        <v/>
      </c>
      <c r="AW119">
        <v>117</v>
      </c>
      <c r="AX119" s="165" t="str">
        <f t="shared" si="30"/>
        <v>1年目保険料117</v>
      </c>
      <c r="AY119" s="165" t="str">
        <f>IFERROR(+VLOOKUP(AX119,インプットシート!$B:$Z,25,0),"")</f>
        <v/>
      </c>
      <c r="AZ119" s="165" t="str">
        <f>IFERROR(+VLOOKUP(AX119,インプットシート!$B:$Z,21,0),"")</f>
        <v/>
      </c>
      <c r="BA119">
        <v>117</v>
      </c>
      <c r="BB119" s="165" t="str">
        <f t="shared" si="31"/>
        <v>1年目その他の経費117</v>
      </c>
      <c r="BC119" s="165" t="str">
        <f>IFERROR(+VLOOKUP(BB119,インプットシート!$B:$Z,25,0),"")</f>
        <v/>
      </c>
      <c r="BD119" s="165" t="str">
        <f>IFERROR(+VLOOKUP(BB119,インプットシート!$B:$Z,21,0),"")</f>
        <v/>
      </c>
      <c r="BE119">
        <v>117</v>
      </c>
      <c r="BF119" s="165" t="str">
        <f t="shared" si="32"/>
        <v>1年目参加費収入117</v>
      </c>
      <c r="BG119" s="165" t="str">
        <f>IFERROR(+VLOOKUP(BF119,インプットシート!$B:$Z,25,0),"")</f>
        <v/>
      </c>
      <c r="BH119" s="165" t="str">
        <f>IFERROR(+VLOOKUP(BF119,インプットシート!$B:$Z,21,0),"")</f>
        <v/>
      </c>
      <c r="BI119">
        <v>117</v>
      </c>
      <c r="BJ119" s="165" t="str">
        <f t="shared" si="33"/>
        <v>1年目寄付金・協賛金収入117</v>
      </c>
      <c r="BK119" s="165" t="str">
        <f>IFERROR(+VLOOKUP(BJ119,インプットシート!$B:$Z,25,0),"")</f>
        <v/>
      </c>
      <c r="BL119" s="165" t="str">
        <f>IFERROR(+VLOOKUP(BJ119,インプットシート!$B:$Z,21,0),"")</f>
        <v/>
      </c>
      <c r="BM119">
        <v>117</v>
      </c>
      <c r="BN119" s="165" t="str">
        <f t="shared" si="34"/>
        <v>1年目一般会計繰入金117</v>
      </c>
      <c r="BO119" s="165" t="str">
        <f>IFERROR(+VLOOKUP(BN119,インプットシート!$B:$Z,25,0),"")</f>
        <v/>
      </c>
      <c r="BP119" s="165" t="str">
        <f>IFERROR(+VLOOKUP(BN119,インプットシート!$B:$Z,21,0),"")</f>
        <v/>
      </c>
      <c r="BQ119">
        <v>117</v>
      </c>
      <c r="BR119" s="165" t="str">
        <f t="shared" si="35"/>
        <v>1年目賃金（職員）117</v>
      </c>
      <c r="BS119" s="165" t="str">
        <f>IFERROR(+VLOOKUP(BR119,インプットシート!$B:$Z,25,0),"")</f>
        <v/>
      </c>
      <c r="BT119" s="165" t="str">
        <f>IFERROR(+VLOOKUP(BR119,インプットシート!$B:$Z,21,0),"")</f>
        <v/>
      </c>
    </row>
    <row r="120" spans="1:72">
      <c r="A120">
        <v>118</v>
      </c>
      <c r="B120" s="165" t="str">
        <f t="shared" si="18"/>
        <v>1年目謝金118</v>
      </c>
      <c r="C120" s="165" t="str">
        <f>IFERROR(+VLOOKUP(B120,インプットシート!$B:$Z,25,0),"")</f>
        <v/>
      </c>
      <c r="D120" s="165" t="str">
        <f>IFERROR(+VLOOKUP(B120,インプットシート!$B:$Z,21,0),"")</f>
        <v/>
      </c>
      <c r="E120">
        <v>118</v>
      </c>
      <c r="F120" s="165" t="str">
        <f t="shared" si="19"/>
        <v>1年目旅費118</v>
      </c>
      <c r="G120" s="165" t="str">
        <f>IFERROR(+VLOOKUP(F120,インプットシート!$B:$Z,25,0),"")</f>
        <v/>
      </c>
      <c r="H120" s="165" t="str">
        <f>IFERROR(+VLOOKUP(F120,インプットシート!$B:$Z,21,0),"")</f>
        <v/>
      </c>
      <c r="I120">
        <v>118</v>
      </c>
      <c r="J120" s="165" t="str">
        <f t="shared" si="20"/>
        <v>1年目賃金（アルバイト）118</v>
      </c>
      <c r="K120" s="165" t="str">
        <f>IFERROR(+VLOOKUP(J120,インプットシート!$B:$Z,25,0),"")</f>
        <v/>
      </c>
      <c r="L120" s="165" t="str">
        <f>IFERROR(+VLOOKUP(J120,インプットシート!$B:$Z,21,0),"")</f>
        <v/>
      </c>
      <c r="M120">
        <v>118</v>
      </c>
      <c r="N120" s="165" t="str">
        <f t="shared" si="21"/>
        <v>1年目家賃118</v>
      </c>
      <c r="O120" s="165" t="str">
        <f>IFERROR(+VLOOKUP(N120,インプットシート!$B:$Z,25,0),"")</f>
        <v/>
      </c>
      <c r="P120" s="165" t="str">
        <f>IFERROR(+VLOOKUP(N120,インプットシート!$B:$Z,21,0),"")</f>
        <v/>
      </c>
      <c r="Q120">
        <v>118</v>
      </c>
      <c r="R120" s="165" t="str">
        <f t="shared" si="22"/>
        <v>1年目光熱水費118</v>
      </c>
      <c r="S120" s="165" t="str">
        <f>IFERROR(+VLOOKUP(R120,インプットシート!$B:$Z,25,0),"")</f>
        <v/>
      </c>
      <c r="T120" s="165" t="str">
        <f>IFERROR(+VLOOKUP(R120,インプットシート!$B:$Z,21,0),"")</f>
        <v/>
      </c>
      <c r="U120">
        <v>118</v>
      </c>
      <c r="V120" s="165" t="str">
        <f t="shared" si="23"/>
        <v>1年目備品購入費118</v>
      </c>
      <c r="W120" s="165" t="str">
        <f>IFERROR(+VLOOKUP(V120,インプットシート!$B:$Z,25,0),"")</f>
        <v/>
      </c>
      <c r="X120" s="165" t="str">
        <f>IFERROR(+VLOOKUP(V120,インプットシート!$B:$Z,21,0),"")</f>
        <v/>
      </c>
      <c r="Y120">
        <v>118</v>
      </c>
      <c r="Z120" s="165" t="str">
        <f t="shared" si="24"/>
        <v>1年目消耗品費118</v>
      </c>
      <c r="AA120" s="165" t="str">
        <f>IFERROR(+VLOOKUP(Z120,インプットシート!$B:$Z,25,0),"")</f>
        <v/>
      </c>
      <c r="AB120" s="165" t="str">
        <f>IFERROR(+VLOOKUP(Z120,インプットシート!$B:$Z,21,0),"")</f>
        <v/>
      </c>
      <c r="AC120">
        <v>118</v>
      </c>
      <c r="AD120" s="165" t="str">
        <f t="shared" si="25"/>
        <v>1年目借料損料118</v>
      </c>
      <c r="AE120" s="165" t="str">
        <f>IFERROR(+VLOOKUP(AD120,インプットシート!$B:$Z,25,0),"")</f>
        <v/>
      </c>
      <c r="AF120" s="165" t="str">
        <f>IFERROR(+VLOOKUP(AD120,インプットシート!$B:$Z,21,0),"")</f>
        <v/>
      </c>
      <c r="AG120">
        <v>118</v>
      </c>
      <c r="AH120" s="165" t="str">
        <f t="shared" si="26"/>
        <v>1年目印刷製本費118</v>
      </c>
      <c r="AI120" s="165" t="str">
        <f>IFERROR(+VLOOKUP(AH120,インプットシート!$B:$Z,25,0),"")</f>
        <v/>
      </c>
      <c r="AJ120" s="165" t="str">
        <f>IFERROR(+VLOOKUP(AH120,インプットシート!$B:$Z,21,0),"")</f>
        <v/>
      </c>
      <c r="AK120">
        <v>118</v>
      </c>
      <c r="AL120" s="165" t="str">
        <f t="shared" si="27"/>
        <v>1年目通信運搬費118</v>
      </c>
      <c r="AM120" s="165" t="str">
        <f>IFERROR(+VLOOKUP(AL120,インプットシート!$B:$Z,25,0),"")</f>
        <v/>
      </c>
      <c r="AN120" s="165" t="str">
        <f>IFERROR(+VLOOKUP(AL120,インプットシート!$B:$Z,21,0),"")</f>
        <v/>
      </c>
      <c r="AO120">
        <v>118</v>
      </c>
      <c r="AP120" s="165" t="str">
        <f t="shared" si="28"/>
        <v>1年目委託費118</v>
      </c>
      <c r="AQ120" s="165" t="str">
        <f>IFERROR(+VLOOKUP(AP120,インプットシート!$B:$Z,25,0),"")</f>
        <v/>
      </c>
      <c r="AR120" s="165" t="str">
        <f>IFERROR(+VLOOKUP(AP120,インプットシート!$B:$Z,21,0),"")</f>
        <v/>
      </c>
      <c r="AS120">
        <v>118</v>
      </c>
      <c r="AT120" s="165" t="str">
        <f t="shared" si="29"/>
        <v>1年目雑役務費118</v>
      </c>
      <c r="AU120" s="165" t="str">
        <f>IFERROR(+VLOOKUP(AT120,インプットシート!$B:$Z,25,0),"")</f>
        <v/>
      </c>
      <c r="AV120" s="165" t="str">
        <f>IFERROR(+VLOOKUP(AT120,インプットシート!$B:$Z,21,0),"")</f>
        <v/>
      </c>
      <c r="AW120">
        <v>118</v>
      </c>
      <c r="AX120" s="165" t="str">
        <f t="shared" si="30"/>
        <v>1年目保険料118</v>
      </c>
      <c r="AY120" s="165" t="str">
        <f>IFERROR(+VLOOKUP(AX120,インプットシート!$B:$Z,25,0),"")</f>
        <v/>
      </c>
      <c r="AZ120" s="165" t="str">
        <f>IFERROR(+VLOOKUP(AX120,インプットシート!$B:$Z,21,0),"")</f>
        <v/>
      </c>
      <c r="BA120">
        <v>118</v>
      </c>
      <c r="BB120" s="165" t="str">
        <f t="shared" si="31"/>
        <v>1年目その他の経費118</v>
      </c>
      <c r="BC120" s="165" t="str">
        <f>IFERROR(+VLOOKUP(BB120,インプットシート!$B:$Z,25,0),"")</f>
        <v/>
      </c>
      <c r="BD120" s="165" t="str">
        <f>IFERROR(+VLOOKUP(BB120,インプットシート!$B:$Z,21,0),"")</f>
        <v/>
      </c>
      <c r="BE120">
        <v>118</v>
      </c>
      <c r="BF120" s="165" t="str">
        <f t="shared" si="32"/>
        <v>1年目参加費収入118</v>
      </c>
      <c r="BG120" s="165" t="str">
        <f>IFERROR(+VLOOKUP(BF120,インプットシート!$B:$Z,25,0),"")</f>
        <v/>
      </c>
      <c r="BH120" s="165" t="str">
        <f>IFERROR(+VLOOKUP(BF120,インプットシート!$B:$Z,21,0),"")</f>
        <v/>
      </c>
      <c r="BI120">
        <v>118</v>
      </c>
      <c r="BJ120" s="165" t="str">
        <f t="shared" si="33"/>
        <v>1年目寄付金・協賛金収入118</v>
      </c>
      <c r="BK120" s="165" t="str">
        <f>IFERROR(+VLOOKUP(BJ120,インプットシート!$B:$Z,25,0),"")</f>
        <v/>
      </c>
      <c r="BL120" s="165" t="str">
        <f>IFERROR(+VLOOKUP(BJ120,インプットシート!$B:$Z,21,0),"")</f>
        <v/>
      </c>
      <c r="BM120">
        <v>118</v>
      </c>
      <c r="BN120" s="165" t="str">
        <f t="shared" si="34"/>
        <v>1年目一般会計繰入金118</v>
      </c>
      <c r="BO120" s="165" t="str">
        <f>IFERROR(+VLOOKUP(BN120,インプットシート!$B:$Z,25,0),"")</f>
        <v/>
      </c>
      <c r="BP120" s="165" t="str">
        <f>IFERROR(+VLOOKUP(BN120,インプットシート!$B:$Z,21,0),"")</f>
        <v/>
      </c>
      <c r="BQ120">
        <v>118</v>
      </c>
      <c r="BR120" s="165" t="str">
        <f t="shared" si="35"/>
        <v>1年目賃金（職員）118</v>
      </c>
      <c r="BS120" s="165" t="str">
        <f>IFERROR(+VLOOKUP(BR120,インプットシート!$B:$Z,25,0),"")</f>
        <v/>
      </c>
      <c r="BT120" s="165" t="str">
        <f>IFERROR(+VLOOKUP(BR120,インプットシート!$B:$Z,21,0),"")</f>
        <v/>
      </c>
    </row>
    <row r="121" spans="1:72">
      <c r="A121">
        <v>119</v>
      </c>
      <c r="B121" s="165" t="str">
        <f t="shared" si="18"/>
        <v>1年目謝金119</v>
      </c>
      <c r="C121" s="165" t="str">
        <f>IFERROR(+VLOOKUP(B121,インプットシート!$B:$Z,25,0),"")</f>
        <v/>
      </c>
      <c r="D121" s="165" t="str">
        <f>IFERROR(+VLOOKUP(B121,インプットシート!$B:$Z,21,0),"")</f>
        <v/>
      </c>
      <c r="E121">
        <v>119</v>
      </c>
      <c r="F121" s="165" t="str">
        <f t="shared" si="19"/>
        <v>1年目旅費119</v>
      </c>
      <c r="G121" s="165" t="str">
        <f>IFERROR(+VLOOKUP(F121,インプットシート!$B:$Z,25,0),"")</f>
        <v/>
      </c>
      <c r="H121" s="165" t="str">
        <f>IFERROR(+VLOOKUP(F121,インプットシート!$B:$Z,21,0),"")</f>
        <v/>
      </c>
      <c r="I121">
        <v>119</v>
      </c>
      <c r="J121" s="165" t="str">
        <f t="shared" si="20"/>
        <v>1年目賃金（アルバイト）119</v>
      </c>
      <c r="K121" s="165" t="str">
        <f>IFERROR(+VLOOKUP(J121,インプットシート!$B:$Z,25,0),"")</f>
        <v/>
      </c>
      <c r="L121" s="165" t="str">
        <f>IFERROR(+VLOOKUP(J121,インプットシート!$B:$Z,21,0),"")</f>
        <v/>
      </c>
      <c r="M121">
        <v>119</v>
      </c>
      <c r="N121" s="165" t="str">
        <f t="shared" si="21"/>
        <v>1年目家賃119</v>
      </c>
      <c r="O121" s="165" t="str">
        <f>IFERROR(+VLOOKUP(N121,インプットシート!$B:$Z,25,0),"")</f>
        <v/>
      </c>
      <c r="P121" s="165" t="str">
        <f>IFERROR(+VLOOKUP(N121,インプットシート!$B:$Z,21,0),"")</f>
        <v/>
      </c>
      <c r="Q121">
        <v>119</v>
      </c>
      <c r="R121" s="165" t="str">
        <f t="shared" si="22"/>
        <v>1年目光熱水費119</v>
      </c>
      <c r="S121" s="165" t="str">
        <f>IFERROR(+VLOOKUP(R121,インプットシート!$B:$Z,25,0),"")</f>
        <v/>
      </c>
      <c r="T121" s="165" t="str">
        <f>IFERROR(+VLOOKUP(R121,インプットシート!$B:$Z,21,0),"")</f>
        <v/>
      </c>
      <c r="U121">
        <v>119</v>
      </c>
      <c r="V121" s="165" t="str">
        <f t="shared" si="23"/>
        <v>1年目備品購入費119</v>
      </c>
      <c r="W121" s="165" t="str">
        <f>IFERROR(+VLOOKUP(V121,インプットシート!$B:$Z,25,0),"")</f>
        <v/>
      </c>
      <c r="X121" s="165" t="str">
        <f>IFERROR(+VLOOKUP(V121,インプットシート!$B:$Z,21,0),"")</f>
        <v/>
      </c>
      <c r="Y121">
        <v>119</v>
      </c>
      <c r="Z121" s="165" t="str">
        <f t="shared" si="24"/>
        <v>1年目消耗品費119</v>
      </c>
      <c r="AA121" s="165" t="str">
        <f>IFERROR(+VLOOKUP(Z121,インプットシート!$B:$Z,25,0),"")</f>
        <v/>
      </c>
      <c r="AB121" s="165" t="str">
        <f>IFERROR(+VLOOKUP(Z121,インプットシート!$B:$Z,21,0),"")</f>
        <v/>
      </c>
      <c r="AC121">
        <v>119</v>
      </c>
      <c r="AD121" s="165" t="str">
        <f t="shared" si="25"/>
        <v>1年目借料損料119</v>
      </c>
      <c r="AE121" s="165" t="str">
        <f>IFERROR(+VLOOKUP(AD121,インプットシート!$B:$Z,25,0),"")</f>
        <v/>
      </c>
      <c r="AF121" s="165" t="str">
        <f>IFERROR(+VLOOKUP(AD121,インプットシート!$B:$Z,21,0),"")</f>
        <v/>
      </c>
      <c r="AG121">
        <v>119</v>
      </c>
      <c r="AH121" s="165" t="str">
        <f t="shared" si="26"/>
        <v>1年目印刷製本費119</v>
      </c>
      <c r="AI121" s="165" t="str">
        <f>IFERROR(+VLOOKUP(AH121,インプットシート!$B:$Z,25,0),"")</f>
        <v/>
      </c>
      <c r="AJ121" s="165" t="str">
        <f>IFERROR(+VLOOKUP(AH121,インプットシート!$B:$Z,21,0),"")</f>
        <v/>
      </c>
      <c r="AK121">
        <v>119</v>
      </c>
      <c r="AL121" s="165" t="str">
        <f t="shared" si="27"/>
        <v>1年目通信運搬費119</v>
      </c>
      <c r="AM121" s="165" t="str">
        <f>IFERROR(+VLOOKUP(AL121,インプットシート!$B:$Z,25,0),"")</f>
        <v/>
      </c>
      <c r="AN121" s="165" t="str">
        <f>IFERROR(+VLOOKUP(AL121,インプットシート!$B:$Z,21,0),"")</f>
        <v/>
      </c>
      <c r="AO121">
        <v>119</v>
      </c>
      <c r="AP121" s="165" t="str">
        <f t="shared" si="28"/>
        <v>1年目委託費119</v>
      </c>
      <c r="AQ121" s="165" t="str">
        <f>IFERROR(+VLOOKUP(AP121,インプットシート!$B:$Z,25,0),"")</f>
        <v/>
      </c>
      <c r="AR121" s="165" t="str">
        <f>IFERROR(+VLOOKUP(AP121,インプットシート!$B:$Z,21,0),"")</f>
        <v/>
      </c>
      <c r="AS121">
        <v>119</v>
      </c>
      <c r="AT121" s="165" t="str">
        <f t="shared" si="29"/>
        <v>1年目雑役務費119</v>
      </c>
      <c r="AU121" s="165" t="str">
        <f>IFERROR(+VLOOKUP(AT121,インプットシート!$B:$Z,25,0),"")</f>
        <v/>
      </c>
      <c r="AV121" s="165" t="str">
        <f>IFERROR(+VLOOKUP(AT121,インプットシート!$B:$Z,21,0),"")</f>
        <v/>
      </c>
      <c r="AW121">
        <v>119</v>
      </c>
      <c r="AX121" s="165" t="str">
        <f t="shared" si="30"/>
        <v>1年目保険料119</v>
      </c>
      <c r="AY121" s="165" t="str">
        <f>IFERROR(+VLOOKUP(AX121,インプットシート!$B:$Z,25,0),"")</f>
        <v/>
      </c>
      <c r="AZ121" s="165" t="str">
        <f>IFERROR(+VLOOKUP(AX121,インプットシート!$B:$Z,21,0),"")</f>
        <v/>
      </c>
      <c r="BA121">
        <v>119</v>
      </c>
      <c r="BB121" s="165" t="str">
        <f t="shared" si="31"/>
        <v>1年目その他の経費119</v>
      </c>
      <c r="BC121" s="165" t="str">
        <f>IFERROR(+VLOOKUP(BB121,インプットシート!$B:$Z,25,0),"")</f>
        <v/>
      </c>
      <c r="BD121" s="165" t="str">
        <f>IFERROR(+VLOOKUP(BB121,インプットシート!$B:$Z,21,0),"")</f>
        <v/>
      </c>
      <c r="BE121">
        <v>119</v>
      </c>
      <c r="BF121" s="165" t="str">
        <f t="shared" si="32"/>
        <v>1年目参加費収入119</v>
      </c>
      <c r="BG121" s="165" t="str">
        <f>IFERROR(+VLOOKUP(BF121,インプットシート!$B:$Z,25,0),"")</f>
        <v/>
      </c>
      <c r="BH121" s="165" t="str">
        <f>IFERROR(+VLOOKUP(BF121,インプットシート!$B:$Z,21,0),"")</f>
        <v/>
      </c>
      <c r="BI121">
        <v>119</v>
      </c>
      <c r="BJ121" s="165" t="str">
        <f t="shared" si="33"/>
        <v>1年目寄付金・協賛金収入119</v>
      </c>
      <c r="BK121" s="165" t="str">
        <f>IFERROR(+VLOOKUP(BJ121,インプットシート!$B:$Z,25,0),"")</f>
        <v/>
      </c>
      <c r="BL121" s="165" t="str">
        <f>IFERROR(+VLOOKUP(BJ121,インプットシート!$B:$Z,21,0),"")</f>
        <v/>
      </c>
      <c r="BM121">
        <v>119</v>
      </c>
      <c r="BN121" s="165" t="str">
        <f t="shared" si="34"/>
        <v>1年目一般会計繰入金119</v>
      </c>
      <c r="BO121" s="165" t="str">
        <f>IFERROR(+VLOOKUP(BN121,インプットシート!$B:$Z,25,0),"")</f>
        <v/>
      </c>
      <c r="BP121" s="165" t="str">
        <f>IFERROR(+VLOOKUP(BN121,インプットシート!$B:$Z,21,0),"")</f>
        <v/>
      </c>
      <c r="BQ121">
        <v>119</v>
      </c>
      <c r="BR121" s="165" t="str">
        <f t="shared" si="35"/>
        <v>1年目賃金（職員）119</v>
      </c>
      <c r="BS121" s="165" t="str">
        <f>IFERROR(+VLOOKUP(BR121,インプットシート!$B:$Z,25,0),"")</f>
        <v/>
      </c>
      <c r="BT121" s="165" t="str">
        <f>IFERROR(+VLOOKUP(BR121,インプットシート!$B:$Z,21,0),"")</f>
        <v/>
      </c>
    </row>
    <row r="122" spans="1:72">
      <c r="A122">
        <v>120</v>
      </c>
      <c r="B122" s="165" t="str">
        <f t="shared" si="18"/>
        <v>1年目謝金120</v>
      </c>
      <c r="C122" s="165" t="str">
        <f>IFERROR(+VLOOKUP(B122,インプットシート!$B:$Z,25,0),"")</f>
        <v/>
      </c>
      <c r="D122" s="165" t="str">
        <f>IFERROR(+VLOOKUP(B122,インプットシート!$B:$Z,21,0),"")</f>
        <v/>
      </c>
      <c r="E122">
        <v>120</v>
      </c>
      <c r="F122" s="165" t="str">
        <f t="shared" si="19"/>
        <v>1年目旅費120</v>
      </c>
      <c r="G122" s="165" t="str">
        <f>IFERROR(+VLOOKUP(F122,インプットシート!$B:$Z,25,0),"")</f>
        <v/>
      </c>
      <c r="H122" s="165" t="str">
        <f>IFERROR(+VLOOKUP(F122,インプットシート!$B:$Z,21,0),"")</f>
        <v/>
      </c>
      <c r="I122">
        <v>120</v>
      </c>
      <c r="J122" s="165" t="str">
        <f t="shared" si="20"/>
        <v>1年目賃金（アルバイト）120</v>
      </c>
      <c r="K122" s="165" t="str">
        <f>IFERROR(+VLOOKUP(J122,インプットシート!$B:$Z,25,0),"")</f>
        <v/>
      </c>
      <c r="L122" s="165" t="str">
        <f>IFERROR(+VLOOKUP(J122,インプットシート!$B:$Z,21,0),"")</f>
        <v/>
      </c>
      <c r="M122">
        <v>120</v>
      </c>
      <c r="N122" s="165" t="str">
        <f t="shared" si="21"/>
        <v>1年目家賃120</v>
      </c>
      <c r="O122" s="165" t="str">
        <f>IFERROR(+VLOOKUP(N122,インプットシート!$B:$Z,25,0),"")</f>
        <v/>
      </c>
      <c r="P122" s="165" t="str">
        <f>IFERROR(+VLOOKUP(N122,インプットシート!$B:$Z,21,0),"")</f>
        <v/>
      </c>
      <c r="Q122">
        <v>120</v>
      </c>
      <c r="R122" s="165" t="str">
        <f t="shared" si="22"/>
        <v>1年目光熱水費120</v>
      </c>
      <c r="S122" s="165" t="str">
        <f>IFERROR(+VLOOKUP(R122,インプットシート!$B:$Z,25,0),"")</f>
        <v/>
      </c>
      <c r="T122" s="165" t="str">
        <f>IFERROR(+VLOOKUP(R122,インプットシート!$B:$Z,21,0),"")</f>
        <v/>
      </c>
      <c r="U122">
        <v>120</v>
      </c>
      <c r="V122" s="165" t="str">
        <f t="shared" si="23"/>
        <v>1年目備品購入費120</v>
      </c>
      <c r="W122" s="165" t="str">
        <f>IFERROR(+VLOOKUP(V122,インプットシート!$B:$Z,25,0),"")</f>
        <v/>
      </c>
      <c r="X122" s="165" t="str">
        <f>IFERROR(+VLOOKUP(V122,インプットシート!$B:$Z,21,0),"")</f>
        <v/>
      </c>
      <c r="Y122">
        <v>120</v>
      </c>
      <c r="Z122" s="165" t="str">
        <f t="shared" si="24"/>
        <v>1年目消耗品費120</v>
      </c>
      <c r="AA122" s="165" t="str">
        <f>IFERROR(+VLOOKUP(Z122,インプットシート!$B:$Z,25,0),"")</f>
        <v/>
      </c>
      <c r="AB122" s="165" t="str">
        <f>IFERROR(+VLOOKUP(Z122,インプットシート!$B:$Z,21,0),"")</f>
        <v/>
      </c>
      <c r="AC122">
        <v>120</v>
      </c>
      <c r="AD122" s="165" t="str">
        <f t="shared" si="25"/>
        <v>1年目借料損料120</v>
      </c>
      <c r="AE122" s="165" t="str">
        <f>IFERROR(+VLOOKUP(AD122,インプットシート!$B:$Z,25,0),"")</f>
        <v/>
      </c>
      <c r="AF122" s="165" t="str">
        <f>IFERROR(+VLOOKUP(AD122,インプットシート!$B:$Z,21,0),"")</f>
        <v/>
      </c>
      <c r="AG122">
        <v>120</v>
      </c>
      <c r="AH122" s="165" t="str">
        <f t="shared" si="26"/>
        <v>1年目印刷製本費120</v>
      </c>
      <c r="AI122" s="165" t="str">
        <f>IFERROR(+VLOOKUP(AH122,インプットシート!$B:$Z,25,0),"")</f>
        <v/>
      </c>
      <c r="AJ122" s="165" t="str">
        <f>IFERROR(+VLOOKUP(AH122,インプットシート!$B:$Z,21,0),"")</f>
        <v/>
      </c>
      <c r="AK122">
        <v>120</v>
      </c>
      <c r="AL122" s="165" t="str">
        <f t="shared" si="27"/>
        <v>1年目通信運搬費120</v>
      </c>
      <c r="AM122" s="165" t="str">
        <f>IFERROR(+VLOOKUP(AL122,インプットシート!$B:$Z,25,0),"")</f>
        <v/>
      </c>
      <c r="AN122" s="165" t="str">
        <f>IFERROR(+VLOOKUP(AL122,インプットシート!$B:$Z,21,0),"")</f>
        <v/>
      </c>
      <c r="AO122">
        <v>120</v>
      </c>
      <c r="AP122" s="165" t="str">
        <f t="shared" si="28"/>
        <v>1年目委託費120</v>
      </c>
      <c r="AQ122" s="165" t="str">
        <f>IFERROR(+VLOOKUP(AP122,インプットシート!$B:$Z,25,0),"")</f>
        <v/>
      </c>
      <c r="AR122" s="165" t="str">
        <f>IFERROR(+VLOOKUP(AP122,インプットシート!$B:$Z,21,0),"")</f>
        <v/>
      </c>
      <c r="AS122">
        <v>120</v>
      </c>
      <c r="AT122" s="165" t="str">
        <f t="shared" si="29"/>
        <v>1年目雑役務費120</v>
      </c>
      <c r="AU122" s="165" t="str">
        <f>IFERROR(+VLOOKUP(AT122,インプットシート!$B:$Z,25,0),"")</f>
        <v/>
      </c>
      <c r="AV122" s="165" t="str">
        <f>IFERROR(+VLOOKUP(AT122,インプットシート!$B:$Z,21,0),"")</f>
        <v/>
      </c>
      <c r="AW122">
        <v>120</v>
      </c>
      <c r="AX122" s="165" t="str">
        <f t="shared" si="30"/>
        <v>1年目保険料120</v>
      </c>
      <c r="AY122" s="165" t="str">
        <f>IFERROR(+VLOOKUP(AX122,インプットシート!$B:$Z,25,0),"")</f>
        <v/>
      </c>
      <c r="AZ122" s="165" t="str">
        <f>IFERROR(+VLOOKUP(AX122,インプットシート!$B:$Z,21,0),"")</f>
        <v/>
      </c>
      <c r="BA122">
        <v>120</v>
      </c>
      <c r="BB122" s="165" t="str">
        <f t="shared" si="31"/>
        <v>1年目その他の経費120</v>
      </c>
      <c r="BC122" s="165" t="str">
        <f>IFERROR(+VLOOKUP(BB122,インプットシート!$B:$Z,25,0),"")</f>
        <v/>
      </c>
      <c r="BD122" s="165" t="str">
        <f>IFERROR(+VLOOKUP(BB122,インプットシート!$B:$Z,21,0),"")</f>
        <v/>
      </c>
      <c r="BE122">
        <v>120</v>
      </c>
      <c r="BF122" s="165" t="str">
        <f t="shared" si="32"/>
        <v>1年目参加費収入120</v>
      </c>
      <c r="BG122" s="165" t="str">
        <f>IFERROR(+VLOOKUP(BF122,インプットシート!$B:$Z,25,0),"")</f>
        <v/>
      </c>
      <c r="BH122" s="165" t="str">
        <f>IFERROR(+VLOOKUP(BF122,インプットシート!$B:$Z,21,0),"")</f>
        <v/>
      </c>
      <c r="BI122">
        <v>120</v>
      </c>
      <c r="BJ122" s="165" t="str">
        <f t="shared" si="33"/>
        <v>1年目寄付金・協賛金収入120</v>
      </c>
      <c r="BK122" s="165" t="str">
        <f>IFERROR(+VLOOKUP(BJ122,インプットシート!$B:$Z,25,0),"")</f>
        <v/>
      </c>
      <c r="BL122" s="165" t="str">
        <f>IFERROR(+VLOOKUP(BJ122,インプットシート!$B:$Z,21,0),"")</f>
        <v/>
      </c>
      <c r="BM122">
        <v>120</v>
      </c>
      <c r="BN122" s="165" t="str">
        <f t="shared" si="34"/>
        <v>1年目一般会計繰入金120</v>
      </c>
      <c r="BO122" s="165" t="str">
        <f>IFERROR(+VLOOKUP(BN122,インプットシート!$B:$Z,25,0),"")</f>
        <v/>
      </c>
      <c r="BP122" s="165" t="str">
        <f>IFERROR(+VLOOKUP(BN122,インプットシート!$B:$Z,21,0),"")</f>
        <v/>
      </c>
      <c r="BQ122">
        <v>120</v>
      </c>
      <c r="BR122" s="165" t="str">
        <f t="shared" si="35"/>
        <v>1年目賃金（職員）120</v>
      </c>
      <c r="BS122" s="165" t="str">
        <f>IFERROR(+VLOOKUP(BR122,インプットシート!$B:$Z,25,0),"")</f>
        <v/>
      </c>
      <c r="BT122" s="165" t="str">
        <f>IFERROR(+VLOOKUP(BR122,インプットシート!$B:$Z,21,0),"")</f>
        <v/>
      </c>
    </row>
    <row r="123" spans="1:72">
      <c r="A123">
        <v>121</v>
      </c>
      <c r="B123" s="165" t="str">
        <f t="shared" si="18"/>
        <v>1年目謝金121</v>
      </c>
      <c r="C123" s="165" t="str">
        <f>IFERROR(+VLOOKUP(B123,インプットシート!$B:$Z,25,0),"")</f>
        <v/>
      </c>
      <c r="D123" s="165" t="str">
        <f>IFERROR(+VLOOKUP(B123,インプットシート!$B:$Z,21,0),"")</f>
        <v/>
      </c>
      <c r="E123">
        <v>121</v>
      </c>
      <c r="F123" s="165" t="str">
        <f t="shared" si="19"/>
        <v>1年目旅費121</v>
      </c>
      <c r="G123" s="165" t="str">
        <f>IFERROR(+VLOOKUP(F123,インプットシート!$B:$Z,25,0),"")</f>
        <v/>
      </c>
      <c r="H123" s="165" t="str">
        <f>IFERROR(+VLOOKUP(F123,インプットシート!$B:$Z,21,0),"")</f>
        <v/>
      </c>
      <c r="I123">
        <v>121</v>
      </c>
      <c r="J123" s="165" t="str">
        <f t="shared" si="20"/>
        <v>1年目賃金（アルバイト）121</v>
      </c>
      <c r="K123" s="165" t="str">
        <f>IFERROR(+VLOOKUP(J123,インプットシート!$B:$Z,25,0),"")</f>
        <v/>
      </c>
      <c r="L123" s="165" t="str">
        <f>IFERROR(+VLOOKUP(J123,インプットシート!$B:$Z,21,0),"")</f>
        <v/>
      </c>
      <c r="M123">
        <v>121</v>
      </c>
      <c r="N123" s="165" t="str">
        <f t="shared" si="21"/>
        <v>1年目家賃121</v>
      </c>
      <c r="O123" s="165" t="str">
        <f>IFERROR(+VLOOKUP(N123,インプットシート!$B:$Z,25,0),"")</f>
        <v/>
      </c>
      <c r="P123" s="165" t="str">
        <f>IFERROR(+VLOOKUP(N123,インプットシート!$B:$Z,21,0),"")</f>
        <v/>
      </c>
      <c r="Q123">
        <v>121</v>
      </c>
      <c r="R123" s="165" t="str">
        <f t="shared" si="22"/>
        <v>1年目光熱水費121</v>
      </c>
      <c r="S123" s="165" t="str">
        <f>IFERROR(+VLOOKUP(R123,インプットシート!$B:$Z,25,0),"")</f>
        <v/>
      </c>
      <c r="T123" s="165" t="str">
        <f>IFERROR(+VLOOKUP(R123,インプットシート!$B:$Z,21,0),"")</f>
        <v/>
      </c>
      <c r="U123">
        <v>121</v>
      </c>
      <c r="V123" s="165" t="str">
        <f t="shared" si="23"/>
        <v>1年目備品購入費121</v>
      </c>
      <c r="W123" s="165" t="str">
        <f>IFERROR(+VLOOKUP(V123,インプットシート!$B:$Z,25,0),"")</f>
        <v/>
      </c>
      <c r="X123" s="165" t="str">
        <f>IFERROR(+VLOOKUP(V123,インプットシート!$B:$Z,21,0),"")</f>
        <v/>
      </c>
      <c r="Y123">
        <v>121</v>
      </c>
      <c r="Z123" s="165" t="str">
        <f t="shared" si="24"/>
        <v>1年目消耗品費121</v>
      </c>
      <c r="AA123" s="165" t="str">
        <f>IFERROR(+VLOOKUP(Z123,インプットシート!$B:$Z,25,0),"")</f>
        <v/>
      </c>
      <c r="AB123" s="165" t="str">
        <f>IFERROR(+VLOOKUP(Z123,インプットシート!$B:$Z,21,0),"")</f>
        <v/>
      </c>
      <c r="AC123">
        <v>121</v>
      </c>
      <c r="AD123" s="165" t="str">
        <f t="shared" si="25"/>
        <v>1年目借料損料121</v>
      </c>
      <c r="AE123" s="165" t="str">
        <f>IFERROR(+VLOOKUP(AD123,インプットシート!$B:$Z,25,0),"")</f>
        <v/>
      </c>
      <c r="AF123" s="165" t="str">
        <f>IFERROR(+VLOOKUP(AD123,インプットシート!$B:$Z,21,0),"")</f>
        <v/>
      </c>
      <c r="AG123">
        <v>121</v>
      </c>
      <c r="AH123" s="165" t="str">
        <f t="shared" si="26"/>
        <v>1年目印刷製本費121</v>
      </c>
      <c r="AI123" s="165" t="str">
        <f>IFERROR(+VLOOKUP(AH123,インプットシート!$B:$Z,25,0),"")</f>
        <v/>
      </c>
      <c r="AJ123" s="165" t="str">
        <f>IFERROR(+VLOOKUP(AH123,インプットシート!$B:$Z,21,0),"")</f>
        <v/>
      </c>
      <c r="AK123">
        <v>121</v>
      </c>
      <c r="AL123" s="165" t="str">
        <f t="shared" si="27"/>
        <v>1年目通信運搬費121</v>
      </c>
      <c r="AM123" s="165" t="str">
        <f>IFERROR(+VLOOKUP(AL123,インプットシート!$B:$Z,25,0),"")</f>
        <v/>
      </c>
      <c r="AN123" s="165" t="str">
        <f>IFERROR(+VLOOKUP(AL123,インプットシート!$B:$Z,21,0),"")</f>
        <v/>
      </c>
      <c r="AO123">
        <v>121</v>
      </c>
      <c r="AP123" s="165" t="str">
        <f t="shared" si="28"/>
        <v>1年目委託費121</v>
      </c>
      <c r="AQ123" s="165" t="str">
        <f>IFERROR(+VLOOKUP(AP123,インプットシート!$B:$Z,25,0),"")</f>
        <v/>
      </c>
      <c r="AR123" s="165" t="str">
        <f>IFERROR(+VLOOKUP(AP123,インプットシート!$B:$Z,21,0),"")</f>
        <v/>
      </c>
      <c r="AS123">
        <v>121</v>
      </c>
      <c r="AT123" s="165" t="str">
        <f t="shared" si="29"/>
        <v>1年目雑役務費121</v>
      </c>
      <c r="AU123" s="165" t="str">
        <f>IFERROR(+VLOOKUP(AT123,インプットシート!$B:$Z,25,0),"")</f>
        <v/>
      </c>
      <c r="AV123" s="165" t="str">
        <f>IFERROR(+VLOOKUP(AT123,インプットシート!$B:$Z,21,0),"")</f>
        <v/>
      </c>
      <c r="AW123">
        <v>121</v>
      </c>
      <c r="AX123" s="165" t="str">
        <f t="shared" si="30"/>
        <v>1年目保険料121</v>
      </c>
      <c r="AY123" s="165" t="str">
        <f>IFERROR(+VLOOKUP(AX123,インプットシート!$B:$Z,25,0),"")</f>
        <v/>
      </c>
      <c r="AZ123" s="165" t="str">
        <f>IFERROR(+VLOOKUP(AX123,インプットシート!$B:$Z,21,0),"")</f>
        <v/>
      </c>
      <c r="BA123">
        <v>121</v>
      </c>
      <c r="BB123" s="165" t="str">
        <f t="shared" si="31"/>
        <v>1年目その他の経費121</v>
      </c>
      <c r="BC123" s="165" t="str">
        <f>IFERROR(+VLOOKUP(BB123,インプットシート!$B:$Z,25,0),"")</f>
        <v/>
      </c>
      <c r="BD123" s="165" t="str">
        <f>IFERROR(+VLOOKUP(BB123,インプットシート!$B:$Z,21,0),"")</f>
        <v/>
      </c>
      <c r="BE123">
        <v>121</v>
      </c>
      <c r="BF123" s="165" t="str">
        <f t="shared" si="32"/>
        <v>1年目参加費収入121</v>
      </c>
      <c r="BG123" s="165" t="str">
        <f>IFERROR(+VLOOKUP(BF123,インプットシート!$B:$Z,25,0),"")</f>
        <v/>
      </c>
      <c r="BH123" s="165" t="str">
        <f>IFERROR(+VLOOKUP(BF123,インプットシート!$B:$Z,21,0),"")</f>
        <v/>
      </c>
      <c r="BI123">
        <v>121</v>
      </c>
      <c r="BJ123" s="165" t="str">
        <f t="shared" si="33"/>
        <v>1年目寄付金・協賛金収入121</v>
      </c>
      <c r="BK123" s="165" t="str">
        <f>IFERROR(+VLOOKUP(BJ123,インプットシート!$B:$Z,25,0),"")</f>
        <v/>
      </c>
      <c r="BL123" s="165" t="str">
        <f>IFERROR(+VLOOKUP(BJ123,インプットシート!$B:$Z,21,0),"")</f>
        <v/>
      </c>
      <c r="BM123">
        <v>121</v>
      </c>
      <c r="BN123" s="165" t="str">
        <f t="shared" si="34"/>
        <v>1年目一般会計繰入金121</v>
      </c>
      <c r="BO123" s="165" t="str">
        <f>IFERROR(+VLOOKUP(BN123,インプットシート!$B:$Z,25,0),"")</f>
        <v/>
      </c>
      <c r="BP123" s="165" t="str">
        <f>IFERROR(+VLOOKUP(BN123,インプットシート!$B:$Z,21,0),"")</f>
        <v/>
      </c>
      <c r="BQ123">
        <v>121</v>
      </c>
      <c r="BR123" s="165" t="str">
        <f t="shared" si="35"/>
        <v>1年目賃金（職員）121</v>
      </c>
      <c r="BS123" s="165" t="str">
        <f>IFERROR(+VLOOKUP(BR123,インプットシート!$B:$Z,25,0),"")</f>
        <v/>
      </c>
      <c r="BT123" s="165" t="str">
        <f>IFERROR(+VLOOKUP(BR123,インプットシート!$B:$Z,21,0),"")</f>
        <v/>
      </c>
    </row>
    <row r="124" spans="1:72">
      <c r="A124">
        <v>122</v>
      </c>
      <c r="B124" s="165" t="str">
        <f t="shared" si="18"/>
        <v>1年目謝金122</v>
      </c>
      <c r="C124" s="165" t="str">
        <f>IFERROR(+VLOOKUP(B124,インプットシート!$B:$Z,25,0),"")</f>
        <v/>
      </c>
      <c r="D124" s="165" t="str">
        <f>IFERROR(+VLOOKUP(B124,インプットシート!$B:$Z,21,0),"")</f>
        <v/>
      </c>
      <c r="E124">
        <v>122</v>
      </c>
      <c r="F124" s="165" t="str">
        <f t="shared" si="19"/>
        <v>1年目旅費122</v>
      </c>
      <c r="G124" s="165" t="str">
        <f>IFERROR(+VLOOKUP(F124,インプットシート!$B:$Z,25,0),"")</f>
        <v/>
      </c>
      <c r="H124" s="165" t="str">
        <f>IFERROR(+VLOOKUP(F124,インプットシート!$B:$Z,21,0),"")</f>
        <v/>
      </c>
      <c r="I124">
        <v>122</v>
      </c>
      <c r="J124" s="165" t="str">
        <f t="shared" si="20"/>
        <v>1年目賃金（アルバイト）122</v>
      </c>
      <c r="K124" s="165" t="str">
        <f>IFERROR(+VLOOKUP(J124,インプットシート!$B:$Z,25,0),"")</f>
        <v/>
      </c>
      <c r="L124" s="165" t="str">
        <f>IFERROR(+VLOOKUP(J124,インプットシート!$B:$Z,21,0),"")</f>
        <v/>
      </c>
      <c r="M124">
        <v>122</v>
      </c>
      <c r="N124" s="165" t="str">
        <f t="shared" si="21"/>
        <v>1年目家賃122</v>
      </c>
      <c r="O124" s="165" t="str">
        <f>IFERROR(+VLOOKUP(N124,インプットシート!$B:$Z,25,0),"")</f>
        <v/>
      </c>
      <c r="P124" s="165" t="str">
        <f>IFERROR(+VLOOKUP(N124,インプットシート!$B:$Z,21,0),"")</f>
        <v/>
      </c>
      <c r="Q124">
        <v>122</v>
      </c>
      <c r="R124" s="165" t="str">
        <f t="shared" si="22"/>
        <v>1年目光熱水費122</v>
      </c>
      <c r="S124" s="165" t="str">
        <f>IFERROR(+VLOOKUP(R124,インプットシート!$B:$Z,25,0),"")</f>
        <v/>
      </c>
      <c r="T124" s="165" t="str">
        <f>IFERROR(+VLOOKUP(R124,インプットシート!$B:$Z,21,0),"")</f>
        <v/>
      </c>
      <c r="U124">
        <v>122</v>
      </c>
      <c r="V124" s="165" t="str">
        <f t="shared" si="23"/>
        <v>1年目備品購入費122</v>
      </c>
      <c r="W124" s="165" t="str">
        <f>IFERROR(+VLOOKUP(V124,インプットシート!$B:$Z,25,0),"")</f>
        <v/>
      </c>
      <c r="X124" s="165" t="str">
        <f>IFERROR(+VLOOKUP(V124,インプットシート!$B:$Z,21,0),"")</f>
        <v/>
      </c>
      <c r="Y124">
        <v>122</v>
      </c>
      <c r="Z124" s="165" t="str">
        <f t="shared" si="24"/>
        <v>1年目消耗品費122</v>
      </c>
      <c r="AA124" s="165" t="str">
        <f>IFERROR(+VLOOKUP(Z124,インプットシート!$B:$Z,25,0),"")</f>
        <v/>
      </c>
      <c r="AB124" s="165" t="str">
        <f>IFERROR(+VLOOKUP(Z124,インプットシート!$B:$Z,21,0),"")</f>
        <v/>
      </c>
      <c r="AC124">
        <v>122</v>
      </c>
      <c r="AD124" s="165" t="str">
        <f t="shared" si="25"/>
        <v>1年目借料損料122</v>
      </c>
      <c r="AE124" s="165" t="str">
        <f>IFERROR(+VLOOKUP(AD124,インプットシート!$B:$Z,25,0),"")</f>
        <v/>
      </c>
      <c r="AF124" s="165" t="str">
        <f>IFERROR(+VLOOKUP(AD124,インプットシート!$B:$Z,21,0),"")</f>
        <v/>
      </c>
      <c r="AG124">
        <v>122</v>
      </c>
      <c r="AH124" s="165" t="str">
        <f t="shared" si="26"/>
        <v>1年目印刷製本費122</v>
      </c>
      <c r="AI124" s="165" t="str">
        <f>IFERROR(+VLOOKUP(AH124,インプットシート!$B:$Z,25,0),"")</f>
        <v/>
      </c>
      <c r="AJ124" s="165" t="str">
        <f>IFERROR(+VLOOKUP(AH124,インプットシート!$B:$Z,21,0),"")</f>
        <v/>
      </c>
      <c r="AK124">
        <v>122</v>
      </c>
      <c r="AL124" s="165" t="str">
        <f t="shared" si="27"/>
        <v>1年目通信運搬費122</v>
      </c>
      <c r="AM124" s="165" t="str">
        <f>IFERROR(+VLOOKUP(AL124,インプットシート!$B:$Z,25,0),"")</f>
        <v/>
      </c>
      <c r="AN124" s="165" t="str">
        <f>IFERROR(+VLOOKUP(AL124,インプットシート!$B:$Z,21,0),"")</f>
        <v/>
      </c>
      <c r="AO124">
        <v>122</v>
      </c>
      <c r="AP124" s="165" t="str">
        <f t="shared" si="28"/>
        <v>1年目委託費122</v>
      </c>
      <c r="AQ124" s="165" t="str">
        <f>IFERROR(+VLOOKUP(AP124,インプットシート!$B:$Z,25,0),"")</f>
        <v/>
      </c>
      <c r="AR124" s="165" t="str">
        <f>IFERROR(+VLOOKUP(AP124,インプットシート!$B:$Z,21,0),"")</f>
        <v/>
      </c>
      <c r="AS124">
        <v>122</v>
      </c>
      <c r="AT124" s="165" t="str">
        <f t="shared" si="29"/>
        <v>1年目雑役務費122</v>
      </c>
      <c r="AU124" s="165" t="str">
        <f>IFERROR(+VLOOKUP(AT124,インプットシート!$B:$Z,25,0),"")</f>
        <v/>
      </c>
      <c r="AV124" s="165" t="str">
        <f>IFERROR(+VLOOKUP(AT124,インプットシート!$B:$Z,21,0),"")</f>
        <v/>
      </c>
      <c r="AW124">
        <v>122</v>
      </c>
      <c r="AX124" s="165" t="str">
        <f t="shared" si="30"/>
        <v>1年目保険料122</v>
      </c>
      <c r="AY124" s="165" t="str">
        <f>IFERROR(+VLOOKUP(AX124,インプットシート!$B:$Z,25,0),"")</f>
        <v/>
      </c>
      <c r="AZ124" s="165" t="str">
        <f>IFERROR(+VLOOKUP(AX124,インプットシート!$B:$Z,21,0),"")</f>
        <v/>
      </c>
      <c r="BA124">
        <v>122</v>
      </c>
      <c r="BB124" s="165" t="str">
        <f t="shared" si="31"/>
        <v>1年目その他の経費122</v>
      </c>
      <c r="BC124" s="165" t="str">
        <f>IFERROR(+VLOOKUP(BB124,インプットシート!$B:$Z,25,0),"")</f>
        <v/>
      </c>
      <c r="BD124" s="165" t="str">
        <f>IFERROR(+VLOOKUP(BB124,インプットシート!$B:$Z,21,0),"")</f>
        <v/>
      </c>
      <c r="BE124">
        <v>122</v>
      </c>
      <c r="BF124" s="165" t="str">
        <f t="shared" si="32"/>
        <v>1年目参加費収入122</v>
      </c>
      <c r="BG124" s="165" t="str">
        <f>IFERROR(+VLOOKUP(BF124,インプットシート!$B:$Z,25,0),"")</f>
        <v/>
      </c>
      <c r="BH124" s="165" t="str">
        <f>IFERROR(+VLOOKUP(BF124,インプットシート!$B:$Z,21,0),"")</f>
        <v/>
      </c>
      <c r="BI124">
        <v>122</v>
      </c>
      <c r="BJ124" s="165" t="str">
        <f t="shared" si="33"/>
        <v>1年目寄付金・協賛金収入122</v>
      </c>
      <c r="BK124" s="165" t="str">
        <f>IFERROR(+VLOOKUP(BJ124,インプットシート!$B:$Z,25,0),"")</f>
        <v/>
      </c>
      <c r="BL124" s="165" t="str">
        <f>IFERROR(+VLOOKUP(BJ124,インプットシート!$B:$Z,21,0),"")</f>
        <v/>
      </c>
      <c r="BM124">
        <v>122</v>
      </c>
      <c r="BN124" s="165" t="str">
        <f t="shared" si="34"/>
        <v>1年目一般会計繰入金122</v>
      </c>
      <c r="BO124" s="165" t="str">
        <f>IFERROR(+VLOOKUP(BN124,インプットシート!$B:$Z,25,0),"")</f>
        <v/>
      </c>
      <c r="BP124" s="165" t="str">
        <f>IFERROR(+VLOOKUP(BN124,インプットシート!$B:$Z,21,0),"")</f>
        <v/>
      </c>
      <c r="BQ124">
        <v>122</v>
      </c>
      <c r="BR124" s="165" t="str">
        <f t="shared" si="35"/>
        <v>1年目賃金（職員）122</v>
      </c>
      <c r="BS124" s="165" t="str">
        <f>IFERROR(+VLOOKUP(BR124,インプットシート!$B:$Z,25,0),"")</f>
        <v/>
      </c>
      <c r="BT124" s="165" t="str">
        <f>IFERROR(+VLOOKUP(BR124,インプットシート!$B:$Z,21,0),"")</f>
        <v/>
      </c>
    </row>
    <row r="125" spans="1:72">
      <c r="A125">
        <v>123</v>
      </c>
      <c r="B125" s="165" t="str">
        <f t="shared" si="18"/>
        <v>1年目謝金123</v>
      </c>
      <c r="C125" s="165" t="str">
        <f>IFERROR(+VLOOKUP(B125,インプットシート!$B:$Z,25,0),"")</f>
        <v/>
      </c>
      <c r="D125" s="165" t="str">
        <f>IFERROR(+VLOOKUP(B125,インプットシート!$B:$Z,21,0),"")</f>
        <v/>
      </c>
      <c r="E125">
        <v>123</v>
      </c>
      <c r="F125" s="165" t="str">
        <f t="shared" si="19"/>
        <v>1年目旅費123</v>
      </c>
      <c r="G125" s="165" t="str">
        <f>IFERROR(+VLOOKUP(F125,インプットシート!$B:$Z,25,0),"")</f>
        <v/>
      </c>
      <c r="H125" s="165" t="str">
        <f>IFERROR(+VLOOKUP(F125,インプットシート!$B:$Z,21,0),"")</f>
        <v/>
      </c>
      <c r="I125">
        <v>123</v>
      </c>
      <c r="J125" s="165" t="str">
        <f t="shared" si="20"/>
        <v>1年目賃金（アルバイト）123</v>
      </c>
      <c r="K125" s="165" t="str">
        <f>IFERROR(+VLOOKUP(J125,インプットシート!$B:$Z,25,0),"")</f>
        <v/>
      </c>
      <c r="L125" s="165" t="str">
        <f>IFERROR(+VLOOKUP(J125,インプットシート!$B:$Z,21,0),"")</f>
        <v/>
      </c>
      <c r="M125">
        <v>123</v>
      </c>
      <c r="N125" s="165" t="str">
        <f t="shared" si="21"/>
        <v>1年目家賃123</v>
      </c>
      <c r="O125" s="165" t="str">
        <f>IFERROR(+VLOOKUP(N125,インプットシート!$B:$Z,25,0),"")</f>
        <v/>
      </c>
      <c r="P125" s="165" t="str">
        <f>IFERROR(+VLOOKUP(N125,インプットシート!$B:$Z,21,0),"")</f>
        <v/>
      </c>
      <c r="Q125">
        <v>123</v>
      </c>
      <c r="R125" s="165" t="str">
        <f t="shared" si="22"/>
        <v>1年目光熱水費123</v>
      </c>
      <c r="S125" s="165" t="str">
        <f>IFERROR(+VLOOKUP(R125,インプットシート!$B:$Z,25,0),"")</f>
        <v/>
      </c>
      <c r="T125" s="165" t="str">
        <f>IFERROR(+VLOOKUP(R125,インプットシート!$B:$Z,21,0),"")</f>
        <v/>
      </c>
      <c r="U125">
        <v>123</v>
      </c>
      <c r="V125" s="165" t="str">
        <f t="shared" si="23"/>
        <v>1年目備品購入費123</v>
      </c>
      <c r="W125" s="165" t="str">
        <f>IFERROR(+VLOOKUP(V125,インプットシート!$B:$Z,25,0),"")</f>
        <v/>
      </c>
      <c r="X125" s="165" t="str">
        <f>IFERROR(+VLOOKUP(V125,インプットシート!$B:$Z,21,0),"")</f>
        <v/>
      </c>
      <c r="Y125">
        <v>123</v>
      </c>
      <c r="Z125" s="165" t="str">
        <f t="shared" si="24"/>
        <v>1年目消耗品費123</v>
      </c>
      <c r="AA125" s="165" t="str">
        <f>IFERROR(+VLOOKUP(Z125,インプットシート!$B:$Z,25,0),"")</f>
        <v/>
      </c>
      <c r="AB125" s="165" t="str">
        <f>IFERROR(+VLOOKUP(Z125,インプットシート!$B:$Z,21,0),"")</f>
        <v/>
      </c>
      <c r="AC125">
        <v>123</v>
      </c>
      <c r="AD125" s="165" t="str">
        <f t="shared" si="25"/>
        <v>1年目借料損料123</v>
      </c>
      <c r="AE125" s="165" t="str">
        <f>IFERROR(+VLOOKUP(AD125,インプットシート!$B:$Z,25,0),"")</f>
        <v/>
      </c>
      <c r="AF125" s="165" t="str">
        <f>IFERROR(+VLOOKUP(AD125,インプットシート!$B:$Z,21,0),"")</f>
        <v/>
      </c>
      <c r="AG125">
        <v>123</v>
      </c>
      <c r="AH125" s="165" t="str">
        <f t="shared" si="26"/>
        <v>1年目印刷製本費123</v>
      </c>
      <c r="AI125" s="165" t="str">
        <f>IFERROR(+VLOOKUP(AH125,インプットシート!$B:$Z,25,0),"")</f>
        <v/>
      </c>
      <c r="AJ125" s="165" t="str">
        <f>IFERROR(+VLOOKUP(AH125,インプットシート!$B:$Z,21,0),"")</f>
        <v/>
      </c>
      <c r="AK125">
        <v>123</v>
      </c>
      <c r="AL125" s="165" t="str">
        <f t="shared" si="27"/>
        <v>1年目通信運搬費123</v>
      </c>
      <c r="AM125" s="165" t="str">
        <f>IFERROR(+VLOOKUP(AL125,インプットシート!$B:$Z,25,0),"")</f>
        <v/>
      </c>
      <c r="AN125" s="165" t="str">
        <f>IFERROR(+VLOOKUP(AL125,インプットシート!$B:$Z,21,0),"")</f>
        <v/>
      </c>
      <c r="AO125">
        <v>123</v>
      </c>
      <c r="AP125" s="165" t="str">
        <f t="shared" si="28"/>
        <v>1年目委託費123</v>
      </c>
      <c r="AQ125" s="165" t="str">
        <f>IFERROR(+VLOOKUP(AP125,インプットシート!$B:$Z,25,0),"")</f>
        <v/>
      </c>
      <c r="AR125" s="165" t="str">
        <f>IFERROR(+VLOOKUP(AP125,インプットシート!$B:$Z,21,0),"")</f>
        <v/>
      </c>
      <c r="AS125">
        <v>123</v>
      </c>
      <c r="AT125" s="165" t="str">
        <f t="shared" si="29"/>
        <v>1年目雑役務費123</v>
      </c>
      <c r="AU125" s="165" t="str">
        <f>IFERROR(+VLOOKUP(AT125,インプットシート!$B:$Z,25,0),"")</f>
        <v/>
      </c>
      <c r="AV125" s="165" t="str">
        <f>IFERROR(+VLOOKUP(AT125,インプットシート!$B:$Z,21,0),"")</f>
        <v/>
      </c>
      <c r="AW125">
        <v>123</v>
      </c>
      <c r="AX125" s="165" t="str">
        <f t="shared" si="30"/>
        <v>1年目保険料123</v>
      </c>
      <c r="AY125" s="165" t="str">
        <f>IFERROR(+VLOOKUP(AX125,インプットシート!$B:$Z,25,0),"")</f>
        <v/>
      </c>
      <c r="AZ125" s="165" t="str">
        <f>IFERROR(+VLOOKUP(AX125,インプットシート!$B:$Z,21,0),"")</f>
        <v/>
      </c>
      <c r="BA125">
        <v>123</v>
      </c>
      <c r="BB125" s="165" t="str">
        <f t="shared" si="31"/>
        <v>1年目その他の経費123</v>
      </c>
      <c r="BC125" s="165" t="str">
        <f>IFERROR(+VLOOKUP(BB125,インプットシート!$B:$Z,25,0),"")</f>
        <v/>
      </c>
      <c r="BD125" s="165" t="str">
        <f>IFERROR(+VLOOKUP(BB125,インプットシート!$B:$Z,21,0),"")</f>
        <v/>
      </c>
      <c r="BE125">
        <v>123</v>
      </c>
      <c r="BF125" s="165" t="str">
        <f t="shared" si="32"/>
        <v>1年目参加費収入123</v>
      </c>
      <c r="BG125" s="165" t="str">
        <f>IFERROR(+VLOOKUP(BF125,インプットシート!$B:$Z,25,0),"")</f>
        <v/>
      </c>
      <c r="BH125" s="165" t="str">
        <f>IFERROR(+VLOOKUP(BF125,インプットシート!$B:$Z,21,0),"")</f>
        <v/>
      </c>
      <c r="BI125">
        <v>123</v>
      </c>
      <c r="BJ125" s="165" t="str">
        <f t="shared" si="33"/>
        <v>1年目寄付金・協賛金収入123</v>
      </c>
      <c r="BK125" s="165" t="str">
        <f>IFERROR(+VLOOKUP(BJ125,インプットシート!$B:$Z,25,0),"")</f>
        <v/>
      </c>
      <c r="BL125" s="165" t="str">
        <f>IFERROR(+VLOOKUP(BJ125,インプットシート!$B:$Z,21,0),"")</f>
        <v/>
      </c>
      <c r="BM125">
        <v>123</v>
      </c>
      <c r="BN125" s="165" t="str">
        <f t="shared" si="34"/>
        <v>1年目一般会計繰入金123</v>
      </c>
      <c r="BO125" s="165" t="str">
        <f>IFERROR(+VLOOKUP(BN125,インプットシート!$B:$Z,25,0),"")</f>
        <v/>
      </c>
      <c r="BP125" s="165" t="str">
        <f>IFERROR(+VLOOKUP(BN125,インプットシート!$B:$Z,21,0),"")</f>
        <v/>
      </c>
      <c r="BQ125">
        <v>123</v>
      </c>
      <c r="BR125" s="165" t="str">
        <f t="shared" si="35"/>
        <v>1年目賃金（職員）123</v>
      </c>
      <c r="BS125" s="165" t="str">
        <f>IFERROR(+VLOOKUP(BR125,インプットシート!$B:$Z,25,0),"")</f>
        <v/>
      </c>
      <c r="BT125" s="165" t="str">
        <f>IFERROR(+VLOOKUP(BR125,インプットシート!$B:$Z,21,0),"")</f>
        <v/>
      </c>
    </row>
    <row r="126" spans="1:72">
      <c r="A126">
        <v>124</v>
      </c>
      <c r="B126" s="165" t="str">
        <f t="shared" si="18"/>
        <v>1年目謝金124</v>
      </c>
      <c r="C126" s="165" t="str">
        <f>IFERROR(+VLOOKUP(B126,インプットシート!$B:$Z,25,0),"")</f>
        <v/>
      </c>
      <c r="D126" s="165" t="str">
        <f>IFERROR(+VLOOKUP(B126,インプットシート!$B:$Z,21,0),"")</f>
        <v/>
      </c>
      <c r="E126">
        <v>124</v>
      </c>
      <c r="F126" s="165" t="str">
        <f t="shared" si="19"/>
        <v>1年目旅費124</v>
      </c>
      <c r="G126" s="165" t="str">
        <f>IFERROR(+VLOOKUP(F126,インプットシート!$B:$Z,25,0),"")</f>
        <v/>
      </c>
      <c r="H126" s="165" t="str">
        <f>IFERROR(+VLOOKUP(F126,インプットシート!$B:$Z,21,0),"")</f>
        <v/>
      </c>
      <c r="I126">
        <v>124</v>
      </c>
      <c r="J126" s="165" t="str">
        <f t="shared" si="20"/>
        <v>1年目賃金（アルバイト）124</v>
      </c>
      <c r="K126" s="165" t="str">
        <f>IFERROR(+VLOOKUP(J126,インプットシート!$B:$Z,25,0),"")</f>
        <v/>
      </c>
      <c r="L126" s="165" t="str">
        <f>IFERROR(+VLOOKUP(J126,インプットシート!$B:$Z,21,0),"")</f>
        <v/>
      </c>
      <c r="M126">
        <v>124</v>
      </c>
      <c r="N126" s="165" t="str">
        <f t="shared" si="21"/>
        <v>1年目家賃124</v>
      </c>
      <c r="O126" s="165" t="str">
        <f>IFERROR(+VLOOKUP(N126,インプットシート!$B:$Z,25,0),"")</f>
        <v/>
      </c>
      <c r="P126" s="165" t="str">
        <f>IFERROR(+VLOOKUP(N126,インプットシート!$B:$Z,21,0),"")</f>
        <v/>
      </c>
      <c r="Q126">
        <v>124</v>
      </c>
      <c r="R126" s="165" t="str">
        <f t="shared" si="22"/>
        <v>1年目光熱水費124</v>
      </c>
      <c r="S126" s="165" t="str">
        <f>IFERROR(+VLOOKUP(R126,インプットシート!$B:$Z,25,0),"")</f>
        <v/>
      </c>
      <c r="T126" s="165" t="str">
        <f>IFERROR(+VLOOKUP(R126,インプットシート!$B:$Z,21,0),"")</f>
        <v/>
      </c>
      <c r="U126">
        <v>124</v>
      </c>
      <c r="V126" s="165" t="str">
        <f t="shared" si="23"/>
        <v>1年目備品購入費124</v>
      </c>
      <c r="W126" s="165" t="str">
        <f>IFERROR(+VLOOKUP(V126,インプットシート!$B:$Z,25,0),"")</f>
        <v/>
      </c>
      <c r="X126" s="165" t="str">
        <f>IFERROR(+VLOOKUP(V126,インプットシート!$B:$Z,21,0),"")</f>
        <v/>
      </c>
      <c r="Y126">
        <v>124</v>
      </c>
      <c r="Z126" s="165" t="str">
        <f t="shared" si="24"/>
        <v>1年目消耗品費124</v>
      </c>
      <c r="AA126" s="165" t="str">
        <f>IFERROR(+VLOOKUP(Z126,インプットシート!$B:$Z,25,0),"")</f>
        <v/>
      </c>
      <c r="AB126" s="165" t="str">
        <f>IFERROR(+VLOOKUP(Z126,インプットシート!$B:$Z,21,0),"")</f>
        <v/>
      </c>
      <c r="AC126">
        <v>124</v>
      </c>
      <c r="AD126" s="165" t="str">
        <f t="shared" si="25"/>
        <v>1年目借料損料124</v>
      </c>
      <c r="AE126" s="165" t="str">
        <f>IFERROR(+VLOOKUP(AD126,インプットシート!$B:$Z,25,0),"")</f>
        <v/>
      </c>
      <c r="AF126" s="165" t="str">
        <f>IFERROR(+VLOOKUP(AD126,インプットシート!$B:$Z,21,0),"")</f>
        <v/>
      </c>
      <c r="AG126">
        <v>124</v>
      </c>
      <c r="AH126" s="165" t="str">
        <f t="shared" si="26"/>
        <v>1年目印刷製本費124</v>
      </c>
      <c r="AI126" s="165" t="str">
        <f>IFERROR(+VLOOKUP(AH126,インプットシート!$B:$Z,25,0),"")</f>
        <v/>
      </c>
      <c r="AJ126" s="165" t="str">
        <f>IFERROR(+VLOOKUP(AH126,インプットシート!$B:$Z,21,0),"")</f>
        <v/>
      </c>
      <c r="AK126">
        <v>124</v>
      </c>
      <c r="AL126" s="165" t="str">
        <f t="shared" si="27"/>
        <v>1年目通信運搬費124</v>
      </c>
      <c r="AM126" s="165" t="str">
        <f>IFERROR(+VLOOKUP(AL126,インプットシート!$B:$Z,25,0),"")</f>
        <v/>
      </c>
      <c r="AN126" s="165" t="str">
        <f>IFERROR(+VLOOKUP(AL126,インプットシート!$B:$Z,21,0),"")</f>
        <v/>
      </c>
      <c r="AO126">
        <v>124</v>
      </c>
      <c r="AP126" s="165" t="str">
        <f t="shared" si="28"/>
        <v>1年目委託費124</v>
      </c>
      <c r="AQ126" s="165" t="str">
        <f>IFERROR(+VLOOKUP(AP126,インプットシート!$B:$Z,25,0),"")</f>
        <v/>
      </c>
      <c r="AR126" s="165" t="str">
        <f>IFERROR(+VLOOKUP(AP126,インプットシート!$B:$Z,21,0),"")</f>
        <v/>
      </c>
      <c r="AS126">
        <v>124</v>
      </c>
      <c r="AT126" s="165" t="str">
        <f t="shared" si="29"/>
        <v>1年目雑役務費124</v>
      </c>
      <c r="AU126" s="165" t="str">
        <f>IFERROR(+VLOOKUP(AT126,インプットシート!$B:$Z,25,0),"")</f>
        <v/>
      </c>
      <c r="AV126" s="165" t="str">
        <f>IFERROR(+VLOOKUP(AT126,インプットシート!$B:$Z,21,0),"")</f>
        <v/>
      </c>
      <c r="AW126">
        <v>124</v>
      </c>
      <c r="AX126" s="165" t="str">
        <f t="shared" si="30"/>
        <v>1年目保険料124</v>
      </c>
      <c r="AY126" s="165" t="str">
        <f>IFERROR(+VLOOKUP(AX126,インプットシート!$B:$Z,25,0),"")</f>
        <v/>
      </c>
      <c r="AZ126" s="165" t="str">
        <f>IFERROR(+VLOOKUP(AX126,インプットシート!$B:$Z,21,0),"")</f>
        <v/>
      </c>
      <c r="BA126">
        <v>124</v>
      </c>
      <c r="BB126" s="165" t="str">
        <f t="shared" si="31"/>
        <v>1年目その他の経費124</v>
      </c>
      <c r="BC126" s="165" t="str">
        <f>IFERROR(+VLOOKUP(BB126,インプットシート!$B:$Z,25,0),"")</f>
        <v/>
      </c>
      <c r="BD126" s="165" t="str">
        <f>IFERROR(+VLOOKUP(BB126,インプットシート!$B:$Z,21,0),"")</f>
        <v/>
      </c>
      <c r="BE126">
        <v>124</v>
      </c>
      <c r="BF126" s="165" t="str">
        <f t="shared" si="32"/>
        <v>1年目参加費収入124</v>
      </c>
      <c r="BG126" s="165" t="str">
        <f>IFERROR(+VLOOKUP(BF126,インプットシート!$B:$Z,25,0),"")</f>
        <v/>
      </c>
      <c r="BH126" s="165" t="str">
        <f>IFERROR(+VLOOKUP(BF126,インプットシート!$B:$Z,21,0),"")</f>
        <v/>
      </c>
      <c r="BI126">
        <v>124</v>
      </c>
      <c r="BJ126" s="165" t="str">
        <f t="shared" si="33"/>
        <v>1年目寄付金・協賛金収入124</v>
      </c>
      <c r="BK126" s="165" t="str">
        <f>IFERROR(+VLOOKUP(BJ126,インプットシート!$B:$Z,25,0),"")</f>
        <v/>
      </c>
      <c r="BL126" s="165" t="str">
        <f>IFERROR(+VLOOKUP(BJ126,インプットシート!$B:$Z,21,0),"")</f>
        <v/>
      </c>
      <c r="BM126">
        <v>124</v>
      </c>
      <c r="BN126" s="165" t="str">
        <f t="shared" si="34"/>
        <v>1年目一般会計繰入金124</v>
      </c>
      <c r="BO126" s="165" t="str">
        <f>IFERROR(+VLOOKUP(BN126,インプットシート!$B:$Z,25,0),"")</f>
        <v/>
      </c>
      <c r="BP126" s="165" t="str">
        <f>IFERROR(+VLOOKUP(BN126,インプットシート!$B:$Z,21,0),"")</f>
        <v/>
      </c>
      <c r="BQ126">
        <v>124</v>
      </c>
      <c r="BR126" s="165" t="str">
        <f t="shared" si="35"/>
        <v>1年目賃金（職員）124</v>
      </c>
      <c r="BS126" s="165" t="str">
        <f>IFERROR(+VLOOKUP(BR126,インプットシート!$B:$Z,25,0),"")</f>
        <v/>
      </c>
      <c r="BT126" s="165" t="str">
        <f>IFERROR(+VLOOKUP(BR126,インプットシート!$B:$Z,21,0),"")</f>
        <v/>
      </c>
    </row>
    <row r="127" spans="1:72">
      <c r="A127">
        <v>125</v>
      </c>
      <c r="B127" s="165" t="str">
        <f t="shared" si="18"/>
        <v>1年目謝金125</v>
      </c>
      <c r="C127" s="165" t="str">
        <f>IFERROR(+VLOOKUP(B127,インプットシート!$B:$Z,25,0),"")</f>
        <v/>
      </c>
      <c r="D127" s="165" t="str">
        <f>IFERROR(+VLOOKUP(B127,インプットシート!$B:$Z,21,0),"")</f>
        <v/>
      </c>
      <c r="E127">
        <v>125</v>
      </c>
      <c r="F127" s="165" t="str">
        <f t="shared" si="19"/>
        <v>1年目旅費125</v>
      </c>
      <c r="G127" s="165" t="str">
        <f>IFERROR(+VLOOKUP(F127,インプットシート!$B:$Z,25,0),"")</f>
        <v/>
      </c>
      <c r="H127" s="165" t="str">
        <f>IFERROR(+VLOOKUP(F127,インプットシート!$B:$Z,21,0),"")</f>
        <v/>
      </c>
      <c r="I127">
        <v>125</v>
      </c>
      <c r="J127" s="165" t="str">
        <f t="shared" si="20"/>
        <v>1年目賃金（アルバイト）125</v>
      </c>
      <c r="K127" s="165" t="str">
        <f>IFERROR(+VLOOKUP(J127,インプットシート!$B:$Z,25,0),"")</f>
        <v/>
      </c>
      <c r="L127" s="165" t="str">
        <f>IFERROR(+VLOOKUP(J127,インプットシート!$B:$Z,21,0),"")</f>
        <v/>
      </c>
      <c r="M127">
        <v>125</v>
      </c>
      <c r="N127" s="165" t="str">
        <f t="shared" si="21"/>
        <v>1年目家賃125</v>
      </c>
      <c r="O127" s="165" t="str">
        <f>IFERROR(+VLOOKUP(N127,インプットシート!$B:$Z,25,0),"")</f>
        <v/>
      </c>
      <c r="P127" s="165" t="str">
        <f>IFERROR(+VLOOKUP(N127,インプットシート!$B:$Z,21,0),"")</f>
        <v/>
      </c>
      <c r="Q127">
        <v>125</v>
      </c>
      <c r="R127" s="165" t="str">
        <f t="shared" si="22"/>
        <v>1年目光熱水費125</v>
      </c>
      <c r="S127" s="165" t="str">
        <f>IFERROR(+VLOOKUP(R127,インプットシート!$B:$Z,25,0),"")</f>
        <v/>
      </c>
      <c r="T127" s="165" t="str">
        <f>IFERROR(+VLOOKUP(R127,インプットシート!$B:$Z,21,0),"")</f>
        <v/>
      </c>
      <c r="U127">
        <v>125</v>
      </c>
      <c r="V127" s="165" t="str">
        <f t="shared" si="23"/>
        <v>1年目備品購入費125</v>
      </c>
      <c r="W127" s="165" t="str">
        <f>IFERROR(+VLOOKUP(V127,インプットシート!$B:$Z,25,0),"")</f>
        <v/>
      </c>
      <c r="X127" s="165" t="str">
        <f>IFERROR(+VLOOKUP(V127,インプットシート!$B:$Z,21,0),"")</f>
        <v/>
      </c>
      <c r="Y127">
        <v>125</v>
      </c>
      <c r="Z127" s="165" t="str">
        <f t="shared" si="24"/>
        <v>1年目消耗品費125</v>
      </c>
      <c r="AA127" s="165" t="str">
        <f>IFERROR(+VLOOKUP(Z127,インプットシート!$B:$Z,25,0),"")</f>
        <v/>
      </c>
      <c r="AB127" s="165" t="str">
        <f>IFERROR(+VLOOKUP(Z127,インプットシート!$B:$Z,21,0),"")</f>
        <v/>
      </c>
      <c r="AC127">
        <v>125</v>
      </c>
      <c r="AD127" s="165" t="str">
        <f t="shared" si="25"/>
        <v>1年目借料損料125</v>
      </c>
      <c r="AE127" s="165" t="str">
        <f>IFERROR(+VLOOKUP(AD127,インプットシート!$B:$Z,25,0),"")</f>
        <v/>
      </c>
      <c r="AF127" s="165" t="str">
        <f>IFERROR(+VLOOKUP(AD127,インプットシート!$B:$Z,21,0),"")</f>
        <v/>
      </c>
      <c r="AG127">
        <v>125</v>
      </c>
      <c r="AH127" s="165" t="str">
        <f t="shared" si="26"/>
        <v>1年目印刷製本費125</v>
      </c>
      <c r="AI127" s="165" t="str">
        <f>IFERROR(+VLOOKUP(AH127,インプットシート!$B:$Z,25,0),"")</f>
        <v/>
      </c>
      <c r="AJ127" s="165" t="str">
        <f>IFERROR(+VLOOKUP(AH127,インプットシート!$B:$Z,21,0),"")</f>
        <v/>
      </c>
      <c r="AK127">
        <v>125</v>
      </c>
      <c r="AL127" s="165" t="str">
        <f t="shared" si="27"/>
        <v>1年目通信運搬費125</v>
      </c>
      <c r="AM127" s="165" t="str">
        <f>IFERROR(+VLOOKUP(AL127,インプットシート!$B:$Z,25,0),"")</f>
        <v/>
      </c>
      <c r="AN127" s="165" t="str">
        <f>IFERROR(+VLOOKUP(AL127,インプットシート!$B:$Z,21,0),"")</f>
        <v/>
      </c>
      <c r="AO127">
        <v>125</v>
      </c>
      <c r="AP127" s="165" t="str">
        <f t="shared" si="28"/>
        <v>1年目委託費125</v>
      </c>
      <c r="AQ127" s="165" t="str">
        <f>IFERROR(+VLOOKUP(AP127,インプットシート!$B:$Z,25,0),"")</f>
        <v/>
      </c>
      <c r="AR127" s="165" t="str">
        <f>IFERROR(+VLOOKUP(AP127,インプットシート!$B:$Z,21,0),"")</f>
        <v/>
      </c>
      <c r="AS127">
        <v>125</v>
      </c>
      <c r="AT127" s="165" t="str">
        <f t="shared" si="29"/>
        <v>1年目雑役務費125</v>
      </c>
      <c r="AU127" s="165" t="str">
        <f>IFERROR(+VLOOKUP(AT127,インプットシート!$B:$Z,25,0),"")</f>
        <v/>
      </c>
      <c r="AV127" s="165" t="str">
        <f>IFERROR(+VLOOKUP(AT127,インプットシート!$B:$Z,21,0),"")</f>
        <v/>
      </c>
      <c r="AW127">
        <v>125</v>
      </c>
      <c r="AX127" s="165" t="str">
        <f t="shared" si="30"/>
        <v>1年目保険料125</v>
      </c>
      <c r="AY127" s="165" t="str">
        <f>IFERROR(+VLOOKUP(AX127,インプットシート!$B:$Z,25,0),"")</f>
        <v/>
      </c>
      <c r="AZ127" s="165" t="str">
        <f>IFERROR(+VLOOKUP(AX127,インプットシート!$B:$Z,21,0),"")</f>
        <v/>
      </c>
      <c r="BA127">
        <v>125</v>
      </c>
      <c r="BB127" s="165" t="str">
        <f t="shared" si="31"/>
        <v>1年目その他の経費125</v>
      </c>
      <c r="BC127" s="165" t="str">
        <f>IFERROR(+VLOOKUP(BB127,インプットシート!$B:$Z,25,0),"")</f>
        <v/>
      </c>
      <c r="BD127" s="165" t="str">
        <f>IFERROR(+VLOOKUP(BB127,インプットシート!$B:$Z,21,0),"")</f>
        <v/>
      </c>
      <c r="BE127">
        <v>125</v>
      </c>
      <c r="BF127" s="165" t="str">
        <f t="shared" si="32"/>
        <v>1年目参加費収入125</v>
      </c>
      <c r="BG127" s="165" t="str">
        <f>IFERROR(+VLOOKUP(BF127,インプットシート!$B:$Z,25,0),"")</f>
        <v/>
      </c>
      <c r="BH127" s="165" t="str">
        <f>IFERROR(+VLOOKUP(BF127,インプットシート!$B:$Z,21,0),"")</f>
        <v/>
      </c>
      <c r="BI127">
        <v>125</v>
      </c>
      <c r="BJ127" s="165" t="str">
        <f t="shared" si="33"/>
        <v>1年目寄付金・協賛金収入125</v>
      </c>
      <c r="BK127" s="165" t="str">
        <f>IFERROR(+VLOOKUP(BJ127,インプットシート!$B:$Z,25,0),"")</f>
        <v/>
      </c>
      <c r="BL127" s="165" t="str">
        <f>IFERROR(+VLOOKUP(BJ127,インプットシート!$B:$Z,21,0),"")</f>
        <v/>
      </c>
      <c r="BM127">
        <v>125</v>
      </c>
      <c r="BN127" s="165" t="str">
        <f t="shared" si="34"/>
        <v>1年目一般会計繰入金125</v>
      </c>
      <c r="BO127" s="165" t="str">
        <f>IFERROR(+VLOOKUP(BN127,インプットシート!$B:$Z,25,0),"")</f>
        <v/>
      </c>
      <c r="BP127" s="165" t="str">
        <f>IFERROR(+VLOOKUP(BN127,インプットシート!$B:$Z,21,0),"")</f>
        <v/>
      </c>
      <c r="BQ127">
        <v>125</v>
      </c>
      <c r="BR127" s="165" t="str">
        <f t="shared" si="35"/>
        <v>1年目賃金（職員）125</v>
      </c>
      <c r="BS127" s="165" t="str">
        <f>IFERROR(+VLOOKUP(BR127,インプットシート!$B:$Z,25,0),"")</f>
        <v/>
      </c>
      <c r="BT127" s="165" t="str">
        <f>IFERROR(+VLOOKUP(BR127,インプットシート!$B:$Z,21,0),"")</f>
        <v/>
      </c>
    </row>
    <row r="128" spans="1:72">
      <c r="A128">
        <v>126</v>
      </c>
      <c r="B128" s="165" t="str">
        <f t="shared" si="18"/>
        <v>1年目謝金126</v>
      </c>
      <c r="C128" s="165" t="str">
        <f>IFERROR(+VLOOKUP(B128,インプットシート!$B:$Z,25,0),"")</f>
        <v/>
      </c>
      <c r="D128" s="165" t="str">
        <f>IFERROR(+VLOOKUP(B128,インプットシート!$B:$Z,21,0),"")</f>
        <v/>
      </c>
      <c r="E128">
        <v>126</v>
      </c>
      <c r="F128" s="165" t="str">
        <f t="shared" si="19"/>
        <v>1年目旅費126</v>
      </c>
      <c r="G128" s="165" t="str">
        <f>IFERROR(+VLOOKUP(F128,インプットシート!$B:$Z,25,0),"")</f>
        <v/>
      </c>
      <c r="H128" s="165" t="str">
        <f>IFERROR(+VLOOKUP(F128,インプットシート!$B:$Z,21,0),"")</f>
        <v/>
      </c>
      <c r="I128">
        <v>126</v>
      </c>
      <c r="J128" s="165" t="str">
        <f t="shared" si="20"/>
        <v>1年目賃金（アルバイト）126</v>
      </c>
      <c r="K128" s="165" t="str">
        <f>IFERROR(+VLOOKUP(J128,インプットシート!$B:$Z,25,0),"")</f>
        <v/>
      </c>
      <c r="L128" s="165" t="str">
        <f>IFERROR(+VLOOKUP(J128,インプットシート!$B:$Z,21,0),"")</f>
        <v/>
      </c>
      <c r="M128">
        <v>126</v>
      </c>
      <c r="N128" s="165" t="str">
        <f t="shared" si="21"/>
        <v>1年目家賃126</v>
      </c>
      <c r="O128" s="165" t="str">
        <f>IFERROR(+VLOOKUP(N128,インプットシート!$B:$Z,25,0),"")</f>
        <v/>
      </c>
      <c r="P128" s="165" t="str">
        <f>IFERROR(+VLOOKUP(N128,インプットシート!$B:$Z,21,0),"")</f>
        <v/>
      </c>
      <c r="Q128">
        <v>126</v>
      </c>
      <c r="R128" s="165" t="str">
        <f t="shared" si="22"/>
        <v>1年目光熱水費126</v>
      </c>
      <c r="S128" s="165" t="str">
        <f>IFERROR(+VLOOKUP(R128,インプットシート!$B:$Z,25,0),"")</f>
        <v/>
      </c>
      <c r="T128" s="165" t="str">
        <f>IFERROR(+VLOOKUP(R128,インプットシート!$B:$Z,21,0),"")</f>
        <v/>
      </c>
      <c r="U128">
        <v>126</v>
      </c>
      <c r="V128" s="165" t="str">
        <f t="shared" si="23"/>
        <v>1年目備品購入費126</v>
      </c>
      <c r="W128" s="165" t="str">
        <f>IFERROR(+VLOOKUP(V128,インプットシート!$B:$Z,25,0),"")</f>
        <v/>
      </c>
      <c r="X128" s="165" t="str">
        <f>IFERROR(+VLOOKUP(V128,インプットシート!$B:$Z,21,0),"")</f>
        <v/>
      </c>
      <c r="Y128">
        <v>126</v>
      </c>
      <c r="Z128" s="165" t="str">
        <f t="shared" si="24"/>
        <v>1年目消耗品費126</v>
      </c>
      <c r="AA128" s="165" t="str">
        <f>IFERROR(+VLOOKUP(Z128,インプットシート!$B:$Z,25,0),"")</f>
        <v/>
      </c>
      <c r="AB128" s="165" t="str">
        <f>IFERROR(+VLOOKUP(Z128,インプットシート!$B:$Z,21,0),"")</f>
        <v/>
      </c>
      <c r="AC128">
        <v>126</v>
      </c>
      <c r="AD128" s="165" t="str">
        <f t="shared" si="25"/>
        <v>1年目借料損料126</v>
      </c>
      <c r="AE128" s="165" t="str">
        <f>IFERROR(+VLOOKUP(AD128,インプットシート!$B:$Z,25,0),"")</f>
        <v/>
      </c>
      <c r="AF128" s="165" t="str">
        <f>IFERROR(+VLOOKUP(AD128,インプットシート!$B:$Z,21,0),"")</f>
        <v/>
      </c>
      <c r="AG128">
        <v>126</v>
      </c>
      <c r="AH128" s="165" t="str">
        <f t="shared" si="26"/>
        <v>1年目印刷製本費126</v>
      </c>
      <c r="AI128" s="165" t="str">
        <f>IFERROR(+VLOOKUP(AH128,インプットシート!$B:$Z,25,0),"")</f>
        <v/>
      </c>
      <c r="AJ128" s="165" t="str">
        <f>IFERROR(+VLOOKUP(AH128,インプットシート!$B:$Z,21,0),"")</f>
        <v/>
      </c>
      <c r="AK128">
        <v>126</v>
      </c>
      <c r="AL128" s="165" t="str">
        <f t="shared" si="27"/>
        <v>1年目通信運搬費126</v>
      </c>
      <c r="AM128" s="165" t="str">
        <f>IFERROR(+VLOOKUP(AL128,インプットシート!$B:$Z,25,0),"")</f>
        <v/>
      </c>
      <c r="AN128" s="165" t="str">
        <f>IFERROR(+VLOOKUP(AL128,インプットシート!$B:$Z,21,0),"")</f>
        <v/>
      </c>
      <c r="AO128">
        <v>126</v>
      </c>
      <c r="AP128" s="165" t="str">
        <f t="shared" si="28"/>
        <v>1年目委託費126</v>
      </c>
      <c r="AQ128" s="165" t="str">
        <f>IFERROR(+VLOOKUP(AP128,インプットシート!$B:$Z,25,0),"")</f>
        <v/>
      </c>
      <c r="AR128" s="165" t="str">
        <f>IFERROR(+VLOOKUP(AP128,インプットシート!$B:$Z,21,0),"")</f>
        <v/>
      </c>
      <c r="AS128">
        <v>126</v>
      </c>
      <c r="AT128" s="165" t="str">
        <f t="shared" si="29"/>
        <v>1年目雑役務費126</v>
      </c>
      <c r="AU128" s="165" t="str">
        <f>IFERROR(+VLOOKUP(AT128,インプットシート!$B:$Z,25,0),"")</f>
        <v/>
      </c>
      <c r="AV128" s="165" t="str">
        <f>IFERROR(+VLOOKUP(AT128,インプットシート!$B:$Z,21,0),"")</f>
        <v/>
      </c>
      <c r="AW128">
        <v>126</v>
      </c>
      <c r="AX128" s="165" t="str">
        <f t="shared" si="30"/>
        <v>1年目保険料126</v>
      </c>
      <c r="AY128" s="165" t="str">
        <f>IFERROR(+VLOOKUP(AX128,インプットシート!$B:$Z,25,0),"")</f>
        <v/>
      </c>
      <c r="AZ128" s="165" t="str">
        <f>IFERROR(+VLOOKUP(AX128,インプットシート!$B:$Z,21,0),"")</f>
        <v/>
      </c>
      <c r="BA128">
        <v>126</v>
      </c>
      <c r="BB128" s="165" t="str">
        <f t="shared" si="31"/>
        <v>1年目その他の経費126</v>
      </c>
      <c r="BC128" s="165" t="str">
        <f>IFERROR(+VLOOKUP(BB128,インプットシート!$B:$Z,25,0),"")</f>
        <v/>
      </c>
      <c r="BD128" s="165" t="str">
        <f>IFERROR(+VLOOKUP(BB128,インプットシート!$B:$Z,21,0),"")</f>
        <v/>
      </c>
      <c r="BE128">
        <v>126</v>
      </c>
      <c r="BF128" s="165" t="str">
        <f t="shared" si="32"/>
        <v>1年目参加費収入126</v>
      </c>
      <c r="BG128" s="165" t="str">
        <f>IFERROR(+VLOOKUP(BF128,インプットシート!$B:$Z,25,0),"")</f>
        <v/>
      </c>
      <c r="BH128" s="165" t="str">
        <f>IFERROR(+VLOOKUP(BF128,インプットシート!$B:$Z,21,0),"")</f>
        <v/>
      </c>
      <c r="BI128">
        <v>126</v>
      </c>
      <c r="BJ128" s="165" t="str">
        <f t="shared" si="33"/>
        <v>1年目寄付金・協賛金収入126</v>
      </c>
      <c r="BK128" s="165" t="str">
        <f>IFERROR(+VLOOKUP(BJ128,インプットシート!$B:$Z,25,0),"")</f>
        <v/>
      </c>
      <c r="BL128" s="165" t="str">
        <f>IFERROR(+VLOOKUP(BJ128,インプットシート!$B:$Z,21,0),"")</f>
        <v/>
      </c>
      <c r="BM128">
        <v>126</v>
      </c>
      <c r="BN128" s="165" t="str">
        <f t="shared" si="34"/>
        <v>1年目一般会計繰入金126</v>
      </c>
      <c r="BO128" s="165" t="str">
        <f>IFERROR(+VLOOKUP(BN128,インプットシート!$B:$Z,25,0),"")</f>
        <v/>
      </c>
      <c r="BP128" s="165" t="str">
        <f>IFERROR(+VLOOKUP(BN128,インプットシート!$B:$Z,21,0),"")</f>
        <v/>
      </c>
      <c r="BQ128">
        <v>126</v>
      </c>
      <c r="BR128" s="165" t="str">
        <f t="shared" si="35"/>
        <v>1年目賃金（職員）126</v>
      </c>
      <c r="BS128" s="165" t="str">
        <f>IFERROR(+VLOOKUP(BR128,インプットシート!$B:$Z,25,0),"")</f>
        <v/>
      </c>
      <c r="BT128" s="165" t="str">
        <f>IFERROR(+VLOOKUP(BR128,インプットシート!$B:$Z,21,0),"")</f>
        <v/>
      </c>
    </row>
    <row r="129" spans="1:72">
      <c r="A129">
        <v>127</v>
      </c>
      <c r="B129" s="165" t="str">
        <f t="shared" si="18"/>
        <v>1年目謝金127</v>
      </c>
      <c r="C129" s="165" t="str">
        <f>IFERROR(+VLOOKUP(B129,インプットシート!$B:$Z,25,0),"")</f>
        <v/>
      </c>
      <c r="D129" s="165" t="str">
        <f>IFERROR(+VLOOKUP(B129,インプットシート!$B:$Z,21,0),"")</f>
        <v/>
      </c>
      <c r="E129">
        <v>127</v>
      </c>
      <c r="F129" s="165" t="str">
        <f t="shared" si="19"/>
        <v>1年目旅費127</v>
      </c>
      <c r="G129" s="165" t="str">
        <f>IFERROR(+VLOOKUP(F129,インプットシート!$B:$Z,25,0),"")</f>
        <v/>
      </c>
      <c r="H129" s="165" t="str">
        <f>IFERROR(+VLOOKUP(F129,インプットシート!$B:$Z,21,0),"")</f>
        <v/>
      </c>
      <c r="I129">
        <v>127</v>
      </c>
      <c r="J129" s="165" t="str">
        <f t="shared" si="20"/>
        <v>1年目賃金（アルバイト）127</v>
      </c>
      <c r="K129" s="165" t="str">
        <f>IFERROR(+VLOOKUP(J129,インプットシート!$B:$Z,25,0),"")</f>
        <v/>
      </c>
      <c r="L129" s="165" t="str">
        <f>IFERROR(+VLOOKUP(J129,インプットシート!$B:$Z,21,0),"")</f>
        <v/>
      </c>
      <c r="M129">
        <v>127</v>
      </c>
      <c r="N129" s="165" t="str">
        <f t="shared" si="21"/>
        <v>1年目家賃127</v>
      </c>
      <c r="O129" s="165" t="str">
        <f>IFERROR(+VLOOKUP(N129,インプットシート!$B:$Z,25,0),"")</f>
        <v/>
      </c>
      <c r="P129" s="165" t="str">
        <f>IFERROR(+VLOOKUP(N129,インプットシート!$B:$Z,21,0),"")</f>
        <v/>
      </c>
      <c r="Q129">
        <v>127</v>
      </c>
      <c r="R129" s="165" t="str">
        <f t="shared" si="22"/>
        <v>1年目光熱水費127</v>
      </c>
      <c r="S129" s="165" t="str">
        <f>IFERROR(+VLOOKUP(R129,インプットシート!$B:$Z,25,0),"")</f>
        <v/>
      </c>
      <c r="T129" s="165" t="str">
        <f>IFERROR(+VLOOKUP(R129,インプットシート!$B:$Z,21,0),"")</f>
        <v/>
      </c>
      <c r="U129">
        <v>127</v>
      </c>
      <c r="V129" s="165" t="str">
        <f t="shared" si="23"/>
        <v>1年目備品購入費127</v>
      </c>
      <c r="W129" s="165" t="str">
        <f>IFERROR(+VLOOKUP(V129,インプットシート!$B:$Z,25,0),"")</f>
        <v/>
      </c>
      <c r="X129" s="165" t="str">
        <f>IFERROR(+VLOOKUP(V129,インプットシート!$B:$Z,21,0),"")</f>
        <v/>
      </c>
      <c r="Y129">
        <v>127</v>
      </c>
      <c r="Z129" s="165" t="str">
        <f t="shared" si="24"/>
        <v>1年目消耗品費127</v>
      </c>
      <c r="AA129" s="165" t="str">
        <f>IFERROR(+VLOOKUP(Z129,インプットシート!$B:$Z,25,0),"")</f>
        <v/>
      </c>
      <c r="AB129" s="165" t="str">
        <f>IFERROR(+VLOOKUP(Z129,インプットシート!$B:$Z,21,0),"")</f>
        <v/>
      </c>
      <c r="AC129">
        <v>127</v>
      </c>
      <c r="AD129" s="165" t="str">
        <f t="shared" si="25"/>
        <v>1年目借料損料127</v>
      </c>
      <c r="AE129" s="165" t="str">
        <f>IFERROR(+VLOOKUP(AD129,インプットシート!$B:$Z,25,0),"")</f>
        <v/>
      </c>
      <c r="AF129" s="165" t="str">
        <f>IFERROR(+VLOOKUP(AD129,インプットシート!$B:$Z,21,0),"")</f>
        <v/>
      </c>
      <c r="AG129">
        <v>127</v>
      </c>
      <c r="AH129" s="165" t="str">
        <f t="shared" si="26"/>
        <v>1年目印刷製本費127</v>
      </c>
      <c r="AI129" s="165" t="str">
        <f>IFERROR(+VLOOKUP(AH129,インプットシート!$B:$Z,25,0),"")</f>
        <v/>
      </c>
      <c r="AJ129" s="165" t="str">
        <f>IFERROR(+VLOOKUP(AH129,インプットシート!$B:$Z,21,0),"")</f>
        <v/>
      </c>
      <c r="AK129">
        <v>127</v>
      </c>
      <c r="AL129" s="165" t="str">
        <f t="shared" si="27"/>
        <v>1年目通信運搬費127</v>
      </c>
      <c r="AM129" s="165" t="str">
        <f>IFERROR(+VLOOKUP(AL129,インプットシート!$B:$Z,25,0),"")</f>
        <v/>
      </c>
      <c r="AN129" s="165" t="str">
        <f>IFERROR(+VLOOKUP(AL129,インプットシート!$B:$Z,21,0),"")</f>
        <v/>
      </c>
      <c r="AO129">
        <v>127</v>
      </c>
      <c r="AP129" s="165" t="str">
        <f t="shared" si="28"/>
        <v>1年目委託費127</v>
      </c>
      <c r="AQ129" s="165" t="str">
        <f>IFERROR(+VLOOKUP(AP129,インプットシート!$B:$Z,25,0),"")</f>
        <v/>
      </c>
      <c r="AR129" s="165" t="str">
        <f>IFERROR(+VLOOKUP(AP129,インプットシート!$B:$Z,21,0),"")</f>
        <v/>
      </c>
      <c r="AS129">
        <v>127</v>
      </c>
      <c r="AT129" s="165" t="str">
        <f t="shared" si="29"/>
        <v>1年目雑役務費127</v>
      </c>
      <c r="AU129" s="165" t="str">
        <f>IFERROR(+VLOOKUP(AT129,インプットシート!$B:$Z,25,0),"")</f>
        <v/>
      </c>
      <c r="AV129" s="165" t="str">
        <f>IFERROR(+VLOOKUP(AT129,インプットシート!$B:$Z,21,0),"")</f>
        <v/>
      </c>
      <c r="AW129">
        <v>127</v>
      </c>
      <c r="AX129" s="165" t="str">
        <f t="shared" si="30"/>
        <v>1年目保険料127</v>
      </c>
      <c r="AY129" s="165" t="str">
        <f>IFERROR(+VLOOKUP(AX129,インプットシート!$B:$Z,25,0),"")</f>
        <v/>
      </c>
      <c r="AZ129" s="165" t="str">
        <f>IFERROR(+VLOOKUP(AX129,インプットシート!$B:$Z,21,0),"")</f>
        <v/>
      </c>
      <c r="BA129">
        <v>127</v>
      </c>
      <c r="BB129" s="165" t="str">
        <f t="shared" si="31"/>
        <v>1年目その他の経費127</v>
      </c>
      <c r="BC129" s="165" t="str">
        <f>IFERROR(+VLOOKUP(BB129,インプットシート!$B:$Z,25,0),"")</f>
        <v/>
      </c>
      <c r="BD129" s="165" t="str">
        <f>IFERROR(+VLOOKUP(BB129,インプットシート!$B:$Z,21,0),"")</f>
        <v/>
      </c>
      <c r="BE129">
        <v>127</v>
      </c>
      <c r="BF129" s="165" t="str">
        <f t="shared" si="32"/>
        <v>1年目参加費収入127</v>
      </c>
      <c r="BG129" s="165" t="str">
        <f>IFERROR(+VLOOKUP(BF129,インプットシート!$B:$Z,25,0),"")</f>
        <v/>
      </c>
      <c r="BH129" s="165" t="str">
        <f>IFERROR(+VLOOKUP(BF129,インプットシート!$B:$Z,21,0),"")</f>
        <v/>
      </c>
      <c r="BI129">
        <v>127</v>
      </c>
      <c r="BJ129" s="165" t="str">
        <f t="shared" si="33"/>
        <v>1年目寄付金・協賛金収入127</v>
      </c>
      <c r="BK129" s="165" t="str">
        <f>IFERROR(+VLOOKUP(BJ129,インプットシート!$B:$Z,25,0),"")</f>
        <v/>
      </c>
      <c r="BL129" s="165" t="str">
        <f>IFERROR(+VLOOKUP(BJ129,インプットシート!$B:$Z,21,0),"")</f>
        <v/>
      </c>
      <c r="BM129">
        <v>127</v>
      </c>
      <c r="BN129" s="165" t="str">
        <f t="shared" si="34"/>
        <v>1年目一般会計繰入金127</v>
      </c>
      <c r="BO129" s="165" t="str">
        <f>IFERROR(+VLOOKUP(BN129,インプットシート!$B:$Z,25,0),"")</f>
        <v/>
      </c>
      <c r="BP129" s="165" t="str">
        <f>IFERROR(+VLOOKUP(BN129,インプットシート!$B:$Z,21,0),"")</f>
        <v/>
      </c>
      <c r="BQ129">
        <v>127</v>
      </c>
      <c r="BR129" s="165" t="str">
        <f t="shared" si="35"/>
        <v>1年目賃金（職員）127</v>
      </c>
      <c r="BS129" s="165" t="str">
        <f>IFERROR(+VLOOKUP(BR129,インプットシート!$B:$Z,25,0),"")</f>
        <v/>
      </c>
      <c r="BT129" s="165" t="str">
        <f>IFERROR(+VLOOKUP(BR129,インプットシート!$B:$Z,21,0),"")</f>
        <v/>
      </c>
    </row>
    <row r="130" spans="1:72">
      <c r="A130">
        <v>128</v>
      </c>
      <c r="B130" s="165" t="str">
        <f t="shared" si="18"/>
        <v>1年目謝金128</v>
      </c>
      <c r="C130" s="165" t="str">
        <f>IFERROR(+VLOOKUP(B130,インプットシート!$B:$Z,25,0),"")</f>
        <v/>
      </c>
      <c r="D130" s="165" t="str">
        <f>IFERROR(+VLOOKUP(B130,インプットシート!$B:$Z,21,0),"")</f>
        <v/>
      </c>
      <c r="E130">
        <v>128</v>
      </c>
      <c r="F130" s="165" t="str">
        <f t="shared" si="19"/>
        <v>1年目旅費128</v>
      </c>
      <c r="G130" s="165" t="str">
        <f>IFERROR(+VLOOKUP(F130,インプットシート!$B:$Z,25,0),"")</f>
        <v/>
      </c>
      <c r="H130" s="165" t="str">
        <f>IFERROR(+VLOOKUP(F130,インプットシート!$B:$Z,21,0),"")</f>
        <v/>
      </c>
      <c r="I130">
        <v>128</v>
      </c>
      <c r="J130" s="165" t="str">
        <f t="shared" si="20"/>
        <v>1年目賃金（アルバイト）128</v>
      </c>
      <c r="K130" s="165" t="str">
        <f>IFERROR(+VLOOKUP(J130,インプットシート!$B:$Z,25,0),"")</f>
        <v/>
      </c>
      <c r="L130" s="165" t="str">
        <f>IFERROR(+VLOOKUP(J130,インプットシート!$B:$Z,21,0),"")</f>
        <v/>
      </c>
      <c r="M130">
        <v>128</v>
      </c>
      <c r="N130" s="165" t="str">
        <f t="shared" si="21"/>
        <v>1年目家賃128</v>
      </c>
      <c r="O130" s="165" t="str">
        <f>IFERROR(+VLOOKUP(N130,インプットシート!$B:$Z,25,0),"")</f>
        <v/>
      </c>
      <c r="P130" s="165" t="str">
        <f>IFERROR(+VLOOKUP(N130,インプットシート!$B:$Z,21,0),"")</f>
        <v/>
      </c>
      <c r="Q130">
        <v>128</v>
      </c>
      <c r="R130" s="165" t="str">
        <f t="shared" si="22"/>
        <v>1年目光熱水費128</v>
      </c>
      <c r="S130" s="165" t="str">
        <f>IFERROR(+VLOOKUP(R130,インプットシート!$B:$Z,25,0),"")</f>
        <v/>
      </c>
      <c r="T130" s="165" t="str">
        <f>IFERROR(+VLOOKUP(R130,インプットシート!$B:$Z,21,0),"")</f>
        <v/>
      </c>
      <c r="U130">
        <v>128</v>
      </c>
      <c r="V130" s="165" t="str">
        <f t="shared" si="23"/>
        <v>1年目備品購入費128</v>
      </c>
      <c r="W130" s="165" t="str">
        <f>IFERROR(+VLOOKUP(V130,インプットシート!$B:$Z,25,0),"")</f>
        <v/>
      </c>
      <c r="X130" s="165" t="str">
        <f>IFERROR(+VLOOKUP(V130,インプットシート!$B:$Z,21,0),"")</f>
        <v/>
      </c>
      <c r="Y130">
        <v>128</v>
      </c>
      <c r="Z130" s="165" t="str">
        <f t="shared" si="24"/>
        <v>1年目消耗品費128</v>
      </c>
      <c r="AA130" s="165" t="str">
        <f>IFERROR(+VLOOKUP(Z130,インプットシート!$B:$Z,25,0),"")</f>
        <v/>
      </c>
      <c r="AB130" s="165" t="str">
        <f>IFERROR(+VLOOKUP(Z130,インプットシート!$B:$Z,21,0),"")</f>
        <v/>
      </c>
      <c r="AC130">
        <v>128</v>
      </c>
      <c r="AD130" s="165" t="str">
        <f t="shared" si="25"/>
        <v>1年目借料損料128</v>
      </c>
      <c r="AE130" s="165" t="str">
        <f>IFERROR(+VLOOKUP(AD130,インプットシート!$B:$Z,25,0),"")</f>
        <v/>
      </c>
      <c r="AF130" s="165" t="str">
        <f>IFERROR(+VLOOKUP(AD130,インプットシート!$B:$Z,21,0),"")</f>
        <v/>
      </c>
      <c r="AG130">
        <v>128</v>
      </c>
      <c r="AH130" s="165" t="str">
        <f t="shared" si="26"/>
        <v>1年目印刷製本費128</v>
      </c>
      <c r="AI130" s="165" t="str">
        <f>IFERROR(+VLOOKUP(AH130,インプットシート!$B:$Z,25,0),"")</f>
        <v/>
      </c>
      <c r="AJ130" s="165" t="str">
        <f>IFERROR(+VLOOKUP(AH130,インプットシート!$B:$Z,21,0),"")</f>
        <v/>
      </c>
      <c r="AK130">
        <v>128</v>
      </c>
      <c r="AL130" s="165" t="str">
        <f t="shared" si="27"/>
        <v>1年目通信運搬費128</v>
      </c>
      <c r="AM130" s="165" t="str">
        <f>IFERROR(+VLOOKUP(AL130,インプットシート!$B:$Z,25,0),"")</f>
        <v/>
      </c>
      <c r="AN130" s="165" t="str">
        <f>IFERROR(+VLOOKUP(AL130,インプットシート!$B:$Z,21,0),"")</f>
        <v/>
      </c>
      <c r="AO130">
        <v>128</v>
      </c>
      <c r="AP130" s="165" t="str">
        <f t="shared" si="28"/>
        <v>1年目委託費128</v>
      </c>
      <c r="AQ130" s="165" t="str">
        <f>IFERROR(+VLOOKUP(AP130,インプットシート!$B:$Z,25,0),"")</f>
        <v/>
      </c>
      <c r="AR130" s="165" t="str">
        <f>IFERROR(+VLOOKUP(AP130,インプットシート!$B:$Z,21,0),"")</f>
        <v/>
      </c>
      <c r="AS130">
        <v>128</v>
      </c>
      <c r="AT130" s="165" t="str">
        <f t="shared" si="29"/>
        <v>1年目雑役務費128</v>
      </c>
      <c r="AU130" s="165" t="str">
        <f>IFERROR(+VLOOKUP(AT130,インプットシート!$B:$Z,25,0),"")</f>
        <v/>
      </c>
      <c r="AV130" s="165" t="str">
        <f>IFERROR(+VLOOKUP(AT130,インプットシート!$B:$Z,21,0),"")</f>
        <v/>
      </c>
      <c r="AW130">
        <v>128</v>
      </c>
      <c r="AX130" s="165" t="str">
        <f t="shared" si="30"/>
        <v>1年目保険料128</v>
      </c>
      <c r="AY130" s="165" t="str">
        <f>IFERROR(+VLOOKUP(AX130,インプットシート!$B:$Z,25,0),"")</f>
        <v/>
      </c>
      <c r="AZ130" s="165" t="str">
        <f>IFERROR(+VLOOKUP(AX130,インプットシート!$B:$Z,21,0),"")</f>
        <v/>
      </c>
      <c r="BA130">
        <v>128</v>
      </c>
      <c r="BB130" s="165" t="str">
        <f t="shared" si="31"/>
        <v>1年目その他の経費128</v>
      </c>
      <c r="BC130" s="165" t="str">
        <f>IFERROR(+VLOOKUP(BB130,インプットシート!$B:$Z,25,0),"")</f>
        <v/>
      </c>
      <c r="BD130" s="165" t="str">
        <f>IFERROR(+VLOOKUP(BB130,インプットシート!$B:$Z,21,0),"")</f>
        <v/>
      </c>
      <c r="BE130">
        <v>128</v>
      </c>
      <c r="BF130" s="165" t="str">
        <f t="shared" si="32"/>
        <v>1年目参加費収入128</v>
      </c>
      <c r="BG130" s="165" t="str">
        <f>IFERROR(+VLOOKUP(BF130,インプットシート!$B:$Z,25,0),"")</f>
        <v/>
      </c>
      <c r="BH130" s="165" t="str">
        <f>IFERROR(+VLOOKUP(BF130,インプットシート!$B:$Z,21,0),"")</f>
        <v/>
      </c>
      <c r="BI130">
        <v>128</v>
      </c>
      <c r="BJ130" s="165" t="str">
        <f t="shared" si="33"/>
        <v>1年目寄付金・協賛金収入128</v>
      </c>
      <c r="BK130" s="165" t="str">
        <f>IFERROR(+VLOOKUP(BJ130,インプットシート!$B:$Z,25,0),"")</f>
        <v/>
      </c>
      <c r="BL130" s="165" t="str">
        <f>IFERROR(+VLOOKUP(BJ130,インプットシート!$B:$Z,21,0),"")</f>
        <v/>
      </c>
      <c r="BM130">
        <v>128</v>
      </c>
      <c r="BN130" s="165" t="str">
        <f t="shared" si="34"/>
        <v>1年目一般会計繰入金128</v>
      </c>
      <c r="BO130" s="165" t="str">
        <f>IFERROR(+VLOOKUP(BN130,インプットシート!$B:$Z,25,0),"")</f>
        <v/>
      </c>
      <c r="BP130" s="165" t="str">
        <f>IFERROR(+VLOOKUP(BN130,インプットシート!$B:$Z,21,0),"")</f>
        <v/>
      </c>
      <c r="BQ130">
        <v>128</v>
      </c>
      <c r="BR130" s="165" t="str">
        <f t="shared" si="35"/>
        <v>1年目賃金（職員）128</v>
      </c>
      <c r="BS130" s="165" t="str">
        <f>IFERROR(+VLOOKUP(BR130,インプットシート!$B:$Z,25,0),"")</f>
        <v/>
      </c>
      <c r="BT130" s="165" t="str">
        <f>IFERROR(+VLOOKUP(BR130,インプットシート!$B:$Z,21,0),"")</f>
        <v/>
      </c>
    </row>
    <row r="131" spans="1:72">
      <c r="A131">
        <v>129</v>
      </c>
      <c r="B131" s="165" t="str">
        <f t="shared" si="18"/>
        <v>1年目謝金129</v>
      </c>
      <c r="C131" s="165" t="str">
        <f>IFERROR(+VLOOKUP(B131,インプットシート!$B:$Z,25,0),"")</f>
        <v/>
      </c>
      <c r="D131" s="165" t="str">
        <f>IFERROR(+VLOOKUP(B131,インプットシート!$B:$Z,21,0),"")</f>
        <v/>
      </c>
      <c r="E131">
        <v>129</v>
      </c>
      <c r="F131" s="165" t="str">
        <f t="shared" si="19"/>
        <v>1年目旅費129</v>
      </c>
      <c r="G131" s="165" t="str">
        <f>IFERROR(+VLOOKUP(F131,インプットシート!$B:$Z,25,0),"")</f>
        <v/>
      </c>
      <c r="H131" s="165" t="str">
        <f>IFERROR(+VLOOKUP(F131,インプットシート!$B:$Z,21,0),"")</f>
        <v/>
      </c>
      <c r="I131">
        <v>129</v>
      </c>
      <c r="J131" s="165" t="str">
        <f t="shared" si="20"/>
        <v>1年目賃金（アルバイト）129</v>
      </c>
      <c r="K131" s="165" t="str">
        <f>IFERROR(+VLOOKUP(J131,インプットシート!$B:$Z,25,0),"")</f>
        <v/>
      </c>
      <c r="L131" s="165" t="str">
        <f>IFERROR(+VLOOKUP(J131,インプットシート!$B:$Z,21,0),"")</f>
        <v/>
      </c>
      <c r="M131">
        <v>129</v>
      </c>
      <c r="N131" s="165" t="str">
        <f t="shared" si="21"/>
        <v>1年目家賃129</v>
      </c>
      <c r="O131" s="165" t="str">
        <f>IFERROR(+VLOOKUP(N131,インプットシート!$B:$Z,25,0),"")</f>
        <v/>
      </c>
      <c r="P131" s="165" t="str">
        <f>IFERROR(+VLOOKUP(N131,インプットシート!$B:$Z,21,0),"")</f>
        <v/>
      </c>
      <c r="Q131">
        <v>129</v>
      </c>
      <c r="R131" s="165" t="str">
        <f t="shared" si="22"/>
        <v>1年目光熱水費129</v>
      </c>
      <c r="S131" s="165" t="str">
        <f>IFERROR(+VLOOKUP(R131,インプットシート!$B:$Z,25,0),"")</f>
        <v/>
      </c>
      <c r="T131" s="165" t="str">
        <f>IFERROR(+VLOOKUP(R131,インプットシート!$B:$Z,21,0),"")</f>
        <v/>
      </c>
      <c r="U131">
        <v>129</v>
      </c>
      <c r="V131" s="165" t="str">
        <f t="shared" si="23"/>
        <v>1年目備品購入費129</v>
      </c>
      <c r="W131" s="165" t="str">
        <f>IFERROR(+VLOOKUP(V131,インプットシート!$B:$Z,25,0),"")</f>
        <v/>
      </c>
      <c r="X131" s="165" t="str">
        <f>IFERROR(+VLOOKUP(V131,インプットシート!$B:$Z,21,0),"")</f>
        <v/>
      </c>
      <c r="Y131">
        <v>129</v>
      </c>
      <c r="Z131" s="165" t="str">
        <f t="shared" si="24"/>
        <v>1年目消耗品費129</v>
      </c>
      <c r="AA131" s="165" t="str">
        <f>IFERROR(+VLOOKUP(Z131,インプットシート!$B:$Z,25,0),"")</f>
        <v/>
      </c>
      <c r="AB131" s="165" t="str">
        <f>IFERROR(+VLOOKUP(Z131,インプットシート!$B:$Z,21,0),"")</f>
        <v/>
      </c>
      <c r="AC131">
        <v>129</v>
      </c>
      <c r="AD131" s="165" t="str">
        <f t="shared" si="25"/>
        <v>1年目借料損料129</v>
      </c>
      <c r="AE131" s="165" t="str">
        <f>IFERROR(+VLOOKUP(AD131,インプットシート!$B:$Z,25,0),"")</f>
        <v/>
      </c>
      <c r="AF131" s="165" t="str">
        <f>IFERROR(+VLOOKUP(AD131,インプットシート!$B:$Z,21,0),"")</f>
        <v/>
      </c>
      <c r="AG131">
        <v>129</v>
      </c>
      <c r="AH131" s="165" t="str">
        <f t="shared" si="26"/>
        <v>1年目印刷製本費129</v>
      </c>
      <c r="AI131" s="165" t="str">
        <f>IFERROR(+VLOOKUP(AH131,インプットシート!$B:$Z,25,0),"")</f>
        <v/>
      </c>
      <c r="AJ131" s="165" t="str">
        <f>IFERROR(+VLOOKUP(AH131,インプットシート!$B:$Z,21,0),"")</f>
        <v/>
      </c>
      <c r="AK131">
        <v>129</v>
      </c>
      <c r="AL131" s="165" t="str">
        <f t="shared" si="27"/>
        <v>1年目通信運搬費129</v>
      </c>
      <c r="AM131" s="165" t="str">
        <f>IFERROR(+VLOOKUP(AL131,インプットシート!$B:$Z,25,0),"")</f>
        <v/>
      </c>
      <c r="AN131" s="165" t="str">
        <f>IFERROR(+VLOOKUP(AL131,インプットシート!$B:$Z,21,0),"")</f>
        <v/>
      </c>
      <c r="AO131">
        <v>129</v>
      </c>
      <c r="AP131" s="165" t="str">
        <f t="shared" si="28"/>
        <v>1年目委託費129</v>
      </c>
      <c r="AQ131" s="165" t="str">
        <f>IFERROR(+VLOOKUP(AP131,インプットシート!$B:$Z,25,0),"")</f>
        <v/>
      </c>
      <c r="AR131" s="165" t="str">
        <f>IFERROR(+VLOOKUP(AP131,インプットシート!$B:$Z,21,0),"")</f>
        <v/>
      </c>
      <c r="AS131">
        <v>129</v>
      </c>
      <c r="AT131" s="165" t="str">
        <f t="shared" si="29"/>
        <v>1年目雑役務費129</v>
      </c>
      <c r="AU131" s="165" t="str">
        <f>IFERROR(+VLOOKUP(AT131,インプットシート!$B:$Z,25,0),"")</f>
        <v/>
      </c>
      <c r="AV131" s="165" t="str">
        <f>IFERROR(+VLOOKUP(AT131,インプットシート!$B:$Z,21,0),"")</f>
        <v/>
      </c>
      <c r="AW131">
        <v>129</v>
      </c>
      <c r="AX131" s="165" t="str">
        <f t="shared" si="30"/>
        <v>1年目保険料129</v>
      </c>
      <c r="AY131" s="165" t="str">
        <f>IFERROR(+VLOOKUP(AX131,インプットシート!$B:$Z,25,0),"")</f>
        <v/>
      </c>
      <c r="AZ131" s="165" t="str">
        <f>IFERROR(+VLOOKUP(AX131,インプットシート!$B:$Z,21,0),"")</f>
        <v/>
      </c>
      <c r="BA131">
        <v>129</v>
      </c>
      <c r="BB131" s="165" t="str">
        <f t="shared" si="31"/>
        <v>1年目その他の経費129</v>
      </c>
      <c r="BC131" s="165" t="str">
        <f>IFERROR(+VLOOKUP(BB131,インプットシート!$B:$Z,25,0),"")</f>
        <v/>
      </c>
      <c r="BD131" s="165" t="str">
        <f>IFERROR(+VLOOKUP(BB131,インプットシート!$B:$Z,21,0),"")</f>
        <v/>
      </c>
      <c r="BE131">
        <v>129</v>
      </c>
      <c r="BF131" s="165" t="str">
        <f t="shared" si="32"/>
        <v>1年目参加費収入129</v>
      </c>
      <c r="BG131" s="165" t="str">
        <f>IFERROR(+VLOOKUP(BF131,インプットシート!$B:$Z,25,0),"")</f>
        <v/>
      </c>
      <c r="BH131" s="165" t="str">
        <f>IFERROR(+VLOOKUP(BF131,インプットシート!$B:$Z,21,0),"")</f>
        <v/>
      </c>
      <c r="BI131">
        <v>129</v>
      </c>
      <c r="BJ131" s="165" t="str">
        <f t="shared" si="33"/>
        <v>1年目寄付金・協賛金収入129</v>
      </c>
      <c r="BK131" s="165" t="str">
        <f>IFERROR(+VLOOKUP(BJ131,インプットシート!$B:$Z,25,0),"")</f>
        <v/>
      </c>
      <c r="BL131" s="165" t="str">
        <f>IFERROR(+VLOOKUP(BJ131,インプットシート!$B:$Z,21,0),"")</f>
        <v/>
      </c>
      <c r="BM131">
        <v>129</v>
      </c>
      <c r="BN131" s="165" t="str">
        <f t="shared" si="34"/>
        <v>1年目一般会計繰入金129</v>
      </c>
      <c r="BO131" s="165" t="str">
        <f>IFERROR(+VLOOKUP(BN131,インプットシート!$B:$Z,25,0),"")</f>
        <v/>
      </c>
      <c r="BP131" s="165" t="str">
        <f>IFERROR(+VLOOKUP(BN131,インプットシート!$B:$Z,21,0),"")</f>
        <v/>
      </c>
      <c r="BQ131">
        <v>129</v>
      </c>
      <c r="BR131" s="165" t="str">
        <f t="shared" si="35"/>
        <v>1年目賃金（職員）129</v>
      </c>
      <c r="BS131" s="165" t="str">
        <f>IFERROR(+VLOOKUP(BR131,インプットシート!$B:$Z,25,0),"")</f>
        <v/>
      </c>
      <c r="BT131" s="165" t="str">
        <f>IFERROR(+VLOOKUP(BR131,インプットシート!$B:$Z,21,0),"")</f>
        <v/>
      </c>
    </row>
    <row r="132" spans="1:72">
      <c r="A132">
        <v>130</v>
      </c>
      <c r="B132" s="165" t="str">
        <f t="shared" ref="B132:B195" si="36">A$1&amp;B$1&amp;A132</f>
        <v>1年目謝金130</v>
      </c>
      <c r="C132" s="165" t="str">
        <f>IFERROR(+VLOOKUP(B132,インプットシート!$B:$Z,25,0),"")</f>
        <v/>
      </c>
      <c r="D132" s="165" t="str">
        <f>IFERROR(+VLOOKUP(B132,インプットシート!$B:$Z,21,0),"")</f>
        <v/>
      </c>
      <c r="E132">
        <v>130</v>
      </c>
      <c r="F132" s="165" t="str">
        <f t="shared" ref="F132:F195" si="37">E$1&amp;F$1&amp;E132</f>
        <v>1年目旅費130</v>
      </c>
      <c r="G132" s="165" t="str">
        <f>IFERROR(+VLOOKUP(F132,インプットシート!$B:$Z,25,0),"")</f>
        <v/>
      </c>
      <c r="H132" s="165" t="str">
        <f>IFERROR(+VLOOKUP(F132,インプットシート!$B:$Z,21,0),"")</f>
        <v/>
      </c>
      <c r="I132">
        <v>130</v>
      </c>
      <c r="J132" s="165" t="str">
        <f t="shared" ref="J132:J195" si="38">I$1&amp;J$1&amp;I132</f>
        <v>1年目賃金（アルバイト）130</v>
      </c>
      <c r="K132" s="165" t="str">
        <f>IFERROR(+VLOOKUP(J132,インプットシート!$B:$Z,25,0),"")</f>
        <v/>
      </c>
      <c r="L132" s="165" t="str">
        <f>IFERROR(+VLOOKUP(J132,インプットシート!$B:$Z,21,0),"")</f>
        <v/>
      </c>
      <c r="M132">
        <v>130</v>
      </c>
      <c r="N132" s="165" t="str">
        <f t="shared" ref="N132:N195" si="39">M$1&amp;N$1&amp;M132</f>
        <v>1年目家賃130</v>
      </c>
      <c r="O132" s="165" t="str">
        <f>IFERROR(+VLOOKUP(N132,インプットシート!$B:$Z,25,0),"")</f>
        <v/>
      </c>
      <c r="P132" s="165" t="str">
        <f>IFERROR(+VLOOKUP(N132,インプットシート!$B:$Z,21,0),"")</f>
        <v/>
      </c>
      <c r="Q132">
        <v>130</v>
      </c>
      <c r="R132" s="165" t="str">
        <f t="shared" ref="R132:R195" si="40">Q$1&amp;R$1&amp;Q132</f>
        <v>1年目光熱水費130</v>
      </c>
      <c r="S132" s="165" t="str">
        <f>IFERROR(+VLOOKUP(R132,インプットシート!$B:$Z,25,0),"")</f>
        <v/>
      </c>
      <c r="T132" s="165" t="str">
        <f>IFERROR(+VLOOKUP(R132,インプットシート!$B:$Z,21,0),"")</f>
        <v/>
      </c>
      <c r="U132">
        <v>130</v>
      </c>
      <c r="V132" s="165" t="str">
        <f t="shared" ref="V132:V195" si="41">U$1&amp;V$1&amp;U132</f>
        <v>1年目備品購入費130</v>
      </c>
      <c r="W132" s="165" t="str">
        <f>IFERROR(+VLOOKUP(V132,インプットシート!$B:$Z,25,0),"")</f>
        <v/>
      </c>
      <c r="X132" s="165" t="str">
        <f>IFERROR(+VLOOKUP(V132,インプットシート!$B:$Z,21,0),"")</f>
        <v/>
      </c>
      <c r="Y132">
        <v>130</v>
      </c>
      <c r="Z132" s="165" t="str">
        <f t="shared" ref="Z132:Z195" si="42">Y$1&amp;Z$1&amp;Y132</f>
        <v>1年目消耗品費130</v>
      </c>
      <c r="AA132" s="165" t="str">
        <f>IFERROR(+VLOOKUP(Z132,インプットシート!$B:$Z,25,0),"")</f>
        <v/>
      </c>
      <c r="AB132" s="165" t="str">
        <f>IFERROR(+VLOOKUP(Z132,インプットシート!$B:$Z,21,0),"")</f>
        <v/>
      </c>
      <c r="AC132">
        <v>130</v>
      </c>
      <c r="AD132" s="165" t="str">
        <f t="shared" ref="AD132:AD195" si="43">AC$1&amp;AD$1&amp;AC132</f>
        <v>1年目借料損料130</v>
      </c>
      <c r="AE132" s="165" t="str">
        <f>IFERROR(+VLOOKUP(AD132,インプットシート!$B:$Z,25,0),"")</f>
        <v/>
      </c>
      <c r="AF132" s="165" t="str">
        <f>IFERROR(+VLOOKUP(AD132,インプットシート!$B:$Z,21,0),"")</f>
        <v/>
      </c>
      <c r="AG132">
        <v>130</v>
      </c>
      <c r="AH132" s="165" t="str">
        <f t="shared" ref="AH132:AH195" si="44">AG$1&amp;AH$1&amp;AG132</f>
        <v>1年目印刷製本費130</v>
      </c>
      <c r="AI132" s="165" t="str">
        <f>IFERROR(+VLOOKUP(AH132,インプットシート!$B:$Z,25,0),"")</f>
        <v/>
      </c>
      <c r="AJ132" s="165" t="str">
        <f>IFERROR(+VLOOKUP(AH132,インプットシート!$B:$Z,21,0),"")</f>
        <v/>
      </c>
      <c r="AK132">
        <v>130</v>
      </c>
      <c r="AL132" s="165" t="str">
        <f t="shared" ref="AL132:AL195" si="45">AK$1&amp;AL$1&amp;AK132</f>
        <v>1年目通信運搬費130</v>
      </c>
      <c r="AM132" s="165" t="str">
        <f>IFERROR(+VLOOKUP(AL132,インプットシート!$B:$Z,25,0),"")</f>
        <v/>
      </c>
      <c r="AN132" s="165" t="str">
        <f>IFERROR(+VLOOKUP(AL132,インプットシート!$B:$Z,21,0),"")</f>
        <v/>
      </c>
      <c r="AO132">
        <v>130</v>
      </c>
      <c r="AP132" s="165" t="str">
        <f t="shared" ref="AP132:AP195" si="46">AO$1&amp;AP$1&amp;AO132</f>
        <v>1年目委託費130</v>
      </c>
      <c r="AQ132" s="165" t="str">
        <f>IFERROR(+VLOOKUP(AP132,インプットシート!$B:$Z,25,0),"")</f>
        <v/>
      </c>
      <c r="AR132" s="165" t="str">
        <f>IFERROR(+VLOOKUP(AP132,インプットシート!$B:$Z,21,0),"")</f>
        <v/>
      </c>
      <c r="AS132">
        <v>130</v>
      </c>
      <c r="AT132" s="165" t="str">
        <f t="shared" ref="AT132:AT195" si="47">AS$1&amp;AT$1&amp;AS132</f>
        <v>1年目雑役務費130</v>
      </c>
      <c r="AU132" s="165" t="str">
        <f>IFERROR(+VLOOKUP(AT132,インプットシート!$B:$Z,25,0),"")</f>
        <v/>
      </c>
      <c r="AV132" s="165" t="str">
        <f>IFERROR(+VLOOKUP(AT132,インプットシート!$B:$Z,21,0),"")</f>
        <v/>
      </c>
      <c r="AW132">
        <v>130</v>
      </c>
      <c r="AX132" s="165" t="str">
        <f t="shared" ref="AX132:AX195" si="48">AW$1&amp;AX$1&amp;AW132</f>
        <v>1年目保険料130</v>
      </c>
      <c r="AY132" s="165" t="str">
        <f>IFERROR(+VLOOKUP(AX132,インプットシート!$B:$Z,25,0),"")</f>
        <v/>
      </c>
      <c r="AZ132" s="165" t="str">
        <f>IFERROR(+VLOOKUP(AX132,インプットシート!$B:$Z,21,0),"")</f>
        <v/>
      </c>
      <c r="BA132">
        <v>130</v>
      </c>
      <c r="BB132" s="165" t="str">
        <f t="shared" ref="BB132:BB195" si="49">BA$1&amp;BB$1&amp;BA132</f>
        <v>1年目その他の経費130</v>
      </c>
      <c r="BC132" s="165" t="str">
        <f>IFERROR(+VLOOKUP(BB132,インプットシート!$B:$Z,25,0),"")</f>
        <v/>
      </c>
      <c r="BD132" s="165" t="str">
        <f>IFERROR(+VLOOKUP(BB132,インプットシート!$B:$Z,21,0),"")</f>
        <v/>
      </c>
      <c r="BE132">
        <v>130</v>
      </c>
      <c r="BF132" s="165" t="str">
        <f t="shared" ref="BF132:BF195" si="50">BE$1&amp;BF$1&amp;BE132</f>
        <v>1年目参加費収入130</v>
      </c>
      <c r="BG132" s="165" t="str">
        <f>IFERROR(+VLOOKUP(BF132,インプットシート!$B:$Z,25,0),"")</f>
        <v/>
      </c>
      <c r="BH132" s="165" t="str">
        <f>IFERROR(+VLOOKUP(BF132,インプットシート!$B:$Z,21,0),"")</f>
        <v/>
      </c>
      <c r="BI132">
        <v>130</v>
      </c>
      <c r="BJ132" s="165" t="str">
        <f t="shared" ref="BJ132:BJ195" si="51">BI$1&amp;BJ$1&amp;BI132</f>
        <v>1年目寄付金・協賛金収入130</v>
      </c>
      <c r="BK132" s="165" t="str">
        <f>IFERROR(+VLOOKUP(BJ132,インプットシート!$B:$Z,25,0),"")</f>
        <v/>
      </c>
      <c r="BL132" s="165" t="str">
        <f>IFERROR(+VLOOKUP(BJ132,インプットシート!$B:$Z,21,0),"")</f>
        <v/>
      </c>
      <c r="BM132">
        <v>130</v>
      </c>
      <c r="BN132" s="165" t="str">
        <f t="shared" ref="BN132:BN195" si="52">BM$1&amp;BN$1&amp;BM132</f>
        <v>1年目一般会計繰入金130</v>
      </c>
      <c r="BO132" s="165" t="str">
        <f>IFERROR(+VLOOKUP(BN132,インプットシート!$B:$Z,25,0),"")</f>
        <v/>
      </c>
      <c r="BP132" s="165" t="str">
        <f>IFERROR(+VLOOKUP(BN132,インプットシート!$B:$Z,21,0),"")</f>
        <v/>
      </c>
      <c r="BQ132">
        <v>130</v>
      </c>
      <c r="BR132" s="165" t="str">
        <f t="shared" ref="BR132:BR195" si="53">BQ$1&amp;BR$1&amp;BQ132</f>
        <v>1年目賃金（職員）130</v>
      </c>
      <c r="BS132" s="165" t="str">
        <f>IFERROR(+VLOOKUP(BR132,インプットシート!$B:$Z,25,0),"")</f>
        <v/>
      </c>
      <c r="BT132" s="165" t="str">
        <f>IFERROR(+VLOOKUP(BR132,インプットシート!$B:$Z,21,0),"")</f>
        <v/>
      </c>
    </row>
    <row r="133" spans="1:72">
      <c r="A133">
        <v>131</v>
      </c>
      <c r="B133" s="165" t="str">
        <f t="shared" si="36"/>
        <v>1年目謝金131</v>
      </c>
      <c r="C133" s="165" t="str">
        <f>IFERROR(+VLOOKUP(B133,インプットシート!$B:$Z,25,0),"")</f>
        <v/>
      </c>
      <c r="D133" s="165" t="str">
        <f>IFERROR(+VLOOKUP(B133,インプットシート!$B:$Z,21,0),"")</f>
        <v/>
      </c>
      <c r="E133">
        <v>131</v>
      </c>
      <c r="F133" s="165" t="str">
        <f t="shared" si="37"/>
        <v>1年目旅費131</v>
      </c>
      <c r="G133" s="165" t="str">
        <f>IFERROR(+VLOOKUP(F133,インプットシート!$B:$Z,25,0),"")</f>
        <v/>
      </c>
      <c r="H133" s="165" t="str">
        <f>IFERROR(+VLOOKUP(F133,インプットシート!$B:$Z,21,0),"")</f>
        <v/>
      </c>
      <c r="I133">
        <v>131</v>
      </c>
      <c r="J133" s="165" t="str">
        <f t="shared" si="38"/>
        <v>1年目賃金（アルバイト）131</v>
      </c>
      <c r="K133" s="165" t="str">
        <f>IFERROR(+VLOOKUP(J133,インプットシート!$B:$Z,25,0),"")</f>
        <v/>
      </c>
      <c r="L133" s="165" t="str">
        <f>IFERROR(+VLOOKUP(J133,インプットシート!$B:$Z,21,0),"")</f>
        <v/>
      </c>
      <c r="M133">
        <v>131</v>
      </c>
      <c r="N133" s="165" t="str">
        <f t="shared" si="39"/>
        <v>1年目家賃131</v>
      </c>
      <c r="O133" s="165" t="str">
        <f>IFERROR(+VLOOKUP(N133,インプットシート!$B:$Z,25,0),"")</f>
        <v/>
      </c>
      <c r="P133" s="165" t="str">
        <f>IFERROR(+VLOOKUP(N133,インプットシート!$B:$Z,21,0),"")</f>
        <v/>
      </c>
      <c r="Q133">
        <v>131</v>
      </c>
      <c r="R133" s="165" t="str">
        <f t="shared" si="40"/>
        <v>1年目光熱水費131</v>
      </c>
      <c r="S133" s="165" t="str">
        <f>IFERROR(+VLOOKUP(R133,インプットシート!$B:$Z,25,0),"")</f>
        <v/>
      </c>
      <c r="T133" s="165" t="str">
        <f>IFERROR(+VLOOKUP(R133,インプットシート!$B:$Z,21,0),"")</f>
        <v/>
      </c>
      <c r="U133">
        <v>131</v>
      </c>
      <c r="V133" s="165" t="str">
        <f t="shared" si="41"/>
        <v>1年目備品購入費131</v>
      </c>
      <c r="W133" s="165" t="str">
        <f>IFERROR(+VLOOKUP(V133,インプットシート!$B:$Z,25,0),"")</f>
        <v/>
      </c>
      <c r="X133" s="165" t="str">
        <f>IFERROR(+VLOOKUP(V133,インプットシート!$B:$Z,21,0),"")</f>
        <v/>
      </c>
      <c r="Y133">
        <v>131</v>
      </c>
      <c r="Z133" s="165" t="str">
        <f t="shared" si="42"/>
        <v>1年目消耗品費131</v>
      </c>
      <c r="AA133" s="165" t="str">
        <f>IFERROR(+VLOOKUP(Z133,インプットシート!$B:$Z,25,0),"")</f>
        <v/>
      </c>
      <c r="AB133" s="165" t="str">
        <f>IFERROR(+VLOOKUP(Z133,インプットシート!$B:$Z,21,0),"")</f>
        <v/>
      </c>
      <c r="AC133">
        <v>131</v>
      </c>
      <c r="AD133" s="165" t="str">
        <f t="shared" si="43"/>
        <v>1年目借料損料131</v>
      </c>
      <c r="AE133" s="165" t="str">
        <f>IFERROR(+VLOOKUP(AD133,インプットシート!$B:$Z,25,0),"")</f>
        <v/>
      </c>
      <c r="AF133" s="165" t="str">
        <f>IFERROR(+VLOOKUP(AD133,インプットシート!$B:$Z,21,0),"")</f>
        <v/>
      </c>
      <c r="AG133">
        <v>131</v>
      </c>
      <c r="AH133" s="165" t="str">
        <f t="shared" si="44"/>
        <v>1年目印刷製本費131</v>
      </c>
      <c r="AI133" s="165" t="str">
        <f>IFERROR(+VLOOKUP(AH133,インプットシート!$B:$Z,25,0),"")</f>
        <v/>
      </c>
      <c r="AJ133" s="165" t="str">
        <f>IFERROR(+VLOOKUP(AH133,インプットシート!$B:$Z,21,0),"")</f>
        <v/>
      </c>
      <c r="AK133">
        <v>131</v>
      </c>
      <c r="AL133" s="165" t="str">
        <f t="shared" si="45"/>
        <v>1年目通信運搬費131</v>
      </c>
      <c r="AM133" s="165" t="str">
        <f>IFERROR(+VLOOKUP(AL133,インプットシート!$B:$Z,25,0),"")</f>
        <v/>
      </c>
      <c r="AN133" s="165" t="str">
        <f>IFERROR(+VLOOKUP(AL133,インプットシート!$B:$Z,21,0),"")</f>
        <v/>
      </c>
      <c r="AO133">
        <v>131</v>
      </c>
      <c r="AP133" s="165" t="str">
        <f t="shared" si="46"/>
        <v>1年目委託費131</v>
      </c>
      <c r="AQ133" s="165" t="str">
        <f>IFERROR(+VLOOKUP(AP133,インプットシート!$B:$Z,25,0),"")</f>
        <v/>
      </c>
      <c r="AR133" s="165" t="str">
        <f>IFERROR(+VLOOKUP(AP133,インプットシート!$B:$Z,21,0),"")</f>
        <v/>
      </c>
      <c r="AS133">
        <v>131</v>
      </c>
      <c r="AT133" s="165" t="str">
        <f t="shared" si="47"/>
        <v>1年目雑役務費131</v>
      </c>
      <c r="AU133" s="165" t="str">
        <f>IFERROR(+VLOOKUP(AT133,インプットシート!$B:$Z,25,0),"")</f>
        <v/>
      </c>
      <c r="AV133" s="165" t="str">
        <f>IFERROR(+VLOOKUP(AT133,インプットシート!$B:$Z,21,0),"")</f>
        <v/>
      </c>
      <c r="AW133">
        <v>131</v>
      </c>
      <c r="AX133" s="165" t="str">
        <f t="shared" si="48"/>
        <v>1年目保険料131</v>
      </c>
      <c r="AY133" s="165" t="str">
        <f>IFERROR(+VLOOKUP(AX133,インプットシート!$B:$Z,25,0),"")</f>
        <v/>
      </c>
      <c r="AZ133" s="165" t="str">
        <f>IFERROR(+VLOOKUP(AX133,インプットシート!$B:$Z,21,0),"")</f>
        <v/>
      </c>
      <c r="BA133">
        <v>131</v>
      </c>
      <c r="BB133" s="165" t="str">
        <f t="shared" si="49"/>
        <v>1年目その他の経費131</v>
      </c>
      <c r="BC133" s="165" t="str">
        <f>IFERROR(+VLOOKUP(BB133,インプットシート!$B:$Z,25,0),"")</f>
        <v/>
      </c>
      <c r="BD133" s="165" t="str">
        <f>IFERROR(+VLOOKUP(BB133,インプットシート!$B:$Z,21,0),"")</f>
        <v/>
      </c>
      <c r="BE133">
        <v>131</v>
      </c>
      <c r="BF133" s="165" t="str">
        <f t="shared" si="50"/>
        <v>1年目参加費収入131</v>
      </c>
      <c r="BG133" s="165" t="str">
        <f>IFERROR(+VLOOKUP(BF133,インプットシート!$B:$Z,25,0),"")</f>
        <v/>
      </c>
      <c r="BH133" s="165" t="str">
        <f>IFERROR(+VLOOKUP(BF133,インプットシート!$B:$Z,21,0),"")</f>
        <v/>
      </c>
      <c r="BI133">
        <v>131</v>
      </c>
      <c r="BJ133" s="165" t="str">
        <f t="shared" si="51"/>
        <v>1年目寄付金・協賛金収入131</v>
      </c>
      <c r="BK133" s="165" t="str">
        <f>IFERROR(+VLOOKUP(BJ133,インプットシート!$B:$Z,25,0),"")</f>
        <v/>
      </c>
      <c r="BL133" s="165" t="str">
        <f>IFERROR(+VLOOKUP(BJ133,インプットシート!$B:$Z,21,0),"")</f>
        <v/>
      </c>
      <c r="BM133">
        <v>131</v>
      </c>
      <c r="BN133" s="165" t="str">
        <f t="shared" si="52"/>
        <v>1年目一般会計繰入金131</v>
      </c>
      <c r="BO133" s="165" t="str">
        <f>IFERROR(+VLOOKUP(BN133,インプットシート!$B:$Z,25,0),"")</f>
        <v/>
      </c>
      <c r="BP133" s="165" t="str">
        <f>IFERROR(+VLOOKUP(BN133,インプットシート!$B:$Z,21,0),"")</f>
        <v/>
      </c>
      <c r="BQ133">
        <v>131</v>
      </c>
      <c r="BR133" s="165" t="str">
        <f t="shared" si="53"/>
        <v>1年目賃金（職員）131</v>
      </c>
      <c r="BS133" s="165" t="str">
        <f>IFERROR(+VLOOKUP(BR133,インプットシート!$B:$Z,25,0),"")</f>
        <v/>
      </c>
      <c r="BT133" s="165" t="str">
        <f>IFERROR(+VLOOKUP(BR133,インプットシート!$B:$Z,21,0),"")</f>
        <v/>
      </c>
    </row>
    <row r="134" spans="1:72">
      <c r="A134">
        <v>132</v>
      </c>
      <c r="B134" s="165" t="str">
        <f t="shared" si="36"/>
        <v>1年目謝金132</v>
      </c>
      <c r="C134" s="165" t="str">
        <f>IFERROR(+VLOOKUP(B134,インプットシート!$B:$Z,25,0),"")</f>
        <v/>
      </c>
      <c r="D134" s="165" t="str">
        <f>IFERROR(+VLOOKUP(B134,インプットシート!$B:$Z,21,0),"")</f>
        <v/>
      </c>
      <c r="E134">
        <v>132</v>
      </c>
      <c r="F134" s="165" t="str">
        <f t="shared" si="37"/>
        <v>1年目旅費132</v>
      </c>
      <c r="G134" s="165" t="str">
        <f>IFERROR(+VLOOKUP(F134,インプットシート!$B:$Z,25,0),"")</f>
        <v/>
      </c>
      <c r="H134" s="165" t="str">
        <f>IFERROR(+VLOOKUP(F134,インプットシート!$B:$Z,21,0),"")</f>
        <v/>
      </c>
      <c r="I134">
        <v>132</v>
      </c>
      <c r="J134" s="165" t="str">
        <f t="shared" si="38"/>
        <v>1年目賃金（アルバイト）132</v>
      </c>
      <c r="K134" s="165" t="str">
        <f>IFERROR(+VLOOKUP(J134,インプットシート!$B:$Z,25,0),"")</f>
        <v/>
      </c>
      <c r="L134" s="165" t="str">
        <f>IFERROR(+VLOOKUP(J134,インプットシート!$B:$Z,21,0),"")</f>
        <v/>
      </c>
      <c r="M134">
        <v>132</v>
      </c>
      <c r="N134" s="165" t="str">
        <f t="shared" si="39"/>
        <v>1年目家賃132</v>
      </c>
      <c r="O134" s="165" t="str">
        <f>IFERROR(+VLOOKUP(N134,インプットシート!$B:$Z,25,0),"")</f>
        <v/>
      </c>
      <c r="P134" s="165" t="str">
        <f>IFERROR(+VLOOKUP(N134,インプットシート!$B:$Z,21,0),"")</f>
        <v/>
      </c>
      <c r="Q134">
        <v>132</v>
      </c>
      <c r="R134" s="165" t="str">
        <f t="shared" si="40"/>
        <v>1年目光熱水費132</v>
      </c>
      <c r="S134" s="165" t="str">
        <f>IFERROR(+VLOOKUP(R134,インプットシート!$B:$Z,25,0),"")</f>
        <v/>
      </c>
      <c r="T134" s="165" t="str">
        <f>IFERROR(+VLOOKUP(R134,インプットシート!$B:$Z,21,0),"")</f>
        <v/>
      </c>
      <c r="U134">
        <v>132</v>
      </c>
      <c r="V134" s="165" t="str">
        <f t="shared" si="41"/>
        <v>1年目備品購入費132</v>
      </c>
      <c r="W134" s="165" t="str">
        <f>IFERROR(+VLOOKUP(V134,インプットシート!$B:$Z,25,0),"")</f>
        <v/>
      </c>
      <c r="X134" s="165" t="str">
        <f>IFERROR(+VLOOKUP(V134,インプットシート!$B:$Z,21,0),"")</f>
        <v/>
      </c>
      <c r="Y134">
        <v>132</v>
      </c>
      <c r="Z134" s="165" t="str">
        <f t="shared" si="42"/>
        <v>1年目消耗品費132</v>
      </c>
      <c r="AA134" s="165" t="str">
        <f>IFERROR(+VLOOKUP(Z134,インプットシート!$B:$Z,25,0),"")</f>
        <v/>
      </c>
      <c r="AB134" s="165" t="str">
        <f>IFERROR(+VLOOKUP(Z134,インプットシート!$B:$Z,21,0),"")</f>
        <v/>
      </c>
      <c r="AC134">
        <v>132</v>
      </c>
      <c r="AD134" s="165" t="str">
        <f t="shared" si="43"/>
        <v>1年目借料損料132</v>
      </c>
      <c r="AE134" s="165" t="str">
        <f>IFERROR(+VLOOKUP(AD134,インプットシート!$B:$Z,25,0),"")</f>
        <v/>
      </c>
      <c r="AF134" s="165" t="str">
        <f>IFERROR(+VLOOKUP(AD134,インプットシート!$B:$Z,21,0),"")</f>
        <v/>
      </c>
      <c r="AG134">
        <v>132</v>
      </c>
      <c r="AH134" s="165" t="str">
        <f t="shared" si="44"/>
        <v>1年目印刷製本費132</v>
      </c>
      <c r="AI134" s="165" t="str">
        <f>IFERROR(+VLOOKUP(AH134,インプットシート!$B:$Z,25,0),"")</f>
        <v/>
      </c>
      <c r="AJ134" s="165" t="str">
        <f>IFERROR(+VLOOKUP(AH134,インプットシート!$B:$Z,21,0),"")</f>
        <v/>
      </c>
      <c r="AK134">
        <v>132</v>
      </c>
      <c r="AL134" s="165" t="str">
        <f t="shared" si="45"/>
        <v>1年目通信運搬費132</v>
      </c>
      <c r="AM134" s="165" t="str">
        <f>IFERROR(+VLOOKUP(AL134,インプットシート!$B:$Z,25,0),"")</f>
        <v/>
      </c>
      <c r="AN134" s="165" t="str">
        <f>IFERROR(+VLOOKUP(AL134,インプットシート!$B:$Z,21,0),"")</f>
        <v/>
      </c>
      <c r="AO134">
        <v>132</v>
      </c>
      <c r="AP134" s="165" t="str">
        <f t="shared" si="46"/>
        <v>1年目委託費132</v>
      </c>
      <c r="AQ134" s="165" t="str">
        <f>IFERROR(+VLOOKUP(AP134,インプットシート!$B:$Z,25,0),"")</f>
        <v/>
      </c>
      <c r="AR134" s="165" t="str">
        <f>IFERROR(+VLOOKUP(AP134,インプットシート!$B:$Z,21,0),"")</f>
        <v/>
      </c>
      <c r="AS134">
        <v>132</v>
      </c>
      <c r="AT134" s="165" t="str">
        <f t="shared" si="47"/>
        <v>1年目雑役務費132</v>
      </c>
      <c r="AU134" s="165" t="str">
        <f>IFERROR(+VLOOKUP(AT134,インプットシート!$B:$Z,25,0),"")</f>
        <v/>
      </c>
      <c r="AV134" s="165" t="str">
        <f>IFERROR(+VLOOKUP(AT134,インプットシート!$B:$Z,21,0),"")</f>
        <v/>
      </c>
      <c r="AW134">
        <v>132</v>
      </c>
      <c r="AX134" s="165" t="str">
        <f t="shared" si="48"/>
        <v>1年目保険料132</v>
      </c>
      <c r="AY134" s="165" t="str">
        <f>IFERROR(+VLOOKUP(AX134,インプットシート!$B:$Z,25,0),"")</f>
        <v/>
      </c>
      <c r="AZ134" s="165" t="str">
        <f>IFERROR(+VLOOKUP(AX134,インプットシート!$B:$Z,21,0),"")</f>
        <v/>
      </c>
      <c r="BA134">
        <v>132</v>
      </c>
      <c r="BB134" s="165" t="str">
        <f t="shared" si="49"/>
        <v>1年目その他の経費132</v>
      </c>
      <c r="BC134" s="165" t="str">
        <f>IFERROR(+VLOOKUP(BB134,インプットシート!$B:$Z,25,0),"")</f>
        <v/>
      </c>
      <c r="BD134" s="165" t="str">
        <f>IFERROR(+VLOOKUP(BB134,インプットシート!$B:$Z,21,0),"")</f>
        <v/>
      </c>
      <c r="BE134">
        <v>132</v>
      </c>
      <c r="BF134" s="165" t="str">
        <f t="shared" si="50"/>
        <v>1年目参加費収入132</v>
      </c>
      <c r="BG134" s="165" t="str">
        <f>IFERROR(+VLOOKUP(BF134,インプットシート!$B:$Z,25,0),"")</f>
        <v/>
      </c>
      <c r="BH134" s="165" t="str">
        <f>IFERROR(+VLOOKUP(BF134,インプットシート!$B:$Z,21,0),"")</f>
        <v/>
      </c>
      <c r="BI134">
        <v>132</v>
      </c>
      <c r="BJ134" s="165" t="str">
        <f t="shared" si="51"/>
        <v>1年目寄付金・協賛金収入132</v>
      </c>
      <c r="BK134" s="165" t="str">
        <f>IFERROR(+VLOOKUP(BJ134,インプットシート!$B:$Z,25,0),"")</f>
        <v/>
      </c>
      <c r="BL134" s="165" t="str">
        <f>IFERROR(+VLOOKUP(BJ134,インプットシート!$B:$Z,21,0),"")</f>
        <v/>
      </c>
      <c r="BM134">
        <v>132</v>
      </c>
      <c r="BN134" s="165" t="str">
        <f t="shared" si="52"/>
        <v>1年目一般会計繰入金132</v>
      </c>
      <c r="BO134" s="165" t="str">
        <f>IFERROR(+VLOOKUP(BN134,インプットシート!$B:$Z,25,0),"")</f>
        <v/>
      </c>
      <c r="BP134" s="165" t="str">
        <f>IFERROR(+VLOOKUP(BN134,インプットシート!$B:$Z,21,0),"")</f>
        <v/>
      </c>
      <c r="BQ134">
        <v>132</v>
      </c>
      <c r="BR134" s="165" t="str">
        <f t="shared" si="53"/>
        <v>1年目賃金（職員）132</v>
      </c>
      <c r="BS134" s="165" t="str">
        <f>IFERROR(+VLOOKUP(BR134,インプットシート!$B:$Z,25,0),"")</f>
        <v/>
      </c>
      <c r="BT134" s="165" t="str">
        <f>IFERROR(+VLOOKUP(BR134,インプットシート!$B:$Z,21,0),"")</f>
        <v/>
      </c>
    </row>
    <row r="135" spans="1:72">
      <c r="A135">
        <v>133</v>
      </c>
      <c r="B135" s="165" t="str">
        <f t="shared" si="36"/>
        <v>1年目謝金133</v>
      </c>
      <c r="C135" s="165" t="str">
        <f>IFERROR(+VLOOKUP(B135,インプットシート!$B:$Z,25,0),"")</f>
        <v/>
      </c>
      <c r="D135" s="165" t="str">
        <f>IFERROR(+VLOOKUP(B135,インプットシート!$B:$Z,21,0),"")</f>
        <v/>
      </c>
      <c r="E135">
        <v>133</v>
      </c>
      <c r="F135" s="165" t="str">
        <f t="shared" si="37"/>
        <v>1年目旅費133</v>
      </c>
      <c r="G135" s="165" t="str">
        <f>IFERROR(+VLOOKUP(F135,インプットシート!$B:$Z,25,0),"")</f>
        <v/>
      </c>
      <c r="H135" s="165" t="str">
        <f>IFERROR(+VLOOKUP(F135,インプットシート!$B:$Z,21,0),"")</f>
        <v/>
      </c>
      <c r="I135">
        <v>133</v>
      </c>
      <c r="J135" s="165" t="str">
        <f t="shared" si="38"/>
        <v>1年目賃金（アルバイト）133</v>
      </c>
      <c r="K135" s="165" t="str">
        <f>IFERROR(+VLOOKUP(J135,インプットシート!$B:$Z,25,0),"")</f>
        <v/>
      </c>
      <c r="L135" s="165" t="str">
        <f>IFERROR(+VLOOKUP(J135,インプットシート!$B:$Z,21,0),"")</f>
        <v/>
      </c>
      <c r="M135">
        <v>133</v>
      </c>
      <c r="N135" s="165" t="str">
        <f t="shared" si="39"/>
        <v>1年目家賃133</v>
      </c>
      <c r="O135" s="165" t="str">
        <f>IFERROR(+VLOOKUP(N135,インプットシート!$B:$Z,25,0),"")</f>
        <v/>
      </c>
      <c r="P135" s="165" t="str">
        <f>IFERROR(+VLOOKUP(N135,インプットシート!$B:$Z,21,0),"")</f>
        <v/>
      </c>
      <c r="Q135">
        <v>133</v>
      </c>
      <c r="R135" s="165" t="str">
        <f t="shared" si="40"/>
        <v>1年目光熱水費133</v>
      </c>
      <c r="S135" s="165" t="str">
        <f>IFERROR(+VLOOKUP(R135,インプットシート!$B:$Z,25,0),"")</f>
        <v/>
      </c>
      <c r="T135" s="165" t="str">
        <f>IFERROR(+VLOOKUP(R135,インプットシート!$B:$Z,21,0),"")</f>
        <v/>
      </c>
      <c r="U135">
        <v>133</v>
      </c>
      <c r="V135" s="165" t="str">
        <f t="shared" si="41"/>
        <v>1年目備品購入費133</v>
      </c>
      <c r="W135" s="165" t="str">
        <f>IFERROR(+VLOOKUP(V135,インプットシート!$B:$Z,25,0),"")</f>
        <v/>
      </c>
      <c r="X135" s="165" t="str">
        <f>IFERROR(+VLOOKUP(V135,インプットシート!$B:$Z,21,0),"")</f>
        <v/>
      </c>
      <c r="Y135">
        <v>133</v>
      </c>
      <c r="Z135" s="165" t="str">
        <f t="shared" si="42"/>
        <v>1年目消耗品費133</v>
      </c>
      <c r="AA135" s="165" t="str">
        <f>IFERROR(+VLOOKUP(Z135,インプットシート!$B:$Z,25,0),"")</f>
        <v/>
      </c>
      <c r="AB135" s="165" t="str">
        <f>IFERROR(+VLOOKUP(Z135,インプットシート!$B:$Z,21,0),"")</f>
        <v/>
      </c>
      <c r="AC135">
        <v>133</v>
      </c>
      <c r="AD135" s="165" t="str">
        <f t="shared" si="43"/>
        <v>1年目借料損料133</v>
      </c>
      <c r="AE135" s="165" t="str">
        <f>IFERROR(+VLOOKUP(AD135,インプットシート!$B:$Z,25,0),"")</f>
        <v/>
      </c>
      <c r="AF135" s="165" t="str">
        <f>IFERROR(+VLOOKUP(AD135,インプットシート!$B:$Z,21,0),"")</f>
        <v/>
      </c>
      <c r="AG135">
        <v>133</v>
      </c>
      <c r="AH135" s="165" t="str">
        <f t="shared" si="44"/>
        <v>1年目印刷製本費133</v>
      </c>
      <c r="AI135" s="165" t="str">
        <f>IFERROR(+VLOOKUP(AH135,インプットシート!$B:$Z,25,0),"")</f>
        <v/>
      </c>
      <c r="AJ135" s="165" t="str">
        <f>IFERROR(+VLOOKUP(AH135,インプットシート!$B:$Z,21,0),"")</f>
        <v/>
      </c>
      <c r="AK135">
        <v>133</v>
      </c>
      <c r="AL135" s="165" t="str">
        <f t="shared" si="45"/>
        <v>1年目通信運搬費133</v>
      </c>
      <c r="AM135" s="165" t="str">
        <f>IFERROR(+VLOOKUP(AL135,インプットシート!$B:$Z,25,0),"")</f>
        <v/>
      </c>
      <c r="AN135" s="165" t="str">
        <f>IFERROR(+VLOOKUP(AL135,インプットシート!$B:$Z,21,0),"")</f>
        <v/>
      </c>
      <c r="AO135">
        <v>133</v>
      </c>
      <c r="AP135" s="165" t="str">
        <f t="shared" si="46"/>
        <v>1年目委託費133</v>
      </c>
      <c r="AQ135" s="165" t="str">
        <f>IFERROR(+VLOOKUP(AP135,インプットシート!$B:$Z,25,0),"")</f>
        <v/>
      </c>
      <c r="AR135" s="165" t="str">
        <f>IFERROR(+VLOOKUP(AP135,インプットシート!$B:$Z,21,0),"")</f>
        <v/>
      </c>
      <c r="AS135">
        <v>133</v>
      </c>
      <c r="AT135" s="165" t="str">
        <f t="shared" si="47"/>
        <v>1年目雑役務費133</v>
      </c>
      <c r="AU135" s="165" t="str">
        <f>IFERROR(+VLOOKUP(AT135,インプットシート!$B:$Z,25,0),"")</f>
        <v/>
      </c>
      <c r="AV135" s="165" t="str">
        <f>IFERROR(+VLOOKUP(AT135,インプットシート!$B:$Z,21,0),"")</f>
        <v/>
      </c>
      <c r="AW135">
        <v>133</v>
      </c>
      <c r="AX135" s="165" t="str">
        <f t="shared" si="48"/>
        <v>1年目保険料133</v>
      </c>
      <c r="AY135" s="165" t="str">
        <f>IFERROR(+VLOOKUP(AX135,インプットシート!$B:$Z,25,0),"")</f>
        <v/>
      </c>
      <c r="AZ135" s="165" t="str">
        <f>IFERROR(+VLOOKUP(AX135,インプットシート!$B:$Z,21,0),"")</f>
        <v/>
      </c>
      <c r="BA135">
        <v>133</v>
      </c>
      <c r="BB135" s="165" t="str">
        <f t="shared" si="49"/>
        <v>1年目その他の経費133</v>
      </c>
      <c r="BC135" s="165" t="str">
        <f>IFERROR(+VLOOKUP(BB135,インプットシート!$B:$Z,25,0),"")</f>
        <v/>
      </c>
      <c r="BD135" s="165" t="str">
        <f>IFERROR(+VLOOKUP(BB135,インプットシート!$B:$Z,21,0),"")</f>
        <v/>
      </c>
      <c r="BE135">
        <v>133</v>
      </c>
      <c r="BF135" s="165" t="str">
        <f t="shared" si="50"/>
        <v>1年目参加費収入133</v>
      </c>
      <c r="BG135" s="165" t="str">
        <f>IFERROR(+VLOOKUP(BF135,インプットシート!$B:$Z,25,0),"")</f>
        <v/>
      </c>
      <c r="BH135" s="165" t="str">
        <f>IFERROR(+VLOOKUP(BF135,インプットシート!$B:$Z,21,0),"")</f>
        <v/>
      </c>
      <c r="BI135">
        <v>133</v>
      </c>
      <c r="BJ135" s="165" t="str">
        <f t="shared" si="51"/>
        <v>1年目寄付金・協賛金収入133</v>
      </c>
      <c r="BK135" s="165" t="str">
        <f>IFERROR(+VLOOKUP(BJ135,インプットシート!$B:$Z,25,0),"")</f>
        <v/>
      </c>
      <c r="BL135" s="165" t="str">
        <f>IFERROR(+VLOOKUP(BJ135,インプットシート!$B:$Z,21,0),"")</f>
        <v/>
      </c>
      <c r="BM135">
        <v>133</v>
      </c>
      <c r="BN135" s="165" t="str">
        <f t="shared" si="52"/>
        <v>1年目一般会計繰入金133</v>
      </c>
      <c r="BO135" s="165" t="str">
        <f>IFERROR(+VLOOKUP(BN135,インプットシート!$B:$Z,25,0),"")</f>
        <v/>
      </c>
      <c r="BP135" s="165" t="str">
        <f>IFERROR(+VLOOKUP(BN135,インプットシート!$B:$Z,21,0),"")</f>
        <v/>
      </c>
      <c r="BQ135">
        <v>133</v>
      </c>
      <c r="BR135" s="165" t="str">
        <f t="shared" si="53"/>
        <v>1年目賃金（職員）133</v>
      </c>
      <c r="BS135" s="165" t="str">
        <f>IFERROR(+VLOOKUP(BR135,インプットシート!$B:$Z,25,0),"")</f>
        <v/>
      </c>
      <c r="BT135" s="165" t="str">
        <f>IFERROR(+VLOOKUP(BR135,インプットシート!$B:$Z,21,0),"")</f>
        <v/>
      </c>
    </row>
    <row r="136" spans="1:72">
      <c r="A136">
        <v>134</v>
      </c>
      <c r="B136" s="165" t="str">
        <f t="shared" si="36"/>
        <v>1年目謝金134</v>
      </c>
      <c r="C136" s="165" t="str">
        <f>IFERROR(+VLOOKUP(B136,インプットシート!$B:$Z,25,0),"")</f>
        <v/>
      </c>
      <c r="D136" s="165" t="str">
        <f>IFERROR(+VLOOKUP(B136,インプットシート!$B:$Z,21,0),"")</f>
        <v/>
      </c>
      <c r="E136">
        <v>134</v>
      </c>
      <c r="F136" s="165" t="str">
        <f t="shared" si="37"/>
        <v>1年目旅費134</v>
      </c>
      <c r="G136" s="165" t="str">
        <f>IFERROR(+VLOOKUP(F136,インプットシート!$B:$Z,25,0),"")</f>
        <v/>
      </c>
      <c r="H136" s="165" t="str">
        <f>IFERROR(+VLOOKUP(F136,インプットシート!$B:$Z,21,0),"")</f>
        <v/>
      </c>
      <c r="I136">
        <v>134</v>
      </c>
      <c r="J136" s="165" t="str">
        <f t="shared" si="38"/>
        <v>1年目賃金（アルバイト）134</v>
      </c>
      <c r="K136" s="165" t="str">
        <f>IFERROR(+VLOOKUP(J136,インプットシート!$B:$Z,25,0),"")</f>
        <v/>
      </c>
      <c r="L136" s="165" t="str">
        <f>IFERROR(+VLOOKUP(J136,インプットシート!$B:$Z,21,0),"")</f>
        <v/>
      </c>
      <c r="M136">
        <v>134</v>
      </c>
      <c r="N136" s="165" t="str">
        <f t="shared" si="39"/>
        <v>1年目家賃134</v>
      </c>
      <c r="O136" s="165" t="str">
        <f>IFERROR(+VLOOKUP(N136,インプットシート!$B:$Z,25,0),"")</f>
        <v/>
      </c>
      <c r="P136" s="165" t="str">
        <f>IFERROR(+VLOOKUP(N136,インプットシート!$B:$Z,21,0),"")</f>
        <v/>
      </c>
      <c r="Q136">
        <v>134</v>
      </c>
      <c r="R136" s="165" t="str">
        <f t="shared" si="40"/>
        <v>1年目光熱水費134</v>
      </c>
      <c r="S136" s="165" t="str">
        <f>IFERROR(+VLOOKUP(R136,インプットシート!$B:$Z,25,0),"")</f>
        <v/>
      </c>
      <c r="T136" s="165" t="str">
        <f>IFERROR(+VLOOKUP(R136,インプットシート!$B:$Z,21,0),"")</f>
        <v/>
      </c>
      <c r="U136">
        <v>134</v>
      </c>
      <c r="V136" s="165" t="str">
        <f t="shared" si="41"/>
        <v>1年目備品購入費134</v>
      </c>
      <c r="W136" s="165" t="str">
        <f>IFERROR(+VLOOKUP(V136,インプットシート!$B:$Z,25,0),"")</f>
        <v/>
      </c>
      <c r="X136" s="165" t="str">
        <f>IFERROR(+VLOOKUP(V136,インプットシート!$B:$Z,21,0),"")</f>
        <v/>
      </c>
      <c r="Y136">
        <v>134</v>
      </c>
      <c r="Z136" s="165" t="str">
        <f t="shared" si="42"/>
        <v>1年目消耗品費134</v>
      </c>
      <c r="AA136" s="165" t="str">
        <f>IFERROR(+VLOOKUP(Z136,インプットシート!$B:$Z,25,0),"")</f>
        <v/>
      </c>
      <c r="AB136" s="165" t="str">
        <f>IFERROR(+VLOOKUP(Z136,インプットシート!$B:$Z,21,0),"")</f>
        <v/>
      </c>
      <c r="AC136">
        <v>134</v>
      </c>
      <c r="AD136" s="165" t="str">
        <f t="shared" si="43"/>
        <v>1年目借料損料134</v>
      </c>
      <c r="AE136" s="165" t="str">
        <f>IFERROR(+VLOOKUP(AD136,インプットシート!$B:$Z,25,0),"")</f>
        <v/>
      </c>
      <c r="AF136" s="165" t="str">
        <f>IFERROR(+VLOOKUP(AD136,インプットシート!$B:$Z,21,0),"")</f>
        <v/>
      </c>
      <c r="AG136">
        <v>134</v>
      </c>
      <c r="AH136" s="165" t="str">
        <f t="shared" si="44"/>
        <v>1年目印刷製本費134</v>
      </c>
      <c r="AI136" s="165" t="str">
        <f>IFERROR(+VLOOKUP(AH136,インプットシート!$B:$Z,25,0),"")</f>
        <v/>
      </c>
      <c r="AJ136" s="165" t="str">
        <f>IFERROR(+VLOOKUP(AH136,インプットシート!$B:$Z,21,0),"")</f>
        <v/>
      </c>
      <c r="AK136">
        <v>134</v>
      </c>
      <c r="AL136" s="165" t="str">
        <f t="shared" si="45"/>
        <v>1年目通信運搬費134</v>
      </c>
      <c r="AM136" s="165" t="str">
        <f>IFERROR(+VLOOKUP(AL136,インプットシート!$B:$Z,25,0),"")</f>
        <v/>
      </c>
      <c r="AN136" s="165" t="str">
        <f>IFERROR(+VLOOKUP(AL136,インプットシート!$B:$Z,21,0),"")</f>
        <v/>
      </c>
      <c r="AO136">
        <v>134</v>
      </c>
      <c r="AP136" s="165" t="str">
        <f t="shared" si="46"/>
        <v>1年目委託費134</v>
      </c>
      <c r="AQ136" s="165" t="str">
        <f>IFERROR(+VLOOKUP(AP136,インプットシート!$B:$Z,25,0),"")</f>
        <v/>
      </c>
      <c r="AR136" s="165" t="str">
        <f>IFERROR(+VLOOKUP(AP136,インプットシート!$B:$Z,21,0),"")</f>
        <v/>
      </c>
      <c r="AS136">
        <v>134</v>
      </c>
      <c r="AT136" s="165" t="str">
        <f t="shared" si="47"/>
        <v>1年目雑役務費134</v>
      </c>
      <c r="AU136" s="165" t="str">
        <f>IFERROR(+VLOOKUP(AT136,インプットシート!$B:$Z,25,0),"")</f>
        <v/>
      </c>
      <c r="AV136" s="165" t="str">
        <f>IFERROR(+VLOOKUP(AT136,インプットシート!$B:$Z,21,0),"")</f>
        <v/>
      </c>
      <c r="AW136">
        <v>134</v>
      </c>
      <c r="AX136" s="165" t="str">
        <f t="shared" si="48"/>
        <v>1年目保険料134</v>
      </c>
      <c r="AY136" s="165" t="str">
        <f>IFERROR(+VLOOKUP(AX136,インプットシート!$B:$Z,25,0),"")</f>
        <v/>
      </c>
      <c r="AZ136" s="165" t="str">
        <f>IFERROR(+VLOOKUP(AX136,インプットシート!$B:$Z,21,0),"")</f>
        <v/>
      </c>
      <c r="BA136">
        <v>134</v>
      </c>
      <c r="BB136" s="165" t="str">
        <f t="shared" si="49"/>
        <v>1年目その他の経費134</v>
      </c>
      <c r="BC136" s="165" t="str">
        <f>IFERROR(+VLOOKUP(BB136,インプットシート!$B:$Z,25,0),"")</f>
        <v/>
      </c>
      <c r="BD136" s="165" t="str">
        <f>IFERROR(+VLOOKUP(BB136,インプットシート!$B:$Z,21,0),"")</f>
        <v/>
      </c>
      <c r="BE136">
        <v>134</v>
      </c>
      <c r="BF136" s="165" t="str">
        <f t="shared" si="50"/>
        <v>1年目参加費収入134</v>
      </c>
      <c r="BG136" s="165" t="str">
        <f>IFERROR(+VLOOKUP(BF136,インプットシート!$B:$Z,25,0),"")</f>
        <v/>
      </c>
      <c r="BH136" s="165" t="str">
        <f>IFERROR(+VLOOKUP(BF136,インプットシート!$B:$Z,21,0),"")</f>
        <v/>
      </c>
      <c r="BI136">
        <v>134</v>
      </c>
      <c r="BJ136" s="165" t="str">
        <f t="shared" si="51"/>
        <v>1年目寄付金・協賛金収入134</v>
      </c>
      <c r="BK136" s="165" t="str">
        <f>IFERROR(+VLOOKUP(BJ136,インプットシート!$B:$Z,25,0),"")</f>
        <v/>
      </c>
      <c r="BL136" s="165" t="str">
        <f>IFERROR(+VLOOKUP(BJ136,インプットシート!$B:$Z,21,0),"")</f>
        <v/>
      </c>
      <c r="BM136">
        <v>134</v>
      </c>
      <c r="BN136" s="165" t="str">
        <f t="shared" si="52"/>
        <v>1年目一般会計繰入金134</v>
      </c>
      <c r="BO136" s="165" t="str">
        <f>IFERROR(+VLOOKUP(BN136,インプットシート!$B:$Z,25,0),"")</f>
        <v/>
      </c>
      <c r="BP136" s="165" t="str">
        <f>IFERROR(+VLOOKUP(BN136,インプットシート!$B:$Z,21,0),"")</f>
        <v/>
      </c>
      <c r="BQ136">
        <v>134</v>
      </c>
      <c r="BR136" s="165" t="str">
        <f t="shared" si="53"/>
        <v>1年目賃金（職員）134</v>
      </c>
      <c r="BS136" s="165" t="str">
        <f>IFERROR(+VLOOKUP(BR136,インプットシート!$B:$Z,25,0),"")</f>
        <v/>
      </c>
      <c r="BT136" s="165" t="str">
        <f>IFERROR(+VLOOKUP(BR136,インプットシート!$B:$Z,21,0),"")</f>
        <v/>
      </c>
    </row>
    <row r="137" spans="1:72">
      <c r="A137">
        <v>135</v>
      </c>
      <c r="B137" s="165" t="str">
        <f t="shared" si="36"/>
        <v>1年目謝金135</v>
      </c>
      <c r="C137" s="165" t="str">
        <f>IFERROR(+VLOOKUP(B137,インプットシート!$B:$Z,25,0),"")</f>
        <v/>
      </c>
      <c r="D137" s="165" t="str">
        <f>IFERROR(+VLOOKUP(B137,インプットシート!$B:$Z,21,0),"")</f>
        <v/>
      </c>
      <c r="E137">
        <v>135</v>
      </c>
      <c r="F137" s="165" t="str">
        <f t="shared" si="37"/>
        <v>1年目旅費135</v>
      </c>
      <c r="G137" s="165" t="str">
        <f>IFERROR(+VLOOKUP(F137,インプットシート!$B:$Z,25,0),"")</f>
        <v/>
      </c>
      <c r="H137" s="165" t="str">
        <f>IFERROR(+VLOOKUP(F137,インプットシート!$B:$Z,21,0),"")</f>
        <v/>
      </c>
      <c r="I137">
        <v>135</v>
      </c>
      <c r="J137" s="165" t="str">
        <f t="shared" si="38"/>
        <v>1年目賃金（アルバイト）135</v>
      </c>
      <c r="K137" s="165" t="str">
        <f>IFERROR(+VLOOKUP(J137,インプットシート!$B:$Z,25,0),"")</f>
        <v/>
      </c>
      <c r="L137" s="165" t="str">
        <f>IFERROR(+VLOOKUP(J137,インプットシート!$B:$Z,21,0),"")</f>
        <v/>
      </c>
      <c r="M137">
        <v>135</v>
      </c>
      <c r="N137" s="165" t="str">
        <f t="shared" si="39"/>
        <v>1年目家賃135</v>
      </c>
      <c r="O137" s="165" t="str">
        <f>IFERROR(+VLOOKUP(N137,インプットシート!$B:$Z,25,0),"")</f>
        <v/>
      </c>
      <c r="P137" s="165" t="str">
        <f>IFERROR(+VLOOKUP(N137,インプットシート!$B:$Z,21,0),"")</f>
        <v/>
      </c>
      <c r="Q137">
        <v>135</v>
      </c>
      <c r="R137" s="165" t="str">
        <f t="shared" si="40"/>
        <v>1年目光熱水費135</v>
      </c>
      <c r="S137" s="165" t="str">
        <f>IFERROR(+VLOOKUP(R137,インプットシート!$B:$Z,25,0),"")</f>
        <v/>
      </c>
      <c r="T137" s="165" t="str">
        <f>IFERROR(+VLOOKUP(R137,インプットシート!$B:$Z,21,0),"")</f>
        <v/>
      </c>
      <c r="U137">
        <v>135</v>
      </c>
      <c r="V137" s="165" t="str">
        <f t="shared" si="41"/>
        <v>1年目備品購入費135</v>
      </c>
      <c r="W137" s="165" t="str">
        <f>IFERROR(+VLOOKUP(V137,インプットシート!$B:$Z,25,0),"")</f>
        <v/>
      </c>
      <c r="X137" s="165" t="str">
        <f>IFERROR(+VLOOKUP(V137,インプットシート!$B:$Z,21,0),"")</f>
        <v/>
      </c>
      <c r="Y137">
        <v>135</v>
      </c>
      <c r="Z137" s="165" t="str">
        <f t="shared" si="42"/>
        <v>1年目消耗品費135</v>
      </c>
      <c r="AA137" s="165" t="str">
        <f>IFERROR(+VLOOKUP(Z137,インプットシート!$B:$Z,25,0),"")</f>
        <v/>
      </c>
      <c r="AB137" s="165" t="str">
        <f>IFERROR(+VLOOKUP(Z137,インプットシート!$B:$Z,21,0),"")</f>
        <v/>
      </c>
      <c r="AC137">
        <v>135</v>
      </c>
      <c r="AD137" s="165" t="str">
        <f t="shared" si="43"/>
        <v>1年目借料損料135</v>
      </c>
      <c r="AE137" s="165" t="str">
        <f>IFERROR(+VLOOKUP(AD137,インプットシート!$B:$Z,25,0),"")</f>
        <v/>
      </c>
      <c r="AF137" s="165" t="str">
        <f>IFERROR(+VLOOKUP(AD137,インプットシート!$B:$Z,21,0),"")</f>
        <v/>
      </c>
      <c r="AG137">
        <v>135</v>
      </c>
      <c r="AH137" s="165" t="str">
        <f t="shared" si="44"/>
        <v>1年目印刷製本費135</v>
      </c>
      <c r="AI137" s="165" t="str">
        <f>IFERROR(+VLOOKUP(AH137,インプットシート!$B:$Z,25,0),"")</f>
        <v/>
      </c>
      <c r="AJ137" s="165" t="str">
        <f>IFERROR(+VLOOKUP(AH137,インプットシート!$B:$Z,21,0),"")</f>
        <v/>
      </c>
      <c r="AK137">
        <v>135</v>
      </c>
      <c r="AL137" s="165" t="str">
        <f t="shared" si="45"/>
        <v>1年目通信運搬費135</v>
      </c>
      <c r="AM137" s="165" t="str">
        <f>IFERROR(+VLOOKUP(AL137,インプットシート!$B:$Z,25,0),"")</f>
        <v/>
      </c>
      <c r="AN137" s="165" t="str">
        <f>IFERROR(+VLOOKUP(AL137,インプットシート!$B:$Z,21,0),"")</f>
        <v/>
      </c>
      <c r="AO137">
        <v>135</v>
      </c>
      <c r="AP137" s="165" t="str">
        <f t="shared" si="46"/>
        <v>1年目委託費135</v>
      </c>
      <c r="AQ137" s="165" t="str">
        <f>IFERROR(+VLOOKUP(AP137,インプットシート!$B:$Z,25,0),"")</f>
        <v/>
      </c>
      <c r="AR137" s="165" t="str">
        <f>IFERROR(+VLOOKUP(AP137,インプットシート!$B:$Z,21,0),"")</f>
        <v/>
      </c>
      <c r="AS137">
        <v>135</v>
      </c>
      <c r="AT137" s="165" t="str">
        <f t="shared" si="47"/>
        <v>1年目雑役務費135</v>
      </c>
      <c r="AU137" s="165" t="str">
        <f>IFERROR(+VLOOKUP(AT137,インプットシート!$B:$Z,25,0),"")</f>
        <v/>
      </c>
      <c r="AV137" s="165" t="str">
        <f>IFERROR(+VLOOKUP(AT137,インプットシート!$B:$Z,21,0),"")</f>
        <v/>
      </c>
      <c r="AW137">
        <v>135</v>
      </c>
      <c r="AX137" s="165" t="str">
        <f t="shared" si="48"/>
        <v>1年目保険料135</v>
      </c>
      <c r="AY137" s="165" t="str">
        <f>IFERROR(+VLOOKUP(AX137,インプットシート!$B:$Z,25,0),"")</f>
        <v/>
      </c>
      <c r="AZ137" s="165" t="str">
        <f>IFERROR(+VLOOKUP(AX137,インプットシート!$B:$Z,21,0),"")</f>
        <v/>
      </c>
      <c r="BA137">
        <v>135</v>
      </c>
      <c r="BB137" s="165" t="str">
        <f t="shared" si="49"/>
        <v>1年目その他の経費135</v>
      </c>
      <c r="BC137" s="165" t="str">
        <f>IFERROR(+VLOOKUP(BB137,インプットシート!$B:$Z,25,0),"")</f>
        <v/>
      </c>
      <c r="BD137" s="165" t="str">
        <f>IFERROR(+VLOOKUP(BB137,インプットシート!$B:$Z,21,0),"")</f>
        <v/>
      </c>
      <c r="BE137">
        <v>135</v>
      </c>
      <c r="BF137" s="165" t="str">
        <f t="shared" si="50"/>
        <v>1年目参加費収入135</v>
      </c>
      <c r="BG137" s="165" t="str">
        <f>IFERROR(+VLOOKUP(BF137,インプットシート!$B:$Z,25,0),"")</f>
        <v/>
      </c>
      <c r="BH137" s="165" t="str">
        <f>IFERROR(+VLOOKUP(BF137,インプットシート!$B:$Z,21,0),"")</f>
        <v/>
      </c>
      <c r="BI137">
        <v>135</v>
      </c>
      <c r="BJ137" s="165" t="str">
        <f t="shared" si="51"/>
        <v>1年目寄付金・協賛金収入135</v>
      </c>
      <c r="BK137" s="165" t="str">
        <f>IFERROR(+VLOOKUP(BJ137,インプットシート!$B:$Z,25,0),"")</f>
        <v/>
      </c>
      <c r="BL137" s="165" t="str">
        <f>IFERROR(+VLOOKUP(BJ137,インプットシート!$B:$Z,21,0),"")</f>
        <v/>
      </c>
      <c r="BM137">
        <v>135</v>
      </c>
      <c r="BN137" s="165" t="str">
        <f t="shared" si="52"/>
        <v>1年目一般会計繰入金135</v>
      </c>
      <c r="BO137" s="165" t="str">
        <f>IFERROR(+VLOOKUP(BN137,インプットシート!$B:$Z,25,0),"")</f>
        <v/>
      </c>
      <c r="BP137" s="165" t="str">
        <f>IFERROR(+VLOOKUP(BN137,インプットシート!$B:$Z,21,0),"")</f>
        <v/>
      </c>
      <c r="BQ137">
        <v>135</v>
      </c>
      <c r="BR137" s="165" t="str">
        <f t="shared" si="53"/>
        <v>1年目賃金（職員）135</v>
      </c>
      <c r="BS137" s="165" t="str">
        <f>IFERROR(+VLOOKUP(BR137,インプットシート!$B:$Z,25,0),"")</f>
        <v/>
      </c>
      <c r="BT137" s="165" t="str">
        <f>IFERROR(+VLOOKUP(BR137,インプットシート!$B:$Z,21,0),"")</f>
        <v/>
      </c>
    </row>
    <row r="138" spans="1:72">
      <c r="A138">
        <v>136</v>
      </c>
      <c r="B138" s="165" t="str">
        <f t="shared" si="36"/>
        <v>1年目謝金136</v>
      </c>
      <c r="C138" s="165" t="str">
        <f>IFERROR(+VLOOKUP(B138,インプットシート!$B:$Z,25,0),"")</f>
        <v/>
      </c>
      <c r="D138" s="165" t="str">
        <f>IFERROR(+VLOOKUP(B138,インプットシート!$B:$Z,21,0),"")</f>
        <v/>
      </c>
      <c r="E138">
        <v>136</v>
      </c>
      <c r="F138" s="165" t="str">
        <f t="shared" si="37"/>
        <v>1年目旅費136</v>
      </c>
      <c r="G138" s="165" t="str">
        <f>IFERROR(+VLOOKUP(F138,インプットシート!$B:$Z,25,0),"")</f>
        <v/>
      </c>
      <c r="H138" s="165" t="str">
        <f>IFERROR(+VLOOKUP(F138,インプットシート!$B:$Z,21,0),"")</f>
        <v/>
      </c>
      <c r="I138">
        <v>136</v>
      </c>
      <c r="J138" s="165" t="str">
        <f t="shared" si="38"/>
        <v>1年目賃金（アルバイト）136</v>
      </c>
      <c r="K138" s="165" t="str">
        <f>IFERROR(+VLOOKUP(J138,インプットシート!$B:$Z,25,0),"")</f>
        <v/>
      </c>
      <c r="L138" s="165" t="str">
        <f>IFERROR(+VLOOKUP(J138,インプットシート!$B:$Z,21,0),"")</f>
        <v/>
      </c>
      <c r="M138">
        <v>136</v>
      </c>
      <c r="N138" s="165" t="str">
        <f t="shared" si="39"/>
        <v>1年目家賃136</v>
      </c>
      <c r="O138" s="165" t="str">
        <f>IFERROR(+VLOOKUP(N138,インプットシート!$B:$Z,25,0),"")</f>
        <v/>
      </c>
      <c r="P138" s="165" t="str">
        <f>IFERROR(+VLOOKUP(N138,インプットシート!$B:$Z,21,0),"")</f>
        <v/>
      </c>
      <c r="Q138">
        <v>136</v>
      </c>
      <c r="R138" s="165" t="str">
        <f t="shared" si="40"/>
        <v>1年目光熱水費136</v>
      </c>
      <c r="S138" s="165" t="str">
        <f>IFERROR(+VLOOKUP(R138,インプットシート!$B:$Z,25,0),"")</f>
        <v/>
      </c>
      <c r="T138" s="165" t="str">
        <f>IFERROR(+VLOOKUP(R138,インプットシート!$B:$Z,21,0),"")</f>
        <v/>
      </c>
      <c r="U138">
        <v>136</v>
      </c>
      <c r="V138" s="165" t="str">
        <f t="shared" si="41"/>
        <v>1年目備品購入費136</v>
      </c>
      <c r="W138" s="165" t="str">
        <f>IFERROR(+VLOOKUP(V138,インプットシート!$B:$Z,25,0),"")</f>
        <v/>
      </c>
      <c r="X138" s="165" t="str">
        <f>IFERROR(+VLOOKUP(V138,インプットシート!$B:$Z,21,0),"")</f>
        <v/>
      </c>
      <c r="Y138">
        <v>136</v>
      </c>
      <c r="Z138" s="165" t="str">
        <f t="shared" si="42"/>
        <v>1年目消耗品費136</v>
      </c>
      <c r="AA138" s="165" t="str">
        <f>IFERROR(+VLOOKUP(Z138,インプットシート!$B:$Z,25,0),"")</f>
        <v/>
      </c>
      <c r="AB138" s="165" t="str">
        <f>IFERROR(+VLOOKUP(Z138,インプットシート!$B:$Z,21,0),"")</f>
        <v/>
      </c>
      <c r="AC138">
        <v>136</v>
      </c>
      <c r="AD138" s="165" t="str">
        <f t="shared" si="43"/>
        <v>1年目借料損料136</v>
      </c>
      <c r="AE138" s="165" t="str">
        <f>IFERROR(+VLOOKUP(AD138,インプットシート!$B:$Z,25,0),"")</f>
        <v/>
      </c>
      <c r="AF138" s="165" t="str">
        <f>IFERROR(+VLOOKUP(AD138,インプットシート!$B:$Z,21,0),"")</f>
        <v/>
      </c>
      <c r="AG138">
        <v>136</v>
      </c>
      <c r="AH138" s="165" t="str">
        <f t="shared" si="44"/>
        <v>1年目印刷製本費136</v>
      </c>
      <c r="AI138" s="165" t="str">
        <f>IFERROR(+VLOOKUP(AH138,インプットシート!$B:$Z,25,0),"")</f>
        <v/>
      </c>
      <c r="AJ138" s="165" t="str">
        <f>IFERROR(+VLOOKUP(AH138,インプットシート!$B:$Z,21,0),"")</f>
        <v/>
      </c>
      <c r="AK138">
        <v>136</v>
      </c>
      <c r="AL138" s="165" t="str">
        <f t="shared" si="45"/>
        <v>1年目通信運搬費136</v>
      </c>
      <c r="AM138" s="165" t="str">
        <f>IFERROR(+VLOOKUP(AL138,インプットシート!$B:$Z,25,0),"")</f>
        <v/>
      </c>
      <c r="AN138" s="165" t="str">
        <f>IFERROR(+VLOOKUP(AL138,インプットシート!$B:$Z,21,0),"")</f>
        <v/>
      </c>
      <c r="AO138">
        <v>136</v>
      </c>
      <c r="AP138" s="165" t="str">
        <f t="shared" si="46"/>
        <v>1年目委託費136</v>
      </c>
      <c r="AQ138" s="165" t="str">
        <f>IFERROR(+VLOOKUP(AP138,インプットシート!$B:$Z,25,0),"")</f>
        <v/>
      </c>
      <c r="AR138" s="165" t="str">
        <f>IFERROR(+VLOOKUP(AP138,インプットシート!$B:$Z,21,0),"")</f>
        <v/>
      </c>
      <c r="AS138">
        <v>136</v>
      </c>
      <c r="AT138" s="165" t="str">
        <f t="shared" si="47"/>
        <v>1年目雑役務費136</v>
      </c>
      <c r="AU138" s="165" t="str">
        <f>IFERROR(+VLOOKUP(AT138,インプットシート!$B:$Z,25,0),"")</f>
        <v/>
      </c>
      <c r="AV138" s="165" t="str">
        <f>IFERROR(+VLOOKUP(AT138,インプットシート!$B:$Z,21,0),"")</f>
        <v/>
      </c>
      <c r="AW138">
        <v>136</v>
      </c>
      <c r="AX138" s="165" t="str">
        <f t="shared" si="48"/>
        <v>1年目保険料136</v>
      </c>
      <c r="AY138" s="165" t="str">
        <f>IFERROR(+VLOOKUP(AX138,インプットシート!$B:$Z,25,0),"")</f>
        <v/>
      </c>
      <c r="AZ138" s="165" t="str">
        <f>IFERROR(+VLOOKUP(AX138,インプットシート!$B:$Z,21,0),"")</f>
        <v/>
      </c>
      <c r="BA138">
        <v>136</v>
      </c>
      <c r="BB138" s="165" t="str">
        <f t="shared" si="49"/>
        <v>1年目その他の経費136</v>
      </c>
      <c r="BC138" s="165" t="str">
        <f>IFERROR(+VLOOKUP(BB138,インプットシート!$B:$Z,25,0),"")</f>
        <v/>
      </c>
      <c r="BD138" s="165" t="str">
        <f>IFERROR(+VLOOKUP(BB138,インプットシート!$B:$Z,21,0),"")</f>
        <v/>
      </c>
      <c r="BE138">
        <v>136</v>
      </c>
      <c r="BF138" s="165" t="str">
        <f t="shared" si="50"/>
        <v>1年目参加費収入136</v>
      </c>
      <c r="BG138" s="165" t="str">
        <f>IFERROR(+VLOOKUP(BF138,インプットシート!$B:$Z,25,0),"")</f>
        <v/>
      </c>
      <c r="BH138" s="165" t="str">
        <f>IFERROR(+VLOOKUP(BF138,インプットシート!$B:$Z,21,0),"")</f>
        <v/>
      </c>
      <c r="BI138">
        <v>136</v>
      </c>
      <c r="BJ138" s="165" t="str">
        <f t="shared" si="51"/>
        <v>1年目寄付金・協賛金収入136</v>
      </c>
      <c r="BK138" s="165" t="str">
        <f>IFERROR(+VLOOKUP(BJ138,インプットシート!$B:$Z,25,0),"")</f>
        <v/>
      </c>
      <c r="BL138" s="165" t="str">
        <f>IFERROR(+VLOOKUP(BJ138,インプットシート!$B:$Z,21,0),"")</f>
        <v/>
      </c>
      <c r="BM138">
        <v>136</v>
      </c>
      <c r="BN138" s="165" t="str">
        <f t="shared" si="52"/>
        <v>1年目一般会計繰入金136</v>
      </c>
      <c r="BO138" s="165" t="str">
        <f>IFERROR(+VLOOKUP(BN138,インプットシート!$B:$Z,25,0),"")</f>
        <v/>
      </c>
      <c r="BP138" s="165" t="str">
        <f>IFERROR(+VLOOKUP(BN138,インプットシート!$B:$Z,21,0),"")</f>
        <v/>
      </c>
      <c r="BQ138">
        <v>136</v>
      </c>
      <c r="BR138" s="165" t="str">
        <f t="shared" si="53"/>
        <v>1年目賃金（職員）136</v>
      </c>
      <c r="BS138" s="165" t="str">
        <f>IFERROR(+VLOOKUP(BR138,インプットシート!$B:$Z,25,0),"")</f>
        <v/>
      </c>
      <c r="BT138" s="165" t="str">
        <f>IFERROR(+VLOOKUP(BR138,インプットシート!$B:$Z,21,0),"")</f>
        <v/>
      </c>
    </row>
    <row r="139" spans="1:72">
      <c r="A139">
        <v>137</v>
      </c>
      <c r="B139" s="165" t="str">
        <f t="shared" si="36"/>
        <v>1年目謝金137</v>
      </c>
      <c r="C139" s="165" t="str">
        <f>IFERROR(+VLOOKUP(B139,インプットシート!$B:$Z,25,0),"")</f>
        <v/>
      </c>
      <c r="D139" s="165" t="str">
        <f>IFERROR(+VLOOKUP(B139,インプットシート!$B:$Z,21,0),"")</f>
        <v/>
      </c>
      <c r="E139">
        <v>137</v>
      </c>
      <c r="F139" s="165" t="str">
        <f t="shared" si="37"/>
        <v>1年目旅費137</v>
      </c>
      <c r="G139" s="165" t="str">
        <f>IFERROR(+VLOOKUP(F139,インプットシート!$B:$Z,25,0),"")</f>
        <v/>
      </c>
      <c r="H139" s="165" t="str">
        <f>IFERROR(+VLOOKUP(F139,インプットシート!$B:$Z,21,0),"")</f>
        <v/>
      </c>
      <c r="I139">
        <v>137</v>
      </c>
      <c r="J139" s="165" t="str">
        <f t="shared" si="38"/>
        <v>1年目賃金（アルバイト）137</v>
      </c>
      <c r="K139" s="165" t="str">
        <f>IFERROR(+VLOOKUP(J139,インプットシート!$B:$Z,25,0),"")</f>
        <v/>
      </c>
      <c r="L139" s="165" t="str">
        <f>IFERROR(+VLOOKUP(J139,インプットシート!$B:$Z,21,0),"")</f>
        <v/>
      </c>
      <c r="M139">
        <v>137</v>
      </c>
      <c r="N139" s="165" t="str">
        <f t="shared" si="39"/>
        <v>1年目家賃137</v>
      </c>
      <c r="O139" s="165" t="str">
        <f>IFERROR(+VLOOKUP(N139,インプットシート!$B:$Z,25,0),"")</f>
        <v/>
      </c>
      <c r="P139" s="165" t="str">
        <f>IFERROR(+VLOOKUP(N139,インプットシート!$B:$Z,21,0),"")</f>
        <v/>
      </c>
      <c r="Q139">
        <v>137</v>
      </c>
      <c r="R139" s="165" t="str">
        <f t="shared" si="40"/>
        <v>1年目光熱水費137</v>
      </c>
      <c r="S139" s="165" t="str">
        <f>IFERROR(+VLOOKUP(R139,インプットシート!$B:$Z,25,0),"")</f>
        <v/>
      </c>
      <c r="T139" s="165" t="str">
        <f>IFERROR(+VLOOKUP(R139,インプットシート!$B:$Z,21,0),"")</f>
        <v/>
      </c>
      <c r="U139">
        <v>137</v>
      </c>
      <c r="V139" s="165" t="str">
        <f t="shared" si="41"/>
        <v>1年目備品購入費137</v>
      </c>
      <c r="W139" s="165" t="str">
        <f>IFERROR(+VLOOKUP(V139,インプットシート!$B:$Z,25,0),"")</f>
        <v/>
      </c>
      <c r="X139" s="165" t="str">
        <f>IFERROR(+VLOOKUP(V139,インプットシート!$B:$Z,21,0),"")</f>
        <v/>
      </c>
      <c r="Y139">
        <v>137</v>
      </c>
      <c r="Z139" s="165" t="str">
        <f t="shared" si="42"/>
        <v>1年目消耗品費137</v>
      </c>
      <c r="AA139" s="165" t="str">
        <f>IFERROR(+VLOOKUP(Z139,インプットシート!$B:$Z,25,0),"")</f>
        <v/>
      </c>
      <c r="AB139" s="165" t="str">
        <f>IFERROR(+VLOOKUP(Z139,インプットシート!$B:$Z,21,0),"")</f>
        <v/>
      </c>
      <c r="AC139">
        <v>137</v>
      </c>
      <c r="AD139" s="165" t="str">
        <f t="shared" si="43"/>
        <v>1年目借料損料137</v>
      </c>
      <c r="AE139" s="165" t="str">
        <f>IFERROR(+VLOOKUP(AD139,インプットシート!$B:$Z,25,0),"")</f>
        <v/>
      </c>
      <c r="AF139" s="165" t="str">
        <f>IFERROR(+VLOOKUP(AD139,インプットシート!$B:$Z,21,0),"")</f>
        <v/>
      </c>
      <c r="AG139">
        <v>137</v>
      </c>
      <c r="AH139" s="165" t="str">
        <f t="shared" si="44"/>
        <v>1年目印刷製本費137</v>
      </c>
      <c r="AI139" s="165" t="str">
        <f>IFERROR(+VLOOKUP(AH139,インプットシート!$B:$Z,25,0),"")</f>
        <v/>
      </c>
      <c r="AJ139" s="165" t="str">
        <f>IFERROR(+VLOOKUP(AH139,インプットシート!$B:$Z,21,0),"")</f>
        <v/>
      </c>
      <c r="AK139">
        <v>137</v>
      </c>
      <c r="AL139" s="165" t="str">
        <f t="shared" si="45"/>
        <v>1年目通信運搬費137</v>
      </c>
      <c r="AM139" s="165" t="str">
        <f>IFERROR(+VLOOKUP(AL139,インプットシート!$B:$Z,25,0),"")</f>
        <v/>
      </c>
      <c r="AN139" s="165" t="str">
        <f>IFERROR(+VLOOKUP(AL139,インプットシート!$B:$Z,21,0),"")</f>
        <v/>
      </c>
      <c r="AO139">
        <v>137</v>
      </c>
      <c r="AP139" s="165" t="str">
        <f t="shared" si="46"/>
        <v>1年目委託費137</v>
      </c>
      <c r="AQ139" s="165" t="str">
        <f>IFERROR(+VLOOKUP(AP139,インプットシート!$B:$Z,25,0),"")</f>
        <v/>
      </c>
      <c r="AR139" s="165" t="str">
        <f>IFERROR(+VLOOKUP(AP139,インプットシート!$B:$Z,21,0),"")</f>
        <v/>
      </c>
      <c r="AS139">
        <v>137</v>
      </c>
      <c r="AT139" s="165" t="str">
        <f t="shared" si="47"/>
        <v>1年目雑役務費137</v>
      </c>
      <c r="AU139" s="165" t="str">
        <f>IFERROR(+VLOOKUP(AT139,インプットシート!$B:$Z,25,0),"")</f>
        <v/>
      </c>
      <c r="AV139" s="165" t="str">
        <f>IFERROR(+VLOOKUP(AT139,インプットシート!$B:$Z,21,0),"")</f>
        <v/>
      </c>
      <c r="AW139">
        <v>137</v>
      </c>
      <c r="AX139" s="165" t="str">
        <f t="shared" si="48"/>
        <v>1年目保険料137</v>
      </c>
      <c r="AY139" s="165" t="str">
        <f>IFERROR(+VLOOKUP(AX139,インプットシート!$B:$Z,25,0),"")</f>
        <v/>
      </c>
      <c r="AZ139" s="165" t="str">
        <f>IFERROR(+VLOOKUP(AX139,インプットシート!$B:$Z,21,0),"")</f>
        <v/>
      </c>
      <c r="BA139">
        <v>137</v>
      </c>
      <c r="BB139" s="165" t="str">
        <f t="shared" si="49"/>
        <v>1年目その他の経費137</v>
      </c>
      <c r="BC139" s="165" t="str">
        <f>IFERROR(+VLOOKUP(BB139,インプットシート!$B:$Z,25,0),"")</f>
        <v/>
      </c>
      <c r="BD139" s="165" t="str">
        <f>IFERROR(+VLOOKUP(BB139,インプットシート!$B:$Z,21,0),"")</f>
        <v/>
      </c>
      <c r="BE139">
        <v>137</v>
      </c>
      <c r="BF139" s="165" t="str">
        <f t="shared" si="50"/>
        <v>1年目参加費収入137</v>
      </c>
      <c r="BG139" s="165" t="str">
        <f>IFERROR(+VLOOKUP(BF139,インプットシート!$B:$Z,25,0),"")</f>
        <v/>
      </c>
      <c r="BH139" s="165" t="str">
        <f>IFERROR(+VLOOKUP(BF139,インプットシート!$B:$Z,21,0),"")</f>
        <v/>
      </c>
      <c r="BI139">
        <v>137</v>
      </c>
      <c r="BJ139" s="165" t="str">
        <f t="shared" si="51"/>
        <v>1年目寄付金・協賛金収入137</v>
      </c>
      <c r="BK139" s="165" t="str">
        <f>IFERROR(+VLOOKUP(BJ139,インプットシート!$B:$Z,25,0),"")</f>
        <v/>
      </c>
      <c r="BL139" s="165" t="str">
        <f>IFERROR(+VLOOKUP(BJ139,インプットシート!$B:$Z,21,0),"")</f>
        <v/>
      </c>
      <c r="BM139">
        <v>137</v>
      </c>
      <c r="BN139" s="165" t="str">
        <f t="shared" si="52"/>
        <v>1年目一般会計繰入金137</v>
      </c>
      <c r="BO139" s="165" t="str">
        <f>IFERROR(+VLOOKUP(BN139,インプットシート!$B:$Z,25,0),"")</f>
        <v/>
      </c>
      <c r="BP139" s="165" t="str">
        <f>IFERROR(+VLOOKUP(BN139,インプットシート!$B:$Z,21,0),"")</f>
        <v/>
      </c>
      <c r="BQ139">
        <v>137</v>
      </c>
      <c r="BR139" s="165" t="str">
        <f t="shared" si="53"/>
        <v>1年目賃金（職員）137</v>
      </c>
      <c r="BS139" s="165" t="str">
        <f>IFERROR(+VLOOKUP(BR139,インプットシート!$B:$Z,25,0),"")</f>
        <v/>
      </c>
      <c r="BT139" s="165" t="str">
        <f>IFERROR(+VLOOKUP(BR139,インプットシート!$B:$Z,21,0),"")</f>
        <v/>
      </c>
    </row>
    <row r="140" spans="1:72">
      <c r="A140">
        <v>138</v>
      </c>
      <c r="B140" s="165" t="str">
        <f t="shared" si="36"/>
        <v>1年目謝金138</v>
      </c>
      <c r="C140" s="165" t="str">
        <f>IFERROR(+VLOOKUP(B140,インプットシート!$B:$Z,25,0),"")</f>
        <v/>
      </c>
      <c r="D140" s="165" t="str">
        <f>IFERROR(+VLOOKUP(B140,インプットシート!$B:$Z,21,0),"")</f>
        <v/>
      </c>
      <c r="E140">
        <v>138</v>
      </c>
      <c r="F140" s="165" t="str">
        <f t="shared" si="37"/>
        <v>1年目旅費138</v>
      </c>
      <c r="G140" s="165" t="str">
        <f>IFERROR(+VLOOKUP(F140,インプットシート!$B:$Z,25,0),"")</f>
        <v/>
      </c>
      <c r="H140" s="165" t="str">
        <f>IFERROR(+VLOOKUP(F140,インプットシート!$B:$Z,21,0),"")</f>
        <v/>
      </c>
      <c r="I140">
        <v>138</v>
      </c>
      <c r="J140" s="165" t="str">
        <f t="shared" si="38"/>
        <v>1年目賃金（アルバイト）138</v>
      </c>
      <c r="K140" s="165" t="str">
        <f>IFERROR(+VLOOKUP(J140,インプットシート!$B:$Z,25,0),"")</f>
        <v/>
      </c>
      <c r="L140" s="165" t="str">
        <f>IFERROR(+VLOOKUP(J140,インプットシート!$B:$Z,21,0),"")</f>
        <v/>
      </c>
      <c r="M140">
        <v>138</v>
      </c>
      <c r="N140" s="165" t="str">
        <f t="shared" si="39"/>
        <v>1年目家賃138</v>
      </c>
      <c r="O140" s="165" t="str">
        <f>IFERROR(+VLOOKUP(N140,インプットシート!$B:$Z,25,0),"")</f>
        <v/>
      </c>
      <c r="P140" s="165" t="str">
        <f>IFERROR(+VLOOKUP(N140,インプットシート!$B:$Z,21,0),"")</f>
        <v/>
      </c>
      <c r="Q140">
        <v>138</v>
      </c>
      <c r="R140" s="165" t="str">
        <f t="shared" si="40"/>
        <v>1年目光熱水費138</v>
      </c>
      <c r="S140" s="165" t="str">
        <f>IFERROR(+VLOOKUP(R140,インプットシート!$B:$Z,25,0),"")</f>
        <v/>
      </c>
      <c r="T140" s="165" t="str">
        <f>IFERROR(+VLOOKUP(R140,インプットシート!$B:$Z,21,0),"")</f>
        <v/>
      </c>
      <c r="U140">
        <v>138</v>
      </c>
      <c r="V140" s="165" t="str">
        <f t="shared" si="41"/>
        <v>1年目備品購入費138</v>
      </c>
      <c r="W140" s="165" t="str">
        <f>IFERROR(+VLOOKUP(V140,インプットシート!$B:$Z,25,0),"")</f>
        <v/>
      </c>
      <c r="X140" s="165" t="str">
        <f>IFERROR(+VLOOKUP(V140,インプットシート!$B:$Z,21,0),"")</f>
        <v/>
      </c>
      <c r="Y140">
        <v>138</v>
      </c>
      <c r="Z140" s="165" t="str">
        <f t="shared" si="42"/>
        <v>1年目消耗品費138</v>
      </c>
      <c r="AA140" s="165" t="str">
        <f>IFERROR(+VLOOKUP(Z140,インプットシート!$B:$Z,25,0),"")</f>
        <v/>
      </c>
      <c r="AB140" s="165" t="str">
        <f>IFERROR(+VLOOKUP(Z140,インプットシート!$B:$Z,21,0),"")</f>
        <v/>
      </c>
      <c r="AC140">
        <v>138</v>
      </c>
      <c r="AD140" s="165" t="str">
        <f t="shared" si="43"/>
        <v>1年目借料損料138</v>
      </c>
      <c r="AE140" s="165" t="str">
        <f>IFERROR(+VLOOKUP(AD140,インプットシート!$B:$Z,25,0),"")</f>
        <v/>
      </c>
      <c r="AF140" s="165" t="str">
        <f>IFERROR(+VLOOKUP(AD140,インプットシート!$B:$Z,21,0),"")</f>
        <v/>
      </c>
      <c r="AG140">
        <v>138</v>
      </c>
      <c r="AH140" s="165" t="str">
        <f t="shared" si="44"/>
        <v>1年目印刷製本費138</v>
      </c>
      <c r="AI140" s="165" t="str">
        <f>IFERROR(+VLOOKUP(AH140,インプットシート!$B:$Z,25,0),"")</f>
        <v/>
      </c>
      <c r="AJ140" s="165" t="str">
        <f>IFERROR(+VLOOKUP(AH140,インプットシート!$B:$Z,21,0),"")</f>
        <v/>
      </c>
      <c r="AK140">
        <v>138</v>
      </c>
      <c r="AL140" s="165" t="str">
        <f t="shared" si="45"/>
        <v>1年目通信運搬費138</v>
      </c>
      <c r="AM140" s="165" t="str">
        <f>IFERROR(+VLOOKUP(AL140,インプットシート!$B:$Z,25,0),"")</f>
        <v/>
      </c>
      <c r="AN140" s="165" t="str">
        <f>IFERROR(+VLOOKUP(AL140,インプットシート!$B:$Z,21,0),"")</f>
        <v/>
      </c>
      <c r="AO140">
        <v>138</v>
      </c>
      <c r="AP140" s="165" t="str">
        <f t="shared" si="46"/>
        <v>1年目委託費138</v>
      </c>
      <c r="AQ140" s="165" t="str">
        <f>IFERROR(+VLOOKUP(AP140,インプットシート!$B:$Z,25,0),"")</f>
        <v/>
      </c>
      <c r="AR140" s="165" t="str">
        <f>IFERROR(+VLOOKUP(AP140,インプットシート!$B:$Z,21,0),"")</f>
        <v/>
      </c>
      <c r="AS140">
        <v>138</v>
      </c>
      <c r="AT140" s="165" t="str">
        <f t="shared" si="47"/>
        <v>1年目雑役務費138</v>
      </c>
      <c r="AU140" s="165" t="str">
        <f>IFERROR(+VLOOKUP(AT140,インプットシート!$B:$Z,25,0),"")</f>
        <v/>
      </c>
      <c r="AV140" s="165" t="str">
        <f>IFERROR(+VLOOKUP(AT140,インプットシート!$B:$Z,21,0),"")</f>
        <v/>
      </c>
      <c r="AW140">
        <v>138</v>
      </c>
      <c r="AX140" s="165" t="str">
        <f t="shared" si="48"/>
        <v>1年目保険料138</v>
      </c>
      <c r="AY140" s="165" t="str">
        <f>IFERROR(+VLOOKUP(AX140,インプットシート!$B:$Z,25,0),"")</f>
        <v/>
      </c>
      <c r="AZ140" s="165" t="str">
        <f>IFERROR(+VLOOKUP(AX140,インプットシート!$B:$Z,21,0),"")</f>
        <v/>
      </c>
      <c r="BA140">
        <v>138</v>
      </c>
      <c r="BB140" s="165" t="str">
        <f t="shared" si="49"/>
        <v>1年目その他の経費138</v>
      </c>
      <c r="BC140" s="165" t="str">
        <f>IFERROR(+VLOOKUP(BB140,インプットシート!$B:$Z,25,0),"")</f>
        <v/>
      </c>
      <c r="BD140" s="165" t="str">
        <f>IFERROR(+VLOOKUP(BB140,インプットシート!$B:$Z,21,0),"")</f>
        <v/>
      </c>
      <c r="BE140">
        <v>138</v>
      </c>
      <c r="BF140" s="165" t="str">
        <f t="shared" si="50"/>
        <v>1年目参加費収入138</v>
      </c>
      <c r="BG140" s="165" t="str">
        <f>IFERROR(+VLOOKUP(BF140,インプットシート!$B:$Z,25,0),"")</f>
        <v/>
      </c>
      <c r="BH140" s="165" t="str">
        <f>IFERROR(+VLOOKUP(BF140,インプットシート!$B:$Z,21,0),"")</f>
        <v/>
      </c>
      <c r="BI140">
        <v>138</v>
      </c>
      <c r="BJ140" s="165" t="str">
        <f t="shared" si="51"/>
        <v>1年目寄付金・協賛金収入138</v>
      </c>
      <c r="BK140" s="165" t="str">
        <f>IFERROR(+VLOOKUP(BJ140,インプットシート!$B:$Z,25,0),"")</f>
        <v/>
      </c>
      <c r="BL140" s="165" t="str">
        <f>IFERROR(+VLOOKUP(BJ140,インプットシート!$B:$Z,21,0),"")</f>
        <v/>
      </c>
      <c r="BM140">
        <v>138</v>
      </c>
      <c r="BN140" s="165" t="str">
        <f t="shared" si="52"/>
        <v>1年目一般会計繰入金138</v>
      </c>
      <c r="BO140" s="165" t="str">
        <f>IFERROR(+VLOOKUP(BN140,インプットシート!$B:$Z,25,0),"")</f>
        <v/>
      </c>
      <c r="BP140" s="165" t="str">
        <f>IFERROR(+VLOOKUP(BN140,インプットシート!$B:$Z,21,0),"")</f>
        <v/>
      </c>
      <c r="BQ140">
        <v>138</v>
      </c>
      <c r="BR140" s="165" t="str">
        <f t="shared" si="53"/>
        <v>1年目賃金（職員）138</v>
      </c>
      <c r="BS140" s="165" t="str">
        <f>IFERROR(+VLOOKUP(BR140,インプットシート!$B:$Z,25,0),"")</f>
        <v/>
      </c>
      <c r="BT140" s="165" t="str">
        <f>IFERROR(+VLOOKUP(BR140,インプットシート!$B:$Z,21,0),"")</f>
        <v/>
      </c>
    </row>
    <row r="141" spans="1:72">
      <c r="A141">
        <v>139</v>
      </c>
      <c r="B141" s="165" t="str">
        <f t="shared" si="36"/>
        <v>1年目謝金139</v>
      </c>
      <c r="C141" s="165" t="str">
        <f>IFERROR(+VLOOKUP(B141,インプットシート!$B:$Z,25,0),"")</f>
        <v/>
      </c>
      <c r="D141" s="165" t="str">
        <f>IFERROR(+VLOOKUP(B141,インプットシート!$B:$Z,21,0),"")</f>
        <v/>
      </c>
      <c r="E141">
        <v>139</v>
      </c>
      <c r="F141" s="165" t="str">
        <f t="shared" si="37"/>
        <v>1年目旅費139</v>
      </c>
      <c r="G141" s="165" t="str">
        <f>IFERROR(+VLOOKUP(F141,インプットシート!$B:$Z,25,0),"")</f>
        <v/>
      </c>
      <c r="H141" s="165" t="str">
        <f>IFERROR(+VLOOKUP(F141,インプットシート!$B:$Z,21,0),"")</f>
        <v/>
      </c>
      <c r="I141">
        <v>139</v>
      </c>
      <c r="J141" s="165" t="str">
        <f t="shared" si="38"/>
        <v>1年目賃金（アルバイト）139</v>
      </c>
      <c r="K141" s="165" t="str">
        <f>IFERROR(+VLOOKUP(J141,インプットシート!$B:$Z,25,0),"")</f>
        <v/>
      </c>
      <c r="L141" s="165" t="str">
        <f>IFERROR(+VLOOKUP(J141,インプットシート!$B:$Z,21,0),"")</f>
        <v/>
      </c>
      <c r="M141">
        <v>139</v>
      </c>
      <c r="N141" s="165" t="str">
        <f t="shared" si="39"/>
        <v>1年目家賃139</v>
      </c>
      <c r="O141" s="165" t="str">
        <f>IFERROR(+VLOOKUP(N141,インプットシート!$B:$Z,25,0),"")</f>
        <v/>
      </c>
      <c r="P141" s="165" t="str">
        <f>IFERROR(+VLOOKUP(N141,インプットシート!$B:$Z,21,0),"")</f>
        <v/>
      </c>
      <c r="Q141">
        <v>139</v>
      </c>
      <c r="R141" s="165" t="str">
        <f t="shared" si="40"/>
        <v>1年目光熱水費139</v>
      </c>
      <c r="S141" s="165" t="str">
        <f>IFERROR(+VLOOKUP(R141,インプットシート!$B:$Z,25,0),"")</f>
        <v/>
      </c>
      <c r="T141" s="165" t="str">
        <f>IFERROR(+VLOOKUP(R141,インプットシート!$B:$Z,21,0),"")</f>
        <v/>
      </c>
      <c r="U141">
        <v>139</v>
      </c>
      <c r="V141" s="165" t="str">
        <f t="shared" si="41"/>
        <v>1年目備品購入費139</v>
      </c>
      <c r="W141" s="165" t="str">
        <f>IFERROR(+VLOOKUP(V141,インプットシート!$B:$Z,25,0),"")</f>
        <v/>
      </c>
      <c r="X141" s="165" t="str">
        <f>IFERROR(+VLOOKUP(V141,インプットシート!$B:$Z,21,0),"")</f>
        <v/>
      </c>
      <c r="Y141">
        <v>139</v>
      </c>
      <c r="Z141" s="165" t="str">
        <f t="shared" si="42"/>
        <v>1年目消耗品費139</v>
      </c>
      <c r="AA141" s="165" t="str">
        <f>IFERROR(+VLOOKUP(Z141,インプットシート!$B:$Z,25,0),"")</f>
        <v/>
      </c>
      <c r="AB141" s="165" t="str">
        <f>IFERROR(+VLOOKUP(Z141,インプットシート!$B:$Z,21,0),"")</f>
        <v/>
      </c>
      <c r="AC141">
        <v>139</v>
      </c>
      <c r="AD141" s="165" t="str">
        <f t="shared" si="43"/>
        <v>1年目借料損料139</v>
      </c>
      <c r="AE141" s="165" t="str">
        <f>IFERROR(+VLOOKUP(AD141,インプットシート!$B:$Z,25,0),"")</f>
        <v/>
      </c>
      <c r="AF141" s="165" t="str">
        <f>IFERROR(+VLOOKUP(AD141,インプットシート!$B:$Z,21,0),"")</f>
        <v/>
      </c>
      <c r="AG141">
        <v>139</v>
      </c>
      <c r="AH141" s="165" t="str">
        <f t="shared" si="44"/>
        <v>1年目印刷製本費139</v>
      </c>
      <c r="AI141" s="165" t="str">
        <f>IFERROR(+VLOOKUP(AH141,インプットシート!$B:$Z,25,0),"")</f>
        <v/>
      </c>
      <c r="AJ141" s="165" t="str">
        <f>IFERROR(+VLOOKUP(AH141,インプットシート!$B:$Z,21,0),"")</f>
        <v/>
      </c>
      <c r="AK141">
        <v>139</v>
      </c>
      <c r="AL141" s="165" t="str">
        <f t="shared" si="45"/>
        <v>1年目通信運搬費139</v>
      </c>
      <c r="AM141" s="165" t="str">
        <f>IFERROR(+VLOOKUP(AL141,インプットシート!$B:$Z,25,0),"")</f>
        <v/>
      </c>
      <c r="AN141" s="165" t="str">
        <f>IFERROR(+VLOOKUP(AL141,インプットシート!$B:$Z,21,0),"")</f>
        <v/>
      </c>
      <c r="AO141">
        <v>139</v>
      </c>
      <c r="AP141" s="165" t="str">
        <f t="shared" si="46"/>
        <v>1年目委託費139</v>
      </c>
      <c r="AQ141" s="165" t="str">
        <f>IFERROR(+VLOOKUP(AP141,インプットシート!$B:$Z,25,0),"")</f>
        <v/>
      </c>
      <c r="AR141" s="165" t="str">
        <f>IFERROR(+VLOOKUP(AP141,インプットシート!$B:$Z,21,0),"")</f>
        <v/>
      </c>
      <c r="AS141">
        <v>139</v>
      </c>
      <c r="AT141" s="165" t="str">
        <f t="shared" si="47"/>
        <v>1年目雑役務費139</v>
      </c>
      <c r="AU141" s="165" t="str">
        <f>IFERROR(+VLOOKUP(AT141,インプットシート!$B:$Z,25,0),"")</f>
        <v/>
      </c>
      <c r="AV141" s="165" t="str">
        <f>IFERROR(+VLOOKUP(AT141,インプットシート!$B:$Z,21,0),"")</f>
        <v/>
      </c>
      <c r="AW141">
        <v>139</v>
      </c>
      <c r="AX141" s="165" t="str">
        <f t="shared" si="48"/>
        <v>1年目保険料139</v>
      </c>
      <c r="AY141" s="165" t="str">
        <f>IFERROR(+VLOOKUP(AX141,インプットシート!$B:$Z,25,0),"")</f>
        <v/>
      </c>
      <c r="AZ141" s="165" t="str">
        <f>IFERROR(+VLOOKUP(AX141,インプットシート!$B:$Z,21,0),"")</f>
        <v/>
      </c>
      <c r="BA141">
        <v>139</v>
      </c>
      <c r="BB141" s="165" t="str">
        <f t="shared" si="49"/>
        <v>1年目その他の経費139</v>
      </c>
      <c r="BC141" s="165" t="str">
        <f>IFERROR(+VLOOKUP(BB141,インプットシート!$B:$Z,25,0),"")</f>
        <v/>
      </c>
      <c r="BD141" s="165" t="str">
        <f>IFERROR(+VLOOKUP(BB141,インプットシート!$B:$Z,21,0),"")</f>
        <v/>
      </c>
      <c r="BE141">
        <v>139</v>
      </c>
      <c r="BF141" s="165" t="str">
        <f t="shared" si="50"/>
        <v>1年目参加費収入139</v>
      </c>
      <c r="BG141" s="165" t="str">
        <f>IFERROR(+VLOOKUP(BF141,インプットシート!$B:$Z,25,0),"")</f>
        <v/>
      </c>
      <c r="BH141" s="165" t="str">
        <f>IFERROR(+VLOOKUP(BF141,インプットシート!$B:$Z,21,0),"")</f>
        <v/>
      </c>
      <c r="BI141">
        <v>139</v>
      </c>
      <c r="BJ141" s="165" t="str">
        <f t="shared" si="51"/>
        <v>1年目寄付金・協賛金収入139</v>
      </c>
      <c r="BK141" s="165" t="str">
        <f>IFERROR(+VLOOKUP(BJ141,インプットシート!$B:$Z,25,0),"")</f>
        <v/>
      </c>
      <c r="BL141" s="165" t="str">
        <f>IFERROR(+VLOOKUP(BJ141,インプットシート!$B:$Z,21,0),"")</f>
        <v/>
      </c>
      <c r="BM141">
        <v>139</v>
      </c>
      <c r="BN141" s="165" t="str">
        <f t="shared" si="52"/>
        <v>1年目一般会計繰入金139</v>
      </c>
      <c r="BO141" s="165" t="str">
        <f>IFERROR(+VLOOKUP(BN141,インプットシート!$B:$Z,25,0),"")</f>
        <v/>
      </c>
      <c r="BP141" s="165" t="str">
        <f>IFERROR(+VLOOKUP(BN141,インプットシート!$B:$Z,21,0),"")</f>
        <v/>
      </c>
      <c r="BQ141">
        <v>139</v>
      </c>
      <c r="BR141" s="165" t="str">
        <f t="shared" si="53"/>
        <v>1年目賃金（職員）139</v>
      </c>
      <c r="BS141" s="165" t="str">
        <f>IFERROR(+VLOOKUP(BR141,インプットシート!$B:$Z,25,0),"")</f>
        <v/>
      </c>
      <c r="BT141" s="165" t="str">
        <f>IFERROR(+VLOOKUP(BR141,インプットシート!$B:$Z,21,0),"")</f>
        <v/>
      </c>
    </row>
    <row r="142" spans="1:72">
      <c r="A142">
        <v>140</v>
      </c>
      <c r="B142" s="165" t="str">
        <f t="shared" si="36"/>
        <v>1年目謝金140</v>
      </c>
      <c r="C142" s="165" t="str">
        <f>IFERROR(+VLOOKUP(B142,インプットシート!$B:$Z,25,0),"")</f>
        <v/>
      </c>
      <c r="D142" s="165" t="str">
        <f>IFERROR(+VLOOKUP(B142,インプットシート!$B:$Z,21,0),"")</f>
        <v/>
      </c>
      <c r="E142">
        <v>140</v>
      </c>
      <c r="F142" s="165" t="str">
        <f t="shared" si="37"/>
        <v>1年目旅費140</v>
      </c>
      <c r="G142" s="165" t="str">
        <f>IFERROR(+VLOOKUP(F142,インプットシート!$B:$Z,25,0),"")</f>
        <v/>
      </c>
      <c r="H142" s="165" t="str">
        <f>IFERROR(+VLOOKUP(F142,インプットシート!$B:$Z,21,0),"")</f>
        <v/>
      </c>
      <c r="I142">
        <v>140</v>
      </c>
      <c r="J142" s="165" t="str">
        <f t="shared" si="38"/>
        <v>1年目賃金（アルバイト）140</v>
      </c>
      <c r="K142" s="165" t="str">
        <f>IFERROR(+VLOOKUP(J142,インプットシート!$B:$Z,25,0),"")</f>
        <v/>
      </c>
      <c r="L142" s="165" t="str">
        <f>IFERROR(+VLOOKUP(J142,インプットシート!$B:$Z,21,0),"")</f>
        <v/>
      </c>
      <c r="M142">
        <v>140</v>
      </c>
      <c r="N142" s="165" t="str">
        <f t="shared" si="39"/>
        <v>1年目家賃140</v>
      </c>
      <c r="O142" s="165" t="str">
        <f>IFERROR(+VLOOKUP(N142,インプットシート!$B:$Z,25,0),"")</f>
        <v/>
      </c>
      <c r="P142" s="165" t="str">
        <f>IFERROR(+VLOOKUP(N142,インプットシート!$B:$Z,21,0),"")</f>
        <v/>
      </c>
      <c r="Q142">
        <v>140</v>
      </c>
      <c r="R142" s="165" t="str">
        <f t="shared" si="40"/>
        <v>1年目光熱水費140</v>
      </c>
      <c r="S142" s="165" t="str">
        <f>IFERROR(+VLOOKUP(R142,インプットシート!$B:$Z,25,0),"")</f>
        <v/>
      </c>
      <c r="T142" s="165" t="str">
        <f>IFERROR(+VLOOKUP(R142,インプットシート!$B:$Z,21,0),"")</f>
        <v/>
      </c>
      <c r="U142">
        <v>140</v>
      </c>
      <c r="V142" s="165" t="str">
        <f t="shared" si="41"/>
        <v>1年目備品購入費140</v>
      </c>
      <c r="W142" s="165" t="str">
        <f>IFERROR(+VLOOKUP(V142,インプットシート!$B:$Z,25,0),"")</f>
        <v/>
      </c>
      <c r="X142" s="165" t="str">
        <f>IFERROR(+VLOOKUP(V142,インプットシート!$B:$Z,21,0),"")</f>
        <v/>
      </c>
      <c r="Y142">
        <v>140</v>
      </c>
      <c r="Z142" s="165" t="str">
        <f t="shared" si="42"/>
        <v>1年目消耗品費140</v>
      </c>
      <c r="AA142" s="165" t="str">
        <f>IFERROR(+VLOOKUP(Z142,インプットシート!$B:$Z,25,0),"")</f>
        <v/>
      </c>
      <c r="AB142" s="165" t="str">
        <f>IFERROR(+VLOOKUP(Z142,インプットシート!$B:$Z,21,0),"")</f>
        <v/>
      </c>
      <c r="AC142">
        <v>140</v>
      </c>
      <c r="AD142" s="165" t="str">
        <f t="shared" si="43"/>
        <v>1年目借料損料140</v>
      </c>
      <c r="AE142" s="165" t="str">
        <f>IFERROR(+VLOOKUP(AD142,インプットシート!$B:$Z,25,0),"")</f>
        <v/>
      </c>
      <c r="AF142" s="165" t="str">
        <f>IFERROR(+VLOOKUP(AD142,インプットシート!$B:$Z,21,0),"")</f>
        <v/>
      </c>
      <c r="AG142">
        <v>140</v>
      </c>
      <c r="AH142" s="165" t="str">
        <f t="shared" si="44"/>
        <v>1年目印刷製本費140</v>
      </c>
      <c r="AI142" s="165" t="str">
        <f>IFERROR(+VLOOKUP(AH142,インプットシート!$B:$Z,25,0),"")</f>
        <v/>
      </c>
      <c r="AJ142" s="165" t="str">
        <f>IFERROR(+VLOOKUP(AH142,インプットシート!$B:$Z,21,0),"")</f>
        <v/>
      </c>
      <c r="AK142">
        <v>140</v>
      </c>
      <c r="AL142" s="165" t="str">
        <f t="shared" si="45"/>
        <v>1年目通信運搬費140</v>
      </c>
      <c r="AM142" s="165" t="str">
        <f>IFERROR(+VLOOKUP(AL142,インプットシート!$B:$Z,25,0),"")</f>
        <v/>
      </c>
      <c r="AN142" s="165" t="str">
        <f>IFERROR(+VLOOKUP(AL142,インプットシート!$B:$Z,21,0),"")</f>
        <v/>
      </c>
      <c r="AO142">
        <v>140</v>
      </c>
      <c r="AP142" s="165" t="str">
        <f t="shared" si="46"/>
        <v>1年目委託費140</v>
      </c>
      <c r="AQ142" s="165" t="str">
        <f>IFERROR(+VLOOKUP(AP142,インプットシート!$B:$Z,25,0),"")</f>
        <v/>
      </c>
      <c r="AR142" s="165" t="str">
        <f>IFERROR(+VLOOKUP(AP142,インプットシート!$B:$Z,21,0),"")</f>
        <v/>
      </c>
      <c r="AS142">
        <v>140</v>
      </c>
      <c r="AT142" s="165" t="str">
        <f t="shared" si="47"/>
        <v>1年目雑役務費140</v>
      </c>
      <c r="AU142" s="165" t="str">
        <f>IFERROR(+VLOOKUP(AT142,インプットシート!$B:$Z,25,0),"")</f>
        <v/>
      </c>
      <c r="AV142" s="165" t="str">
        <f>IFERROR(+VLOOKUP(AT142,インプットシート!$B:$Z,21,0),"")</f>
        <v/>
      </c>
      <c r="AW142">
        <v>140</v>
      </c>
      <c r="AX142" s="165" t="str">
        <f t="shared" si="48"/>
        <v>1年目保険料140</v>
      </c>
      <c r="AY142" s="165" t="str">
        <f>IFERROR(+VLOOKUP(AX142,インプットシート!$B:$Z,25,0),"")</f>
        <v/>
      </c>
      <c r="AZ142" s="165" t="str">
        <f>IFERROR(+VLOOKUP(AX142,インプットシート!$B:$Z,21,0),"")</f>
        <v/>
      </c>
      <c r="BA142">
        <v>140</v>
      </c>
      <c r="BB142" s="165" t="str">
        <f t="shared" si="49"/>
        <v>1年目その他の経費140</v>
      </c>
      <c r="BC142" s="165" t="str">
        <f>IFERROR(+VLOOKUP(BB142,インプットシート!$B:$Z,25,0),"")</f>
        <v/>
      </c>
      <c r="BD142" s="165" t="str">
        <f>IFERROR(+VLOOKUP(BB142,インプットシート!$B:$Z,21,0),"")</f>
        <v/>
      </c>
      <c r="BE142">
        <v>140</v>
      </c>
      <c r="BF142" s="165" t="str">
        <f t="shared" si="50"/>
        <v>1年目参加費収入140</v>
      </c>
      <c r="BG142" s="165" t="str">
        <f>IFERROR(+VLOOKUP(BF142,インプットシート!$B:$Z,25,0),"")</f>
        <v/>
      </c>
      <c r="BH142" s="165" t="str">
        <f>IFERROR(+VLOOKUP(BF142,インプットシート!$B:$Z,21,0),"")</f>
        <v/>
      </c>
      <c r="BI142">
        <v>140</v>
      </c>
      <c r="BJ142" s="165" t="str">
        <f t="shared" si="51"/>
        <v>1年目寄付金・協賛金収入140</v>
      </c>
      <c r="BK142" s="165" t="str">
        <f>IFERROR(+VLOOKUP(BJ142,インプットシート!$B:$Z,25,0),"")</f>
        <v/>
      </c>
      <c r="BL142" s="165" t="str">
        <f>IFERROR(+VLOOKUP(BJ142,インプットシート!$B:$Z,21,0),"")</f>
        <v/>
      </c>
      <c r="BM142">
        <v>140</v>
      </c>
      <c r="BN142" s="165" t="str">
        <f t="shared" si="52"/>
        <v>1年目一般会計繰入金140</v>
      </c>
      <c r="BO142" s="165" t="str">
        <f>IFERROR(+VLOOKUP(BN142,インプットシート!$B:$Z,25,0),"")</f>
        <v/>
      </c>
      <c r="BP142" s="165" t="str">
        <f>IFERROR(+VLOOKUP(BN142,インプットシート!$B:$Z,21,0),"")</f>
        <v/>
      </c>
      <c r="BQ142">
        <v>140</v>
      </c>
      <c r="BR142" s="165" t="str">
        <f t="shared" si="53"/>
        <v>1年目賃金（職員）140</v>
      </c>
      <c r="BS142" s="165" t="str">
        <f>IFERROR(+VLOOKUP(BR142,インプットシート!$B:$Z,25,0),"")</f>
        <v/>
      </c>
      <c r="BT142" s="165" t="str">
        <f>IFERROR(+VLOOKUP(BR142,インプットシート!$B:$Z,21,0),"")</f>
        <v/>
      </c>
    </row>
    <row r="143" spans="1:72">
      <c r="A143">
        <v>141</v>
      </c>
      <c r="B143" s="165" t="str">
        <f t="shared" si="36"/>
        <v>1年目謝金141</v>
      </c>
      <c r="C143" s="165" t="str">
        <f>IFERROR(+VLOOKUP(B143,インプットシート!$B:$Z,25,0),"")</f>
        <v/>
      </c>
      <c r="D143" s="165" t="str">
        <f>IFERROR(+VLOOKUP(B143,インプットシート!$B:$Z,21,0),"")</f>
        <v/>
      </c>
      <c r="E143">
        <v>141</v>
      </c>
      <c r="F143" s="165" t="str">
        <f t="shared" si="37"/>
        <v>1年目旅費141</v>
      </c>
      <c r="G143" s="165" t="str">
        <f>IFERROR(+VLOOKUP(F143,インプットシート!$B:$Z,25,0),"")</f>
        <v/>
      </c>
      <c r="H143" s="165" t="str">
        <f>IFERROR(+VLOOKUP(F143,インプットシート!$B:$Z,21,0),"")</f>
        <v/>
      </c>
      <c r="I143">
        <v>141</v>
      </c>
      <c r="J143" s="165" t="str">
        <f t="shared" si="38"/>
        <v>1年目賃金（アルバイト）141</v>
      </c>
      <c r="K143" s="165" t="str">
        <f>IFERROR(+VLOOKUP(J143,インプットシート!$B:$Z,25,0),"")</f>
        <v/>
      </c>
      <c r="L143" s="165" t="str">
        <f>IFERROR(+VLOOKUP(J143,インプットシート!$B:$Z,21,0),"")</f>
        <v/>
      </c>
      <c r="M143">
        <v>141</v>
      </c>
      <c r="N143" s="165" t="str">
        <f t="shared" si="39"/>
        <v>1年目家賃141</v>
      </c>
      <c r="O143" s="165" t="str">
        <f>IFERROR(+VLOOKUP(N143,インプットシート!$B:$Z,25,0),"")</f>
        <v/>
      </c>
      <c r="P143" s="165" t="str">
        <f>IFERROR(+VLOOKUP(N143,インプットシート!$B:$Z,21,0),"")</f>
        <v/>
      </c>
      <c r="Q143">
        <v>141</v>
      </c>
      <c r="R143" s="165" t="str">
        <f t="shared" si="40"/>
        <v>1年目光熱水費141</v>
      </c>
      <c r="S143" s="165" t="str">
        <f>IFERROR(+VLOOKUP(R143,インプットシート!$B:$Z,25,0),"")</f>
        <v/>
      </c>
      <c r="T143" s="165" t="str">
        <f>IFERROR(+VLOOKUP(R143,インプットシート!$B:$Z,21,0),"")</f>
        <v/>
      </c>
      <c r="U143">
        <v>141</v>
      </c>
      <c r="V143" s="165" t="str">
        <f t="shared" si="41"/>
        <v>1年目備品購入費141</v>
      </c>
      <c r="W143" s="165" t="str">
        <f>IFERROR(+VLOOKUP(V143,インプットシート!$B:$Z,25,0),"")</f>
        <v/>
      </c>
      <c r="X143" s="165" t="str">
        <f>IFERROR(+VLOOKUP(V143,インプットシート!$B:$Z,21,0),"")</f>
        <v/>
      </c>
      <c r="Y143">
        <v>141</v>
      </c>
      <c r="Z143" s="165" t="str">
        <f t="shared" si="42"/>
        <v>1年目消耗品費141</v>
      </c>
      <c r="AA143" s="165" t="str">
        <f>IFERROR(+VLOOKUP(Z143,インプットシート!$B:$Z,25,0),"")</f>
        <v/>
      </c>
      <c r="AB143" s="165" t="str">
        <f>IFERROR(+VLOOKUP(Z143,インプットシート!$B:$Z,21,0),"")</f>
        <v/>
      </c>
      <c r="AC143">
        <v>141</v>
      </c>
      <c r="AD143" s="165" t="str">
        <f t="shared" si="43"/>
        <v>1年目借料損料141</v>
      </c>
      <c r="AE143" s="165" t="str">
        <f>IFERROR(+VLOOKUP(AD143,インプットシート!$B:$Z,25,0),"")</f>
        <v/>
      </c>
      <c r="AF143" s="165" t="str">
        <f>IFERROR(+VLOOKUP(AD143,インプットシート!$B:$Z,21,0),"")</f>
        <v/>
      </c>
      <c r="AG143">
        <v>141</v>
      </c>
      <c r="AH143" s="165" t="str">
        <f t="shared" si="44"/>
        <v>1年目印刷製本費141</v>
      </c>
      <c r="AI143" s="165" t="str">
        <f>IFERROR(+VLOOKUP(AH143,インプットシート!$B:$Z,25,0),"")</f>
        <v/>
      </c>
      <c r="AJ143" s="165" t="str">
        <f>IFERROR(+VLOOKUP(AH143,インプットシート!$B:$Z,21,0),"")</f>
        <v/>
      </c>
      <c r="AK143">
        <v>141</v>
      </c>
      <c r="AL143" s="165" t="str">
        <f t="shared" si="45"/>
        <v>1年目通信運搬費141</v>
      </c>
      <c r="AM143" s="165" t="str">
        <f>IFERROR(+VLOOKUP(AL143,インプットシート!$B:$Z,25,0),"")</f>
        <v/>
      </c>
      <c r="AN143" s="165" t="str">
        <f>IFERROR(+VLOOKUP(AL143,インプットシート!$B:$Z,21,0),"")</f>
        <v/>
      </c>
      <c r="AO143">
        <v>141</v>
      </c>
      <c r="AP143" s="165" t="str">
        <f t="shared" si="46"/>
        <v>1年目委託費141</v>
      </c>
      <c r="AQ143" s="165" t="str">
        <f>IFERROR(+VLOOKUP(AP143,インプットシート!$B:$Z,25,0),"")</f>
        <v/>
      </c>
      <c r="AR143" s="165" t="str">
        <f>IFERROR(+VLOOKUP(AP143,インプットシート!$B:$Z,21,0),"")</f>
        <v/>
      </c>
      <c r="AS143">
        <v>141</v>
      </c>
      <c r="AT143" s="165" t="str">
        <f t="shared" si="47"/>
        <v>1年目雑役務費141</v>
      </c>
      <c r="AU143" s="165" t="str">
        <f>IFERROR(+VLOOKUP(AT143,インプットシート!$B:$Z,25,0),"")</f>
        <v/>
      </c>
      <c r="AV143" s="165" t="str">
        <f>IFERROR(+VLOOKUP(AT143,インプットシート!$B:$Z,21,0),"")</f>
        <v/>
      </c>
      <c r="AW143">
        <v>141</v>
      </c>
      <c r="AX143" s="165" t="str">
        <f t="shared" si="48"/>
        <v>1年目保険料141</v>
      </c>
      <c r="AY143" s="165" t="str">
        <f>IFERROR(+VLOOKUP(AX143,インプットシート!$B:$Z,25,0),"")</f>
        <v/>
      </c>
      <c r="AZ143" s="165" t="str">
        <f>IFERROR(+VLOOKUP(AX143,インプットシート!$B:$Z,21,0),"")</f>
        <v/>
      </c>
      <c r="BA143">
        <v>141</v>
      </c>
      <c r="BB143" s="165" t="str">
        <f t="shared" si="49"/>
        <v>1年目その他の経費141</v>
      </c>
      <c r="BC143" s="165" t="str">
        <f>IFERROR(+VLOOKUP(BB143,インプットシート!$B:$Z,25,0),"")</f>
        <v/>
      </c>
      <c r="BD143" s="165" t="str">
        <f>IFERROR(+VLOOKUP(BB143,インプットシート!$B:$Z,21,0),"")</f>
        <v/>
      </c>
      <c r="BE143">
        <v>141</v>
      </c>
      <c r="BF143" s="165" t="str">
        <f t="shared" si="50"/>
        <v>1年目参加費収入141</v>
      </c>
      <c r="BG143" s="165" t="str">
        <f>IFERROR(+VLOOKUP(BF143,インプットシート!$B:$Z,25,0),"")</f>
        <v/>
      </c>
      <c r="BH143" s="165" t="str">
        <f>IFERROR(+VLOOKUP(BF143,インプットシート!$B:$Z,21,0),"")</f>
        <v/>
      </c>
      <c r="BI143">
        <v>141</v>
      </c>
      <c r="BJ143" s="165" t="str">
        <f t="shared" si="51"/>
        <v>1年目寄付金・協賛金収入141</v>
      </c>
      <c r="BK143" s="165" t="str">
        <f>IFERROR(+VLOOKUP(BJ143,インプットシート!$B:$Z,25,0),"")</f>
        <v/>
      </c>
      <c r="BL143" s="165" t="str">
        <f>IFERROR(+VLOOKUP(BJ143,インプットシート!$B:$Z,21,0),"")</f>
        <v/>
      </c>
      <c r="BM143">
        <v>141</v>
      </c>
      <c r="BN143" s="165" t="str">
        <f t="shared" si="52"/>
        <v>1年目一般会計繰入金141</v>
      </c>
      <c r="BO143" s="165" t="str">
        <f>IFERROR(+VLOOKUP(BN143,インプットシート!$B:$Z,25,0),"")</f>
        <v/>
      </c>
      <c r="BP143" s="165" t="str">
        <f>IFERROR(+VLOOKUP(BN143,インプットシート!$B:$Z,21,0),"")</f>
        <v/>
      </c>
      <c r="BQ143">
        <v>141</v>
      </c>
      <c r="BR143" s="165" t="str">
        <f t="shared" si="53"/>
        <v>1年目賃金（職員）141</v>
      </c>
      <c r="BS143" s="165" t="str">
        <f>IFERROR(+VLOOKUP(BR143,インプットシート!$B:$Z,25,0),"")</f>
        <v/>
      </c>
      <c r="BT143" s="165" t="str">
        <f>IFERROR(+VLOOKUP(BR143,インプットシート!$B:$Z,21,0),"")</f>
        <v/>
      </c>
    </row>
    <row r="144" spans="1:72">
      <c r="A144">
        <v>142</v>
      </c>
      <c r="B144" s="165" t="str">
        <f t="shared" si="36"/>
        <v>1年目謝金142</v>
      </c>
      <c r="C144" s="165" t="str">
        <f>IFERROR(+VLOOKUP(B144,インプットシート!$B:$Z,25,0),"")</f>
        <v/>
      </c>
      <c r="D144" s="165" t="str">
        <f>IFERROR(+VLOOKUP(B144,インプットシート!$B:$Z,21,0),"")</f>
        <v/>
      </c>
      <c r="E144">
        <v>142</v>
      </c>
      <c r="F144" s="165" t="str">
        <f t="shared" si="37"/>
        <v>1年目旅費142</v>
      </c>
      <c r="G144" s="165" t="str">
        <f>IFERROR(+VLOOKUP(F144,インプットシート!$B:$Z,25,0),"")</f>
        <v/>
      </c>
      <c r="H144" s="165" t="str">
        <f>IFERROR(+VLOOKUP(F144,インプットシート!$B:$Z,21,0),"")</f>
        <v/>
      </c>
      <c r="I144">
        <v>142</v>
      </c>
      <c r="J144" s="165" t="str">
        <f t="shared" si="38"/>
        <v>1年目賃金（アルバイト）142</v>
      </c>
      <c r="K144" s="165" t="str">
        <f>IFERROR(+VLOOKUP(J144,インプットシート!$B:$Z,25,0),"")</f>
        <v/>
      </c>
      <c r="L144" s="165" t="str">
        <f>IFERROR(+VLOOKUP(J144,インプットシート!$B:$Z,21,0),"")</f>
        <v/>
      </c>
      <c r="M144">
        <v>142</v>
      </c>
      <c r="N144" s="165" t="str">
        <f t="shared" si="39"/>
        <v>1年目家賃142</v>
      </c>
      <c r="O144" s="165" t="str">
        <f>IFERROR(+VLOOKUP(N144,インプットシート!$B:$Z,25,0),"")</f>
        <v/>
      </c>
      <c r="P144" s="165" t="str">
        <f>IFERROR(+VLOOKUP(N144,インプットシート!$B:$Z,21,0),"")</f>
        <v/>
      </c>
      <c r="Q144">
        <v>142</v>
      </c>
      <c r="R144" s="165" t="str">
        <f t="shared" si="40"/>
        <v>1年目光熱水費142</v>
      </c>
      <c r="S144" s="165" t="str">
        <f>IFERROR(+VLOOKUP(R144,インプットシート!$B:$Z,25,0),"")</f>
        <v/>
      </c>
      <c r="T144" s="165" t="str">
        <f>IFERROR(+VLOOKUP(R144,インプットシート!$B:$Z,21,0),"")</f>
        <v/>
      </c>
      <c r="U144">
        <v>142</v>
      </c>
      <c r="V144" s="165" t="str">
        <f t="shared" si="41"/>
        <v>1年目備品購入費142</v>
      </c>
      <c r="W144" s="165" t="str">
        <f>IFERROR(+VLOOKUP(V144,インプットシート!$B:$Z,25,0),"")</f>
        <v/>
      </c>
      <c r="X144" s="165" t="str">
        <f>IFERROR(+VLOOKUP(V144,インプットシート!$B:$Z,21,0),"")</f>
        <v/>
      </c>
      <c r="Y144">
        <v>142</v>
      </c>
      <c r="Z144" s="165" t="str">
        <f t="shared" si="42"/>
        <v>1年目消耗品費142</v>
      </c>
      <c r="AA144" s="165" t="str">
        <f>IFERROR(+VLOOKUP(Z144,インプットシート!$B:$Z,25,0),"")</f>
        <v/>
      </c>
      <c r="AB144" s="165" t="str">
        <f>IFERROR(+VLOOKUP(Z144,インプットシート!$B:$Z,21,0),"")</f>
        <v/>
      </c>
      <c r="AC144">
        <v>142</v>
      </c>
      <c r="AD144" s="165" t="str">
        <f t="shared" si="43"/>
        <v>1年目借料損料142</v>
      </c>
      <c r="AE144" s="165" t="str">
        <f>IFERROR(+VLOOKUP(AD144,インプットシート!$B:$Z,25,0),"")</f>
        <v/>
      </c>
      <c r="AF144" s="165" t="str">
        <f>IFERROR(+VLOOKUP(AD144,インプットシート!$B:$Z,21,0),"")</f>
        <v/>
      </c>
      <c r="AG144">
        <v>142</v>
      </c>
      <c r="AH144" s="165" t="str">
        <f t="shared" si="44"/>
        <v>1年目印刷製本費142</v>
      </c>
      <c r="AI144" s="165" t="str">
        <f>IFERROR(+VLOOKUP(AH144,インプットシート!$B:$Z,25,0),"")</f>
        <v/>
      </c>
      <c r="AJ144" s="165" t="str">
        <f>IFERROR(+VLOOKUP(AH144,インプットシート!$B:$Z,21,0),"")</f>
        <v/>
      </c>
      <c r="AK144">
        <v>142</v>
      </c>
      <c r="AL144" s="165" t="str">
        <f t="shared" si="45"/>
        <v>1年目通信運搬費142</v>
      </c>
      <c r="AM144" s="165" t="str">
        <f>IFERROR(+VLOOKUP(AL144,インプットシート!$B:$Z,25,0),"")</f>
        <v/>
      </c>
      <c r="AN144" s="165" t="str">
        <f>IFERROR(+VLOOKUP(AL144,インプットシート!$B:$Z,21,0),"")</f>
        <v/>
      </c>
      <c r="AO144">
        <v>142</v>
      </c>
      <c r="AP144" s="165" t="str">
        <f t="shared" si="46"/>
        <v>1年目委託費142</v>
      </c>
      <c r="AQ144" s="165" t="str">
        <f>IFERROR(+VLOOKUP(AP144,インプットシート!$B:$Z,25,0),"")</f>
        <v/>
      </c>
      <c r="AR144" s="165" t="str">
        <f>IFERROR(+VLOOKUP(AP144,インプットシート!$B:$Z,21,0),"")</f>
        <v/>
      </c>
      <c r="AS144">
        <v>142</v>
      </c>
      <c r="AT144" s="165" t="str">
        <f t="shared" si="47"/>
        <v>1年目雑役務費142</v>
      </c>
      <c r="AU144" s="165" t="str">
        <f>IFERROR(+VLOOKUP(AT144,インプットシート!$B:$Z,25,0),"")</f>
        <v/>
      </c>
      <c r="AV144" s="165" t="str">
        <f>IFERROR(+VLOOKUP(AT144,インプットシート!$B:$Z,21,0),"")</f>
        <v/>
      </c>
      <c r="AW144">
        <v>142</v>
      </c>
      <c r="AX144" s="165" t="str">
        <f t="shared" si="48"/>
        <v>1年目保険料142</v>
      </c>
      <c r="AY144" s="165" t="str">
        <f>IFERROR(+VLOOKUP(AX144,インプットシート!$B:$Z,25,0),"")</f>
        <v/>
      </c>
      <c r="AZ144" s="165" t="str">
        <f>IFERROR(+VLOOKUP(AX144,インプットシート!$B:$Z,21,0),"")</f>
        <v/>
      </c>
      <c r="BA144">
        <v>142</v>
      </c>
      <c r="BB144" s="165" t="str">
        <f t="shared" si="49"/>
        <v>1年目その他の経費142</v>
      </c>
      <c r="BC144" s="165" t="str">
        <f>IFERROR(+VLOOKUP(BB144,インプットシート!$B:$Z,25,0),"")</f>
        <v/>
      </c>
      <c r="BD144" s="165" t="str">
        <f>IFERROR(+VLOOKUP(BB144,インプットシート!$B:$Z,21,0),"")</f>
        <v/>
      </c>
      <c r="BE144">
        <v>142</v>
      </c>
      <c r="BF144" s="165" t="str">
        <f t="shared" si="50"/>
        <v>1年目参加費収入142</v>
      </c>
      <c r="BG144" s="165" t="str">
        <f>IFERROR(+VLOOKUP(BF144,インプットシート!$B:$Z,25,0),"")</f>
        <v/>
      </c>
      <c r="BH144" s="165" t="str">
        <f>IFERROR(+VLOOKUP(BF144,インプットシート!$B:$Z,21,0),"")</f>
        <v/>
      </c>
      <c r="BI144">
        <v>142</v>
      </c>
      <c r="BJ144" s="165" t="str">
        <f t="shared" si="51"/>
        <v>1年目寄付金・協賛金収入142</v>
      </c>
      <c r="BK144" s="165" t="str">
        <f>IFERROR(+VLOOKUP(BJ144,インプットシート!$B:$Z,25,0),"")</f>
        <v/>
      </c>
      <c r="BL144" s="165" t="str">
        <f>IFERROR(+VLOOKUP(BJ144,インプットシート!$B:$Z,21,0),"")</f>
        <v/>
      </c>
      <c r="BM144">
        <v>142</v>
      </c>
      <c r="BN144" s="165" t="str">
        <f t="shared" si="52"/>
        <v>1年目一般会計繰入金142</v>
      </c>
      <c r="BO144" s="165" t="str">
        <f>IFERROR(+VLOOKUP(BN144,インプットシート!$B:$Z,25,0),"")</f>
        <v/>
      </c>
      <c r="BP144" s="165" t="str">
        <f>IFERROR(+VLOOKUP(BN144,インプットシート!$B:$Z,21,0),"")</f>
        <v/>
      </c>
      <c r="BQ144">
        <v>142</v>
      </c>
      <c r="BR144" s="165" t="str">
        <f t="shared" si="53"/>
        <v>1年目賃金（職員）142</v>
      </c>
      <c r="BS144" s="165" t="str">
        <f>IFERROR(+VLOOKUP(BR144,インプットシート!$B:$Z,25,0),"")</f>
        <v/>
      </c>
      <c r="BT144" s="165" t="str">
        <f>IFERROR(+VLOOKUP(BR144,インプットシート!$B:$Z,21,0),"")</f>
        <v/>
      </c>
    </row>
    <row r="145" spans="1:72">
      <c r="A145">
        <v>143</v>
      </c>
      <c r="B145" s="165" t="str">
        <f t="shared" si="36"/>
        <v>1年目謝金143</v>
      </c>
      <c r="C145" s="165" t="str">
        <f>IFERROR(+VLOOKUP(B145,インプットシート!$B:$Z,25,0),"")</f>
        <v/>
      </c>
      <c r="D145" s="165" t="str">
        <f>IFERROR(+VLOOKUP(B145,インプットシート!$B:$Z,21,0),"")</f>
        <v/>
      </c>
      <c r="E145">
        <v>143</v>
      </c>
      <c r="F145" s="165" t="str">
        <f t="shared" si="37"/>
        <v>1年目旅費143</v>
      </c>
      <c r="G145" s="165" t="str">
        <f>IFERROR(+VLOOKUP(F145,インプットシート!$B:$Z,25,0),"")</f>
        <v/>
      </c>
      <c r="H145" s="165" t="str">
        <f>IFERROR(+VLOOKUP(F145,インプットシート!$B:$Z,21,0),"")</f>
        <v/>
      </c>
      <c r="I145">
        <v>143</v>
      </c>
      <c r="J145" s="165" t="str">
        <f t="shared" si="38"/>
        <v>1年目賃金（アルバイト）143</v>
      </c>
      <c r="K145" s="165" t="str">
        <f>IFERROR(+VLOOKUP(J145,インプットシート!$B:$Z,25,0),"")</f>
        <v/>
      </c>
      <c r="L145" s="165" t="str">
        <f>IFERROR(+VLOOKUP(J145,インプットシート!$B:$Z,21,0),"")</f>
        <v/>
      </c>
      <c r="M145">
        <v>143</v>
      </c>
      <c r="N145" s="165" t="str">
        <f t="shared" si="39"/>
        <v>1年目家賃143</v>
      </c>
      <c r="O145" s="165" t="str">
        <f>IFERROR(+VLOOKUP(N145,インプットシート!$B:$Z,25,0),"")</f>
        <v/>
      </c>
      <c r="P145" s="165" t="str">
        <f>IFERROR(+VLOOKUP(N145,インプットシート!$B:$Z,21,0),"")</f>
        <v/>
      </c>
      <c r="Q145">
        <v>143</v>
      </c>
      <c r="R145" s="165" t="str">
        <f t="shared" si="40"/>
        <v>1年目光熱水費143</v>
      </c>
      <c r="S145" s="165" t="str">
        <f>IFERROR(+VLOOKUP(R145,インプットシート!$B:$Z,25,0),"")</f>
        <v/>
      </c>
      <c r="T145" s="165" t="str">
        <f>IFERROR(+VLOOKUP(R145,インプットシート!$B:$Z,21,0),"")</f>
        <v/>
      </c>
      <c r="U145">
        <v>143</v>
      </c>
      <c r="V145" s="165" t="str">
        <f t="shared" si="41"/>
        <v>1年目備品購入費143</v>
      </c>
      <c r="W145" s="165" t="str">
        <f>IFERROR(+VLOOKUP(V145,インプットシート!$B:$Z,25,0),"")</f>
        <v/>
      </c>
      <c r="X145" s="165" t="str">
        <f>IFERROR(+VLOOKUP(V145,インプットシート!$B:$Z,21,0),"")</f>
        <v/>
      </c>
      <c r="Y145">
        <v>143</v>
      </c>
      <c r="Z145" s="165" t="str">
        <f t="shared" si="42"/>
        <v>1年目消耗品費143</v>
      </c>
      <c r="AA145" s="165" t="str">
        <f>IFERROR(+VLOOKUP(Z145,インプットシート!$B:$Z,25,0),"")</f>
        <v/>
      </c>
      <c r="AB145" s="165" t="str">
        <f>IFERROR(+VLOOKUP(Z145,インプットシート!$B:$Z,21,0),"")</f>
        <v/>
      </c>
      <c r="AC145">
        <v>143</v>
      </c>
      <c r="AD145" s="165" t="str">
        <f t="shared" si="43"/>
        <v>1年目借料損料143</v>
      </c>
      <c r="AE145" s="165" t="str">
        <f>IFERROR(+VLOOKUP(AD145,インプットシート!$B:$Z,25,0),"")</f>
        <v/>
      </c>
      <c r="AF145" s="165" t="str">
        <f>IFERROR(+VLOOKUP(AD145,インプットシート!$B:$Z,21,0),"")</f>
        <v/>
      </c>
      <c r="AG145">
        <v>143</v>
      </c>
      <c r="AH145" s="165" t="str">
        <f t="shared" si="44"/>
        <v>1年目印刷製本費143</v>
      </c>
      <c r="AI145" s="165" t="str">
        <f>IFERROR(+VLOOKUP(AH145,インプットシート!$B:$Z,25,0),"")</f>
        <v/>
      </c>
      <c r="AJ145" s="165" t="str">
        <f>IFERROR(+VLOOKUP(AH145,インプットシート!$B:$Z,21,0),"")</f>
        <v/>
      </c>
      <c r="AK145">
        <v>143</v>
      </c>
      <c r="AL145" s="165" t="str">
        <f t="shared" si="45"/>
        <v>1年目通信運搬費143</v>
      </c>
      <c r="AM145" s="165" t="str">
        <f>IFERROR(+VLOOKUP(AL145,インプットシート!$B:$Z,25,0),"")</f>
        <v/>
      </c>
      <c r="AN145" s="165" t="str">
        <f>IFERROR(+VLOOKUP(AL145,インプットシート!$B:$Z,21,0),"")</f>
        <v/>
      </c>
      <c r="AO145">
        <v>143</v>
      </c>
      <c r="AP145" s="165" t="str">
        <f t="shared" si="46"/>
        <v>1年目委託費143</v>
      </c>
      <c r="AQ145" s="165" t="str">
        <f>IFERROR(+VLOOKUP(AP145,インプットシート!$B:$Z,25,0),"")</f>
        <v/>
      </c>
      <c r="AR145" s="165" t="str">
        <f>IFERROR(+VLOOKUP(AP145,インプットシート!$B:$Z,21,0),"")</f>
        <v/>
      </c>
      <c r="AS145">
        <v>143</v>
      </c>
      <c r="AT145" s="165" t="str">
        <f t="shared" si="47"/>
        <v>1年目雑役務費143</v>
      </c>
      <c r="AU145" s="165" t="str">
        <f>IFERROR(+VLOOKUP(AT145,インプットシート!$B:$Z,25,0),"")</f>
        <v/>
      </c>
      <c r="AV145" s="165" t="str">
        <f>IFERROR(+VLOOKUP(AT145,インプットシート!$B:$Z,21,0),"")</f>
        <v/>
      </c>
      <c r="AW145">
        <v>143</v>
      </c>
      <c r="AX145" s="165" t="str">
        <f t="shared" si="48"/>
        <v>1年目保険料143</v>
      </c>
      <c r="AY145" s="165" t="str">
        <f>IFERROR(+VLOOKUP(AX145,インプットシート!$B:$Z,25,0),"")</f>
        <v/>
      </c>
      <c r="AZ145" s="165" t="str">
        <f>IFERROR(+VLOOKUP(AX145,インプットシート!$B:$Z,21,0),"")</f>
        <v/>
      </c>
      <c r="BA145">
        <v>143</v>
      </c>
      <c r="BB145" s="165" t="str">
        <f t="shared" si="49"/>
        <v>1年目その他の経費143</v>
      </c>
      <c r="BC145" s="165" t="str">
        <f>IFERROR(+VLOOKUP(BB145,インプットシート!$B:$Z,25,0),"")</f>
        <v/>
      </c>
      <c r="BD145" s="165" t="str">
        <f>IFERROR(+VLOOKUP(BB145,インプットシート!$B:$Z,21,0),"")</f>
        <v/>
      </c>
      <c r="BE145">
        <v>143</v>
      </c>
      <c r="BF145" s="165" t="str">
        <f t="shared" si="50"/>
        <v>1年目参加費収入143</v>
      </c>
      <c r="BG145" s="165" t="str">
        <f>IFERROR(+VLOOKUP(BF145,インプットシート!$B:$Z,25,0),"")</f>
        <v/>
      </c>
      <c r="BH145" s="165" t="str">
        <f>IFERROR(+VLOOKUP(BF145,インプットシート!$B:$Z,21,0),"")</f>
        <v/>
      </c>
      <c r="BI145">
        <v>143</v>
      </c>
      <c r="BJ145" s="165" t="str">
        <f t="shared" si="51"/>
        <v>1年目寄付金・協賛金収入143</v>
      </c>
      <c r="BK145" s="165" t="str">
        <f>IFERROR(+VLOOKUP(BJ145,インプットシート!$B:$Z,25,0),"")</f>
        <v/>
      </c>
      <c r="BL145" s="165" t="str">
        <f>IFERROR(+VLOOKUP(BJ145,インプットシート!$B:$Z,21,0),"")</f>
        <v/>
      </c>
      <c r="BM145">
        <v>143</v>
      </c>
      <c r="BN145" s="165" t="str">
        <f t="shared" si="52"/>
        <v>1年目一般会計繰入金143</v>
      </c>
      <c r="BO145" s="165" t="str">
        <f>IFERROR(+VLOOKUP(BN145,インプットシート!$B:$Z,25,0),"")</f>
        <v/>
      </c>
      <c r="BP145" s="165" t="str">
        <f>IFERROR(+VLOOKUP(BN145,インプットシート!$B:$Z,21,0),"")</f>
        <v/>
      </c>
      <c r="BQ145">
        <v>143</v>
      </c>
      <c r="BR145" s="165" t="str">
        <f t="shared" si="53"/>
        <v>1年目賃金（職員）143</v>
      </c>
      <c r="BS145" s="165" t="str">
        <f>IFERROR(+VLOOKUP(BR145,インプットシート!$B:$Z,25,0),"")</f>
        <v/>
      </c>
      <c r="BT145" s="165" t="str">
        <f>IFERROR(+VLOOKUP(BR145,インプットシート!$B:$Z,21,0),"")</f>
        <v/>
      </c>
    </row>
    <row r="146" spans="1:72">
      <c r="A146">
        <v>144</v>
      </c>
      <c r="B146" s="165" t="str">
        <f t="shared" si="36"/>
        <v>1年目謝金144</v>
      </c>
      <c r="C146" s="165" t="str">
        <f>IFERROR(+VLOOKUP(B146,インプットシート!$B:$Z,25,0),"")</f>
        <v/>
      </c>
      <c r="D146" s="165" t="str">
        <f>IFERROR(+VLOOKUP(B146,インプットシート!$B:$Z,21,0),"")</f>
        <v/>
      </c>
      <c r="E146">
        <v>144</v>
      </c>
      <c r="F146" s="165" t="str">
        <f t="shared" si="37"/>
        <v>1年目旅費144</v>
      </c>
      <c r="G146" s="165" t="str">
        <f>IFERROR(+VLOOKUP(F146,インプットシート!$B:$Z,25,0),"")</f>
        <v/>
      </c>
      <c r="H146" s="165" t="str">
        <f>IFERROR(+VLOOKUP(F146,インプットシート!$B:$Z,21,0),"")</f>
        <v/>
      </c>
      <c r="I146">
        <v>144</v>
      </c>
      <c r="J146" s="165" t="str">
        <f t="shared" si="38"/>
        <v>1年目賃金（アルバイト）144</v>
      </c>
      <c r="K146" s="165" t="str">
        <f>IFERROR(+VLOOKUP(J146,インプットシート!$B:$Z,25,0),"")</f>
        <v/>
      </c>
      <c r="L146" s="165" t="str">
        <f>IFERROR(+VLOOKUP(J146,インプットシート!$B:$Z,21,0),"")</f>
        <v/>
      </c>
      <c r="M146">
        <v>144</v>
      </c>
      <c r="N146" s="165" t="str">
        <f t="shared" si="39"/>
        <v>1年目家賃144</v>
      </c>
      <c r="O146" s="165" t="str">
        <f>IFERROR(+VLOOKUP(N146,インプットシート!$B:$Z,25,0),"")</f>
        <v/>
      </c>
      <c r="P146" s="165" t="str">
        <f>IFERROR(+VLOOKUP(N146,インプットシート!$B:$Z,21,0),"")</f>
        <v/>
      </c>
      <c r="Q146">
        <v>144</v>
      </c>
      <c r="R146" s="165" t="str">
        <f t="shared" si="40"/>
        <v>1年目光熱水費144</v>
      </c>
      <c r="S146" s="165" t="str">
        <f>IFERROR(+VLOOKUP(R146,インプットシート!$B:$Z,25,0),"")</f>
        <v/>
      </c>
      <c r="T146" s="165" t="str">
        <f>IFERROR(+VLOOKUP(R146,インプットシート!$B:$Z,21,0),"")</f>
        <v/>
      </c>
      <c r="U146">
        <v>144</v>
      </c>
      <c r="V146" s="165" t="str">
        <f t="shared" si="41"/>
        <v>1年目備品購入費144</v>
      </c>
      <c r="W146" s="165" t="str">
        <f>IFERROR(+VLOOKUP(V146,インプットシート!$B:$Z,25,0),"")</f>
        <v/>
      </c>
      <c r="X146" s="165" t="str">
        <f>IFERROR(+VLOOKUP(V146,インプットシート!$B:$Z,21,0),"")</f>
        <v/>
      </c>
      <c r="Y146">
        <v>144</v>
      </c>
      <c r="Z146" s="165" t="str">
        <f t="shared" si="42"/>
        <v>1年目消耗品費144</v>
      </c>
      <c r="AA146" s="165" t="str">
        <f>IFERROR(+VLOOKUP(Z146,インプットシート!$B:$Z,25,0),"")</f>
        <v/>
      </c>
      <c r="AB146" s="165" t="str">
        <f>IFERROR(+VLOOKUP(Z146,インプットシート!$B:$Z,21,0),"")</f>
        <v/>
      </c>
      <c r="AC146">
        <v>144</v>
      </c>
      <c r="AD146" s="165" t="str">
        <f t="shared" si="43"/>
        <v>1年目借料損料144</v>
      </c>
      <c r="AE146" s="165" t="str">
        <f>IFERROR(+VLOOKUP(AD146,インプットシート!$B:$Z,25,0),"")</f>
        <v/>
      </c>
      <c r="AF146" s="165" t="str">
        <f>IFERROR(+VLOOKUP(AD146,インプットシート!$B:$Z,21,0),"")</f>
        <v/>
      </c>
      <c r="AG146">
        <v>144</v>
      </c>
      <c r="AH146" s="165" t="str">
        <f t="shared" si="44"/>
        <v>1年目印刷製本費144</v>
      </c>
      <c r="AI146" s="165" t="str">
        <f>IFERROR(+VLOOKUP(AH146,インプットシート!$B:$Z,25,0),"")</f>
        <v/>
      </c>
      <c r="AJ146" s="165" t="str">
        <f>IFERROR(+VLOOKUP(AH146,インプットシート!$B:$Z,21,0),"")</f>
        <v/>
      </c>
      <c r="AK146">
        <v>144</v>
      </c>
      <c r="AL146" s="165" t="str">
        <f t="shared" si="45"/>
        <v>1年目通信運搬費144</v>
      </c>
      <c r="AM146" s="165" t="str">
        <f>IFERROR(+VLOOKUP(AL146,インプットシート!$B:$Z,25,0),"")</f>
        <v/>
      </c>
      <c r="AN146" s="165" t="str">
        <f>IFERROR(+VLOOKUP(AL146,インプットシート!$B:$Z,21,0),"")</f>
        <v/>
      </c>
      <c r="AO146">
        <v>144</v>
      </c>
      <c r="AP146" s="165" t="str">
        <f t="shared" si="46"/>
        <v>1年目委託費144</v>
      </c>
      <c r="AQ146" s="165" t="str">
        <f>IFERROR(+VLOOKUP(AP146,インプットシート!$B:$Z,25,0),"")</f>
        <v/>
      </c>
      <c r="AR146" s="165" t="str">
        <f>IFERROR(+VLOOKUP(AP146,インプットシート!$B:$Z,21,0),"")</f>
        <v/>
      </c>
      <c r="AS146">
        <v>144</v>
      </c>
      <c r="AT146" s="165" t="str">
        <f t="shared" si="47"/>
        <v>1年目雑役務費144</v>
      </c>
      <c r="AU146" s="165" t="str">
        <f>IFERROR(+VLOOKUP(AT146,インプットシート!$B:$Z,25,0),"")</f>
        <v/>
      </c>
      <c r="AV146" s="165" t="str">
        <f>IFERROR(+VLOOKUP(AT146,インプットシート!$B:$Z,21,0),"")</f>
        <v/>
      </c>
      <c r="AW146">
        <v>144</v>
      </c>
      <c r="AX146" s="165" t="str">
        <f t="shared" si="48"/>
        <v>1年目保険料144</v>
      </c>
      <c r="AY146" s="165" t="str">
        <f>IFERROR(+VLOOKUP(AX146,インプットシート!$B:$Z,25,0),"")</f>
        <v/>
      </c>
      <c r="AZ146" s="165" t="str">
        <f>IFERROR(+VLOOKUP(AX146,インプットシート!$B:$Z,21,0),"")</f>
        <v/>
      </c>
      <c r="BA146">
        <v>144</v>
      </c>
      <c r="BB146" s="165" t="str">
        <f t="shared" si="49"/>
        <v>1年目その他の経費144</v>
      </c>
      <c r="BC146" s="165" t="str">
        <f>IFERROR(+VLOOKUP(BB146,インプットシート!$B:$Z,25,0),"")</f>
        <v/>
      </c>
      <c r="BD146" s="165" t="str">
        <f>IFERROR(+VLOOKUP(BB146,インプットシート!$B:$Z,21,0),"")</f>
        <v/>
      </c>
      <c r="BE146">
        <v>144</v>
      </c>
      <c r="BF146" s="165" t="str">
        <f t="shared" si="50"/>
        <v>1年目参加費収入144</v>
      </c>
      <c r="BG146" s="165" t="str">
        <f>IFERROR(+VLOOKUP(BF146,インプットシート!$B:$Z,25,0),"")</f>
        <v/>
      </c>
      <c r="BH146" s="165" t="str">
        <f>IFERROR(+VLOOKUP(BF146,インプットシート!$B:$Z,21,0),"")</f>
        <v/>
      </c>
      <c r="BI146">
        <v>144</v>
      </c>
      <c r="BJ146" s="165" t="str">
        <f t="shared" si="51"/>
        <v>1年目寄付金・協賛金収入144</v>
      </c>
      <c r="BK146" s="165" t="str">
        <f>IFERROR(+VLOOKUP(BJ146,インプットシート!$B:$Z,25,0),"")</f>
        <v/>
      </c>
      <c r="BL146" s="165" t="str">
        <f>IFERROR(+VLOOKUP(BJ146,インプットシート!$B:$Z,21,0),"")</f>
        <v/>
      </c>
      <c r="BM146">
        <v>144</v>
      </c>
      <c r="BN146" s="165" t="str">
        <f t="shared" si="52"/>
        <v>1年目一般会計繰入金144</v>
      </c>
      <c r="BO146" s="165" t="str">
        <f>IFERROR(+VLOOKUP(BN146,インプットシート!$B:$Z,25,0),"")</f>
        <v/>
      </c>
      <c r="BP146" s="165" t="str">
        <f>IFERROR(+VLOOKUP(BN146,インプットシート!$B:$Z,21,0),"")</f>
        <v/>
      </c>
      <c r="BQ146">
        <v>144</v>
      </c>
      <c r="BR146" s="165" t="str">
        <f t="shared" si="53"/>
        <v>1年目賃金（職員）144</v>
      </c>
      <c r="BS146" s="165" t="str">
        <f>IFERROR(+VLOOKUP(BR146,インプットシート!$B:$Z,25,0),"")</f>
        <v/>
      </c>
      <c r="BT146" s="165" t="str">
        <f>IFERROR(+VLOOKUP(BR146,インプットシート!$B:$Z,21,0),"")</f>
        <v/>
      </c>
    </row>
    <row r="147" spans="1:72">
      <c r="A147">
        <v>145</v>
      </c>
      <c r="B147" s="165" t="str">
        <f t="shared" si="36"/>
        <v>1年目謝金145</v>
      </c>
      <c r="C147" s="165" t="str">
        <f>IFERROR(+VLOOKUP(B147,インプットシート!$B:$Z,25,0),"")</f>
        <v/>
      </c>
      <c r="D147" s="165" t="str">
        <f>IFERROR(+VLOOKUP(B147,インプットシート!$B:$Z,21,0),"")</f>
        <v/>
      </c>
      <c r="E147">
        <v>145</v>
      </c>
      <c r="F147" s="165" t="str">
        <f t="shared" si="37"/>
        <v>1年目旅費145</v>
      </c>
      <c r="G147" s="165" t="str">
        <f>IFERROR(+VLOOKUP(F147,インプットシート!$B:$Z,25,0),"")</f>
        <v/>
      </c>
      <c r="H147" s="165" t="str">
        <f>IFERROR(+VLOOKUP(F147,インプットシート!$B:$Z,21,0),"")</f>
        <v/>
      </c>
      <c r="I147">
        <v>145</v>
      </c>
      <c r="J147" s="165" t="str">
        <f t="shared" si="38"/>
        <v>1年目賃金（アルバイト）145</v>
      </c>
      <c r="K147" s="165" t="str">
        <f>IFERROR(+VLOOKUP(J147,インプットシート!$B:$Z,25,0),"")</f>
        <v/>
      </c>
      <c r="L147" s="165" t="str">
        <f>IFERROR(+VLOOKUP(J147,インプットシート!$B:$Z,21,0),"")</f>
        <v/>
      </c>
      <c r="M147">
        <v>145</v>
      </c>
      <c r="N147" s="165" t="str">
        <f t="shared" si="39"/>
        <v>1年目家賃145</v>
      </c>
      <c r="O147" s="165" t="str">
        <f>IFERROR(+VLOOKUP(N147,インプットシート!$B:$Z,25,0),"")</f>
        <v/>
      </c>
      <c r="P147" s="165" t="str">
        <f>IFERROR(+VLOOKUP(N147,インプットシート!$B:$Z,21,0),"")</f>
        <v/>
      </c>
      <c r="Q147">
        <v>145</v>
      </c>
      <c r="R147" s="165" t="str">
        <f t="shared" si="40"/>
        <v>1年目光熱水費145</v>
      </c>
      <c r="S147" s="165" t="str">
        <f>IFERROR(+VLOOKUP(R147,インプットシート!$B:$Z,25,0),"")</f>
        <v/>
      </c>
      <c r="T147" s="165" t="str">
        <f>IFERROR(+VLOOKUP(R147,インプットシート!$B:$Z,21,0),"")</f>
        <v/>
      </c>
      <c r="U147">
        <v>145</v>
      </c>
      <c r="V147" s="165" t="str">
        <f t="shared" si="41"/>
        <v>1年目備品購入費145</v>
      </c>
      <c r="W147" s="165" t="str">
        <f>IFERROR(+VLOOKUP(V147,インプットシート!$B:$Z,25,0),"")</f>
        <v/>
      </c>
      <c r="X147" s="165" t="str">
        <f>IFERROR(+VLOOKUP(V147,インプットシート!$B:$Z,21,0),"")</f>
        <v/>
      </c>
      <c r="Y147">
        <v>145</v>
      </c>
      <c r="Z147" s="165" t="str">
        <f t="shared" si="42"/>
        <v>1年目消耗品費145</v>
      </c>
      <c r="AA147" s="165" t="str">
        <f>IFERROR(+VLOOKUP(Z147,インプットシート!$B:$Z,25,0),"")</f>
        <v/>
      </c>
      <c r="AB147" s="165" t="str">
        <f>IFERROR(+VLOOKUP(Z147,インプットシート!$B:$Z,21,0),"")</f>
        <v/>
      </c>
      <c r="AC147">
        <v>145</v>
      </c>
      <c r="AD147" s="165" t="str">
        <f t="shared" si="43"/>
        <v>1年目借料損料145</v>
      </c>
      <c r="AE147" s="165" t="str">
        <f>IFERROR(+VLOOKUP(AD147,インプットシート!$B:$Z,25,0),"")</f>
        <v/>
      </c>
      <c r="AF147" s="165" t="str">
        <f>IFERROR(+VLOOKUP(AD147,インプットシート!$B:$Z,21,0),"")</f>
        <v/>
      </c>
      <c r="AG147">
        <v>145</v>
      </c>
      <c r="AH147" s="165" t="str">
        <f t="shared" si="44"/>
        <v>1年目印刷製本費145</v>
      </c>
      <c r="AI147" s="165" t="str">
        <f>IFERROR(+VLOOKUP(AH147,インプットシート!$B:$Z,25,0),"")</f>
        <v/>
      </c>
      <c r="AJ147" s="165" t="str">
        <f>IFERROR(+VLOOKUP(AH147,インプットシート!$B:$Z,21,0),"")</f>
        <v/>
      </c>
      <c r="AK147">
        <v>145</v>
      </c>
      <c r="AL147" s="165" t="str">
        <f t="shared" si="45"/>
        <v>1年目通信運搬費145</v>
      </c>
      <c r="AM147" s="165" t="str">
        <f>IFERROR(+VLOOKUP(AL147,インプットシート!$B:$Z,25,0),"")</f>
        <v/>
      </c>
      <c r="AN147" s="165" t="str">
        <f>IFERROR(+VLOOKUP(AL147,インプットシート!$B:$Z,21,0),"")</f>
        <v/>
      </c>
      <c r="AO147">
        <v>145</v>
      </c>
      <c r="AP147" s="165" t="str">
        <f t="shared" si="46"/>
        <v>1年目委託費145</v>
      </c>
      <c r="AQ147" s="165" t="str">
        <f>IFERROR(+VLOOKUP(AP147,インプットシート!$B:$Z,25,0),"")</f>
        <v/>
      </c>
      <c r="AR147" s="165" t="str">
        <f>IFERROR(+VLOOKUP(AP147,インプットシート!$B:$Z,21,0),"")</f>
        <v/>
      </c>
      <c r="AS147">
        <v>145</v>
      </c>
      <c r="AT147" s="165" t="str">
        <f t="shared" si="47"/>
        <v>1年目雑役務費145</v>
      </c>
      <c r="AU147" s="165" t="str">
        <f>IFERROR(+VLOOKUP(AT147,インプットシート!$B:$Z,25,0),"")</f>
        <v/>
      </c>
      <c r="AV147" s="165" t="str">
        <f>IFERROR(+VLOOKUP(AT147,インプットシート!$B:$Z,21,0),"")</f>
        <v/>
      </c>
      <c r="AW147">
        <v>145</v>
      </c>
      <c r="AX147" s="165" t="str">
        <f t="shared" si="48"/>
        <v>1年目保険料145</v>
      </c>
      <c r="AY147" s="165" t="str">
        <f>IFERROR(+VLOOKUP(AX147,インプットシート!$B:$Z,25,0),"")</f>
        <v/>
      </c>
      <c r="AZ147" s="165" t="str">
        <f>IFERROR(+VLOOKUP(AX147,インプットシート!$B:$Z,21,0),"")</f>
        <v/>
      </c>
      <c r="BA147">
        <v>145</v>
      </c>
      <c r="BB147" s="165" t="str">
        <f t="shared" si="49"/>
        <v>1年目その他の経費145</v>
      </c>
      <c r="BC147" s="165" t="str">
        <f>IFERROR(+VLOOKUP(BB147,インプットシート!$B:$Z,25,0),"")</f>
        <v/>
      </c>
      <c r="BD147" s="165" t="str">
        <f>IFERROR(+VLOOKUP(BB147,インプットシート!$B:$Z,21,0),"")</f>
        <v/>
      </c>
      <c r="BE147">
        <v>145</v>
      </c>
      <c r="BF147" s="165" t="str">
        <f t="shared" si="50"/>
        <v>1年目参加費収入145</v>
      </c>
      <c r="BG147" s="165" t="str">
        <f>IFERROR(+VLOOKUP(BF147,インプットシート!$B:$Z,25,0),"")</f>
        <v/>
      </c>
      <c r="BH147" s="165" t="str">
        <f>IFERROR(+VLOOKUP(BF147,インプットシート!$B:$Z,21,0),"")</f>
        <v/>
      </c>
      <c r="BI147">
        <v>145</v>
      </c>
      <c r="BJ147" s="165" t="str">
        <f t="shared" si="51"/>
        <v>1年目寄付金・協賛金収入145</v>
      </c>
      <c r="BK147" s="165" t="str">
        <f>IFERROR(+VLOOKUP(BJ147,インプットシート!$B:$Z,25,0),"")</f>
        <v/>
      </c>
      <c r="BL147" s="165" t="str">
        <f>IFERROR(+VLOOKUP(BJ147,インプットシート!$B:$Z,21,0),"")</f>
        <v/>
      </c>
      <c r="BM147">
        <v>145</v>
      </c>
      <c r="BN147" s="165" t="str">
        <f t="shared" si="52"/>
        <v>1年目一般会計繰入金145</v>
      </c>
      <c r="BO147" s="165" t="str">
        <f>IFERROR(+VLOOKUP(BN147,インプットシート!$B:$Z,25,0),"")</f>
        <v/>
      </c>
      <c r="BP147" s="165" t="str">
        <f>IFERROR(+VLOOKUP(BN147,インプットシート!$B:$Z,21,0),"")</f>
        <v/>
      </c>
      <c r="BQ147">
        <v>145</v>
      </c>
      <c r="BR147" s="165" t="str">
        <f t="shared" si="53"/>
        <v>1年目賃金（職員）145</v>
      </c>
      <c r="BS147" s="165" t="str">
        <f>IFERROR(+VLOOKUP(BR147,インプットシート!$B:$Z,25,0),"")</f>
        <v/>
      </c>
      <c r="BT147" s="165" t="str">
        <f>IFERROR(+VLOOKUP(BR147,インプットシート!$B:$Z,21,0),"")</f>
        <v/>
      </c>
    </row>
    <row r="148" spans="1:72">
      <c r="A148">
        <v>146</v>
      </c>
      <c r="B148" s="165" t="str">
        <f t="shared" si="36"/>
        <v>1年目謝金146</v>
      </c>
      <c r="C148" s="165" t="str">
        <f>IFERROR(+VLOOKUP(B148,インプットシート!$B:$Z,25,0),"")</f>
        <v/>
      </c>
      <c r="D148" s="165" t="str">
        <f>IFERROR(+VLOOKUP(B148,インプットシート!$B:$Z,21,0),"")</f>
        <v/>
      </c>
      <c r="E148">
        <v>146</v>
      </c>
      <c r="F148" s="165" t="str">
        <f t="shared" si="37"/>
        <v>1年目旅費146</v>
      </c>
      <c r="G148" s="165" t="str">
        <f>IFERROR(+VLOOKUP(F148,インプットシート!$B:$Z,25,0),"")</f>
        <v/>
      </c>
      <c r="H148" s="165" t="str">
        <f>IFERROR(+VLOOKUP(F148,インプットシート!$B:$Z,21,0),"")</f>
        <v/>
      </c>
      <c r="I148">
        <v>146</v>
      </c>
      <c r="J148" s="165" t="str">
        <f t="shared" si="38"/>
        <v>1年目賃金（アルバイト）146</v>
      </c>
      <c r="K148" s="165" t="str">
        <f>IFERROR(+VLOOKUP(J148,インプットシート!$B:$Z,25,0),"")</f>
        <v/>
      </c>
      <c r="L148" s="165" t="str">
        <f>IFERROR(+VLOOKUP(J148,インプットシート!$B:$Z,21,0),"")</f>
        <v/>
      </c>
      <c r="M148">
        <v>146</v>
      </c>
      <c r="N148" s="165" t="str">
        <f t="shared" si="39"/>
        <v>1年目家賃146</v>
      </c>
      <c r="O148" s="165" t="str">
        <f>IFERROR(+VLOOKUP(N148,インプットシート!$B:$Z,25,0),"")</f>
        <v/>
      </c>
      <c r="P148" s="165" t="str">
        <f>IFERROR(+VLOOKUP(N148,インプットシート!$B:$Z,21,0),"")</f>
        <v/>
      </c>
      <c r="Q148">
        <v>146</v>
      </c>
      <c r="R148" s="165" t="str">
        <f t="shared" si="40"/>
        <v>1年目光熱水費146</v>
      </c>
      <c r="S148" s="165" t="str">
        <f>IFERROR(+VLOOKUP(R148,インプットシート!$B:$Z,25,0),"")</f>
        <v/>
      </c>
      <c r="T148" s="165" t="str">
        <f>IFERROR(+VLOOKUP(R148,インプットシート!$B:$Z,21,0),"")</f>
        <v/>
      </c>
      <c r="U148">
        <v>146</v>
      </c>
      <c r="V148" s="165" t="str">
        <f t="shared" si="41"/>
        <v>1年目備品購入費146</v>
      </c>
      <c r="W148" s="165" t="str">
        <f>IFERROR(+VLOOKUP(V148,インプットシート!$B:$Z,25,0),"")</f>
        <v/>
      </c>
      <c r="X148" s="165" t="str">
        <f>IFERROR(+VLOOKUP(V148,インプットシート!$B:$Z,21,0),"")</f>
        <v/>
      </c>
      <c r="Y148">
        <v>146</v>
      </c>
      <c r="Z148" s="165" t="str">
        <f t="shared" si="42"/>
        <v>1年目消耗品費146</v>
      </c>
      <c r="AA148" s="165" t="str">
        <f>IFERROR(+VLOOKUP(Z148,インプットシート!$B:$Z,25,0),"")</f>
        <v/>
      </c>
      <c r="AB148" s="165" t="str">
        <f>IFERROR(+VLOOKUP(Z148,インプットシート!$B:$Z,21,0),"")</f>
        <v/>
      </c>
      <c r="AC148">
        <v>146</v>
      </c>
      <c r="AD148" s="165" t="str">
        <f t="shared" si="43"/>
        <v>1年目借料損料146</v>
      </c>
      <c r="AE148" s="165" t="str">
        <f>IFERROR(+VLOOKUP(AD148,インプットシート!$B:$Z,25,0),"")</f>
        <v/>
      </c>
      <c r="AF148" s="165" t="str">
        <f>IFERROR(+VLOOKUP(AD148,インプットシート!$B:$Z,21,0),"")</f>
        <v/>
      </c>
      <c r="AG148">
        <v>146</v>
      </c>
      <c r="AH148" s="165" t="str">
        <f t="shared" si="44"/>
        <v>1年目印刷製本費146</v>
      </c>
      <c r="AI148" s="165" t="str">
        <f>IFERROR(+VLOOKUP(AH148,インプットシート!$B:$Z,25,0),"")</f>
        <v/>
      </c>
      <c r="AJ148" s="165" t="str">
        <f>IFERROR(+VLOOKUP(AH148,インプットシート!$B:$Z,21,0),"")</f>
        <v/>
      </c>
      <c r="AK148">
        <v>146</v>
      </c>
      <c r="AL148" s="165" t="str">
        <f t="shared" si="45"/>
        <v>1年目通信運搬費146</v>
      </c>
      <c r="AM148" s="165" t="str">
        <f>IFERROR(+VLOOKUP(AL148,インプットシート!$B:$Z,25,0),"")</f>
        <v/>
      </c>
      <c r="AN148" s="165" t="str">
        <f>IFERROR(+VLOOKUP(AL148,インプットシート!$B:$Z,21,0),"")</f>
        <v/>
      </c>
      <c r="AO148">
        <v>146</v>
      </c>
      <c r="AP148" s="165" t="str">
        <f t="shared" si="46"/>
        <v>1年目委託費146</v>
      </c>
      <c r="AQ148" s="165" t="str">
        <f>IFERROR(+VLOOKUP(AP148,インプットシート!$B:$Z,25,0),"")</f>
        <v/>
      </c>
      <c r="AR148" s="165" t="str">
        <f>IFERROR(+VLOOKUP(AP148,インプットシート!$B:$Z,21,0),"")</f>
        <v/>
      </c>
      <c r="AS148">
        <v>146</v>
      </c>
      <c r="AT148" s="165" t="str">
        <f t="shared" si="47"/>
        <v>1年目雑役務費146</v>
      </c>
      <c r="AU148" s="165" t="str">
        <f>IFERROR(+VLOOKUP(AT148,インプットシート!$B:$Z,25,0),"")</f>
        <v/>
      </c>
      <c r="AV148" s="165" t="str">
        <f>IFERROR(+VLOOKUP(AT148,インプットシート!$B:$Z,21,0),"")</f>
        <v/>
      </c>
      <c r="AW148">
        <v>146</v>
      </c>
      <c r="AX148" s="165" t="str">
        <f t="shared" si="48"/>
        <v>1年目保険料146</v>
      </c>
      <c r="AY148" s="165" t="str">
        <f>IFERROR(+VLOOKUP(AX148,インプットシート!$B:$Z,25,0),"")</f>
        <v/>
      </c>
      <c r="AZ148" s="165" t="str">
        <f>IFERROR(+VLOOKUP(AX148,インプットシート!$B:$Z,21,0),"")</f>
        <v/>
      </c>
      <c r="BA148">
        <v>146</v>
      </c>
      <c r="BB148" s="165" t="str">
        <f t="shared" si="49"/>
        <v>1年目その他の経費146</v>
      </c>
      <c r="BC148" s="165" t="str">
        <f>IFERROR(+VLOOKUP(BB148,インプットシート!$B:$Z,25,0),"")</f>
        <v/>
      </c>
      <c r="BD148" s="165" t="str">
        <f>IFERROR(+VLOOKUP(BB148,インプットシート!$B:$Z,21,0),"")</f>
        <v/>
      </c>
      <c r="BE148">
        <v>146</v>
      </c>
      <c r="BF148" s="165" t="str">
        <f t="shared" si="50"/>
        <v>1年目参加費収入146</v>
      </c>
      <c r="BG148" s="165" t="str">
        <f>IFERROR(+VLOOKUP(BF148,インプットシート!$B:$Z,25,0),"")</f>
        <v/>
      </c>
      <c r="BH148" s="165" t="str">
        <f>IFERROR(+VLOOKUP(BF148,インプットシート!$B:$Z,21,0),"")</f>
        <v/>
      </c>
      <c r="BI148">
        <v>146</v>
      </c>
      <c r="BJ148" s="165" t="str">
        <f t="shared" si="51"/>
        <v>1年目寄付金・協賛金収入146</v>
      </c>
      <c r="BK148" s="165" t="str">
        <f>IFERROR(+VLOOKUP(BJ148,インプットシート!$B:$Z,25,0),"")</f>
        <v/>
      </c>
      <c r="BL148" s="165" t="str">
        <f>IFERROR(+VLOOKUP(BJ148,インプットシート!$B:$Z,21,0),"")</f>
        <v/>
      </c>
      <c r="BM148">
        <v>146</v>
      </c>
      <c r="BN148" s="165" t="str">
        <f t="shared" si="52"/>
        <v>1年目一般会計繰入金146</v>
      </c>
      <c r="BO148" s="165" t="str">
        <f>IFERROR(+VLOOKUP(BN148,インプットシート!$B:$Z,25,0),"")</f>
        <v/>
      </c>
      <c r="BP148" s="165" t="str">
        <f>IFERROR(+VLOOKUP(BN148,インプットシート!$B:$Z,21,0),"")</f>
        <v/>
      </c>
      <c r="BQ148">
        <v>146</v>
      </c>
      <c r="BR148" s="165" t="str">
        <f t="shared" si="53"/>
        <v>1年目賃金（職員）146</v>
      </c>
      <c r="BS148" s="165" t="str">
        <f>IFERROR(+VLOOKUP(BR148,インプットシート!$B:$Z,25,0),"")</f>
        <v/>
      </c>
      <c r="BT148" s="165" t="str">
        <f>IFERROR(+VLOOKUP(BR148,インプットシート!$B:$Z,21,0),"")</f>
        <v/>
      </c>
    </row>
    <row r="149" spans="1:72">
      <c r="A149">
        <v>147</v>
      </c>
      <c r="B149" s="165" t="str">
        <f t="shared" si="36"/>
        <v>1年目謝金147</v>
      </c>
      <c r="C149" s="165" t="str">
        <f>IFERROR(+VLOOKUP(B149,インプットシート!$B:$Z,25,0),"")</f>
        <v/>
      </c>
      <c r="D149" s="165" t="str">
        <f>IFERROR(+VLOOKUP(B149,インプットシート!$B:$Z,21,0),"")</f>
        <v/>
      </c>
      <c r="E149">
        <v>147</v>
      </c>
      <c r="F149" s="165" t="str">
        <f t="shared" si="37"/>
        <v>1年目旅費147</v>
      </c>
      <c r="G149" s="165" t="str">
        <f>IFERROR(+VLOOKUP(F149,インプットシート!$B:$Z,25,0),"")</f>
        <v/>
      </c>
      <c r="H149" s="165" t="str">
        <f>IFERROR(+VLOOKUP(F149,インプットシート!$B:$Z,21,0),"")</f>
        <v/>
      </c>
      <c r="I149">
        <v>147</v>
      </c>
      <c r="J149" s="165" t="str">
        <f t="shared" si="38"/>
        <v>1年目賃金（アルバイト）147</v>
      </c>
      <c r="K149" s="165" t="str">
        <f>IFERROR(+VLOOKUP(J149,インプットシート!$B:$Z,25,0),"")</f>
        <v/>
      </c>
      <c r="L149" s="165" t="str">
        <f>IFERROR(+VLOOKUP(J149,インプットシート!$B:$Z,21,0),"")</f>
        <v/>
      </c>
      <c r="M149">
        <v>147</v>
      </c>
      <c r="N149" s="165" t="str">
        <f t="shared" si="39"/>
        <v>1年目家賃147</v>
      </c>
      <c r="O149" s="165" t="str">
        <f>IFERROR(+VLOOKUP(N149,インプットシート!$B:$Z,25,0),"")</f>
        <v/>
      </c>
      <c r="P149" s="165" t="str">
        <f>IFERROR(+VLOOKUP(N149,インプットシート!$B:$Z,21,0),"")</f>
        <v/>
      </c>
      <c r="Q149">
        <v>147</v>
      </c>
      <c r="R149" s="165" t="str">
        <f t="shared" si="40"/>
        <v>1年目光熱水費147</v>
      </c>
      <c r="S149" s="165" t="str">
        <f>IFERROR(+VLOOKUP(R149,インプットシート!$B:$Z,25,0),"")</f>
        <v/>
      </c>
      <c r="T149" s="165" t="str">
        <f>IFERROR(+VLOOKUP(R149,インプットシート!$B:$Z,21,0),"")</f>
        <v/>
      </c>
      <c r="U149">
        <v>147</v>
      </c>
      <c r="V149" s="165" t="str">
        <f t="shared" si="41"/>
        <v>1年目備品購入費147</v>
      </c>
      <c r="W149" s="165" t="str">
        <f>IFERROR(+VLOOKUP(V149,インプットシート!$B:$Z,25,0),"")</f>
        <v/>
      </c>
      <c r="X149" s="165" t="str">
        <f>IFERROR(+VLOOKUP(V149,インプットシート!$B:$Z,21,0),"")</f>
        <v/>
      </c>
      <c r="Y149">
        <v>147</v>
      </c>
      <c r="Z149" s="165" t="str">
        <f t="shared" si="42"/>
        <v>1年目消耗品費147</v>
      </c>
      <c r="AA149" s="165" t="str">
        <f>IFERROR(+VLOOKUP(Z149,インプットシート!$B:$Z,25,0),"")</f>
        <v/>
      </c>
      <c r="AB149" s="165" t="str">
        <f>IFERROR(+VLOOKUP(Z149,インプットシート!$B:$Z,21,0),"")</f>
        <v/>
      </c>
      <c r="AC149">
        <v>147</v>
      </c>
      <c r="AD149" s="165" t="str">
        <f t="shared" si="43"/>
        <v>1年目借料損料147</v>
      </c>
      <c r="AE149" s="165" t="str">
        <f>IFERROR(+VLOOKUP(AD149,インプットシート!$B:$Z,25,0),"")</f>
        <v/>
      </c>
      <c r="AF149" s="165" t="str">
        <f>IFERROR(+VLOOKUP(AD149,インプットシート!$B:$Z,21,0),"")</f>
        <v/>
      </c>
      <c r="AG149">
        <v>147</v>
      </c>
      <c r="AH149" s="165" t="str">
        <f t="shared" si="44"/>
        <v>1年目印刷製本費147</v>
      </c>
      <c r="AI149" s="165" t="str">
        <f>IFERROR(+VLOOKUP(AH149,インプットシート!$B:$Z,25,0),"")</f>
        <v/>
      </c>
      <c r="AJ149" s="165" t="str">
        <f>IFERROR(+VLOOKUP(AH149,インプットシート!$B:$Z,21,0),"")</f>
        <v/>
      </c>
      <c r="AK149">
        <v>147</v>
      </c>
      <c r="AL149" s="165" t="str">
        <f t="shared" si="45"/>
        <v>1年目通信運搬費147</v>
      </c>
      <c r="AM149" s="165" t="str">
        <f>IFERROR(+VLOOKUP(AL149,インプットシート!$B:$Z,25,0),"")</f>
        <v/>
      </c>
      <c r="AN149" s="165" t="str">
        <f>IFERROR(+VLOOKUP(AL149,インプットシート!$B:$Z,21,0),"")</f>
        <v/>
      </c>
      <c r="AO149">
        <v>147</v>
      </c>
      <c r="AP149" s="165" t="str">
        <f t="shared" si="46"/>
        <v>1年目委託費147</v>
      </c>
      <c r="AQ149" s="165" t="str">
        <f>IFERROR(+VLOOKUP(AP149,インプットシート!$B:$Z,25,0),"")</f>
        <v/>
      </c>
      <c r="AR149" s="165" t="str">
        <f>IFERROR(+VLOOKUP(AP149,インプットシート!$B:$Z,21,0),"")</f>
        <v/>
      </c>
      <c r="AS149">
        <v>147</v>
      </c>
      <c r="AT149" s="165" t="str">
        <f t="shared" si="47"/>
        <v>1年目雑役務費147</v>
      </c>
      <c r="AU149" s="165" t="str">
        <f>IFERROR(+VLOOKUP(AT149,インプットシート!$B:$Z,25,0),"")</f>
        <v/>
      </c>
      <c r="AV149" s="165" t="str">
        <f>IFERROR(+VLOOKUP(AT149,インプットシート!$B:$Z,21,0),"")</f>
        <v/>
      </c>
      <c r="AW149">
        <v>147</v>
      </c>
      <c r="AX149" s="165" t="str">
        <f t="shared" si="48"/>
        <v>1年目保険料147</v>
      </c>
      <c r="AY149" s="165" t="str">
        <f>IFERROR(+VLOOKUP(AX149,インプットシート!$B:$Z,25,0),"")</f>
        <v/>
      </c>
      <c r="AZ149" s="165" t="str">
        <f>IFERROR(+VLOOKUP(AX149,インプットシート!$B:$Z,21,0),"")</f>
        <v/>
      </c>
      <c r="BA149">
        <v>147</v>
      </c>
      <c r="BB149" s="165" t="str">
        <f t="shared" si="49"/>
        <v>1年目その他の経費147</v>
      </c>
      <c r="BC149" s="165" t="str">
        <f>IFERROR(+VLOOKUP(BB149,インプットシート!$B:$Z,25,0),"")</f>
        <v/>
      </c>
      <c r="BD149" s="165" t="str">
        <f>IFERROR(+VLOOKUP(BB149,インプットシート!$B:$Z,21,0),"")</f>
        <v/>
      </c>
      <c r="BE149">
        <v>147</v>
      </c>
      <c r="BF149" s="165" t="str">
        <f t="shared" si="50"/>
        <v>1年目参加費収入147</v>
      </c>
      <c r="BG149" s="165" t="str">
        <f>IFERROR(+VLOOKUP(BF149,インプットシート!$B:$Z,25,0),"")</f>
        <v/>
      </c>
      <c r="BH149" s="165" t="str">
        <f>IFERROR(+VLOOKUP(BF149,インプットシート!$B:$Z,21,0),"")</f>
        <v/>
      </c>
      <c r="BI149">
        <v>147</v>
      </c>
      <c r="BJ149" s="165" t="str">
        <f t="shared" si="51"/>
        <v>1年目寄付金・協賛金収入147</v>
      </c>
      <c r="BK149" s="165" t="str">
        <f>IFERROR(+VLOOKUP(BJ149,インプットシート!$B:$Z,25,0),"")</f>
        <v/>
      </c>
      <c r="BL149" s="165" t="str">
        <f>IFERROR(+VLOOKUP(BJ149,インプットシート!$B:$Z,21,0),"")</f>
        <v/>
      </c>
      <c r="BM149">
        <v>147</v>
      </c>
      <c r="BN149" s="165" t="str">
        <f t="shared" si="52"/>
        <v>1年目一般会計繰入金147</v>
      </c>
      <c r="BO149" s="165" t="str">
        <f>IFERROR(+VLOOKUP(BN149,インプットシート!$B:$Z,25,0),"")</f>
        <v/>
      </c>
      <c r="BP149" s="165" t="str">
        <f>IFERROR(+VLOOKUP(BN149,インプットシート!$B:$Z,21,0),"")</f>
        <v/>
      </c>
      <c r="BQ149">
        <v>147</v>
      </c>
      <c r="BR149" s="165" t="str">
        <f t="shared" si="53"/>
        <v>1年目賃金（職員）147</v>
      </c>
      <c r="BS149" s="165" t="str">
        <f>IFERROR(+VLOOKUP(BR149,インプットシート!$B:$Z,25,0),"")</f>
        <v/>
      </c>
      <c r="BT149" s="165" t="str">
        <f>IFERROR(+VLOOKUP(BR149,インプットシート!$B:$Z,21,0),"")</f>
        <v/>
      </c>
    </row>
    <row r="150" spans="1:72">
      <c r="A150">
        <v>148</v>
      </c>
      <c r="B150" s="165" t="str">
        <f t="shared" si="36"/>
        <v>1年目謝金148</v>
      </c>
      <c r="C150" s="165" t="str">
        <f>IFERROR(+VLOOKUP(B150,インプットシート!$B:$Z,25,0),"")</f>
        <v/>
      </c>
      <c r="D150" s="165" t="str">
        <f>IFERROR(+VLOOKUP(B150,インプットシート!$B:$Z,21,0),"")</f>
        <v/>
      </c>
      <c r="E150">
        <v>148</v>
      </c>
      <c r="F150" s="165" t="str">
        <f t="shared" si="37"/>
        <v>1年目旅費148</v>
      </c>
      <c r="G150" s="165" t="str">
        <f>IFERROR(+VLOOKUP(F150,インプットシート!$B:$Z,25,0),"")</f>
        <v/>
      </c>
      <c r="H150" s="165" t="str">
        <f>IFERROR(+VLOOKUP(F150,インプットシート!$B:$Z,21,0),"")</f>
        <v/>
      </c>
      <c r="I150">
        <v>148</v>
      </c>
      <c r="J150" s="165" t="str">
        <f t="shared" si="38"/>
        <v>1年目賃金（アルバイト）148</v>
      </c>
      <c r="K150" s="165" t="str">
        <f>IFERROR(+VLOOKUP(J150,インプットシート!$B:$Z,25,0),"")</f>
        <v/>
      </c>
      <c r="L150" s="165" t="str">
        <f>IFERROR(+VLOOKUP(J150,インプットシート!$B:$Z,21,0),"")</f>
        <v/>
      </c>
      <c r="M150">
        <v>148</v>
      </c>
      <c r="N150" s="165" t="str">
        <f t="shared" si="39"/>
        <v>1年目家賃148</v>
      </c>
      <c r="O150" s="165" t="str">
        <f>IFERROR(+VLOOKUP(N150,インプットシート!$B:$Z,25,0),"")</f>
        <v/>
      </c>
      <c r="P150" s="165" t="str">
        <f>IFERROR(+VLOOKUP(N150,インプットシート!$B:$Z,21,0),"")</f>
        <v/>
      </c>
      <c r="Q150">
        <v>148</v>
      </c>
      <c r="R150" s="165" t="str">
        <f t="shared" si="40"/>
        <v>1年目光熱水費148</v>
      </c>
      <c r="S150" s="165" t="str">
        <f>IFERROR(+VLOOKUP(R150,インプットシート!$B:$Z,25,0),"")</f>
        <v/>
      </c>
      <c r="T150" s="165" t="str">
        <f>IFERROR(+VLOOKUP(R150,インプットシート!$B:$Z,21,0),"")</f>
        <v/>
      </c>
      <c r="U150">
        <v>148</v>
      </c>
      <c r="V150" s="165" t="str">
        <f t="shared" si="41"/>
        <v>1年目備品購入費148</v>
      </c>
      <c r="W150" s="165" t="str">
        <f>IFERROR(+VLOOKUP(V150,インプットシート!$B:$Z,25,0),"")</f>
        <v/>
      </c>
      <c r="X150" s="165" t="str">
        <f>IFERROR(+VLOOKUP(V150,インプットシート!$B:$Z,21,0),"")</f>
        <v/>
      </c>
      <c r="Y150">
        <v>148</v>
      </c>
      <c r="Z150" s="165" t="str">
        <f t="shared" si="42"/>
        <v>1年目消耗品費148</v>
      </c>
      <c r="AA150" s="165" t="str">
        <f>IFERROR(+VLOOKUP(Z150,インプットシート!$B:$Z,25,0),"")</f>
        <v/>
      </c>
      <c r="AB150" s="165" t="str">
        <f>IFERROR(+VLOOKUP(Z150,インプットシート!$B:$Z,21,0),"")</f>
        <v/>
      </c>
      <c r="AC150">
        <v>148</v>
      </c>
      <c r="AD150" s="165" t="str">
        <f t="shared" si="43"/>
        <v>1年目借料損料148</v>
      </c>
      <c r="AE150" s="165" t="str">
        <f>IFERROR(+VLOOKUP(AD150,インプットシート!$B:$Z,25,0),"")</f>
        <v/>
      </c>
      <c r="AF150" s="165" t="str">
        <f>IFERROR(+VLOOKUP(AD150,インプットシート!$B:$Z,21,0),"")</f>
        <v/>
      </c>
      <c r="AG150">
        <v>148</v>
      </c>
      <c r="AH150" s="165" t="str">
        <f t="shared" si="44"/>
        <v>1年目印刷製本費148</v>
      </c>
      <c r="AI150" s="165" t="str">
        <f>IFERROR(+VLOOKUP(AH150,インプットシート!$B:$Z,25,0),"")</f>
        <v/>
      </c>
      <c r="AJ150" s="165" t="str">
        <f>IFERROR(+VLOOKUP(AH150,インプットシート!$B:$Z,21,0),"")</f>
        <v/>
      </c>
      <c r="AK150">
        <v>148</v>
      </c>
      <c r="AL150" s="165" t="str">
        <f t="shared" si="45"/>
        <v>1年目通信運搬費148</v>
      </c>
      <c r="AM150" s="165" t="str">
        <f>IFERROR(+VLOOKUP(AL150,インプットシート!$B:$Z,25,0),"")</f>
        <v/>
      </c>
      <c r="AN150" s="165" t="str">
        <f>IFERROR(+VLOOKUP(AL150,インプットシート!$B:$Z,21,0),"")</f>
        <v/>
      </c>
      <c r="AO150">
        <v>148</v>
      </c>
      <c r="AP150" s="165" t="str">
        <f t="shared" si="46"/>
        <v>1年目委託費148</v>
      </c>
      <c r="AQ150" s="165" t="str">
        <f>IFERROR(+VLOOKUP(AP150,インプットシート!$B:$Z,25,0),"")</f>
        <v/>
      </c>
      <c r="AR150" s="165" t="str">
        <f>IFERROR(+VLOOKUP(AP150,インプットシート!$B:$Z,21,0),"")</f>
        <v/>
      </c>
      <c r="AS150">
        <v>148</v>
      </c>
      <c r="AT150" s="165" t="str">
        <f t="shared" si="47"/>
        <v>1年目雑役務費148</v>
      </c>
      <c r="AU150" s="165" t="str">
        <f>IFERROR(+VLOOKUP(AT150,インプットシート!$B:$Z,25,0),"")</f>
        <v/>
      </c>
      <c r="AV150" s="165" t="str">
        <f>IFERROR(+VLOOKUP(AT150,インプットシート!$B:$Z,21,0),"")</f>
        <v/>
      </c>
      <c r="AW150">
        <v>148</v>
      </c>
      <c r="AX150" s="165" t="str">
        <f t="shared" si="48"/>
        <v>1年目保険料148</v>
      </c>
      <c r="AY150" s="165" t="str">
        <f>IFERROR(+VLOOKUP(AX150,インプットシート!$B:$Z,25,0),"")</f>
        <v/>
      </c>
      <c r="AZ150" s="165" t="str">
        <f>IFERROR(+VLOOKUP(AX150,インプットシート!$B:$Z,21,0),"")</f>
        <v/>
      </c>
      <c r="BA150">
        <v>148</v>
      </c>
      <c r="BB150" s="165" t="str">
        <f t="shared" si="49"/>
        <v>1年目その他の経費148</v>
      </c>
      <c r="BC150" s="165" t="str">
        <f>IFERROR(+VLOOKUP(BB150,インプットシート!$B:$Z,25,0),"")</f>
        <v/>
      </c>
      <c r="BD150" s="165" t="str">
        <f>IFERROR(+VLOOKUP(BB150,インプットシート!$B:$Z,21,0),"")</f>
        <v/>
      </c>
      <c r="BE150">
        <v>148</v>
      </c>
      <c r="BF150" s="165" t="str">
        <f t="shared" si="50"/>
        <v>1年目参加費収入148</v>
      </c>
      <c r="BG150" s="165" t="str">
        <f>IFERROR(+VLOOKUP(BF150,インプットシート!$B:$Z,25,0),"")</f>
        <v/>
      </c>
      <c r="BH150" s="165" t="str">
        <f>IFERROR(+VLOOKUP(BF150,インプットシート!$B:$Z,21,0),"")</f>
        <v/>
      </c>
      <c r="BI150">
        <v>148</v>
      </c>
      <c r="BJ150" s="165" t="str">
        <f t="shared" si="51"/>
        <v>1年目寄付金・協賛金収入148</v>
      </c>
      <c r="BK150" s="165" t="str">
        <f>IFERROR(+VLOOKUP(BJ150,インプットシート!$B:$Z,25,0),"")</f>
        <v/>
      </c>
      <c r="BL150" s="165" t="str">
        <f>IFERROR(+VLOOKUP(BJ150,インプットシート!$B:$Z,21,0),"")</f>
        <v/>
      </c>
      <c r="BM150">
        <v>148</v>
      </c>
      <c r="BN150" s="165" t="str">
        <f t="shared" si="52"/>
        <v>1年目一般会計繰入金148</v>
      </c>
      <c r="BO150" s="165" t="str">
        <f>IFERROR(+VLOOKUP(BN150,インプットシート!$B:$Z,25,0),"")</f>
        <v/>
      </c>
      <c r="BP150" s="165" t="str">
        <f>IFERROR(+VLOOKUP(BN150,インプットシート!$B:$Z,21,0),"")</f>
        <v/>
      </c>
      <c r="BQ150">
        <v>148</v>
      </c>
      <c r="BR150" s="165" t="str">
        <f t="shared" si="53"/>
        <v>1年目賃金（職員）148</v>
      </c>
      <c r="BS150" s="165" t="str">
        <f>IFERROR(+VLOOKUP(BR150,インプットシート!$B:$Z,25,0),"")</f>
        <v/>
      </c>
      <c r="BT150" s="165" t="str">
        <f>IFERROR(+VLOOKUP(BR150,インプットシート!$B:$Z,21,0),"")</f>
        <v/>
      </c>
    </row>
    <row r="151" spans="1:72">
      <c r="A151">
        <v>149</v>
      </c>
      <c r="B151" s="165" t="str">
        <f t="shared" si="36"/>
        <v>1年目謝金149</v>
      </c>
      <c r="C151" s="165" t="str">
        <f>IFERROR(+VLOOKUP(B151,インプットシート!$B:$Z,25,0),"")</f>
        <v/>
      </c>
      <c r="D151" s="165" t="str">
        <f>IFERROR(+VLOOKUP(B151,インプットシート!$B:$Z,21,0),"")</f>
        <v/>
      </c>
      <c r="E151">
        <v>149</v>
      </c>
      <c r="F151" s="165" t="str">
        <f t="shared" si="37"/>
        <v>1年目旅費149</v>
      </c>
      <c r="G151" s="165" t="str">
        <f>IFERROR(+VLOOKUP(F151,インプットシート!$B:$Z,25,0),"")</f>
        <v/>
      </c>
      <c r="H151" s="165" t="str">
        <f>IFERROR(+VLOOKUP(F151,インプットシート!$B:$Z,21,0),"")</f>
        <v/>
      </c>
      <c r="I151">
        <v>149</v>
      </c>
      <c r="J151" s="165" t="str">
        <f t="shared" si="38"/>
        <v>1年目賃金（アルバイト）149</v>
      </c>
      <c r="K151" s="165" t="str">
        <f>IFERROR(+VLOOKUP(J151,インプットシート!$B:$Z,25,0),"")</f>
        <v/>
      </c>
      <c r="L151" s="165" t="str">
        <f>IFERROR(+VLOOKUP(J151,インプットシート!$B:$Z,21,0),"")</f>
        <v/>
      </c>
      <c r="M151">
        <v>149</v>
      </c>
      <c r="N151" s="165" t="str">
        <f t="shared" si="39"/>
        <v>1年目家賃149</v>
      </c>
      <c r="O151" s="165" t="str">
        <f>IFERROR(+VLOOKUP(N151,インプットシート!$B:$Z,25,0),"")</f>
        <v/>
      </c>
      <c r="P151" s="165" t="str">
        <f>IFERROR(+VLOOKUP(N151,インプットシート!$B:$Z,21,0),"")</f>
        <v/>
      </c>
      <c r="Q151">
        <v>149</v>
      </c>
      <c r="R151" s="165" t="str">
        <f t="shared" si="40"/>
        <v>1年目光熱水費149</v>
      </c>
      <c r="S151" s="165" t="str">
        <f>IFERROR(+VLOOKUP(R151,インプットシート!$B:$Z,25,0),"")</f>
        <v/>
      </c>
      <c r="T151" s="165" t="str">
        <f>IFERROR(+VLOOKUP(R151,インプットシート!$B:$Z,21,0),"")</f>
        <v/>
      </c>
      <c r="U151">
        <v>149</v>
      </c>
      <c r="V151" s="165" t="str">
        <f t="shared" si="41"/>
        <v>1年目備品購入費149</v>
      </c>
      <c r="W151" s="165" t="str">
        <f>IFERROR(+VLOOKUP(V151,インプットシート!$B:$Z,25,0),"")</f>
        <v/>
      </c>
      <c r="X151" s="165" t="str">
        <f>IFERROR(+VLOOKUP(V151,インプットシート!$B:$Z,21,0),"")</f>
        <v/>
      </c>
      <c r="Y151">
        <v>149</v>
      </c>
      <c r="Z151" s="165" t="str">
        <f t="shared" si="42"/>
        <v>1年目消耗品費149</v>
      </c>
      <c r="AA151" s="165" t="str">
        <f>IFERROR(+VLOOKUP(Z151,インプットシート!$B:$Z,25,0),"")</f>
        <v/>
      </c>
      <c r="AB151" s="165" t="str">
        <f>IFERROR(+VLOOKUP(Z151,インプットシート!$B:$Z,21,0),"")</f>
        <v/>
      </c>
      <c r="AC151">
        <v>149</v>
      </c>
      <c r="AD151" s="165" t="str">
        <f t="shared" si="43"/>
        <v>1年目借料損料149</v>
      </c>
      <c r="AE151" s="165" t="str">
        <f>IFERROR(+VLOOKUP(AD151,インプットシート!$B:$Z,25,0),"")</f>
        <v/>
      </c>
      <c r="AF151" s="165" t="str">
        <f>IFERROR(+VLOOKUP(AD151,インプットシート!$B:$Z,21,0),"")</f>
        <v/>
      </c>
      <c r="AG151">
        <v>149</v>
      </c>
      <c r="AH151" s="165" t="str">
        <f t="shared" si="44"/>
        <v>1年目印刷製本費149</v>
      </c>
      <c r="AI151" s="165" t="str">
        <f>IFERROR(+VLOOKUP(AH151,インプットシート!$B:$Z,25,0),"")</f>
        <v/>
      </c>
      <c r="AJ151" s="165" t="str">
        <f>IFERROR(+VLOOKUP(AH151,インプットシート!$B:$Z,21,0),"")</f>
        <v/>
      </c>
      <c r="AK151">
        <v>149</v>
      </c>
      <c r="AL151" s="165" t="str">
        <f t="shared" si="45"/>
        <v>1年目通信運搬費149</v>
      </c>
      <c r="AM151" s="165" t="str">
        <f>IFERROR(+VLOOKUP(AL151,インプットシート!$B:$Z,25,0),"")</f>
        <v/>
      </c>
      <c r="AN151" s="165" t="str">
        <f>IFERROR(+VLOOKUP(AL151,インプットシート!$B:$Z,21,0),"")</f>
        <v/>
      </c>
      <c r="AO151">
        <v>149</v>
      </c>
      <c r="AP151" s="165" t="str">
        <f t="shared" si="46"/>
        <v>1年目委託費149</v>
      </c>
      <c r="AQ151" s="165" t="str">
        <f>IFERROR(+VLOOKUP(AP151,インプットシート!$B:$Z,25,0),"")</f>
        <v/>
      </c>
      <c r="AR151" s="165" t="str">
        <f>IFERROR(+VLOOKUP(AP151,インプットシート!$B:$Z,21,0),"")</f>
        <v/>
      </c>
      <c r="AS151">
        <v>149</v>
      </c>
      <c r="AT151" s="165" t="str">
        <f t="shared" si="47"/>
        <v>1年目雑役務費149</v>
      </c>
      <c r="AU151" s="165" t="str">
        <f>IFERROR(+VLOOKUP(AT151,インプットシート!$B:$Z,25,0),"")</f>
        <v/>
      </c>
      <c r="AV151" s="165" t="str">
        <f>IFERROR(+VLOOKUP(AT151,インプットシート!$B:$Z,21,0),"")</f>
        <v/>
      </c>
      <c r="AW151">
        <v>149</v>
      </c>
      <c r="AX151" s="165" t="str">
        <f t="shared" si="48"/>
        <v>1年目保険料149</v>
      </c>
      <c r="AY151" s="165" t="str">
        <f>IFERROR(+VLOOKUP(AX151,インプットシート!$B:$Z,25,0),"")</f>
        <v/>
      </c>
      <c r="AZ151" s="165" t="str">
        <f>IFERROR(+VLOOKUP(AX151,インプットシート!$B:$Z,21,0),"")</f>
        <v/>
      </c>
      <c r="BA151">
        <v>149</v>
      </c>
      <c r="BB151" s="165" t="str">
        <f t="shared" si="49"/>
        <v>1年目その他の経費149</v>
      </c>
      <c r="BC151" s="165" t="str">
        <f>IFERROR(+VLOOKUP(BB151,インプットシート!$B:$Z,25,0),"")</f>
        <v/>
      </c>
      <c r="BD151" s="165" t="str">
        <f>IFERROR(+VLOOKUP(BB151,インプットシート!$B:$Z,21,0),"")</f>
        <v/>
      </c>
      <c r="BE151">
        <v>149</v>
      </c>
      <c r="BF151" s="165" t="str">
        <f t="shared" si="50"/>
        <v>1年目参加費収入149</v>
      </c>
      <c r="BG151" s="165" t="str">
        <f>IFERROR(+VLOOKUP(BF151,インプットシート!$B:$Z,25,0),"")</f>
        <v/>
      </c>
      <c r="BH151" s="165" t="str">
        <f>IFERROR(+VLOOKUP(BF151,インプットシート!$B:$Z,21,0),"")</f>
        <v/>
      </c>
      <c r="BI151">
        <v>149</v>
      </c>
      <c r="BJ151" s="165" t="str">
        <f t="shared" si="51"/>
        <v>1年目寄付金・協賛金収入149</v>
      </c>
      <c r="BK151" s="165" t="str">
        <f>IFERROR(+VLOOKUP(BJ151,インプットシート!$B:$Z,25,0),"")</f>
        <v/>
      </c>
      <c r="BL151" s="165" t="str">
        <f>IFERROR(+VLOOKUP(BJ151,インプットシート!$B:$Z,21,0),"")</f>
        <v/>
      </c>
      <c r="BM151">
        <v>149</v>
      </c>
      <c r="BN151" s="165" t="str">
        <f t="shared" si="52"/>
        <v>1年目一般会計繰入金149</v>
      </c>
      <c r="BO151" s="165" t="str">
        <f>IFERROR(+VLOOKUP(BN151,インプットシート!$B:$Z,25,0),"")</f>
        <v/>
      </c>
      <c r="BP151" s="165" t="str">
        <f>IFERROR(+VLOOKUP(BN151,インプットシート!$B:$Z,21,0),"")</f>
        <v/>
      </c>
      <c r="BQ151">
        <v>149</v>
      </c>
      <c r="BR151" s="165" t="str">
        <f t="shared" si="53"/>
        <v>1年目賃金（職員）149</v>
      </c>
      <c r="BS151" s="165" t="str">
        <f>IFERROR(+VLOOKUP(BR151,インプットシート!$B:$Z,25,0),"")</f>
        <v/>
      </c>
      <c r="BT151" s="165" t="str">
        <f>IFERROR(+VLOOKUP(BR151,インプットシート!$B:$Z,21,0),"")</f>
        <v/>
      </c>
    </row>
    <row r="152" spans="1:72">
      <c r="A152">
        <v>150</v>
      </c>
      <c r="B152" s="165" t="str">
        <f t="shared" si="36"/>
        <v>1年目謝金150</v>
      </c>
      <c r="C152" s="165" t="str">
        <f>IFERROR(+VLOOKUP(B152,インプットシート!$B:$Z,25,0),"")</f>
        <v/>
      </c>
      <c r="D152" s="165" t="str">
        <f>IFERROR(+VLOOKUP(B152,インプットシート!$B:$Z,21,0),"")</f>
        <v/>
      </c>
      <c r="E152">
        <v>150</v>
      </c>
      <c r="F152" s="165" t="str">
        <f t="shared" si="37"/>
        <v>1年目旅費150</v>
      </c>
      <c r="G152" s="165" t="str">
        <f>IFERROR(+VLOOKUP(F152,インプットシート!$B:$Z,25,0),"")</f>
        <v/>
      </c>
      <c r="H152" s="165" t="str">
        <f>IFERROR(+VLOOKUP(F152,インプットシート!$B:$Z,21,0),"")</f>
        <v/>
      </c>
      <c r="I152">
        <v>150</v>
      </c>
      <c r="J152" s="165" t="str">
        <f t="shared" si="38"/>
        <v>1年目賃金（アルバイト）150</v>
      </c>
      <c r="K152" s="165" t="str">
        <f>IFERROR(+VLOOKUP(J152,インプットシート!$B:$Z,25,0),"")</f>
        <v/>
      </c>
      <c r="L152" s="165" t="str">
        <f>IFERROR(+VLOOKUP(J152,インプットシート!$B:$Z,21,0),"")</f>
        <v/>
      </c>
      <c r="M152">
        <v>150</v>
      </c>
      <c r="N152" s="165" t="str">
        <f t="shared" si="39"/>
        <v>1年目家賃150</v>
      </c>
      <c r="O152" s="165" t="str">
        <f>IFERROR(+VLOOKUP(N152,インプットシート!$B:$Z,25,0),"")</f>
        <v/>
      </c>
      <c r="P152" s="165" t="str">
        <f>IFERROR(+VLOOKUP(N152,インプットシート!$B:$Z,21,0),"")</f>
        <v/>
      </c>
      <c r="Q152">
        <v>150</v>
      </c>
      <c r="R152" s="165" t="str">
        <f t="shared" si="40"/>
        <v>1年目光熱水費150</v>
      </c>
      <c r="S152" s="165" t="str">
        <f>IFERROR(+VLOOKUP(R152,インプットシート!$B:$Z,25,0),"")</f>
        <v/>
      </c>
      <c r="T152" s="165" t="str">
        <f>IFERROR(+VLOOKUP(R152,インプットシート!$B:$Z,21,0),"")</f>
        <v/>
      </c>
      <c r="U152">
        <v>150</v>
      </c>
      <c r="V152" s="165" t="str">
        <f t="shared" si="41"/>
        <v>1年目備品購入費150</v>
      </c>
      <c r="W152" s="165" t="str">
        <f>IFERROR(+VLOOKUP(V152,インプットシート!$B:$Z,25,0),"")</f>
        <v/>
      </c>
      <c r="X152" s="165" t="str">
        <f>IFERROR(+VLOOKUP(V152,インプットシート!$B:$Z,21,0),"")</f>
        <v/>
      </c>
      <c r="Y152">
        <v>150</v>
      </c>
      <c r="Z152" s="165" t="str">
        <f t="shared" si="42"/>
        <v>1年目消耗品費150</v>
      </c>
      <c r="AA152" s="165" t="str">
        <f>IFERROR(+VLOOKUP(Z152,インプットシート!$B:$Z,25,0),"")</f>
        <v/>
      </c>
      <c r="AB152" s="165" t="str">
        <f>IFERROR(+VLOOKUP(Z152,インプットシート!$B:$Z,21,0),"")</f>
        <v/>
      </c>
      <c r="AC152">
        <v>150</v>
      </c>
      <c r="AD152" s="165" t="str">
        <f t="shared" si="43"/>
        <v>1年目借料損料150</v>
      </c>
      <c r="AE152" s="165" t="str">
        <f>IFERROR(+VLOOKUP(AD152,インプットシート!$B:$Z,25,0),"")</f>
        <v/>
      </c>
      <c r="AF152" s="165" t="str">
        <f>IFERROR(+VLOOKUP(AD152,インプットシート!$B:$Z,21,0),"")</f>
        <v/>
      </c>
      <c r="AG152">
        <v>150</v>
      </c>
      <c r="AH152" s="165" t="str">
        <f t="shared" si="44"/>
        <v>1年目印刷製本費150</v>
      </c>
      <c r="AI152" s="165" t="str">
        <f>IFERROR(+VLOOKUP(AH152,インプットシート!$B:$Z,25,0),"")</f>
        <v/>
      </c>
      <c r="AJ152" s="165" t="str">
        <f>IFERROR(+VLOOKUP(AH152,インプットシート!$B:$Z,21,0),"")</f>
        <v/>
      </c>
      <c r="AK152">
        <v>150</v>
      </c>
      <c r="AL152" s="165" t="str">
        <f t="shared" si="45"/>
        <v>1年目通信運搬費150</v>
      </c>
      <c r="AM152" s="165" t="str">
        <f>IFERROR(+VLOOKUP(AL152,インプットシート!$B:$Z,25,0),"")</f>
        <v/>
      </c>
      <c r="AN152" s="165" t="str">
        <f>IFERROR(+VLOOKUP(AL152,インプットシート!$B:$Z,21,0),"")</f>
        <v/>
      </c>
      <c r="AO152">
        <v>150</v>
      </c>
      <c r="AP152" s="165" t="str">
        <f t="shared" si="46"/>
        <v>1年目委託費150</v>
      </c>
      <c r="AQ152" s="165" t="str">
        <f>IFERROR(+VLOOKUP(AP152,インプットシート!$B:$Z,25,0),"")</f>
        <v/>
      </c>
      <c r="AR152" s="165" t="str">
        <f>IFERROR(+VLOOKUP(AP152,インプットシート!$B:$Z,21,0),"")</f>
        <v/>
      </c>
      <c r="AS152">
        <v>150</v>
      </c>
      <c r="AT152" s="165" t="str">
        <f t="shared" si="47"/>
        <v>1年目雑役務費150</v>
      </c>
      <c r="AU152" s="165" t="str">
        <f>IFERROR(+VLOOKUP(AT152,インプットシート!$B:$Z,25,0),"")</f>
        <v/>
      </c>
      <c r="AV152" s="165" t="str">
        <f>IFERROR(+VLOOKUP(AT152,インプットシート!$B:$Z,21,0),"")</f>
        <v/>
      </c>
      <c r="AW152">
        <v>150</v>
      </c>
      <c r="AX152" s="165" t="str">
        <f t="shared" si="48"/>
        <v>1年目保険料150</v>
      </c>
      <c r="AY152" s="165" t="str">
        <f>IFERROR(+VLOOKUP(AX152,インプットシート!$B:$Z,25,0),"")</f>
        <v/>
      </c>
      <c r="AZ152" s="165" t="str">
        <f>IFERROR(+VLOOKUP(AX152,インプットシート!$B:$Z,21,0),"")</f>
        <v/>
      </c>
      <c r="BA152">
        <v>150</v>
      </c>
      <c r="BB152" s="165" t="str">
        <f t="shared" si="49"/>
        <v>1年目その他の経費150</v>
      </c>
      <c r="BC152" s="165" t="str">
        <f>IFERROR(+VLOOKUP(BB152,インプットシート!$B:$Z,25,0),"")</f>
        <v/>
      </c>
      <c r="BD152" s="165" t="str">
        <f>IFERROR(+VLOOKUP(BB152,インプットシート!$B:$Z,21,0),"")</f>
        <v/>
      </c>
      <c r="BE152">
        <v>150</v>
      </c>
      <c r="BF152" s="165" t="str">
        <f t="shared" si="50"/>
        <v>1年目参加費収入150</v>
      </c>
      <c r="BG152" s="165" t="str">
        <f>IFERROR(+VLOOKUP(BF152,インプットシート!$B:$Z,25,0),"")</f>
        <v/>
      </c>
      <c r="BH152" s="165" t="str">
        <f>IFERROR(+VLOOKUP(BF152,インプットシート!$B:$Z,21,0),"")</f>
        <v/>
      </c>
      <c r="BI152">
        <v>150</v>
      </c>
      <c r="BJ152" s="165" t="str">
        <f t="shared" si="51"/>
        <v>1年目寄付金・協賛金収入150</v>
      </c>
      <c r="BK152" s="165" t="str">
        <f>IFERROR(+VLOOKUP(BJ152,インプットシート!$B:$Z,25,0),"")</f>
        <v/>
      </c>
      <c r="BL152" s="165" t="str">
        <f>IFERROR(+VLOOKUP(BJ152,インプットシート!$B:$Z,21,0),"")</f>
        <v/>
      </c>
      <c r="BM152">
        <v>150</v>
      </c>
      <c r="BN152" s="165" t="str">
        <f t="shared" si="52"/>
        <v>1年目一般会計繰入金150</v>
      </c>
      <c r="BO152" s="165" t="str">
        <f>IFERROR(+VLOOKUP(BN152,インプットシート!$B:$Z,25,0),"")</f>
        <v/>
      </c>
      <c r="BP152" s="165" t="str">
        <f>IFERROR(+VLOOKUP(BN152,インプットシート!$B:$Z,21,0),"")</f>
        <v/>
      </c>
      <c r="BQ152">
        <v>150</v>
      </c>
      <c r="BR152" s="165" t="str">
        <f t="shared" si="53"/>
        <v>1年目賃金（職員）150</v>
      </c>
      <c r="BS152" s="165" t="str">
        <f>IFERROR(+VLOOKUP(BR152,インプットシート!$B:$Z,25,0),"")</f>
        <v/>
      </c>
      <c r="BT152" s="165" t="str">
        <f>IFERROR(+VLOOKUP(BR152,インプットシート!$B:$Z,21,0),"")</f>
        <v/>
      </c>
    </row>
    <row r="153" spans="1:72">
      <c r="A153">
        <v>151</v>
      </c>
      <c r="B153" s="165" t="str">
        <f t="shared" si="36"/>
        <v>1年目謝金151</v>
      </c>
      <c r="C153" s="165" t="str">
        <f>IFERROR(+VLOOKUP(B153,インプットシート!$B:$Z,25,0),"")</f>
        <v/>
      </c>
      <c r="D153" s="165" t="str">
        <f>IFERROR(+VLOOKUP(B153,インプットシート!$B:$Z,21,0),"")</f>
        <v/>
      </c>
      <c r="E153">
        <v>151</v>
      </c>
      <c r="F153" s="165" t="str">
        <f t="shared" si="37"/>
        <v>1年目旅費151</v>
      </c>
      <c r="G153" s="165" t="str">
        <f>IFERROR(+VLOOKUP(F153,インプットシート!$B:$Z,25,0),"")</f>
        <v/>
      </c>
      <c r="H153" s="165" t="str">
        <f>IFERROR(+VLOOKUP(F153,インプットシート!$B:$Z,21,0),"")</f>
        <v/>
      </c>
      <c r="I153">
        <v>151</v>
      </c>
      <c r="J153" s="165" t="str">
        <f t="shared" si="38"/>
        <v>1年目賃金（アルバイト）151</v>
      </c>
      <c r="K153" s="165" t="str">
        <f>IFERROR(+VLOOKUP(J153,インプットシート!$B:$Z,25,0),"")</f>
        <v/>
      </c>
      <c r="L153" s="165" t="str">
        <f>IFERROR(+VLOOKUP(J153,インプットシート!$B:$Z,21,0),"")</f>
        <v/>
      </c>
      <c r="M153">
        <v>151</v>
      </c>
      <c r="N153" s="165" t="str">
        <f t="shared" si="39"/>
        <v>1年目家賃151</v>
      </c>
      <c r="O153" s="165" t="str">
        <f>IFERROR(+VLOOKUP(N153,インプットシート!$B:$Z,25,0),"")</f>
        <v/>
      </c>
      <c r="P153" s="165" t="str">
        <f>IFERROR(+VLOOKUP(N153,インプットシート!$B:$Z,21,0),"")</f>
        <v/>
      </c>
      <c r="Q153">
        <v>151</v>
      </c>
      <c r="R153" s="165" t="str">
        <f t="shared" si="40"/>
        <v>1年目光熱水費151</v>
      </c>
      <c r="S153" s="165" t="str">
        <f>IFERROR(+VLOOKUP(R153,インプットシート!$B:$Z,25,0),"")</f>
        <v/>
      </c>
      <c r="T153" s="165" t="str">
        <f>IFERROR(+VLOOKUP(R153,インプットシート!$B:$Z,21,0),"")</f>
        <v/>
      </c>
      <c r="U153">
        <v>151</v>
      </c>
      <c r="V153" s="165" t="str">
        <f t="shared" si="41"/>
        <v>1年目備品購入費151</v>
      </c>
      <c r="W153" s="165" t="str">
        <f>IFERROR(+VLOOKUP(V153,インプットシート!$B:$Z,25,0),"")</f>
        <v/>
      </c>
      <c r="X153" s="165" t="str">
        <f>IFERROR(+VLOOKUP(V153,インプットシート!$B:$Z,21,0),"")</f>
        <v/>
      </c>
      <c r="Y153">
        <v>151</v>
      </c>
      <c r="Z153" s="165" t="str">
        <f t="shared" si="42"/>
        <v>1年目消耗品費151</v>
      </c>
      <c r="AA153" s="165" t="str">
        <f>IFERROR(+VLOOKUP(Z153,インプットシート!$B:$Z,25,0),"")</f>
        <v/>
      </c>
      <c r="AB153" s="165" t="str">
        <f>IFERROR(+VLOOKUP(Z153,インプットシート!$B:$Z,21,0),"")</f>
        <v/>
      </c>
      <c r="AC153">
        <v>151</v>
      </c>
      <c r="AD153" s="165" t="str">
        <f t="shared" si="43"/>
        <v>1年目借料損料151</v>
      </c>
      <c r="AE153" s="165" t="str">
        <f>IFERROR(+VLOOKUP(AD153,インプットシート!$B:$Z,25,0),"")</f>
        <v/>
      </c>
      <c r="AF153" s="165" t="str">
        <f>IFERROR(+VLOOKUP(AD153,インプットシート!$B:$Z,21,0),"")</f>
        <v/>
      </c>
      <c r="AG153">
        <v>151</v>
      </c>
      <c r="AH153" s="165" t="str">
        <f t="shared" si="44"/>
        <v>1年目印刷製本費151</v>
      </c>
      <c r="AI153" s="165" t="str">
        <f>IFERROR(+VLOOKUP(AH153,インプットシート!$B:$Z,25,0),"")</f>
        <v/>
      </c>
      <c r="AJ153" s="165" t="str">
        <f>IFERROR(+VLOOKUP(AH153,インプットシート!$B:$Z,21,0),"")</f>
        <v/>
      </c>
      <c r="AK153">
        <v>151</v>
      </c>
      <c r="AL153" s="165" t="str">
        <f t="shared" si="45"/>
        <v>1年目通信運搬費151</v>
      </c>
      <c r="AM153" s="165" t="str">
        <f>IFERROR(+VLOOKUP(AL153,インプットシート!$B:$Z,25,0),"")</f>
        <v/>
      </c>
      <c r="AN153" s="165" t="str">
        <f>IFERROR(+VLOOKUP(AL153,インプットシート!$B:$Z,21,0),"")</f>
        <v/>
      </c>
      <c r="AO153">
        <v>151</v>
      </c>
      <c r="AP153" s="165" t="str">
        <f t="shared" si="46"/>
        <v>1年目委託費151</v>
      </c>
      <c r="AQ153" s="165" t="str">
        <f>IFERROR(+VLOOKUP(AP153,インプットシート!$B:$Z,25,0),"")</f>
        <v/>
      </c>
      <c r="AR153" s="165" t="str">
        <f>IFERROR(+VLOOKUP(AP153,インプットシート!$B:$Z,21,0),"")</f>
        <v/>
      </c>
      <c r="AS153">
        <v>151</v>
      </c>
      <c r="AT153" s="165" t="str">
        <f t="shared" si="47"/>
        <v>1年目雑役務費151</v>
      </c>
      <c r="AU153" s="165" t="str">
        <f>IFERROR(+VLOOKUP(AT153,インプットシート!$B:$Z,25,0),"")</f>
        <v/>
      </c>
      <c r="AV153" s="165" t="str">
        <f>IFERROR(+VLOOKUP(AT153,インプットシート!$B:$Z,21,0),"")</f>
        <v/>
      </c>
      <c r="AW153">
        <v>151</v>
      </c>
      <c r="AX153" s="165" t="str">
        <f t="shared" si="48"/>
        <v>1年目保険料151</v>
      </c>
      <c r="AY153" s="165" t="str">
        <f>IFERROR(+VLOOKUP(AX153,インプットシート!$B:$Z,25,0),"")</f>
        <v/>
      </c>
      <c r="AZ153" s="165" t="str">
        <f>IFERROR(+VLOOKUP(AX153,インプットシート!$B:$Z,21,0),"")</f>
        <v/>
      </c>
      <c r="BA153">
        <v>151</v>
      </c>
      <c r="BB153" s="165" t="str">
        <f t="shared" si="49"/>
        <v>1年目その他の経費151</v>
      </c>
      <c r="BC153" s="165" t="str">
        <f>IFERROR(+VLOOKUP(BB153,インプットシート!$B:$Z,25,0),"")</f>
        <v/>
      </c>
      <c r="BD153" s="165" t="str">
        <f>IFERROR(+VLOOKUP(BB153,インプットシート!$B:$Z,21,0),"")</f>
        <v/>
      </c>
      <c r="BE153">
        <v>151</v>
      </c>
      <c r="BF153" s="165" t="str">
        <f t="shared" si="50"/>
        <v>1年目参加費収入151</v>
      </c>
      <c r="BG153" s="165" t="str">
        <f>IFERROR(+VLOOKUP(BF153,インプットシート!$B:$Z,25,0),"")</f>
        <v/>
      </c>
      <c r="BH153" s="165" t="str">
        <f>IFERROR(+VLOOKUP(BF153,インプットシート!$B:$Z,21,0),"")</f>
        <v/>
      </c>
      <c r="BI153">
        <v>151</v>
      </c>
      <c r="BJ153" s="165" t="str">
        <f t="shared" si="51"/>
        <v>1年目寄付金・協賛金収入151</v>
      </c>
      <c r="BK153" s="165" t="str">
        <f>IFERROR(+VLOOKUP(BJ153,インプットシート!$B:$Z,25,0),"")</f>
        <v/>
      </c>
      <c r="BL153" s="165" t="str">
        <f>IFERROR(+VLOOKUP(BJ153,インプットシート!$B:$Z,21,0),"")</f>
        <v/>
      </c>
      <c r="BM153">
        <v>151</v>
      </c>
      <c r="BN153" s="165" t="str">
        <f t="shared" si="52"/>
        <v>1年目一般会計繰入金151</v>
      </c>
      <c r="BO153" s="165" t="str">
        <f>IFERROR(+VLOOKUP(BN153,インプットシート!$B:$Z,25,0),"")</f>
        <v/>
      </c>
      <c r="BP153" s="165" t="str">
        <f>IFERROR(+VLOOKUP(BN153,インプットシート!$B:$Z,21,0),"")</f>
        <v/>
      </c>
      <c r="BQ153">
        <v>151</v>
      </c>
      <c r="BR153" s="165" t="str">
        <f t="shared" si="53"/>
        <v>1年目賃金（職員）151</v>
      </c>
      <c r="BS153" s="165" t="str">
        <f>IFERROR(+VLOOKUP(BR153,インプットシート!$B:$Z,25,0),"")</f>
        <v/>
      </c>
      <c r="BT153" s="165" t="str">
        <f>IFERROR(+VLOOKUP(BR153,インプットシート!$B:$Z,21,0),"")</f>
        <v/>
      </c>
    </row>
    <row r="154" spans="1:72">
      <c r="A154">
        <v>152</v>
      </c>
      <c r="B154" s="165" t="str">
        <f t="shared" si="36"/>
        <v>1年目謝金152</v>
      </c>
      <c r="C154" s="165" t="str">
        <f>IFERROR(+VLOOKUP(B154,インプットシート!$B:$Z,25,0),"")</f>
        <v/>
      </c>
      <c r="D154" s="165" t="str">
        <f>IFERROR(+VLOOKUP(B154,インプットシート!$B:$Z,21,0),"")</f>
        <v/>
      </c>
      <c r="E154">
        <v>152</v>
      </c>
      <c r="F154" s="165" t="str">
        <f t="shared" si="37"/>
        <v>1年目旅費152</v>
      </c>
      <c r="G154" s="165" t="str">
        <f>IFERROR(+VLOOKUP(F154,インプットシート!$B:$Z,25,0),"")</f>
        <v/>
      </c>
      <c r="H154" s="165" t="str">
        <f>IFERROR(+VLOOKUP(F154,インプットシート!$B:$Z,21,0),"")</f>
        <v/>
      </c>
      <c r="I154">
        <v>152</v>
      </c>
      <c r="J154" s="165" t="str">
        <f t="shared" si="38"/>
        <v>1年目賃金（アルバイト）152</v>
      </c>
      <c r="K154" s="165" t="str">
        <f>IFERROR(+VLOOKUP(J154,インプットシート!$B:$Z,25,0),"")</f>
        <v/>
      </c>
      <c r="L154" s="165" t="str">
        <f>IFERROR(+VLOOKUP(J154,インプットシート!$B:$Z,21,0),"")</f>
        <v/>
      </c>
      <c r="M154">
        <v>152</v>
      </c>
      <c r="N154" s="165" t="str">
        <f t="shared" si="39"/>
        <v>1年目家賃152</v>
      </c>
      <c r="O154" s="165" t="str">
        <f>IFERROR(+VLOOKUP(N154,インプットシート!$B:$Z,25,0),"")</f>
        <v/>
      </c>
      <c r="P154" s="165" t="str">
        <f>IFERROR(+VLOOKUP(N154,インプットシート!$B:$Z,21,0),"")</f>
        <v/>
      </c>
      <c r="Q154">
        <v>152</v>
      </c>
      <c r="R154" s="165" t="str">
        <f t="shared" si="40"/>
        <v>1年目光熱水費152</v>
      </c>
      <c r="S154" s="165" t="str">
        <f>IFERROR(+VLOOKUP(R154,インプットシート!$B:$Z,25,0),"")</f>
        <v/>
      </c>
      <c r="T154" s="165" t="str">
        <f>IFERROR(+VLOOKUP(R154,インプットシート!$B:$Z,21,0),"")</f>
        <v/>
      </c>
      <c r="U154">
        <v>152</v>
      </c>
      <c r="V154" s="165" t="str">
        <f t="shared" si="41"/>
        <v>1年目備品購入費152</v>
      </c>
      <c r="W154" s="165" t="str">
        <f>IFERROR(+VLOOKUP(V154,インプットシート!$B:$Z,25,0),"")</f>
        <v/>
      </c>
      <c r="X154" s="165" t="str">
        <f>IFERROR(+VLOOKUP(V154,インプットシート!$B:$Z,21,0),"")</f>
        <v/>
      </c>
      <c r="Y154">
        <v>152</v>
      </c>
      <c r="Z154" s="165" t="str">
        <f t="shared" si="42"/>
        <v>1年目消耗品費152</v>
      </c>
      <c r="AA154" s="165" t="str">
        <f>IFERROR(+VLOOKUP(Z154,インプットシート!$B:$Z,25,0),"")</f>
        <v/>
      </c>
      <c r="AB154" s="165" t="str">
        <f>IFERROR(+VLOOKUP(Z154,インプットシート!$B:$Z,21,0),"")</f>
        <v/>
      </c>
      <c r="AC154">
        <v>152</v>
      </c>
      <c r="AD154" s="165" t="str">
        <f t="shared" si="43"/>
        <v>1年目借料損料152</v>
      </c>
      <c r="AE154" s="165" t="str">
        <f>IFERROR(+VLOOKUP(AD154,インプットシート!$B:$Z,25,0),"")</f>
        <v/>
      </c>
      <c r="AF154" s="165" t="str">
        <f>IFERROR(+VLOOKUP(AD154,インプットシート!$B:$Z,21,0),"")</f>
        <v/>
      </c>
      <c r="AG154">
        <v>152</v>
      </c>
      <c r="AH154" s="165" t="str">
        <f t="shared" si="44"/>
        <v>1年目印刷製本費152</v>
      </c>
      <c r="AI154" s="165" t="str">
        <f>IFERROR(+VLOOKUP(AH154,インプットシート!$B:$Z,25,0),"")</f>
        <v/>
      </c>
      <c r="AJ154" s="165" t="str">
        <f>IFERROR(+VLOOKUP(AH154,インプットシート!$B:$Z,21,0),"")</f>
        <v/>
      </c>
      <c r="AK154">
        <v>152</v>
      </c>
      <c r="AL154" s="165" t="str">
        <f t="shared" si="45"/>
        <v>1年目通信運搬費152</v>
      </c>
      <c r="AM154" s="165" t="str">
        <f>IFERROR(+VLOOKUP(AL154,インプットシート!$B:$Z,25,0),"")</f>
        <v/>
      </c>
      <c r="AN154" s="165" t="str">
        <f>IFERROR(+VLOOKUP(AL154,インプットシート!$B:$Z,21,0),"")</f>
        <v/>
      </c>
      <c r="AO154">
        <v>152</v>
      </c>
      <c r="AP154" s="165" t="str">
        <f t="shared" si="46"/>
        <v>1年目委託費152</v>
      </c>
      <c r="AQ154" s="165" t="str">
        <f>IFERROR(+VLOOKUP(AP154,インプットシート!$B:$Z,25,0),"")</f>
        <v/>
      </c>
      <c r="AR154" s="165" t="str">
        <f>IFERROR(+VLOOKUP(AP154,インプットシート!$B:$Z,21,0),"")</f>
        <v/>
      </c>
      <c r="AS154">
        <v>152</v>
      </c>
      <c r="AT154" s="165" t="str">
        <f t="shared" si="47"/>
        <v>1年目雑役務費152</v>
      </c>
      <c r="AU154" s="165" t="str">
        <f>IFERROR(+VLOOKUP(AT154,インプットシート!$B:$Z,25,0),"")</f>
        <v/>
      </c>
      <c r="AV154" s="165" t="str">
        <f>IFERROR(+VLOOKUP(AT154,インプットシート!$B:$Z,21,0),"")</f>
        <v/>
      </c>
      <c r="AW154">
        <v>152</v>
      </c>
      <c r="AX154" s="165" t="str">
        <f t="shared" si="48"/>
        <v>1年目保険料152</v>
      </c>
      <c r="AY154" s="165" t="str">
        <f>IFERROR(+VLOOKUP(AX154,インプットシート!$B:$Z,25,0),"")</f>
        <v/>
      </c>
      <c r="AZ154" s="165" t="str">
        <f>IFERROR(+VLOOKUP(AX154,インプットシート!$B:$Z,21,0),"")</f>
        <v/>
      </c>
      <c r="BA154">
        <v>152</v>
      </c>
      <c r="BB154" s="165" t="str">
        <f t="shared" si="49"/>
        <v>1年目その他の経費152</v>
      </c>
      <c r="BC154" s="165" t="str">
        <f>IFERROR(+VLOOKUP(BB154,インプットシート!$B:$Z,25,0),"")</f>
        <v/>
      </c>
      <c r="BD154" s="165" t="str">
        <f>IFERROR(+VLOOKUP(BB154,インプットシート!$B:$Z,21,0),"")</f>
        <v/>
      </c>
      <c r="BE154">
        <v>152</v>
      </c>
      <c r="BF154" s="165" t="str">
        <f t="shared" si="50"/>
        <v>1年目参加費収入152</v>
      </c>
      <c r="BG154" s="165" t="str">
        <f>IFERROR(+VLOOKUP(BF154,インプットシート!$B:$Z,25,0),"")</f>
        <v/>
      </c>
      <c r="BH154" s="165" t="str">
        <f>IFERROR(+VLOOKUP(BF154,インプットシート!$B:$Z,21,0),"")</f>
        <v/>
      </c>
      <c r="BI154">
        <v>152</v>
      </c>
      <c r="BJ154" s="165" t="str">
        <f t="shared" si="51"/>
        <v>1年目寄付金・協賛金収入152</v>
      </c>
      <c r="BK154" s="165" t="str">
        <f>IFERROR(+VLOOKUP(BJ154,インプットシート!$B:$Z,25,0),"")</f>
        <v/>
      </c>
      <c r="BL154" s="165" t="str">
        <f>IFERROR(+VLOOKUP(BJ154,インプットシート!$B:$Z,21,0),"")</f>
        <v/>
      </c>
      <c r="BM154">
        <v>152</v>
      </c>
      <c r="BN154" s="165" t="str">
        <f t="shared" si="52"/>
        <v>1年目一般会計繰入金152</v>
      </c>
      <c r="BO154" s="165" t="str">
        <f>IFERROR(+VLOOKUP(BN154,インプットシート!$B:$Z,25,0),"")</f>
        <v/>
      </c>
      <c r="BP154" s="165" t="str">
        <f>IFERROR(+VLOOKUP(BN154,インプットシート!$B:$Z,21,0),"")</f>
        <v/>
      </c>
      <c r="BQ154">
        <v>152</v>
      </c>
      <c r="BR154" s="165" t="str">
        <f t="shared" si="53"/>
        <v>1年目賃金（職員）152</v>
      </c>
      <c r="BS154" s="165" t="str">
        <f>IFERROR(+VLOOKUP(BR154,インプットシート!$B:$Z,25,0),"")</f>
        <v/>
      </c>
      <c r="BT154" s="165" t="str">
        <f>IFERROR(+VLOOKUP(BR154,インプットシート!$B:$Z,21,0),"")</f>
        <v/>
      </c>
    </row>
    <row r="155" spans="1:72">
      <c r="A155">
        <v>153</v>
      </c>
      <c r="B155" s="165" t="str">
        <f t="shared" si="36"/>
        <v>1年目謝金153</v>
      </c>
      <c r="C155" s="165" t="str">
        <f>IFERROR(+VLOOKUP(B155,インプットシート!$B:$Z,25,0),"")</f>
        <v/>
      </c>
      <c r="D155" s="165" t="str">
        <f>IFERROR(+VLOOKUP(B155,インプットシート!$B:$Z,21,0),"")</f>
        <v/>
      </c>
      <c r="E155">
        <v>153</v>
      </c>
      <c r="F155" s="165" t="str">
        <f t="shared" si="37"/>
        <v>1年目旅費153</v>
      </c>
      <c r="G155" s="165" t="str">
        <f>IFERROR(+VLOOKUP(F155,インプットシート!$B:$Z,25,0),"")</f>
        <v/>
      </c>
      <c r="H155" s="165" t="str">
        <f>IFERROR(+VLOOKUP(F155,インプットシート!$B:$Z,21,0),"")</f>
        <v/>
      </c>
      <c r="I155">
        <v>153</v>
      </c>
      <c r="J155" s="165" t="str">
        <f t="shared" si="38"/>
        <v>1年目賃金（アルバイト）153</v>
      </c>
      <c r="K155" s="165" t="str">
        <f>IFERROR(+VLOOKUP(J155,インプットシート!$B:$Z,25,0),"")</f>
        <v/>
      </c>
      <c r="L155" s="165" t="str">
        <f>IFERROR(+VLOOKUP(J155,インプットシート!$B:$Z,21,0),"")</f>
        <v/>
      </c>
      <c r="M155">
        <v>153</v>
      </c>
      <c r="N155" s="165" t="str">
        <f t="shared" si="39"/>
        <v>1年目家賃153</v>
      </c>
      <c r="O155" s="165" t="str">
        <f>IFERROR(+VLOOKUP(N155,インプットシート!$B:$Z,25,0),"")</f>
        <v/>
      </c>
      <c r="P155" s="165" t="str">
        <f>IFERROR(+VLOOKUP(N155,インプットシート!$B:$Z,21,0),"")</f>
        <v/>
      </c>
      <c r="Q155">
        <v>153</v>
      </c>
      <c r="R155" s="165" t="str">
        <f t="shared" si="40"/>
        <v>1年目光熱水費153</v>
      </c>
      <c r="S155" s="165" t="str">
        <f>IFERROR(+VLOOKUP(R155,インプットシート!$B:$Z,25,0),"")</f>
        <v/>
      </c>
      <c r="T155" s="165" t="str">
        <f>IFERROR(+VLOOKUP(R155,インプットシート!$B:$Z,21,0),"")</f>
        <v/>
      </c>
      <c r="U155">
        <v>153</v>
      </c>
      <c r="V155" s="165" t="str">
        <f t="shared" si="41"/>
        <v>1年目備品購入費153</v>
      </c>
      <c r="W155" s="165" t="str">
        <f>IFERROR(+VLOOKUP(V155,インプットシート!$B:$Z,25,0),"")</f>
        <v/>
      </c>
      <c r="X155" s="165" t="str">
        <f>IFERROR(+VLOOKUP(V155,インプットシート!$B:$Z,21,0),"")</f>
        <v/>
      </c>
      <c r="Y155">
        <v>153</v>
      </c>
      <c r="Z155" s="165" t="str">
        <f t="shared" si="42"/>
        <v>1年目消耗品費153</v>
      </c>
      <c r="AA155" s="165" t="str">
        <f>IFERROR(+VLOOKUP(Z155,インプットシート!$B:$Z,25,0),"")</f>
        <v/>
      </c>
      <c r="AB155" s="165" t="str">
        <f>IFERROR(+VLOOKUP(Z155,インプットシート!$B:$Z,21,0),"")</f>
        <v/>
      </c>
      <c r="AC155">
        <v>153</v>
      </c>
      <c r="AD155" s="165" t="str">
        <f t="shared" si="43"/>
        <v>1年目借料損料153</v>
      </c>
      <c r="AE155" s="165" t="str">
        <f>IFERROR(+VLOOKUP(AD155,インプットシート!$B:$Z,25,0),"")</f>
        <v/>
      </c>
      <c r="AF155" s="165" t="str">
        <f>IFERROR(+VLOOKUP(AD155,インプットシート!$B:$Z,21,0),"")</f>
        <v/>
      </c>
      <c r="AG155">
        <v>153</v>
      </c>
      <c r="AH155" s="165" t="str">
        <f t="shared" si="44"/>
        <v>1年目印刷製本費153</v>
      </c>
      <c r="AI155" s="165" t="str">
        <f>IFERROR(+VLOOKUP(AH155,インプットシート!$B:$Z,25,0),"")</f>
        <v/>
      </c>
      <c r="AJ155" s="165" t="str">
        <f>IFERROR(+VLOOKUP(AH155,インプットシート!$B:$Z,21,0),"")</f>
        <v/>
      </c>
      <c r="AK155">
        <v>153</v>
      </c>
      <c r="AL155" s="165" t="str">
        <f t="shared" si="45"/>
        <v>1年目通信運搬費153</v>
      </c>
      <c r="AM155" s="165" t="str">
        <f>IFERROR(+VLOOKUP(AL155,インプットシート!$B:$Z,25,0),"")</f>
        <v/>
      </c>
      <c r="AN155" s="165" t="str">
        <f>IFERROR(+VLOOKUP(AL155,インプットシート!$B:$Z,21,0),"")</f>
        <v/>
      </c>
      <c r="AO155">
        <v>153</v>
      </c>
      <c r="AP155" s="165" t="str">
        <f t="shared" si="46"/>
        <v>1年目委託費153</v>
      </c>
      <c r="AQ155" s="165" t="str">
        <f>IFERROR(+VLOOKUP(AP155,インプットシート!$B:$Z,25,0),"")</f>
        <v/>
      </c>
      <c r="AR155" s="165" t="str">
        <f>IFERROR(+VLOOKUP(AP155,インプットシート!$B:$Z,21,0),"")</f>
        <v/>
      </c>
      <c r="AS155">
        <v>153</v>
      </c>
      <c r="AT155" s="165" t="str">
        <f t="shared" si="47"/>
        <v>1年目雑役務費153</v>
      </c>
      <c r="AU155" s="165" t="str">
        <f>IFERROR(+VLOOKUP(AT155,インプットシート!$B:$Z,25,0),"")</f>
        <v/>
      </c>
      <c r="AV155" s="165" t="str">
        <f>IFERROR(+VLOOKUP(AT155,インプットシート!$B:$Z,21,0),"")</f>
        <v/>
      </c>
      <c r="AW155">
        <v>153</v>
      </c>
      <c r="AX155" s="165" t="str">
        <f t="shared" si="48"/>
        <v>1年目保険料153</v>
      </c>
      <c r="AY155" s="165" t="str">
        <f>IFERROR(+VLOOKUP(AX155,インプットシート!$B:$Z,25,0),"")</f>
        <v/>
      </c>
      <c r="AZ155" s="165" t="str">
        <f>IFERROR(+VLOOKUP(AX155,インプットシート!$B:$Z,21,0),"")</f>
        <v/>
      </c>
      <c r="BA155">
        <v>153</v>
      </c>
      <c r="BB155" s="165" t="str">
        <f t="shared" si="49"/>
        <v>1年目その他の経費153</v>
      </c>
      <c r="BC155" s="165" t="str">
        <f>IFERROR(+VLOOKUP(BB155,インプットシート!$B:$Z,25,0),"")</f>
        <v/>
      </c>
      <c r="BD155" s="165" t="str">
        <f>IFERROR(+VLOOKUP(BB155,インプットシート!$B:$Z,21,0),"")</f>
        <v/>
      </c>
      <c r="BE155">
        <v>153</v>
      </c>
      <c r="BF155" s="165" t="str">
        <f t="shared" si="50"/>
        <v>1年目参加費収入153</v>
      </c>
      <c r="BG155" s="165" t="str">
        <f>IFERROR(+VLOOKUP(BF155,インプットシート!$B:$Z,25,0),"")</f>
        <v/>
      </c>
      <c r="BH155" s="165" t="str">
        <f>IFERROR(+VLOOKUP(BF155,インプットシート!$B:$Z,21,0),"")</f>
        <v/>
      </c>
      <c r="BI155">
        <v>153</v>
      </c>
      <c r="BJ155" s="165" t="str">
        <f t="shared" si="51"/>
        <v>1年目寄付金・協賛金収入153</v>
      </c>
      <c r="BK155" s="165" t="str">
        <f>IFERROR(+VLOOKUP(BJ155,インプットシート!$B:$Z,25,0),"")</f>
        <v/>
      </c>
      <c r="BL155" s="165" t="str">
        <f>IFERROR(+VLOOKUP(BJ155,インプットシート!$B:$Z,21,0),"")</f>
        <v/>
      </c>
      <c r="BM155">
        <v>153</v>
      </c>
      <c r="BN155" s="165" t="str">
        <f t="shared" si="52"/>
        <v>1年目一般会計繰入金153</v>
      </c>
      <c r="BO155" s="165" t="str">
        <f>IFERROR(+VLOOKUP(BN155,インプットシート!$B:$Z,25,0),"")</f>
        <v/>
      </c>
      <c r="BP155" s="165" t="str">
        <f>IFERROR(+VLOOKUP(BN155,インプットシート!$B:$Z,21,0),"")</f>
        <v/>
      </c>
      <c r="BQ155">
        <v>153</v>
      </c>
      <c r="BR155" s="165" t="str">
        <f t="shared" si="53"/>
        <v>1年目賃金（職員）153</v>
      </c>
      <c r="BS155" s="165" t="str">
        <f>IFERROR(+VLOOKUP(BR155,インプットシート!$B:$Z,25,0),"")</f>
        <v/>
      </c>
      <c r="BT155" s="165" t="str">
        <f>IFERROR(+VLOOKUP(BR155,インプットシート!$B:$Z,21,0),"")</f>
        <v/>
      </c>
    </row>
    <row r="156" spans="1:72">
      <c r="A156">
        <v>154</v>
      </c>
      <c r="B156" s="165" t="str">
        <f t="shared" si="36"/>
        <v>1年目謝金154</v>
      </c>
      <c r="C156" s="165" t="str">
        <f>IFERROR(+VLOOKUP(B156,インプットシート!$B:$Z,25,0),"")</f>
        <v/>
      </c>
      <c r="D156" s="165" t="str">
        <f>IFERROR(+VLOOKUP(B156,インプットシート!$B:$Z,21,0),"")</f>
        <v/>
      </c>
      <c r="E156">
        <v>154</v>
      </c>
      <c r="F156" s="165" t="str">
        <f t="shared" si="37"/>
        <v>1年目旅費154</v>
      </c>
      <c r="G156" s="165" t="str">
        <f>IFERROR(+VLOOKUP(F156,インプットシート!$B:$Z,25,0),"")</f>
        <v/>
      </c>
      <c r="H156" s="165" t="str">
        <f>IFERROR(+VLOOKUP(F156,インプットシート!$B:$Z,21,0),"")</f>
        <v/>
      </c>
      <c r="I156">
        <v>154</v>
      </c>
      <c r="J156" s="165" t="str">
        <f t="shared" si="38"/>
        <v>1年目賃金（アルバイト）154</v>
      </c>
      <c r="K156" s="165" t="str">
        <f>IFERROR(+VLOOKUP(J156,インプットシート!$B:$Z,25,0),"")</f>
        <v/>
      </c>
      <c r="L156" s="165" t="str">
        <f>IFERROR(+VLOOKUP(J156,インプットシート!$B:$Z,21,0),"")</f>
        <v/>
      </c>
      <c r="M156">
        <v>154</v>
      </c>
      <c r="N156" s="165" t="str">
        <f t="shared" si="39"/>
        <v>1年目家賃154</v>
      </c>
      <c r="O156" s="165" t="str">
        <f>IFERROR(+VLOOKUP(N156,インプットシート!$B:$Z,25,0),"")</f>
        <v/>
      </c>
      <c r="P156" s="165" t="str">
        <f>IFERROR(+VLOOKUP(N156,インプットシート!$B:$Z,21,0),"")</f>
        <v/>
      </c>
      <c r="Q156">
        <v>154</v>
      </c>
      <c r="R156" s="165" t="str">
        <f t="shared" si="40"/>
        <v>1年目光熱水費154</v>
      </c>
      <c r="S156" s="165" t="str">
        <f>IFERROR(+VLOOKUP(R156,インプットシート!$B:$Z,25,0),"")</f>
        <v/>
      </c>
      <c r="T156" s="165" t="str">
        <f>IFERROR(+VLOOKUP(R156,インプットシート!$B:$Z,21,0),"")</f>
        <v/>
      </c>
      <c r="U156">
        <v>154</v>
      </c>
      <c r="V156" s="165" t="str">
        <f t="shared" si="41"/>
        <v>1年目備品購入費154</v>
      </c>
      <c r="W156" s="165" t="str">
        <f>IFERROR(+VLOOKUP(V156,インプットシート!$B:$Z,25,0),"")</f>
        <v/>
      </c>
      <c r="X156" s="165" t="str">
        <f>IFERROR(+VLOOKUP(V156,インプットシート!$B:$Z,21,0),"")</f>
        <v/>
      </c>
      <c r="Y156">
        <v>154</v>
      </c>
      <c r="Z156" s="165" t="str">
        <f t="shared" si="42"/>
        <v>1年目消耗品費154</v>
      </c>
      <c r="AA156" s="165" t="str">
        <f>IFERROR(+VLOOKUP(Z156,インプットシート!$B:$Z,25,0),"")</f>
        <v/>
      </c>
      <c r="AB156" s="165" t="str">
        <f>IFERROR(+VLOOKUP(Z156,インプットシート!$B:$Z,21,0),"")</f>
        <v/>
      </c>
      <c r="AC156">
        <v>154</v>
      </c>
      <c r="AD156" s="165" t="str">
        <f t="shared" si="43"/>
        <v>1年目借料損料154</v>
      </c>
      <c r="AE156" s="165" t="str">
        <f>IFERROR(+VLOOKUP(AD156,インプットシート!$B:$Z,25,0),"")</f>
        <v/>
      </c>
      <c r="AF156" s="165" t="str">
        <f>IFERROR(+VLOOKUP(AD156,インプットシート!$B:$Z,21,0),"")</f>
        <v/>
      </c>
      <c r="AG156">
        <v>154</v>
      </c>
      <c r="AH156" s="165" t="str">
        <f t="shared" si="44"/>
        <v>1年目印刷製本費154</v>
      </c>
      <c r="AI156" s="165" t="str">
        <f>IFERROR(+VLOOKUP(AH156,インプットシート!$B:$Z,25,0),"")</f>
        <v/>
      </c>
      <c r="AJ156" s="165" t="str">
        <f>IFERROR(+VLOOKUP(AH156,インプットシート!$B:$Z,21,0),"")</f>
        <v/>
      </c>
      <c r="AK156">
        <v>154</v>
      </c>
      <c r="AL156" s="165" t="str">
        <f t="shared" si="45"/>
        <v>1年目通信運搬費154</v>
      </c>
      <c r="AM156" s="165" t="str">
        <f>IFERROR(+VLOOKUP(AL156,インプットシート!$B:$Z,25,0),"")</f>
        <v/>
      </c>
      <c r="AN156" s="165" t="str">
        <f>IFERROR(+VLOOKUP(AL156,インプットシート!$B:$Z,21,0),"")</f>
        <v/>
      </c>
      <c r="AO156">
        <v>154</v>
      </c>
      <c r="AP156" s="165" t="str">
        <f t="shared" si="46"/>
        <v>1年目委託費154</v>
      </c>
      <c r="AQ156" s="165" t="str">
        <f>IFERROR(+VLOOKUP(AP156,インプットシート!$B:$Z,25,0),"")</f>
        <v/>
      </c>
      <c r="AR156" s="165" t="str">
        <f>IFERROR(+VLOOKUP(AP156,インプットシート!$B:$Z,21,0),"")</f>
        <v/>
      </c>
      <c r="AS156">
        <v>154</v>
      </c>
      <c r="AT156" s="165" t="str">
        <f t="shared" si="47"/>
        <v>1年目雑役務費154</v>
      </c>
      <c r="AU156" s="165" t="str">
        <f>IFERROR(+VLOOKUP(AT156,インプットシート!$B:$Z,25,0),"")</f>
        <v/>
      </c>
      <c r="AV156" s="165" t="str">
        <f>IFERROR(+VLOOKUP(AT156,インプットシート!$B:$Z,21,0),"")</f>
        <v/>
      </c>
      <c r="AW156">
        <v>154</v>
      </c>
      <c r="AX156" s="165" t="str">
        <f t="shared" si="48"/>
        <v>1年目保険料154</v>
      </c>
      <c r="AY156" s="165" t="str">
        <f>IFERROR(+VLOOKUP(AX156,インプットシート!$B:$Z,25,0),"")</f>
        <v/>
      </c>
      <c r="AZ156" s="165" t="str">
        <f>IFERROR(+VLOOKUP(AX156,インプットシート!$B:$Z,21,0),"")</f>
        <v/>
      </c>
      <c r="BA156">
        <v>154</v>
      </c>
      <c r="BB156" s="165" t="str">
        <f t="shared" si="49"/>
        <v>1年目その他の経費154</v>
      </c>
      <c r="BC156" s="165" t="str">
        <f>IFERROR(+VLOOKUP(BB156,インプットシート!$B:$Z,25,0),"")</f>
        <v/>
      </c>
      <c r="BD156" s="165" t="str">
        <f>IFERROR(+VLOOKUP(BB156,インプットシート!$B:$Z,21,0),"")</f>
        <v/>
      </c>
      <c r="BE156">
        <v>154</v>
      </c>
      <c r="BF156" s="165" t="str">
        <f t="shared" si="50"/>
        <v>1年目参加費収入154</v>
      </c>
      <c r="BG156" s="165" t="str">
        <f>IFERROR(+VLOOKUP(BF156,インプットシート!$B:$Z,25,0),"")</f>
        <v/>
      </c>
      <c r="BH156" s="165" t="str">
        <f>IFERROR(+VLOOKUP(BF156,インプットシート!$B:$Z,21,0),"")</f>
        <v/>
      </c>
      <c r="BI156">
        <v>154</v>
      </c>
      <c r="BJ156" s="165" t="str">
        <f t="shared" si="51"/>
        <v>1年目寄付金・協賛金収入154</v>
      </c>
      <c r="BK156" s="165" t="str">
        <f>IFERROR(+VLOOKUP(BJ156,インプットシート!$B:$Z,25,0),"")</f>
        <v/>
      </c>
      <c r="BL156" s="165" t="str">
        <f>IFERROR(+VLOOKUP(BJ156,インプットシート!$B:$Z,21,0),"")</f>
        <v/>
      </c>
      <c r="BM156">
        <v>154</v>
      </c>
      <c r="BN156" s="165" t="str">
        <f t="shared" si="52"/>
        <v>1年目一般会計繰入金154</v>
      </c>
      <c r="BO156" s="165" t="str">
        <f>IFERROR(+VLOOKUP(BN156,インプットシート!$B:$Z,25,0),"")</f>
        <v/>
      </c>
      <c r="BP156" s="165" t="str">
        <f>IFERROR(+VLOOKUP(BN156,インプットシート!$B:$Z,21,0),"")</f>
        <v/>
      </c>
      <c r="BQ156">
        <v>154</v>
      </c>
      <c r="BR156" s="165" t="str">
        <f t="shared" si="53"/>
        <v>1年目賃金（職員）154</v>
      </c>
      <c r="BS156" s="165" t="str">
        <f>IFERROR(+VLOOKUP(BR156,インプットシート!$B:$Z,25,0),"")</f>
        <v/>
      </c>
      <c r="BT156" s="165" t="str">
        <f>IFERROR(+VLOOKUP(BR156,インプットシート!$B:$Z,21,0),"")</f>
        <v/>
      </c>
    </row>
    <row r="157" spans="1:72">
      <c r="A157">
        <v>155</v>
      </c>
      <c r="B157" s="165" t="str">
        <f t="shared" si="36"/>
        <v>1年目謝金155</v>
      </c>
      <c r="C157" s="165" t="str">
        <f>IFERROR(+VLOOKUP(B157,インプットシート!$B:$Z,25,0),"")</f>
        <v/>
      </c>
      <c r="D157" s="165" t="str">
        <f>IFERROR(+VLOOKUP(B157,インプットシート!$B:$Z,21,0),"")</f>
        <v/>
      </c>
      <c r="E157">
        <v>155</v>
      </c>
      <c r="F157" s="165" t="str">
        <f t="shared" si="37"/>
        <v>1年目旅費155</v>
      </c>
      <c r="G157" s="165" t="str">
        <f>IFERROR(+VLOOKUP(F157,インプットシート!$B:$Z,25,0),"")</f>
        <v/>
      </c>
      <c r="H157" s="165" t="str">
        <f>IFERROR(+VLOOKUP(F157,インプットシート!$B:$Z,21,0),"")</f>
        <v/>
      </c>
      <c r="I157">
        <v>155</v>
      </c>
      <c r="J157" s="165" t="str">
        <f t="shared" si="38"/>
        <v>1年目賃金（アルバイト）155</v>
      </c>
      <c r="K157" s="165" t="str">
        <f>IFERROR(+VLOOKUP(J157,インプットシート!$B:$Z,25,0),"")</f>
        <v/>
      </c>
      <c r="L157" s="165" t="str">
        <f>IFERROR(+VLOOKUP(J157,インプットシート!$B:$Z,21,0),"")</f>
        <v/>
      </c>
      <c r="M157">
        <v>155</v>
      </c>
      <c r="N157" s="165" t="str">
        <f t="shared" si="39"/>
        <v>1年目家賃155</v>
      </c>
      <c r="O157" s="165" t="str">
        <f>IFERROR(+VLOOKUP(N157,インプットシート!$B:$Z,25,0),"")</f>
        <v/>
      </c>
      <c r="P157" s="165" t="str">
        <f>IFERROR(+VLOOKUP(N157,インプットシート!$B:$Z,21,0),"")</f>
        <v/>
      </c>
      <c r="Q157">
        <v>155</v>
      </c>
      <c r="R157" s="165" t="str">
        <f t="shared" si="40"/>
        <v>1年目光熱水費155</v>
      </c>
      <c r="S157" s="165" t="str">
        <f>IFERROR(+VLOOKUP(R157,インプットシート!$B:$Z,25,0),"")</f>
        <v/>
      </c>
      <c r="T157" s="165" t="str">
        <f>IFERROR(+VLOOKUP(R157,インプットシート!$B:$Z,21,0),"")</f>
        <v/>
      </c>
      <c r="U157">
        <v>155</v>
      </c>
      <c r="V157" s="165" t="str">
        <f t="shared" si="41"/>
        <v>1年目備品購入費155</v>
      </c>
      <c r="W157" s="165" t="str">
        <f>IFERROR(+VLOOKUP(V157,インプットシート!$B:$Z,25,0),"")</f>
        <v/>
      </c>
      <c r="X157" s="165" t="str">
        <f>IFERROR(+VLOOKUP(V157,インプットシート!$B:$Z,21,0),"")</f>
        <v/>
      </c>
      <c r="Y157">
        <v>155</v>
      </c>
      <c r="Z157" s="165" t="str">
        <f t="shared" si="42"/>
        <v>1年目消耗品費155</v>
      </c>
      <c r="AA157" s="165" t="str">
        <f>IFERROR(+VLOOKUP(Z157,インプットシート!$B:$Z,25,0),"")</f>
        <v/>
      </c>
      <c r="AB157" s="165" t="str">
        <f>IFERROR(+VLOOKUP(Z157,インプットシート!$B:$Z,21,0),"")</f>
        <v/>
      </c>
      <c r="AC157">
        <v>155</v>
      </c>
      <c r="AD157" s="165" t="str">
        <f t="shared" si="43"/>
        <v>1年目借料損料155</v>
      </c>
      <c r="AE157" s="165" t="str">
        <f>IFERROR(+VLOOKUP(AD157,インプットシート!$B:$Z,25,0),"")</f>
        <v/>
      </c>
      <c r="AF157" s="165" t="str">
        <f>IFERROR(+VLOOKUP(AD157,インプットシート!$B:$Z,21,0),"")</f>
        <v/>
      </c>
      <c r="AG157">
        <v>155</v>
      </c>
      <c r="AH157" s="165" t="str">
        <f t="shared" si="44"/>
        <v>1年目印刷製本費155</v>
      </c>
      <c r="AI157" s="165" t="str">
        <f>IFERROR(+VLOOKUP(AH157,インプットシート!$B:$Z,25,0),"")</f>
        <v/>
      </c>
      <c r="AJ157" s="165" t="str">
        <f>IFERROR(+VLOOKUP(AH157,インプットシート!$B:$Z,21,0),"")</f>
        <v/>
      </c>
      <c r="AK157">
        <v>155</v>
      </c>
      <c r="AL157" s="165" t="str">
        <f t="shared" si="45"/>
        <v>1年目通信運搬費155</v>
      </c>
      <c r="AM157" s="165" t="str">
        <f>IFERROR(+VLOOKUP(AL157,インプットシート!$B:$Z,25,0),"")</f>
        <v/>
      </c>
      <c r="AN157" s="165" t="str">
        <f>IFERROR(+VLOOKUP(AL157,インプットシート!$B:$Z,21,0),"")</f>
        <v/>
      </c>
      <c r="AO157">
        <v>155</v>
      </c>
      <c r="AP157" s="165" t="str">
        <f t="shared" si="46"/>
        <v>1年目委託費155</v>
      </c>
      <c r="AQ157" s="165" t="str">
        <f>IFERROR(+VLOOKUP(AP157,インプットシート!$B:$Z,25,0),"")</f>
        <v/>
      </c>
      <c r="AR157" s="165" t="str">
        <f>IFERROR(+VLOOKUP(AP157,インプットシート!$B:$Z,21,0),"")</f>
        <v/>
      </c>
      <c r="AS157">
        <v>155</v>
      </c>
      <c r="AT157" s="165" t="str">
        <f t="shared" si="47"/>
        <v>1年目雑役務費155</v>
      </c>
      <c r="AU157" s="165" t="str">
        <f>IFERROR(+VLOOKUP(AT157,インプットシート!$B:$Z,25,0),"")</f>
        <v/>
      </c>
      <c r="AV157" s="165" t="str">
        <f>IFERROR(+VLOOKUP(AT157,インプットシート!$B:$Z,21,0),"")</f>
        <v/>
      </c>
      <c r="AW157">
        <v>155</v>
      </c>
      <c r="AX157" s="165" t="str">
        <f t="shared" si="48"/>
        <v>1年目保険料155</v>
      </c>
      <c r="AY157" s="165" t="str">
        <f>IFERROR(+VLOOKUP(AX157,インプットシート!$B:$Z,25,0),"")</f>
        <v/>
      </c>
      <c r="AZ157" s="165" t="str">
        <f>IFERROR(+VLOOKUP(AX157,インプットシート!$B:$Z,21,0),"")</f>
        <v/>
      </c>
      <c r="BA157">
        <v>155</v>
      </c>
      <c r="BB157" s="165" t="str">
        <f t="shared" si="49"/>
        <v>1年目その他の経費155</v>
      </c>
      <c r="BC157" s="165" t="str">
        <f>IFERROR(+VLOOKUP(BB157,インプットシート!$B:$Z,25,0),"")</f>
        <v/>
      </c>
      <c r="BD157" s="165" t="str">
        <f>IFERROR(+VLOOKUP(BB157,インプットシート!$B:$Z,21,0),"")</f>
        <v/>
      </c>
      <c r="BE157">
        <v>155</v>
      </c>
      <c r="BF157" s="165" t="str">
        <f t="shared" si="50"/>
        <v>1年目参加費収入155</v>
      </c>
      <c r="BG157" s="165" t="str">
        <f>IFERROR(+VLOOKUP(BF157,インプットシート!$B:$Z,25,0),"")</f>
        <v/>
      </c>
      <c r="BH157" s="165" t="str">
        <f>IFERROR(+VLOOKUP(BF157,インプットシート!$B:$Z,21,0),"")</f>
        <v/>
      </c>
      <c r="BI157">
        <v>155</v>
      </c>
      <c r="BJ157" s="165" t="str">
        <f t="shared" si="51"/>
        <v>1年目寄付金・協賛金収入155</v>
      </c>
      <c r="BK157" s="165" t="str">
        <f>IFERROR(+VLOOKUP(BJ157,インプットシート!$B:$Z,25,0),"")</f>
        <v/>
      </c>
      <c r="BL157" s="165" t="str">
        <f>IFERROR(+VLOOKUP(BJ157,インプットシート!$B:$Z,21,0),"")</f>
        <v/>
      </c>
      <c r="BM157">
        <v>155</v>
      </c>
      <c r="BN157" s="165" t="str">
        <f t="shared" si="52"/>
        <v>1年目一般会計繰入金155</v>
      </c>
      <c r="BO157" s="165" t="str">
        <f>IFERROR(+VLOOKUP(BN157,インプットシート!$B:$Z,25,0),"")</f>
        <v/>
      </c>
      <c r="BP157" s="165" t="str">
        <f>IFERROR(+VLOOKUP(BN157,インプットシート!$B:$Z,21,0),"")</f>
        <v/>
      </c>
      <c r="BQ157">
        <v>155</v>
      </c>
      <c r="BR157" s="165" t="str">
        <f t="shared" si="53"/>
        <v>1年目賃金（職員）155</v>
      </c>
      <c r="BS157" s="165" t="str">
        <f>IFERROR(+VLOOKUP(BR157,インプットシート!$B:$Z,25,0),"")</f>
        <v/>
      </c>
      <c r="BT157" s="165" t="str">
        <f>IFERROR(+VLOOKUP(BR157,インプットシート!$B:$Z,21,0),"")</f>
        <v/>
      </c>
    </row>
    <row r="158" spans="1:72">
      <c r="A158">
        <v>156</v>
      </c>
      <c r="B158" s="165" t="str">
        <f t="shared" si="36"/>
        <v>1年目謝金156</v>
      </c>
      <c r="C158" s="165" t="str">
        <f>IFERROR(+VLOOKUP(B158,インプットシート!$B:$Z,25,0),"")</f>
        <v/>
      </c>
      <c r="D158" s="165" t="str">
        <f>IFERROR(+VLOOKUP(B158,インプットシート!$B:$Z,21,0),"")</f>
        <v/>
      </c>
      <c r="E158">
        <v>156</v>
      </c>
      <c r="F158" s="165" t="str">
        <f t="shared" si="37"/>
        <v>1年目旅費156</v>
      </c>
      <c r="G158" s="165" t="str">
        <f>IFERROR(+VLOOKUP(F158,インプットシート!$B:$Z,25,0),"")</f>
        <v/>
      </c>
      <c r="H158" s="165" t="str">
        <f>IFERROR(+VLOOKUP(F158,インプットシート!$B:$Z,21,0),"")</f>
        <v/>
      </c>
      <c r="I158">
        <v>156</v>
      </c>
      <c r="J158" s="165" t="str">
        <f t="shared" si="38"/>
        <v>1年目賃金（アルバイト）156</v>
      </c>
      <c r="K158" s="165" t="str">
        <f>IFERROR(+VLOOKUP(J158,インプットシート!$B:$Z,25,0),"")</f>
        <v/>
      </c>
      <c r="L158" s="165" t="str">
        <f>IFERROR(+VLOOKUP(J158,インプットシート!$B:$Z,21,0),"")</f>
        <v/>
      </c>
      <c r="M158">
        <v>156</v>
      </c>
      <c r="N158" s="165" t="str">
        <f t="shared" si="39"/>
        <v>1年目家賃156</v>
      </c>
      <c r="O158" s="165" t="str">
        <f>IFERROR(+VLOOKUP(N158,インプットシート!$B:$Z,25,0),"")</f>
        <v/>
      </c>
      <c r="P158" s="165" t="str">
        <f>IFERROR(+VLOOKUP(N158,インプットシート!$B:$Z,21,0),"")</f>
        <v/>
      </c>
      <c r="Q158">
        <v>156</v>
      </c>
      <c r="R158" s="165" t="str">
        <f t="shared" si="40"/>
        <v>1年目光熱水費156</v>
      </c>
      <c r="S158" s="165" t="str">
        <f>IFERROR(+VLOOKUP(R158,インプットシート!$B:$Z,25,0),"")</f>
        <v/>
      </c>
      <c r="T158" s="165" t="str">
        <f>IFERROR(+VLOOKUP(R158,インプットシート!$B:$Z,21,0),"")</f>
        <v/>
      </c>
      <c r="U158">
        <v>156</v>
      </c>
      <c r="V158" s="165" t="str">
        <f t="shared" si="41"/>
        <v>1年目備品購入費156</v>
      </c>
      <c r="W158" s="165" t="str">
        <f>IFERROR(+VLOOKUP(V158,インプットシート!$B:$Z,25,0),"")</f>
        <v/>
      </c>
      <c r="X158" s="165" t="str">
        <f>IFERROR(+VLOOKUP(V158,インプットシート!$B:$Z,21,0),"")</f>
        <v/>
      </c>
      <c r="Y158">
        <v>156</v>
      </c>
      <c r="Z158" s="165" t="str">
        <f t="shared" si="42"/>
        <v>1年目消耗品費156</v>
      </c>
      <c r="AA158" s="165" t="str">
        <f>IFERROR(+VLOOKUP(Z158,インプットシート!$B:$Z,25,0),"")</f>
        <v/>
      </c>
      <c r="AB158" s="165" t="str">
        <f>IFERROR(+VLOOKUP(Z158,インプットシート!$B:$Z,21,0),"")</f>
        <v/>
      </c>
      <c r="AC158">
        <v>156</v>
      </c>
      <c r="AD158" s="165" t="str">
        <f t="shared" si="43"/>
        <v>1年目借料損料156</v>
      </c>
      <c r="AE158" s="165" t="str">
        <f>IFERROR(+VLOOKUP(AD158,インプットシート!$B:$Z,25,0),"")</f>
        <v/>
      </c>
      <c r="AF158" s="165" t="str">
        <f>IFERROR(+VLOOKUP(AD158,インプットシート!$B:$Z,21,0),"")</f>
        <v/>
      </c>
      <c r="AG158">
        <v>156</v>
      </c>
      <c r="AH158" s="165" t="str">
        <f t="shared" si="44"/>
        <v>1年目印刷製本費156</v>
      </c>
      <c r="AI158" s="165" t="str">
        <f>IFERROR(+VLOOKUP(AH158,インプットシート!$B:$Z,25,0),"")</f>
        <v/>
      </c>
      <c r="AJ158" s="165" t="str">
        <f>IFERROR(+VLOOKUP(AH158,インプットシート!$B:$Z,21,0),"")</f>
        <v/>
      </c>
      <c r="AK158">
        <v>156</v>
      </c>
      <c r="AL158" s="165" t="str">
        <f t="shared" si="45"/>
        <v>1年目通信運搬費156</v>
      </c>
      <c r="AM158" s="165" t="str">
        <f>IFERROR(+VLOOKUP(AL158,インプットシート!$B:$Z,25,0),"")</f>
        <v/>
      </c>
      <c r="AN158" s="165" t="str">
        <f>IFERROR(+VLOOKUP(AL158,インプットシート!$B:$Z,21,0),"")</f>
        <v/>
      </c>
      <c r="AO158">
        <v>156</v>
      </c>
      <c r="AP158" s="165" t="str">
        <f t="shared" si="46"/>
        <v>1年目委託費156</v>
      </c>
      <c r="AQ158" s="165" t="str">
        <f>IFERROR(+VLOOKUP(AP158,インプットシート!$B:$Z,25,0),"")</f>
        <v/>
      </c>
      <c r="AR158" s="165" t="str">
        <f>IFERROR(+VLOOKUP(AP158,インプットシート!$B:$Z,21,0),"")</f>
        <v/>
      </c>
      <c r="AS158">
        <v>156</v>
      </c>
      <c r="AT158" s="165" t="str">
        <f t="shared" si="47"/>
        <v>1年目雑役務費156</v>
      </c>
      <c r="AU158" s="165" t="str">
        <f>IFERROR(+VLOOKUP(AT158,インプットシート!$B:$Z,25,0),"")</f>
        <v/>
      </c>
      <c r="AV158" s="165" t="str">
        <f>IFERROR(+VLOOKUP(AT158,インプットシート!$B:$Z,21,0),"")</f>
        <v/>
      </c>
      <c r="AW158">
        <v>156</v>
      </c>
      <c r="AX158" s="165" t="str">
        <f t="shared" si="48"/>
        <v>1年目保険料156</v>
      </c>
      <c r="AY158" s="165" t="str">
        <f>IFERROR(+VLOOKUP(AX158,インプットシート!$B:$Z,25,0),"")</f>
        <v/>
      </c>
      <c r="AZ158" s="165" t="str">
        <f>IFERROR(+VLOOKUP(AX158,インプットシート!$B:$Z,21,0),"")</f>
        <v/>
      </c>
      <c r="BA158">
        <v>156</v>
      </c>
      <c r="BB158" s="165" t="str">
        <f t="shared" si="49"/>
        <v>1年目その他の経費156</v>
      </c>
      <c r="BC158" s="165" t="str">
        <f>IFERROR(+VLOOKUP(BB158,インプットシート!$B:$Z,25,0),"")</f>
        <v/>
      </c>
      <c r="BD158" s="165" t="str">
        <f>IFERROR(+VLOOKUP(BB158,インプットシート!$B:$Z,21,0),"")</f>
        <v/>
      </c>
      <c r="BE158">
        <v>156</v>
      </c>
      <c r="BF158" s="165" t="str">
        <f t="shared" si="50"/>
        <v>1年目参加費収入156</v>
      </c>
      <c r="BG158" s="165" t="str">
        <f>IFERROR(+VLOOKUP(BF158,インプットシート!$B:$Z,25,0),"")</f>
        <v/>
      </c>
      <c r="BH158" s="165" t="str">
        <f>IFERROR(+VLOOKUP(BF158,インプットシート!$B:$Z,21,0),"")</f>
        <v/>
      </c>
      <c r="BI158">
        <v>156</v>
      </c>
      <c r="BJ158" s="165" t="str">
        <f t="shared" si="51"/>
        <v>1年目寄付金・協賛金収入156</v>
      </c>
      <c r="BK158" s="165" t="str">
        <f>IFERROR(+VLOOKUP(BJ158,インプットシート!$B:$Z,25,0),"")</f>
        <v/>
      </c>
      <c r="BL158" s="165" t="str">
        <f>IFERROR(+VLOOKUP(BJ158,インプットシート!$B:$Z,21,0),"")</f>
        <v/>
      </c>
      <c r="BM158">
        <v>156</v>
      </c>
      <c r="BN158" s="165" t="str">
        <f t="shared" si="52"/>
        <v>1年目一般会計繰入金156</v>
      </c>
      <c r="BO158" s="165" t="str">
        <f>IFERROR(+VLOOKUP(BN158,インプットシート!$B:$Z,25,0),"")</f>
        <v/>
      </c>
      <c r="BP158" s="165" t="str">
        <f>IFERROR(+VLOOKUP(BN158,インプットシート!$B:$Z,21,0),"")</f>
        <v/>
      </c>
      <c r="BQ158">
        <v>156</v>
      </c>
      <c r="BR158" s="165" t="str">
        <f t="shared" si="53"/>
        <v>1年目賃金（職員）156</v>
      </c>
      <c r="BS158" s="165" t="str">
        <f>IFERROR(+VLOOKUP(BR158,インプットシート!$B:$Z,25,0),"")</f>
        <v/>
      </c>
      <c r="BT158" s="165" t="str">
        <f>IFERROR(+VLOOKUP(BR158,インプットシート!$B:$Z,21,0),"")</f>
        <v/>
      </c>
    </row>
    <row r="159" spans="1:72">
      <c r="A159">
        <v>157</v>
      </c>
      <c r="B159" s="165" t="str">
        <f t="shared" si="36"/>
        <v>1年目謝金157</v>
      </c>
      <c r="C159" s="165" t="str">
        <f>IFERROR(+VLOOKUP(B159,インプットシート!$B:$Z,25,0),"")</f>
        <v/>
      </c>
      <c r="D159" s="165" t="str">
        <f>IFERROR(+VLOOKUP(B159,インプットシート!$B:$Z,21,0),"")</f>
        <v/>
      </c>
      <c r="E159">
        <v>157</v>
      </c>
      <c r="F159" s="165" t="str">
        <f t="shared" si="37"/>
        <v>1年目旅費157</v>
      </c>
      <c r="G159" s="165" t="str">
        <f>IFERROR(+VLOOKUP(F159,インプットシート!$B:$Z,25,0),"")</f>
        <v/>
      </c>
      <c r="H159" s="165" t="str">
        <f>IFERROR(+VLOOKUP(F159,インプットシート!$B:$Z,21,0),"")</f>
        <v/>
      </c>
      <c r="I159">
        <v>157</v>
      </c>
      <c r="J159" s="165" t="str">
        <f t="shared" si="38"/>
        <v>1年目賃金（アルバイト）157</v>
      </c>
      <c r="K159" s="165" t="str">
        <f>IFERROR(+VLOOKUP(J159,インプットシート!$B:$Z,25,0),"")</f>
        <v/>
      </c>
      <c r="L159" s="165" t="str">
        <f>IFERROR(+VLOOKUP(J159,インプットシート!$B:$Z,21,0),"")</f>
        <v/>
      </c>
      <c r="M159">
        <v>157</v>
      </c>
      <c r="N159" s="165" t="str">
        <f t="shared" si="39"/>
        <v>1年目家賃157</v>
      </c>
      <c r="O159" s="165" t="str">
        <f>IFERROR(+VLOOKUP(N159,インプットシート!$B:$Z,25,0),"")</f>
        <v/>
      </c>
      <c r="P159" s="165" t="str">
        <f>IFERROR(+VLOOKUP(N159,インプットシート!$B:$Z,21,0),"")</f>
        <v/>
      </c>
      <c r="Q159">
        <v>157</v>
      </c>
      <c r="R159" s="165" t="str">
        <f t="shared" si="40"/>
        <v>1年目光熱水費157</v>
      </c>
      <c r="S159" s="165" t="str">
        <f>IFERROR(+VLOOKUP(R159,インプットシート!$B:$Z,25,0),"")</f>
        <v/>
      </c>
      <c r="T159" s="165" t="str">
        <f>IFERROR(+VLOOKUP(R159,インプットシート!$B:$Z,21,0),"")</f>
        <v/>
      </c>
      <c r="U159">
        <v>157</v>
      </c>
      <c r="V159" s="165" t="str">
        <f t="shared" si="41"/>
        <v>1年目備品購入費157</v>
      </c>
      <c r="W159" s="165" t="str">
        <f>IFERROR(+VLOOKUP(V159,インプットシート!$B:$Z,25,0),"")</f>
        <v/>
      </c>
      <c r="X159" s="165" t="str">
        <f>IFERROR(+VLOOKUP(V159,インプットシート!$B:$Z,21,0),"")</f>
        <v/>
      </c>
      <c r="Y159">
        <v>157</v>
      </c>
      <c r="Z159" s="165" t="str">
        <f t="shared" si="42"/>
        <v>1年目消耗品費157</v>
      </c>
      <c r="AA159" s="165" t="str">
        <f>IFERROR(+VLOOKUP(Z159,インプットシート!$B:$Z,25,0),"")</f>
        <v/>
      </c>
      <c r="AB159" s="165" t="str">
        <f>IFERROR(+VLOOKUP(Z159,インプットシート!$B:$Z,21,0),"")</f>
        <v/>
      </c>
      <c r="AC159">
        <v>157</v>
      </c>
      <c r="AD159" s="165" t="str">
        <f t="shared" si="43"/>
        <v>1年目借料損料157</v>
      </c>
      <c r="AE159" s="165" t="str">
        <f>IFERROR(+VLOOKUP(AD159,インプットシート!$B:$Z,25,0),"")</f>
        <v/>
      </c>
      <c r="AF159" s="165" t="str">
        <f>IFERROR(+VLOOKUP(AD159,インプットシート!$B:$Z,21,0),"")</f>
        <v/>
      </c>
      <c r="AG159">
        <v>157</v>
      </c>
      <c r="AH159" s="165" t="str">
        <f t="shared" si="44"/>
        <v>1年目印刷製本費157</v>
      </c>
      <c r="AI159" s="165" t="str">
        <f>IFERROR(+VLOOKUP(AH159,インプットシート!$B:$Z,25,0),"")</f>
        <v/>
      </c>
      <c r="AJ159" s="165" t="str">
        <f>IFERROR(+VLOOKUP(AH159,インプットシート!$B:$Z,21,0),"")</f>
        <v/>
      </c>
      <c r="AK159">
        <v>157</v>
      </c>
      <c r="AL159" s="165" t="str">
        <f t="shared" si="45"/>
        <v>1年目通信運搬費157</v>
      </c>
      <c r="AM159" s="165" t="str">
        <f>IFERROR(+VLOOKUP(AL159,インプットシート!$B:$Z,25,0),"")</f>
        <v/>
      </c>
      <c r="AN159" s="165" t="str">
        <f>IFERROR(+VLOOKUP(AL159,インプットシート!$B:$Z,21,0),"")</f>
        <v/>
      </c>
      <c r="AO159">
        <v>157</v>
      </c>
      <c r="AP159" s="165" t="str">
        <f t="shared" si="46"/>
        <v>1年目委託費157</v>
      </c>
      <c r="AQ159" s="165" t="str">
        <f>IFERROR(+VLOOKUP(AP159,インプットシート!$B:$Z,25,0),"")</f>
        <v/>
      </c>
      <c r="AR159" s="165" t="str">
        <f>IFERROR(+VLOOKUP(AP159,インプットシート!$B:$Z,21,0),"")</f>
        <v/>
      </c>
      <c r="AS159">
        <v>157</v>
      </c>
      <c r="AT159" s="165" t="str">
        <f t="shared" si="47"/>
        <v>1年目雑役務費157</v>
      </c>
      <c r="AU159" s="165" t="str">
        <f>IFERROR(+VLOOKUP(AT159,インプットシート!$B:$Z,25,0),"")</f>
        <v/>
      </c>
      <c r="AV159" s="165" t="str">
        <f>IFERROR(+VLOOKUP(AT159,インプットシート!$B:$Z,21,0),"")</f>
        <v/>
      </c>
      <c r="AW159">
        <v>157</v>
      </c>
      <c r="AX159" s="165" t="str">
        <f t="shared" si="48"/>
        <v>1年目保険料157</v>
      </c>
      <c r="AY159" s="165" t="str">
        <f>IFERROR(+VLOOKUP(AX159,インプットシート!$B:$Z,25,0),"")</f>
        <v/>
      </c>
      <c r="AZ159" s="165" t="str">
        <f>IFERROR(+VLOOKUP(AX159,インプットシート!$B:$Z,21,0),"")</f>
        <v/>
      </c>
      <c r="BA159">
        <v>157</v>
      </c>
      <c r="BB159" s="165" t="str">
        <f t="shared" si="49"/>
        <v>1年目その他の経費157</v>
      </c>
      <c r="BC159" s="165" t="str">
        <f>IFERROR(+VLOOKUP(BB159,インプットシート!$B:$Z,25,0),"")</f>
        <v/>
      </c>
      <c r="BD159" s="165" t="str">
        <f>IFERROR(+VLOOKUP(BB159,インプットシート!$B:$Z,21,0),"")</f>
        <v/>
      </c>
      <c r="BE159">
        <v>157</v>
      </c>
      <c r="BF159" s="165" t="str">
        <f t="shared" si="50"/>
        <v>1年目参加費収入157</v>
      </c>
      <c r="BG159" s="165" t="str">
        <f>IFERROR(+VLOOKUP(BF159,インプットシート!$B:$Z,25,0),"")</f>
        <v/>
      </c>
      <c r="BH159" s="165" t="str">
        <f>IFERROR(+VLOOKUP(BF159,インプットシート!$B:$Z,21,0),"")</f>
        <v/>
      </c>
      <c r="BI159">
        <v>157</v>
      </c>
      <c r="BJ159" s="165" t="str">
        <f t="shared" si="51"/>
        <v>1年目寄付金・協賛金収入157</v>
      </c>
      <c r="BK159" s="165" t="str">
        <f>IFERROR(+VLOOKUP(BJ159,インプットシート!$B:$Z,25,0),"")</f>
        <v/>
      </c>
      <c r="BL159" s="165" t="str">
        <f>IFERROR(+VLOOKUP(BJ159,インプットシート!$B:$Z,21,0),"")</f>
        <v/>
      </c>
      <c r="BM159">
        <v>157</v>
      </c>
      <c r="BN159" s="165" t="str">
        <f t="shared" si="52"/>
        <v>1年目一般会計繰入金157</v>
      </c>
      <c r="BO159" s="165" t="str">
        <f>IFERROR(+VLOOKUP(BN159,インプットシート!$B:$Z,25,0),"")</f>
        <v/>
      </c>
      <c r="BP159" s="165" t="str">
        <f>IFERROR(+VLOOKUP(BN159,インプットシート!$B:$Z,21,0),"")</f>
        <v/>
      </c>
      <c r="BQ159">
        <v>157</v>
      </c>
      <c r="BR159" s="165" t="str">
        <f t="shared" si="53"/>
        <v>1年目賃金（職員）157</v>
      </c>
      <c r="BS159" s="165" t="str">
        <f>IFERROR(+VLOOKUP(BR159,インプットシート!$B:$Z,25,0),"")</f>
        <v/>
      </c>
      <c r="BT159" s="165" t="str">
        <f>IFERROR(+VLOOKUP(BR159,インプットシート!$B:$Z,21,0),"")</f>
        <v/>
      </c>
    </row>
    <row r="160" spans="1:72">
      <c r="A160">
        <v>158</v>
      </c>
      <c r="B160" s="165" t="str">
        <f t="shared" si="36"/>
        <v>1年目謝金158</v>
      </c>
      <c r="C160" s="165" t="str">
        <f>IFERROR(+VLOOKUP(B160,インプットシート!$B:$Z,25,0),"")</f>
        <v/>
      </c>
      <c r="D160" s="165" t="str">
        <f>IFERROR(+VLOOKUP(B160,インプットシート!$B:$Z,21,0),"")</f>
        <v/>
      </c>
      <c r="E160">
        <v>158</v>
      </c>
      <c r="F160" s="165" t="str">
        <f t="shared" si="37"/>
        <v>1年目旅費158</v>
      </c>
      <c r="G160" s="165" t="str">
        <f>IFERROR(+VLOOKUP(F160,インプットシート!$B:$Z,25,0),"")</f>
        <v/>
      </c>
      <c r="H160" s="165" t="str">
        <f>IFERROR(+VLOOKUP(F160,インプットシート!$B:$Z,21,0),"")</f>
        <v/>
      </c>
      <c r="I160">
        <v>158</v>
      </c>
      <c r="J160" s="165" t="str">
        <f t="shared" si="38"/>
        <v>1年目賃金（アルバイト）158</v>
      </c>
      <c r="K160" s="165" t="str">
        <f>IFERROR(+VLOOKUP(J160,インプットシート!$B:$Z,25,0),"")</f>
        <v/>
      </c>
      <c r="L160" s="165" t="str">
        <f>IFERROR(+VLOOKUP(J160,インプットシート!$B:$Z,21,0),"")</f>
        <v/>
      </c>
      <c r="M160">
        <v>158</v>
      </c>
      <c r="N160" s="165" t="str">
        <f t="shared" si="39"/>
        <v>1年目家賃158</v>
      </c>
      <c r="O160" s="165" t="str">
        <f>IFERROR(+VLOOKUP(N160,インプットシート!$B:$Z,25,0),"")</f>
        <v/>
      </c>
      <c r="P160" s="165" t="str">
        <f>IFERROR(+VLOOKUP(N160,インプットシート!$B:$Z,21,0),"")</f>
        <v/>
      </c>
      <c r="Q160">
        <v>158</v>
      </c>
      <c r="R160" s="165" t="str">
        <f t="shared" si="40"/>
        <v>1年目光熱水費158</v>
      </c>
      <c r="S160" s="165" t="str">
        <f>IFERROR(+VLOOKUP(R160,インプットシート!$B:$Z,25,0),"")</f>
        <v/>
      </c>
      <c r="T160" s="165" t="str">
        <f>IFERROR(+VLOOKUP(R160,インプットシート!$B:$Z,21,0),"")</f>
        <v/>
      </c>
      <c r="U160">
        <v>158</v>
      </c>
      <c r="V160" s="165" t="str">
        <f t="shared" si="41"/>
        <v>1年目備品購入費158</v>
      </c>
      <c r="W160" s="165" t="str">
        <f>IFERROR(+VLOOKUP(V160,インプットシート!$B:$Z,25,0),"")</f>
        <v/>
      </c>
      <c r="X160" s="165" t="str">
        <f>IFERROR(+VLOOKUP(V160,インプットシート!$B:$Z,21,0),"")</f>
        <v/>
      </c>
      <c r="Y160">
        <v>158</v>
      </c>
      <c r="Z160" s="165" t="str">
        <f t="shared" si="42"/>
        <v>1年目消耗品費158</v>
      </c>
      <c r="AA160" s="165" t="str">
        <f>IFERROR(+VLOOKUP(Z160,インプットシート!$B:$Z,25,0),"")</f>
        <v/>
      </c>
      <c r="AB160" s="165" t="str">
        <f>IFERROR(+VLOOKUP(Z160,インプットシート!$B:$Z,21,0),"")</f>
        <v/>
      </c>
      <c r="AC160">
        <v>158</v>
      </c>
      <c r="AD160" s="165" t="str">
        <f t="shared" si="43"/>
        <v>1年目借料損料158</v>
      </c>
      <c r="AE160" s="165" t="str">
        <f>IFERROR(+VLOOKUP(AD160,インプットシート!$B:$Z,25,0),"")</f>
        <v/>
      </c>
      <c r="AF160" s="165" t="str">
        <f>IFERROR(+VLOOKUP(AD160,インプットシート!$B:$Z,21,0),"")</f>
        <v/>
      </c>
      <c r="AG160">
        <v>158</v>
      </c>
      <c r="AH160" s="165" t="str">
        <f t="shared" si="44"/>
        <v>1年目印刷製本費158</v>
      </c>
      <c r="AI160" s="165" t="str">
        <f>IFERROR(+VLOOKUP(AH160,インプットシート!$B:$Z,25,0),"")</f>
        <v/>
      </c>
      <c r="AJ160" s="165" t="str">
        <f>IFERROR(+VLOOKUP(AH160,インプットシート!$B:$Z,21,0),"")</f>
        <v/>
      </c>
      <c r="AK160">
        <v>158</v>
      </c>
      <c r="AL160" s="165" t="str">
        <f t="shared" si="45"/>
        <v>1年目通信運搬費158</v>
      </c>
      <c r="AM160" s="165" t="str">
        <f>IFERROR(+VLOOKUP(AL160,インプットシート!$B:$Z,25,0),"")</f>
        <v/>
      </c>
      <c r="AN160" s="165" t="str">
        <f>IFERROR(+VLOOKUP(AL160,インプットシート!$B:$Z,21,0),"")</f>
        <v/>
      </c>
      <c r="AO160">
        <v>158</v>
      </c>
      <c r="AP160" s="165" t="str">
        <f t="shared" si="46"/>
        <v>1年目委託費158</v>
      </c>
      <c r="AQ160" s="165" t="str">
        <f>IFERROR(+VLOOKUP(AP160,インプットシート!$B:$Z,25,0),"")</f>
        <v/>
      </c>
      <c r="AR160" s="165" t="str">
        <f>IFERROR(+VLOOKUP(AP160,インプットシート!$B:$Z,21,0),"")</f>
        <v/>
      </c>
      <c r="AS160">
        <v>158</v>
      </c>
      <c r="AT160" s="165" t="str">
        <f t="shared" si="47"/>
        <v>1年目雑役務費158</v>
      </c>
      <c r="AU160" s="165" t="str">
        <f>IFERROR(+VLOOKUP(AT160,インプットシート!$B:$Z,25,0),"")</f>
        <v/>
      </c>
      <c r="AV160" s="165" t="str">
        <f>IFERROR(+VLOOKUP(AT160,インプットシート!$B:$Z,21,0),"")</f>
        <v/>
      </c>
      <c r="AW160">
        <v>158</v>
      </c>
      <c r="AX160" s="165" t="str">
        <f t="shared" si="48"/>
        <v>1年目保険料158</v>
      </c>
      <c r="AY160" s="165" t="str">
        <f>IFERROR(+VLOOKUP(AX160,インプットシート!$B:$Z,25,0),"")</f>
        <v/>
      </c>
      <c r="AZ160" s="165" t="str">
        <f>IFERROR(+VLOOKUP(AX160,インプットシート!$B:$Z,21,0),"")</f>
        <v/>
      </c>
      <c r="BA160">
        <v>158</v>
      </c>
      <c r="BB160" s="165" t="str">
        <f t="shared" si="49"/>
        <v>1年目その他の経費158</v>
      </c>
      <c r="BC160" s="165" t="str">
        <f>IFERROR(+VLOOKUP(BB160,インプットシート!$B:$Z,25,0),"")</f>
        <v/>
      </c>
      <c r="BD160" s="165" t="str">
        <f>IFERROR(+VLOOKUP(BB160,インプットシート!$B:$Z,21,0),"")</f>
        <v/>
      </c>
      <c r="BE160">
        <v>158</v>
      </c>
      <c r="BF160" s="165" t="str">
        <f t="shared" si="50"/>
        <v>1年目参加費収入158</v>
      </c>
      <c r="BG160" s="165" t="str">
        <f>IFERROR(+VLOOKUP(BF160,インプットシート!$B:$Z,25,0),"")</f>
        <v/>
      </c>
      <c r="BH160" s="165" t="str">
        <f>IFERROR(+VLOOKUP(BF160,インプットシート!$B:$Z,21,0),"")</f>
        <v/>
      </c>
      <c r="BI160">
        <v>158</v>
      </c>
      <c r="BJ160" s="165" t="str">
        <f t="shared" si="51"/>
        <v>1年目寄付金・協賛金収入158</v>
      </c>
      <c r="BK160" s="165" t="str">
        <f>IFERROR(+VLOOKUP(BJ160,インプットシート!$B:$Z,25,0),"")</f>
        <v/>
      </c>
      <c r="BL160" s="165" t="str">
        <f>IFERROR(+VLOOKUP(BJ160,インプットシート!$B:$Z,21,0),"")</f>
        <v/>
      </c>
      <c r="BM160">
        <v>158</v>
      </c>
      <c r="BN160" s="165" t="str">
        <f t="shared" si="52"/>
        <v>1年目一般会計繰入金158</v>
      </c>
      <c r="BO160" s="165" t="str">
        <f>IFERROR(+VLOOKUP(BN160,インプットシート!$B:$Z,25,0),"")</f>
        <v/>
      </c>
      <c r="BP160" s="165" t="str">
        <f>IFERROR(+VLOOKUP(BN160,インプットシート!$B:$Z,21,0),"")</f>
        <v/>
      </c>
      <c r="BQ160">
        <v>158</v>
      </c>
      <c r="BR160" s="165" t="str">
        <f t="shared" si="53"/>
        <v>1年目賃金（職員）158</v>
      </c>
      <c r="BS160" s="165" t="str">
        <f>IFERROR(+VLOOKUP(BR160,インプットシート!$B:$Z,25,0),"")</f>
        <v/>
      </c>
      <c r="BT160" s="165" t="str">
        <f>IFERROR(+VLOOKUP(BR160,インプットシート!$B:$Z,21,0),"")</f>
        <v/>
      </c>
    </row>
    <row r="161" spans="1:72">
      <c r="A161">
        <v>159</v>
      </c>
      <c r="B161" s="165" t="str">
        <f t="shared" si="36"/>
        <v>1年目謝金159</v>
      </c>
      <c r="C161" s="165" t="str">
        <f>IFERROR(+VLOOKUP(B161,インプットシート!$B:$Z,25,0),"")</f>
        <v/>
      </c>
      <c r="D161" s="165" t="str">
        <f>IFERROR(+VLOOKUP(B161,インプットシート!$B:$Z,21,0),"")</f>
        <v/>
      </c>
      <c r="E161">
        <v>159</v>
      </c>
      <c r="F161" s="165" t="str">
        <f t="shared" si="37"/>
        <v>1年目旅費159</v>
      </c>
      <c r="G161" s="165" t="str">
        <f>IFERROR(+VLOOKUP(F161,インプットシート!$B:$Z,25,0),"")</f>
        <v/>
      </c>
      <c r="H161" s="165" t="str">
        <f>IFERROR(+VLOOKUP(F161,インプットシート!$B:$Z,21,0),"")</f>
        <v/>
      </c>
      <c r="I161">
        <v>159</v>
      </c>
      <c r="J161" s="165" t="str">
        <f t="shared" si="38"/>
        <v>1年目賃金（アルバイト）159</v>
      </c>
      <c r="K161" s="165" t="str">
        <f>IFERROR(+VLOOKUP(J161,インプットシート!$B:$Z,25,0),"")</f>
        <v/>
      </c>
      <c r="L161" s="165" t="str">
        <f>IFERROR(+VLOOKUP(J161,インプットシート!$B:$Z,21,0),"")</f>
        <v/>
      </c>
      <c r="M161">
        <v>159</v>
      </c>
      <c r="N161" s="165" t="str">
        <f t="shared" si="39"/>
        <v>1年目家賃159</v>
      </c>
      <c r="O161" s="165" t="str">
        <f>IFERROR(+VLOOKUP(N161,インプットシート!$B:$Z,25,0),"")</f>
        <v/>
      </c>
      <c r="P161" s="165" t="str">
        <f>IFERROR(+VLOOKUP(N161,インプットシート!$B:$Z,21,0),"")</f>
        <v/>
      </c>
      <c r="Q161">
        <v>159</v>
      </c>
      <c r="R161" s="165" t="str">
        <f t="shared" si="40"/>
        <v>1年目光熱水費159</v>
      </c>
      <c r="S161" s="165" t="str">
        <f>IFERROR(+VLOOKUP(R161,インプットシート!$B:$Z,25,0),"")</f>
        <v/>
      </c>
      <c r="T161" s="165" t="str">
        <f>IFERROR(+VLOOKUP(R161,インプットシート!$B:$Z,21,0),"")</f>
        <v/>
      </c>
      <c r="U161">
        <v>159</v>
      </c>
      <c r="V161" s="165" t="str">
        <f t="shared" si="41"/>
        <v>1年目備品購入費159</v>
      </c>
      <c r="W161" s="165" t="str">
        <f>IFERROR(+VLOOKUP(V161,インプットシート!$B:$Z,25,0),"")</f>
        <v/>
      </c>
      <c r="X161" s="165" t="str">
        <f>IFERROR(+VLOOKUP(V161,インプットシート!$B:$Z,21,0),"")</f>
        <v/>
      </c>
      <c r="Y161">
        <v>159</v>
      </c>
      <c r="Z161" s="165" t="str">
        <f t="shared" si="42"/>
        <v>1年目消耗品費159</v>
      </c>
      <c r="AA161" s="165" t="str">
        <f>IFERROR(+VLOOKUP(Z161,インプットシート!$B:$Z,25,0),"")</f>
        <v/>
      </c>
      <c r="AB161" s="165" t="str">
        <f>IFERROR(+VLOOKUP(Z161,インプットシート!$B:$Z,21,0),"")</f>
        <v/>
      </c>
      <c r="AC161">
        <v>159</v>
      </c>
      <c r="AD161" s="165" t="str">
        <f t="shared" si="43"/>
        <v>1年目借料損料159</v>
      </c>
      <c r="AE161" s="165" t="str">
        <f>IFERROR(+VLOOKUP(AD161,インプットシート!$B:$Z,25,0),"")</f>
        <v/>
      </c>
      <c r="AF161" s="165" t="str">
        <f>IFERROR(+VLOOKUP(AD161,インプットシート!$B:$Z,21,0),"")</f>
        <v/>
      </c>
      <c r="AG161">
        <v>159</v>
      </c>
      <c r="AH161" s="165" t="str">
        <f t="shared" si="44"/>
        <v>1年目印刷製本費159</v>
      </c>
      <c r="AI161" s="165" t="str">
        <f>IFERROR(+VLOOKUP(AH161,インプットシート!$B:$Z,25,0),"")</f>
        <v/>
      </c>
      <c r="AJ161" s="165" t="str">
        <f>IFERROR(+VLOOKUP(AH161,インプットシート!$B:$Z,21,0),"")</f>
        <v/>
      </c>
      <c r="AK161">
        <v>159</v>
      </c>
      <c r="AL161" s="165" t="str">
        <f t="shared" si="45"/>
        <v>1年目通信運搬費159</v>
      </c>
      <c r="AM161" s="165" t="str">
        <f>IFERROR(+VLOOKUP(AL161,インプットシート!$B:$Z,25,0),"")</f>
        <v/>
      </c>
      <c r="AN161" s="165" t="str">
        <f>IFERROR(+VLOOKUP(AL161,インプットシート!$B:$Z,21,0),"")</f>
        <v/>
      </c>
      <c r="AO161">
        <v>159</v>
      </c>
      <c r="AP161" s="165" t="str">
        <f t="shared" si="46"/>
        <v>1年目委託費159</v>
      </c>
      <c r="AQ161" s="165" t="str">
        <f>IFERROR(+VLOOKUP(AP161,インプットシート!$B:$Z,25,0),"")</f>
        <v/>
      </c>
      <c r="AR161" s="165" t="str">
        <f>IFERROR(+VLOOKUP(AP161,インプットシート!$B:$Z,21,0),"")</f>
        <v/>
      </c>
      <c r="AS161">
        <v>159</v>
      </c>
      <c r="AT161" s="165" t="str">
        <f t="shared" si="47"/>
        <v>1年目雑役務費159</v>
      </c>
      <c r="AU161" s="165" t="str">
        <f>IFERROR(+VLOOKUP(AT161,インプットシート!$B:$Z,25,0),"")</f>
        <v/>
      </c>
      <c r="AV161" s="165" t="str">
        <f>IFERROR(+VLOOKUP(AT161,インプットシート!$B:$Z,21,0),"")</f>
        <v/>
      </c>
      <c r="AW161">
        <v>159</v>
      </c>
      <c r="AX161" s="165" t="str">
        <f t="shared" si="48"/>
        <v>1年目保険料159</v>
      </c>
      <c r="AY161" s="165" t="str">
        <f>IFERROR(+VLOOKUP(AX161,インプットシート!$B:$Z,25,0),"")</f>
        <v/>
      </c>
      <c r="AZ161" s="165" t="str">
        <f>IFERROR(+VLOOKUP(AX161,インプットシート!$B:$Z,21,0),"")</f>
        <v/>
      </c>
      <c r="BA161">
        <v>159</v>
      </c>
      <c r="BB161" s="165" t="str">
        <f t="shared" si="49"/>
        <v>1年目その他の経費159</v>
      </c>
      <c r="BC161" s="165" t="str">
        <f>IFERROR(+VLOOKUP(BB161,インプットシート!$B:$Z,25,0),"")</f>
        <v/>
      </c>
      <c r="BD161" s="165" t="str">
        <f>IFERROR(+VLOOKUP(BB161,インプットシート!$B:$Z,21,0),"")</f>
        <v/>
      </c>
      <c r="BE161">
        <v>159</v>
      </c>
      <c r="BF161" s="165" t="str">
        <f t="shared" si="50"/>
        <v>1年目参加費収入159</v>
      </c>
      <c r="BG161" s="165" t="str">
        <f>IFERROR(+VLOOKUP(BF161,インプットシート!$B:$Z,25,0),"")</f>
        <v/>
      </c>
      <c r="BH161" s="165" t="str">
        <f>IFERROR(+VLOOKUP(BF161,インプットシート!$B:$Z,21,0),"")</f>
        <v/>
      </c>
      <c r="BI161">
        <v>159</v>
      </c>
      <c r="BJ161" s="165" t="str">
        <f t="shared" si="51"/>
        <v>1年目寄付金・協賛金収入159</v>
      </c>
      <c r="BK161" s="165" t="str">
        <f>IFERROR(+VLOOKUP(BJ161,インプットシート!$B:$Z,25,0),"")</f>
        <v/>
      </c>
      <c r="BL161" s="165" t="str">
        <f>IFERROR(+VLOOKUP(BJ161,インプットシート!$B:$Z,21,0),"")</f>
        <v/>
      </c>
      <c r="BM161">
        <v>159</v>
      </c>
      <c r="BN161" s="165" t="str">
        <f t="shared" si="52"/>
        <v>1年目一般会計繰入金159</v>
      </c>
      <c r="BO161" s="165" t="str">
        <f>IFERROR(+VLOOKUP(BN161,インプットシート!$B:$Z,25,0),"")</f>
        <v/>
      </c>
      <c r="BP161" s="165" t="str">
        <f>IFERROR(+VLOOKUP(BN161,インプットシート!$B:$Z,21,0),"")</f>
        <v/>
      </c>
      <c r="BQ161">
        <v>159</v>
      </c>
      <c r="BR161" s="165" t="str">
        <f t="shared" si="53"/>
        <v>1年目賃金（職員）159</v>
      </c>
      <c r="BS161" s="165" t="str">
        <f>IFERROR(+VLOOKUP(BR161,インプットシート!$B:$Z,25,0),"")</f>
        <v/>
      </c>
      <c r="BT161" s="165" t="str">
        <f>IFERROR(+VLOOKUP(BR161,インプットシート!$B:$Z,21,0),"")</f>
        <v/>
      </c>
    </row>
    <row r="162" spans="1:72">
      <c r="A162">
        <v>160</v>
      </c>
      <c r="B162" s="165" t="str">
        <f t="shared" si="36"/>
        <v>1年目謝金160</v>
      </c>
      <c r="C162" s="165" t="str">
        <f>IFERROR(+VLOOKUP(B162,インプットシート!$B:$Z,25,0),"")</f>
        <v/>
      </c>
      <c r="D162" s="165" t="str">
        <f>IFERROR(+VLOOKUP(B162,インプットシート!$B:$Z,21,0),"")</f>
        <v/>
      </c>
      <c r="E162">
        <v>160</v>
      </c>
      <c r="F162" s="165" t="str">
        <f t="shared" si="37"/>
        <v>1年目旅費160</v>
      </c>
      <c r="G162" s="165" t="str">
        <f>IFERROR(+VLOOKUP(F162,インプットシート!$B:$Z,25,0),"")</f>
        <v/>
      </c>
      <c r="H162" s="165" t="str">
        <f>IFERROR(+VLOOKUP(F162,インプットシート!$B:$Z,21,0),"")</f>
        <v/>
      </c>
      <c r="I162">
        <v>160</v>
      </c>
      <c r="J162" s="165" t="str">
        <f t="shared" si="38"/>
        <v>1年目賃金（アルバイト）160</v>
      </c>
      <c r="K162" s="165" t="str">
        <f>IFERROR(+VLOOKUP(J162,インプットシート!$B:$Z,25,0),"")</f>
        <v/>
      </c>
      <c r="L162" s="165" t="str">
        <f>IFERROR(+VLOOKUP(J162,インプットシート!$B:$Z,21,0),"")</f>
        <v/>
      </c>
      <c r="M162">
        <v>160</v>
      </c>
      <c r="N162" s="165" t="str">
        <f t="shared" si="39"/>
        <v>1年目家賃160</v>
      </c>
      <c r="O162" s="165" t="str">
        <f>IFERROR(+VLOOKUP(N162,インプットシート!$B:$Z,25,0),"")</f>
        <v/>
      </c>
      <c r="P162" s="165" t="str">
        <f>IFERROR(+VLOOKUP(N162,インプットシート!$B:$Z,21,0),"")</f>
        <v/>
      </c>
      <c r="Q162">
        <v>160</v>
      </c>
      <c r="R162" s="165" t="str">
        <f t="shared" si="40"/>
        <v>1年目光熱水費160</v>
      </c>
      <c r="S162" s="165" t="str">
        <f>IFERROR(+VLOOKUP(R162,インプットシート!$B:$Z,25,0),"")</f>
        <v/>
      </c>
      <c r="T162" s="165" t="str">
        <f>IFERROR(+VLOOKUP(R162,インプットシート!$B:$Z,21,0),"")</f>
        <v/>
      </c>
      <c r="U162">
        <v>160</v>
      </c>
      <c r="V162" s="165" t="str">
        <f t="shared" si="41"/>
        <v>1年目備品購入費160</v>
      </c>
      <c r="W162" s="165" t="str">
        <f>IFERROR(+VLOOKUP(V162,インプットシート!$B:$Z,25,0),"")</f>
        <v/>
      </c>
      <c r="X162" s="165" t="str">
        <f>IFERROR(+VLOOKUP(V162,インプットシート!$B:$Z,21,0),"")</f>
        <v/>
      </c>
      <c r="Y162">
        <v>160</v>
      </c>
      <c r="Z162" s="165" t="str">
        <f t="shared" si="42"/>
        <v>1年目消耗品費160</v>
      </c>
      <c r="AA162" s="165" t="str">
        <f>IFERROR(+VLOOKUP(Z162,インプットシート!$B:$Z,25,0),"")</f>
        <v/>
      </c>
      <c r="AB162" s="165" t="str">
        <f>IFERROR(+VLOOKUP(Z162,インプットシート!$B:$Z,21,0),"")</f>
        <v/>
      </c>
      <c r="AC162">
        <v>160</v>
      </c>
      <c r="AD162" s="165" t="str">
        <f t="shared" si="43"/>
        <v>1年目借料損料160</v>
      </c>
      <c r="AE162" s="165" t="str">
        <f>IFERROR(+VLOOKUP(AD162,インプットシート!$B:$Z,25,0),"")</f>
        <v/>
      </c>
      <c r="AF162" s="165" t="str">
        <f>IFERROR(+VLOOKUP(AD162,インプットシート!$B:$Z,21,0),"")</f>
        <v/>
      </c>
      <c r="AG162">
        <v>160</v>
      </c>
      <c r="AH162" s="165" t="str">
        <f t="shared" si="44"/>
        <v>1年目印刷製本費160</v>
      </c>
      <c r="AI162" s="165" t="str">
        <f>IFERROR(+VLOOKUP(AH162,インプットシート!$B:$Z,25,0),"")</f>
        <v/>
      </c>
      <c r="AJ162" s="165" t="str">
        <f>IFERROR(+VLOOKUP(AH162,インプットシート!$B:$Z,21,0),"")</f>
        <v/>
      </c>
      <c r="AK162">
        <v>160</v>
      </c>
      <c r="AL162" s="165" t="str">
        <f t="shared" si="45"/>
        <v>1年目通信運搬費160</v>
      </c>
      <c r="AM162" s="165" t="str">
        <f>IFERROR(+VLOOKUP(AL162,インプットシート!$B:$Z,25,0),"")</f>
        <v/>
      </c>
      <c r="AN162" s="165" t="str">
        <f>IFERROR(+VLOOKUP(AL162,インプットシート!$B:$Z,21,0),"")</f>
        <v/>
      </c>
      <c r="AO162">
        <v>160</v>
      </c>
      <c r="AP162" s="165" t="str">
        <f t="shared" si="46"/>
        <v>1年目委託費160</v>
      </c>
      <c r="AQ162" s="165" t="str">
        <f>IFERROR(+VLOOKUP(AP162,インプットシート!$B:$Z,25,0),"")</f>
        <v/>
      </c>
      <c r="AR162" s="165" t="str">
        <f>IFERROR(+VLOOKUP(AP162,インプットシート!$B:$Z,21,0),"")</f>
        <v/>
      </c>
      <c r="AS162">
        <v>160</v>
      </c>
      <c r="AT162" s="165" t="str">
        <f t="shared" si="47"/>
        <v>1年目雑役務費160</v>
      </c>
      <c r="AU162" s="165" t="str">
        <f>IFERROR(+VLOOKUP(AT162,インプットシート!$B:$Z,25,0),"")</f>
        <v/>
      </c>
      <c r="AV162" s="165" t="str">
        <f>IFERROR(+VLOOKUP(AT162,インプットシート!$B:$Z,21,0),"")</f>
        <v/>
      </c>
      <c r="AW162">
        <v>160</v>
      </c>
      <c r="AX162" s="165" t="str">
        <f t="shared" si="48"/>
        <v>1年目保険料160</v>
      </c>
      <c r="AY162" s="165" t="str">
        <f>IFERROR(+VLOOKUP(AX162,インプットシート!$B:$Z,25,0),"")</f>
        <v/>
      </c>
      <c r="AZ162" s="165" t="str">
        <f>IFERROR(+VLOOKUP(AX162,インプットシート!$B:$Z,21,0),"")</f>
        <v/>
      </c>
      <c r="BA162">
        <v>160</v>
      </c>
      <c r="BB162" s="165" t="str">
        <f t="shared" si="49"/>
        <v>1年目その他の経費160</v>
      </c>
      <c r="BC162" s="165" t="str">
        <f>IFERROR(+VLOOKUP(BB162,インプットシート!$B:$Z,25,0),"")</f>
        <v/>
      </c>
      <c r="BD162" s="165" t="str">
        <f>IFERROR(+VLOOKUP(BB162,インプットシート!$B:$Z,21,0),"")</f>
        <v/>
      </c>
      <c r="BE162">
        <v>160</v>
      </c>
      <c r="BF162" s="165" t="str">
        <f t="shared" si="50"/>
        <v>1年目参加費収入160</v>
      </c>
      <c r="BG162" s="165" t="str">
        <f>IFERROR(+VLOOKUP(BF162,インプットシート!$B:$Z,25,0),"")</f>
        <v/>
      </c>
      <c r="BH162" s="165" t="str">
        <f>IFERROR(+VLOOKUP(BF162,インプットシート!$B:$Z,21,0),"")</f>
        <v/>
      </c>
      <c r="BI162">
        <v>160</v>
      </c>
      <c r="BJ162" s="165" t="str">
        <f t="shared" si="51"/>
        <v>1年目寄付金・協賛金収入160</v>
      </c>
      <c r="BK162" s="165" t="str">
        <f>IFERROR(+VLOOKUP(BJ162,インプットシート!$B:$Z,25,0),"")</f>
        <v/>
      </c>
      <c r="BL162" s="165" t="str">
        <f>IFERROR(+VLOOKUP(BJ162,インプットシート!$B:$Z,21,0),"")</f>
        <v/>
      </c>
      <c r="BM162">
        <v>160</v>
      </c>
      <c r="BN162" s="165" t="str">
        <f t="shared" si="52"/>
        <v>1年目一般会計繰入金160</v>
      </c>
      <c r="BO162" s="165" t="str">
        <f>IFERROR(+VLOOKUP(BN162,インプットシート!$B:$Z,25,0),"")</f>
        <v/>
      </c>
      <c r="BP162" s="165" t="str">
        <f>IFERROR(+VLOOKUP(BN162,インプットシート!$B:$Z,21,0),"")</f>
        <v/>
      </c>
      <c r="BQ162">
        <v>160</v>
      </c>
      <c r="BR162" s="165" t="str">
        <f t="shared" si="53"/>
        <v>1年目賃金（職員）160</v>
      </c>
      <c r="BS162" s="165" t="str">
        <f>IFERROR(+VLOOKUP(BR162,インプットシート!$B:$Z,25,0),"")</f>
        <v/>
      </c>
      <c r="BT162" s="165" t="str">
        <f>IFERROR(+VLOOKUP(BR162,インプットシート!$B:$Z,21,0),"")</f>
        <v/>
      </c>
    </row>
    <row r="163" spans="1:72">
      <c r="A163">
        <v>161</v>
      </c>
      <c r="B163" s="165" t="str">
        <f t="shared" si="36"/>
        <v>1年目謝金161</v>
      </c>
      <c r="C163" s="165" t="str">
        <f>IFERROR(+VLOOKUP(B163,インプットシート!$B:$Z,25,0),"")</f>
        <v/>
      </c>
      <c r="D163" s="165" t="str">
        <f>IFERROR(+VLOOKUP(B163,インプットシート!$B:$Z,21,0),"")</f>
        <v/>
      </c>
      <c r="E163">
        <v>161</v>
      </c>
      <c r="F163" s="165" t="str">
        <f t="shared" si="37"/>
        <v>1年目旅費161</v>
      </c>
      <c r="G163" s="165" t="str">
        <f>IFERROR(+VLOOKUP(F163,インプットシート!$B:$Z,25,0),"")</f>
        <v/>
      </c>
      <c r="H163" s="165" t="str">
        <f>IFERROR(+VLOOKUP(F163,インプットシート!$B:$Z,21,0),"")</f>
        <v/>
      </c>
      <c r="I163">
        <v>161</v>
      </c>
      <c r="J163" s="165" t="str">
        <f t="shared" si="38"/>
        <v>1年目賃金（アルバイト）161</v>
      </c>
      <c r="K163" s="165" t="str">
        <f>IFERROR(+VLOOKUP(J163,インプットシート!$B:$Z,25,0),"")</f>
        <v/>
      </c>
      <c r="L163" s="165" t="str">
        <f>IFERROR(+VLOOKUP(J163,インプットシート!$B:$Z,21,0),"")</f>
        <v/>
      </c>
      <c r="M163">
        <v>161</v>
      </c>
      <c r="N163" s="165" t="str">
        <f t="shared" si="39"/>
        <v>1年目家賃161</v>
      </c>
      <c r="O163" s="165" t="str">
        <f>IFERROR(+VLOOKUP(N163,インプットシート!$B:$Z,25,0),"")</f>
        <v/>
      </c>
      <c r="P163" s="165" t="str">
        <f>IFERROR(+VLOOKUP(N163,インプットシート!$B:$Z,21,0),"")</f>
        <v/>
      </c>
      <c r="Q163">
        <v>161</v>
      </c>
      <c r="R163" s="165" t="str">
        <f t="shared" si="40"/>
        <v>1年目光熱水費161</v>
      </c>
      <c r="S163" s="165" t="str">
        <f>IFERROR(+VLOOKUP(R163,インプットシート!$B:$Z,25,0),"")</f>
        <v/>
      </c>
      <c r="T163" s="165" t="str">
        <f>IFERROR(+VLOOKUP(R163,インプットシート!$B:$Z,21,0),"")</f>
        <v/>
      </c>
      <c r="U163">
        <v>161</v>
      </c>
      <c r="V163" s="165" t="str">
        <f t="shared" si="41"/>
        <v>1年目備品購入費161</v>
      </c>
      <c r="W163" s="165" t="str">
        <f>IFERROR(+VLOOKUP(V163,インプットシート!$B:$Z,25,0),"")</f>
        <v/>
      </c>
      <c r="X163" s="165" t="str">
        <f>IFERROR(+VLOOKUP(V163,インプットシート!$B:$Z,21,0),"")</f>
        <v/>
      </c>
      <c r="Y163">
        <v>161</v>
      </c>
      <c r="Z163" s="165" t="str">
        <f t="shared" si="42"/>
        <v>1年目消耗品費161</v>
      </c>
      <c r="AA163" s="165" t="str">
        <f>IFERROR(+VLOOKUP(Z163,インプットシート!$B:$Z,25,0),"")</f>
        <v/>
      </c>
      <c r="AB163" s="165" t="str">
        <f>IFERROR(+VLOOKUP(Z163,インプットシート!$B:$Z,21,0),"")</f>
        <v/>
      </c>
      <c r="AC163">
        <v>161</v>
      </c>
      <c r="AD163" s="165" t="str">
        <f t="shared" si="43"/>
        <v>1年目借料損料161</v>
      </c>
      <c r="AE163" s="165" t="str">
        <f>IFERROR(+VLOOKUP(AD163,インプットシート!$B:$Z,25,0),"")</f>
        <v/>
      </c>
      <c r="AF163" s="165" t="str">
        <f>IFERROR(+VLOOKUP(AD163,インプットシート!$B:$Z,21,0),"")</f>
        <v/>
      </c>
      <c r="AG163">
        <v>161</v>
      </c>
      <c r="AH163" s="165" t="str">
        <f t="shared" si="44"/>
        <v>1年目印刷製本費161</v>
      </c>
      <c r="AI163" s="165" t="str">
        <f>IFERROR(+VLOOKUP(AH163,インプットシート!$B:$Z,25,0),"")</f>
        <v/>
      </c>
      <c r="AJ163" s="165" t="str">
        <f>IFERROR(+VLOOKUP(AH163,インプットシート!$B:$Z,21,0),"")</f>
        <v/>
      </c>
      <c r="AK163">
        <v>161</v>
      </c>
      <c r="AL163" s="165" t="str">
        <f t="shared" si="45"/>
        <v>1年目通信運搬費161</v>
      </c>
      <c r="AM163" s="165" t="str">
        <f>IFERROR(+VLOOKUP(AL163,インプットシート!$B:$Z,25,0),"")</f>
        <v/>
      </c>
      <c r="AN163" s="165" t="str">
        <f>IFERROR(+VLOOKUP(AL163,インプットシート!$B:$Z,21,0),"")</f>
        <v/>
      </c>
      <c r="AO163">
        <v>161</v>
      </c>
      <c r="AP163" s="165" t="str">
        <f t="shared" si="46"/>
        <v>1年目委託費161</v>
      </c>
      <c r="AQ163" s="165" t="str">
        <f>IFERROR(+VLOOKUP(AP163,インプットシート!$B:$Z,25,0),"")</f>
        <v/>
      </c>
      <c r="AR163" s="165" t="str">
        <f>IFERROR(+VLOOKUP(AP163,インプットシート!$B:$Z,21,0),"")</f>
        <v/>
      </c>
      <c r="AS163">
        <v>161</v>
      </c>
      <c r="AT163" s="165" t="str">
        <f t="shared" si="47"/>
        <v>1年目雑役務費161</v>
      </c>
      <c r="AU163" s="165" t="str">
        <f>IFERROR(+VLOOKUP(AT163,インプットシート!$B:$Z,25,0),"")</f>
        <v/>
      </c>
      <c r="AV163" s="165" t="str">
        <f>IFERROR(+VLOOKUP(AT163,インプットシート!$B:$Z,21,0),"")</f>
        <v/>
      </c>
      <c r="AW163">
        <v>161</v>
      </c>
      <c r="AX163" s="165" t="str">
        <f t="shared" si="48"/>
        <v>1年目保険料161</v>
      </c>
      <c r="AY163" s="165" t="str">
        <f>IFERROR(+VLOOKUP(AX163,インプットシート!$B:$Z,25,0),"")</f>
        <v/>
      </c>
      <c r="AZ163" s="165" t="str">
        <f>IFERROR(+VLOOKUP(AX163,インプットシート!$B:$Z,21,0),"")</f>
        <v/>
      </c>
      <c r="BA163">
        <v>161</v>
      </c>
      <c r="BB163" s="165" t="str">
        <f t="shared" si="49"/>
        <v>1年目その他の経費161</v>
      </c>
      <c r="BC163" s="165" t="str">
        <f>IFERROR(+VLOOKUP(BB163,インプットシート!$B:$Z,25,0),"")</f>
        <v/>
      </c>
      <c r="BD163" s="165" t="str">
        <f>IFERROR(+VLOOKUP(BB163,インプットシート!$B:$Z,21,0),"")</f>
        <v/>
      </c>
      <c r="BE163">
        <v>161</v>
      </c>
      <c r="BF163" s="165" t="str">
        <f t="shared" si="50"/>
        <v>1年目参加費収入161</v>
      </c>
      <c r="BG163" s="165" t="str">
        <f>IFERROR(+VLOOKUP(BF163,インプットシート!$B:$Z,25,0),"")</f>
        <v/>
      </c>
      <c r="BH163" s="165" t="str">
        <f>IFERROR(+VLOOKUP(BF163,インプットシート!$B:$Z,21,0),"")</f>
        <v/>
      </c>
      <c r="BI163">
        <v>161</v>
      </c>
      <c r="BJ163" s="165" t="str">
        <f t="shared" si="51"/>
        <v>1年目寄付金・協賛金収入161</v>
      </c>
      <c r="BK163" s="165" t="str">
        <f>IFERROR(+VLOOKUP(BJ163,インプットシート!$B:$Z,25,0),"")</f>
        <v/>
      </c>
      <c r="BL163" s="165" t="str">
        <f>IFERROR(+VLOOKUP(BJ163,インプットシート!$B:$Z,21,0),"")</f>
        <v/>
      </c>
      <c r="BM163">
        <v>161</v>
      </c>
      <c r="BN163" s="165" t="str">
        <f t="shared" si="52"/>
        <v>1年目一般会計繰入金161</v>
      </c>
      <c r="BO163" s="165" t="str">
        <f>IFERROR(+VLOOKUP(BN163,インプットシート!$B:$Z,25,0),"")</f>
        <v/>
      </c>
      <c r="BP163" s="165" t="str">
        <f>IFERROR(+VLOOKUP(BN163,インプットシート!$B:$Z,21,0),"")</f>
        <v/>
      </c>
      <c r="BQ163">
        <v>161</v>
      </c>
      <c r="BR163" s="165" t="str">
        <f t="shared" si="53"/>
        <v>1年目賃金（職員）161</v>
      </c>
      <c r="BS163" s="165" t="str">
        <f>IFERROR(+VLOOKUP(BR163,インプットシート!$B:$Z,25,0),"")</f>
        <v/>
      </c>
      <c r="BT163" s="165" t="str">
        <f>IFERROR(+VLOOKUP(BR163,インプットシート!$B:$Z,21,0),"")</f>
        <v/>
      </c>
    </row>
    <row r="164" spans="1:72">
      <c r="A164">
        <v>162</v>
      </c>
      <c r="B164" s="165" t="str">
        <f t="shared" si="36"/>
        <v>1年目謝金162</v>
      </c>
      <c r="C164" s="165" t="str">
        <f>IFERROR(+VLOOKUP(B164,インプットシート!$B:$Z,25,0),"")</f>
        <v/>
      </c>
      <c r="D164" s="165" t="str">
        <f>IFERROR(+VLOOKUP(B164,インプットシート!$B:$Z,21,0),"")</f>
        <v/>
      </c>
      <c r="E164">
        <v>162</v>
      </c>
      <c r="F164" s="165" t="str">
        <f t="shared" si="37"/>
        <v>1年目旅費162</v>
      </c>
      <c r="G164" s="165" t="str">
        <f>IFERROR(+VLOOKUP(F164,インプットシート!$B:$Z,25,0),"")</f>
        <v/>
      </c>
      <c r="H164" s="165" t="str">
        <f>IFERROR(+VLOOKUP(F164,インプットシート!$B:$Z,21,0),"")</f>
        <v/>
      </c>
      <c r="I164">
        <v>162</v>
      </c>
      <c r="J164" s="165" t="str">
        <f t="shared" si="38"/>
        <v>1年目賃金（アルバイト）162</v>
      </c>
      <c r="K164" s="165" t="str">
        <f>IFERROR(+VLOOKUP(J164,インプットシート!$B:$Z,25,0),"")</f>
        <v/>
      </c>
      <c r="L164" s="165" t="str">
        <f>IFERROR(+VLOOKUP(J164,インプットシート!$B:$Z,21,0),"")</f>
        <v/>
      </c>
      <c r="M164">
        <v>162</v>
      </c>
      <c r="N164" s="165" t="str">
        <f t="shared" si="39"/>
        <v>1年目家賃162</v>
      </c>
      <c r="O164" s="165" t="str">
        <f>IFERROR(+VLOOKUP(N164,インプットシート!$B:$Z,25,0),"")</f>
        <v/>
      </c>
      <c r="P164" s="165" t="str">
        <f>IFERROR(+VLOOKUP(N164,インプットシート!$B:$Z,21,0),"")</f>
        <v/>
      </c>
      <c r="Q164">
        <v>162</v>
      </c>
      <c r="R164" s="165" t="str">
        <f t="shared" si="40"/>
        <v>1年目光熱水費162</v>
      </c>
      <c r="S164" s="165" t="str">
        <f>IFERROR(+VLOOKUP(R164,インプットシート!$B:$Z,25,0),"")</f>
        <v/>
      </c>
      <c r="T164" s="165" t="str">
        <f>IFERROR(+VLOOKUP(R164,インプットシート!$B:$Z,21,0),"")</f>
        <v/>
      </c>
      <c r="U164">
        <v>162</v>
      </c>
      <c r="V164" s="165" t="str">
        <f t="shared" si="41"/>
        <v>1年目備品購入費162</v>
      </c>
      <c r="W164" s="165" t="str">
        <f>IFERROR(+VLOOKUP(V164,インプットシート!$B:$Z,25,0),"")</f>
        <v/>
      </c>
      <c r="X164" s="165" t="str">
        <f>IFERROR(+VLOOKUP(V164,インプットシート!$B:$Z,21,0),"")</f>
        <v/>
      </c>
      <c r="Y164">
        <v>162</v>
      </c>
      <c r="Z164" s="165" t="str">
        <f t="shared" si="42"/>
        <v>1年目消耗品費162</v>
      </c>
      <c r="AA164" s="165" t="str">
        <f>IFERROR(+VLOOKUP(Z164,インプットシート!$B:$Z,25,0),"")</f>
        <v/>
      </c>
      <c r="AB164" s="165" t="str">
        <f>IFERROR(+VLOOKUP(Z164,インプットシート!$B:$Z,21,0),"")</f>
        <v/>
      </c>
      <c r="AC164">
        <v>162</v>
      </c>
      <c r="AD164" s="165" t="str">
        <f t="shared" si="43"/>
        <v>1年目借料損料162</v>
      </c>
      <c r="AE164" s="165" t="str">
        <f>IFERROR(+VLOOKUP(AD164,インプットシート!$B:$Z,25,0),"")</f>
        <v/>
      </c>
      <c r="AF164" s="165" t="str">
        <f>IFERROR(+VLOOKUP(AD164,インプットシート!$B:$Z,21,0),"")</f>
        <v/>
      </c>
      <c r="AG164">
        <v>162</v>
      </c>
      <c r="AH164" s="165" t="str">
        <f t="shared" si="44"/>
        <v>1年目印刷製本費162</v>
      </c>
      <c r="AI164" s="165" t="str">
        <f>IFERROR(+VLOOKUP(AH164,インプットシート!$B:$Z,25,0),"")</f>
        <v/>
      </c>
      <c r="AJ164" s="165" t="str">
        <f>IFERROR(+VLOOKUP(AH164,インプットシート!$B:$Z,21,0),"")</f>
        <v/>
      </c>
      <c r="AK164">
        <v>162</v>
      </c>
      <c r="AL164" s="165" t="str">
        <f t="shared" si="45"/>
        <v>1年目通信運搬費162</v>
      </c>
      <c r="AM164" s="165" t="str">
        <f>IFERROR(+VLOOKUP(AL164,インプットシート!$B:$Z,25,0),"")</f>
        <v/>
      </c>
      <c r="AN164" s="165" t="str">
        <f>IFERROR(+VLOOKUP(AL164,インプットシート!$B:$Z,21,0),"")</f>
        <v/>
      </c>
      <c r="AO164">
        <v>162</v>
      </c>
      <c r="AP164" s="165" t="str">
        <f t="shared" si="46"/>
        <v>1年目委託費162</v>
      </c>
      <c r="AQ164" s="165" t="str">
        <f>IFERROR(+VLOOKUP(AP164,インプットシート!$B:$Z,25,0),"")</f>
        <v/>
      </c>
      <c r="AR164" s="165" t="str">
        <f>IFERROR(+VLOOKUP(AP164,インプットシート!$B:$Z,21,0),"")</f>
        <v/>
      </c>
      <c r="AS164">
        <v>162</v>
      </c>
      <c r="AT164" s="165" t="str">
        <f t="shared" si="47"/>
        <v>1年目雑役務費162</v>
      </c>
      <c r="AU164" s="165" t="str">
        <f>IFERROR(+VLOOKUP(AT164,インプットシート!$B:$Z,25,0),"")</f>
        <v/>
      </c>
      <c r="AV164" s="165" t="str">
        <f>IFERROR(+VLOOKUP(AT164,インプットシート!$B:$Z,21,0),"")</f>
        <v/>
      </c>
      <c r="AW164">
        <v>162</v>
      </c>
      <c r="AX164" s="165" t="str">
        <f t="shared" si="48"/>
        <v>1年目保険料162</v>
      </c>
      <c r="AY164" s="165" t="str">
        <f>IFERROR(+VLOOKUP(AX164,インプットシート!$B:$Z,25,0),"")</f>
        <v/>
      </c>
      <c r="AZ164" s="165" t="str">
        <f>IFERROR(+VLOOKUP(AX164,インプットシート!$B:$Z,21,0),"")</f>
        <v/>
      </c>
      <c r="BA164">
        <v>162</v>
      </c>
      <c r="BB164" s="165" t="str">
        <f t="shared" si="49"/>
        <v>1年目その他の経費162</v>
      </c>
      <c r="BC164" s="165" t="str">
        <f>IFERROR(+VLOOKUP(BB164,インプットシート!$B:$Z,25,0),"")</f>
        <v/>
      </c>
      <c r="BD164" s="165" t="str">
        <f>IFERROR(+VLOOKUP(BB164,インプットシート!$B:$Z,21,0),"")</f>
        <v/>
      </c>
      <c r="BE164">
        <v>162</v>
      </c>
      <c r="BF164" s="165" t="str">
        <f t="shared" si="50"/>
        <v>1年目参加費収入162</v>
      </c>
      <c r="BG164" s="165" t="str">
        <f>IFERROR(+VLOOKUP(BF164,インプットシート!$B:$Z,25,0),"")</f>
        <v/>
      </c>
      <c r="BH164" s="165" t="str">
        <f>IFERROR(+VLOOKUP(BF164,インプットシート!$B:$Z,21,0),"")</f>
        <v/>
      </c>
      <c r="BI164">
        <v>162</v>
      </c>
      <c r="BJ164" s="165" t="str">
        <f t="shared" si="51"/>
        <v>1年目寄付金・協賛金収入162</v>
      </c>
      <c r="BK164" s="165" t="str">
        <f>IFERROR(+VLOOKUP(BJ164,インプットシート!$B:$Z,25,0),"")</f>
        <v/>
      </c>
      <c r="BL164" s="165" t="str">
        <f>IFERROR(+VLOOKUP(BJ164,インプットシート!$B:$Z,21,0),"")</f>
        <v/>
      </c>
      <c r="BM164">
        <v>162</v>
      </c>
      <c r="BN164" s="165" t="str">
        <f t="shared" si="52"/>
        <v>1年目一般会計繰入金162</v>
      </c>
      <c r="BO164" s="165" t="str">
        <f>IFERROR(+VLOOKUP(BN164,インプットシート!$B:$Z,25,0),"")</f>
        <v/>
      </c>
      <c r="BP164" s="165" t="str">
        <f>IFERROR(+VLOOKUP(BN164,インプットシート!$B:$Z,21,0),"")</f>
        <v/>
      </c>
      <c r="BQ164">
        <v>162</v>
      </c>
      <c r="BR164" s="165" t="str">
        <f t="shared" si="53"/>
        <v>1年目賃金（職員）162</v>
      </c>
      <c r="BS164" s="165" t="str">
        <f>IFERROR(+VLOOKUP(BR164,インプットシート!$B:$Z,25,0),"")</f>
        <v/>
      </c>
      <c r="BT164" s="165" t="str">
        <f>IFERROR(+VLOOKUP(BR164,インプットシート!$B:$Z,21,0),"")</f>
        <v/>
      </c>
    </row>
    <row r="165" spans="1:72">
      <c r="A165">
        <v>163</v>
      </c>
      <c r="B165" s="165" t="str">
        <f t="shared" si="36"/>
        <v>1年目謝金163</v>
      </c>
      <c r="C165" s="165" t="str">
        <f>IFERROR(+VLOOKUP(B165,インプットシート!$B:$Z,25,0),"")</f>
        <v/>
      </c>
      <c r="D165" s="165" t="str">
        <f>IFERROR(+VLOOKUP(B165,インプットシート!$B:$Z,21,0),"")</f>
        <v/>
      </c>
      <c r="E165">
        <v>163</v>
      </c>
      <c r="F165" s="165" t="str">
        <f t="shared" si="37"/>
        <v>1年目旅費163</v>
      </c>
      <c r="G165" s="165" t="str">
        <f>IFERROR(+VLOOKUP(F165,インプットシート!$B:$Z,25,0),"")</f>
        <v/>
      </c>
      <c r="H165" s="165" t="str">
        <f>IFERROR(+VLOOKUP(F165,インプットシート!$B:$Z,21,0),"")</f>
        <v/>
      </c>
      <c r="I165">
        <v>163</v>
      </c>
      <c r="J165" s="165" t="str">
        <f t="shared" si="38"/>
        <v>1年目賃金（アルバイト）163</v>
      </c>
      <c r="K165" s="165" t="str">
        <f>IFERROR(+VLOOKUP(J165,インプットシート!$B:$Z,25,0),"")</f>
        <v/>
      </c>
      <c r="L165" s="165" t="str">
        <f>IFERROR(+VLOOKUP(J165,インプットシート!$B:$Z,21,0),"")</f>
        <v/>
      </c>
      <c r="M165">
        <v>163</v>
      </c>
      <c r="N165" s="165" t="str">
        <f t="shared" si="39"/>
        <v>1年目家賃163</v>
      </c>
      <c r="O165" s="165" t="str">
        <f>IFERROR(+VLOOKUP(N165,インプットシート!$B:$Z,25,0),"")</f>
        <v/>
      </c>
      <c r="P165" s="165" t="str">
        <f>IFERROR(+VLOOKUP(N165,インプットシート!$B:$Z,21,0),"")</f>
        <v/>
      </c>
      <c r="Q165">
        <v>163</v>
      </c>
      <c r="R165" s="165" t="str">
        <f t="shared" si="40"/>
        <v>1年目光熱水費163</v>
      </c>
      <c r="S165" s="165" t="str">
        <f>IFERROR(+VLOOKUP(R165,インプットシート!$B:$Z,25,0),"")</f>
        <v/>
      </c>
      <c r="T165" s="165" t="str">
        <f>IFERROR(+VLOOKUP(R165,インプットシート!$B:$Z,21,0),"")</f>
        <v/>
      </c>
      <c r="U165">
        <v>163</v>
      </c>
      <c r="V165" s="165" t="str">
        <f t="shared" si="41"/>
        <v>1年目備品購入費163</v>
      </c>
      <c r="W165" s="165" t="str">
        <f>IFERROR(+VLOOKUP(V165,インプットシート!$B:$Z,25,0),"")</f>
        <v/>
      </c>
      <c r="X165" s="165" t="str">
        <f>IFERROR(+VLOOKUP(V165,インプットシート!$B:$Z,21,0),"")</f>
        <v/>
      </c>
      <c r="Y165">
        <v>163</v>
      </c>
      <c r="Z165" s="165" t="str">
        <f t="shared" si="42"/>
        <v>1年目消耗品費163</v>
      </c>
      <c r="AA165" s="165" t="str">
        <f>IFERROR(+VLOOKUP(Z165,インプットシート!$B:$Z,25,0),"")</f>
        <v/>
      </c>
      <c r="AB165" s="165" t="str">
        <f>IFERROR(+VLOOKUP(Z165,インプットシート!$B:$Z,21,0),"")</f>
        <v/>
      </c>
      <c r="AC165">
        <v>163</v>
      </c>
      <c r="AD165" s="165" t="str">
        <f t="shared" si="43"/>
        <v>1年目借料損料163</v>
      </c>
      <c r="AE165" s="165" t="str">
        <f>IFERROR(+VLOOKUP(AD165,インプットシート!$B:$Z,25,0),"")</f>
        <v/>
      </c>
      <c r="AF165" s="165" t="str">
        <f>IFERROR(+VLOOKUP(AD165,インプットシート!$B:$Z,21,0),"")</f>
        <v/>
      </c>
      <c r="AG165">
        <v>163</v>
      </c>
      <c r="AH165" s="165" t="str">
        <f t="shared" si="44"/>
        <v>1年目印刷製本費163</v>
      </c>
      <c r="AI165" s="165" t="str">
        <f>IFERROR(+VLOOKUP(AH165,インプットシート!$B:$Z,25,0),"")</f>
        <v/>
      </c>
      <c r="AJ165" s="165" t="str">
        <f>IFERROR(+VLOOKUP(AH165,インプットシート!$B:$Z,21,0),"")</f>
        <v/>
      </c>
      <c r="AK165">
        <v>163</v>
      </c>
      <c r="AL165" s="165" t="str">
        <f t="shared" si="45"/>
        <v>1年目通信運搬費163</v>
      </c>
      <c r="AM165" s="165" t="str">
        <f>IFERROR(+VLOOKUP(AL165,インプットシート!$B:$Z,25,0),"")</f>
        <v/>
      </c>
      <c r="AN165" s="165" t="str">
        <f>IFERROR(+VLOOKUP(AL165,インプットシート!$B:$Z,21,0),"")</f>
        <v/>
      </c>
      <c r="AO165">
        <v>163</v>
      </c>
      <c r="AP165" s="165" t="str">
        <f t="shared" si="46"/>
        <v>1年目委託費163</v>
      </c>
      <c r="AQ165" s="165" t="str">
        <f>IFERROR(+VLOOKUP(AP165,インプットシート!$B:$Z,25,0),"")</f>
        <v/>
      </c>
      <c r="AR165" s="165" t="str">
        <f>IFERROR(+VLOOKUP(AP165,インプットシート!$B:$Z,21,0),"")</f>
        <v/>
      </c>
      <c r="AS165">
        <v>163</v>
      </c>
      <c r="AT165" s="165" t="str">
        <f t="shared" si="47"/>
        <v>1年目雑役務費163</v>
      </c>
      <c r="AU165" s="165" t="str">
        <f>IFERROR(+VLOOKUP(AT165,インプットシート!$B:$Z,25,0),"")</f>
        <v/>
      </c>
      <c r="AV165" s="165" t="str">
        <f>IFERROR(+VLOOKUP(AT165,インプットシート!$B:$Z,21,0),"")</f>
        <v/>
      </c>
      <c r="AW165">
        <v>163</v>
      </c>
      <c r="AX165" s="165" t="str">
        <f t="shared" si="48"/>
        <v>1年目保険料163</v>
      </c>
      <c r="AY165" s="165" t="str">
        <f>IFERROR(+VLOOKUP(AX165,インプットシート!$B:$Z,25,0),"")</f>
        <v/>
      </c>
      <c r="AZ165" s="165" t="str">
        <f>IFERROR(+VLOOKUP(AX165,インプットシート!$B:$Z,21,0),"")</f>
        <v/>
      </c>
      <c r="BA165">
        <v>163</v>
      </c>
      <c r="BB165" s="165" t="str">
        <f t="shared" si="49"/>
        <v>1年目その他の経費163</v>
      </c>
      <c r="BC165" s="165" t="str">
        <f>IFERROR(+VLOOKUP(BB165,インプットシート!$B:$Z,25,0),"")</f>
        <v/>
      </c>
      <c r="BD165" s="165" t="str">
        <f>IFERROR(+VLOOKUP(BB165,インプットシート!$B:$Z,21,0),"")</f>
        <v/>
      </c>
      <c r="BE165">
        <v>163</v>
      </c>
      <c r="BF165" s="165" t="str">
        <f t="shared" si="50"/>
        <v>1年目参加費収入163</v>
      </c>
      <c r="BG165" s="165" t="str">
        <f>IFERROR(+VLOOKUP(BF165,インプットシート!$B:$Z,25,0),"")</f>
        <v/>
      </c>
      <c r="BH165" s="165" t="str">
        <f>IFERROR(+VLOOKUP(BF165,インプットシート!$B:$Z,21,0),"")</f>
        <v/>
      </c>
      <c r="BI165">
        <v>163</v>
      </c>
      <c r="BJ165" s="165" t="str">
        <f t="shared" si="51"/>
        <v>1年目寄付金・協賛金収入163</v>
      </c>
      <c r="BK165" s="165" t="str">
        <f>IFERROR(+VLOOKUP(BJ165,インプットシート!$B:$Z,25,0),"")</f>
        <v/>
      </c>
      <c r="BL165" s="165" t="str">
        <f>IFERROR(+VLOOKUP(BJ165,インプットシート!$B:$Z,21,0),"")</f>
        <v/>
      </c>
      <c r="BM165">
        <v>163</v>
      </c>
      <c r="BN165" s="165" t="str">
        <f t="shared" si="52"/>
        <v>1年目一般会計繰入金163</v>
      </c>
      <c r="BO165" s="165" t="str">
        <f>IFERROR(+VLOOKUP(BN165,インプットシート!$B:$Z,25,0),"")</f>
        <v/>
      </c>
      <c r="BP165" s="165" t="str">
        <f>IFERROR(+VLOOKUP(BN165,インプットシート!$B:$Z,21,0),"")</f>
        <v/>
      </c>
      <c r="BQ165">
        <v>163</v>
      </c>
      <c r="BR165" s="165" t="str">
        <f t="shared" si="53"/>
        <v>1年目賃金（職員）163</v>
      </c>
      <c r="BS165" s="165" t="str">
        <f>IFERROR(+VLOOKUP(BR165,インプットシート!$B:$Z,25,0),"")</f>
        <v/>
      </c>
      <c r="BT165" s="165" t="str">
        <f>IFERROR(+VLOOKUP(BR165,インプットシート!$B:$Z,21,0),"")</f>
        <v/>
      </c>
    </row>
    <row r="166" spans="1:72">
      <c r="A166">
        <v>164</v>
      </c>
      <c r="B166" s="165" t="str">
        <f t="shared" si="36"/>
        <v>1年目謝金164</v>
      </c>
      <c r="C166" s="165" t="str">
        <f>IFERROR(+VLOOKUP(B166,インプットシート!$B:$Z,25,0),"")</f>
        <v/>
      </c>
      <c r="D166" s="165" t="str">
        <f>IFERROR(+VLOOKUP(B166,インプットシート!$B:$Z,21,0),"")</f>
        <v/>
      </c>
      <c r="E166">
        <v>164</v>
      </c>
      <c r="F166" s="165" t="str">
        <f t="shared" si="37"/>
        <v>1年目旅費164</v>
      </c>
      <c r="G166" s="165" t="str">
        <f>IFERROR(+VLOOKUP(F166,インプットシート!$B:$Z,25,0),"")</f>
        <v/>
      </c>
      <c r="H166" s="165" t="str">
        <f>IFERROR(+VLOOKUP(F166,インプットシート!$B:$Z,21,0),"")</f>
        <v/>
      </c>
      <c r="I166">
        <v>164</v>
      </c>
      <c r="J166" s="165" t="str">
        <f t="shared" si="38"/>
        <v>1年目賃金（アルバイト）164</v>
      </c>
      <c r="K166" s="165" t="str">
        <f>IFERROR(+VLOOKUP(J166,インプットシート!$B:$Z,25,0),"")</f>
        <v/>
      </c>
      <c r="L166" s="165" t="str">
        <f>IFERROR(+VLOOKUP(J166,インプットシート!$B:$Z,21,0),"")</f>
        <v/>
      </c>
      <c r="M166">
        <v>164</v>
      </c>
      <c r="N166" s="165" t="str">
        <f t="shared" si="39"/>
        <v>1年目家賃164</v>
      </c>
      <c r="O166" s="165" t="str">
        <f>IFERROR(+VLOOKUP(N166,インプットシート!$B:$Z,25,0),"")</f>
        <v/>
      </c>
      <c r="P166" s="165" t="str">
        <f>IFERROR(+VLOOKUP(N166,インプットシート!$B:$Z,21,0),"")</f>
        <v/>
      </c>
      <c r="Q166">
        <v>164</v>
      </c>
      <c r="R166" s="165" t="str">
        <f t="shared" si="40"/>
        <v>1年目光熱水費164</v>
      </c>
      <c r="S166" s="165" t="str">
        <f>IFERROR(+VLOOKUP(R166,インプットシート!$B:$Z,25,0),"")</f>
        <v/>
      </c>
      <c r="T166" s="165" t="str">
        <f>IFERROR(+VLOOKUP(R166,インプットシート!$B:$Z,21,0),"")</f>
        <v/>
      </c>
      <c r="U166">
        <v>164</v>
      </c>
      <c r="V166" s="165" t="str">
        <f t="shared" si="41"/>
        <v>1年目備品購入費164</v>
      </c>
      <c r="W166" s="165" t="str">
        <f>IFERROR(+VLOOKUP(V166,インプットシート!$B:$Z,25,0),"")</f>
        <v/>
      </c>
      <c r="X166" s="165" t="str">
        <f>IFERROR(+VLOOKUP(V166,インプットシート!$B:$Z,21,0),"")</f>
        <v/>
      </c>
      <c r="Y166">
        <v>164</v>
      </c>
      <c r="Z166" s="165" t="str">
        <f t="shared" si="42"/>
        <v>1年目消耗品費164</v>
      </c>
      <c r="AA166" s="165" t="str">
        <f>IFERROR(+VLOOKUP(Z166,インプットシート!$B:$Z,25,0),"")</f>
        <v/>
      </c>
      <c r="AB166" s="165" t="str">
        <f>IFERROR(+VLOOKUP(Z166,インプットシート!$B:$Z,21,0),"")</f>
        <v/>
      </c>
      <c r="AC166">
        <v>164</v>
      </c>
      <c r="AD166" s="165" t="str">
        <f t="shared" si="43"/>
        <v>1年目借料損料164</v>
      </c>
      <c r="AE166" s="165" t="str">
        <f>IFERROR(+VLOOKUP(AD166,インプットシート!$B:$Z,25,0),"")</f>
        <v/>
      </c>
      <c r="AF166" s="165" t="str">
        <f>IFERROR(+VLOOKUP(AD166,インプットシート!$B:$Z,21,0),"")</f>
        <v/>
      </c>
      <c r="AG166">
        <v>164</v>
      </c>
      <c r="AH166" s="165" t="str">
        <f t="shared" si="44"/>
        <v>1年目印刷製本費164</v>
      </c>
      <c r="AI166" s="165" t="str">
        <f>IFERROR(+VLOOKUP(AH166,インプットシート!$B:$Z,25,0),"")</f>
        <v/>
      </c>
      <c r="AJ166" s="165" t="str">
        <f>IFERROR(+VLOOKUP(AH166,インプットシート!$B:$Z,21,0),"")</f>
        <v/>
      </c>
      <c r="AK166">
        <v>164</v>
      </c>
      <c r="AL166" s="165" t="str">
        <f t="shared" si="45"/>
        <v>1年目通信運搬費164</v>
      </c>
      <c r="AM166" s="165" t="str">
        <f>IFERROR(+VLOOKUP(AL166,インプットシート!$B:$Z,25,0),"")</f>
        <v/>
      </c>
      <c r="AN166" s="165" t="str">
        <f>IFERROR(+VLOOKUP(AL166,インプットシート!$B:$Z,21,0),"")</f>
        <v/>
      </c>
      <c r="AO166">
        <v>164</v>
      </c>
      <c r="AP166" s="165" t="str">
        <f t="shared" si="46"/>
        <v>1年目委託費164</v>
      </c>
      <c r="AQ166" s="165" t="str">
        <f>IFERROR(+VLOOKUP(AP166,インプットシート!$B:$Z,25,0),"")</f>
        <v/>
      </c>
      <c r="AR166" s="165" t="str">
        <f>IFERROR(+VLOOKUP(AP166,インプットシート!$B:$Z,21,0),"")</f>
        <v/>
      </c>
      <c r="AS166">
        <v>164</v>
      </c>
      <c r="AT166" s="165" t="str">
        <f t="shared" si="47"/>
        <v>1年目雑役務費164</v>
      </c>
      <c r="AU166" s="165" t="str">
        <f>IFERROR(+VLOOKUP(AT166,インプットシート!$B:$Z,25,0),"")</f>
        <v/>
      </c>
      <c r="AV166" s="165" t="str">
        <f>IFERROR(+VLOOKUP(AT166,インプットシート!$B:$Z,21,0),"")</f>
        <v/>
      </c>
      <c r="AW166">
        <v>164</v>
      </c>
      <c r="AX166" s="165" t="str">
        <f t="shared" si="48"/>
        <v>1年目保険料164</v>
      </c>
      <c r="AY166" s="165" t="str">
        <f>IFERROR(+VLOOKUP(AX166,インプットシート!$B:$Z,25,0),"")</f>
        <v/>
      </c>
      <c r="AZ166" s="165" t="str">
        <f>IFERROR(+VLOOKUP(AX166,インプットシート!$B:$Z,21,0),"")</f>
        <v/>
      </c>
      <c r="BA166">
        <v>164</v>
      </c>
      <c r="BB166" s="165" t="str">
        <f t="shared" si="49"/>
        <v>1年目その他の経費164</v>
      </c>
      <c r="BC166" s="165" t="str">
        <f>IFERROR(+VLOOKUP(BB166,インプットシート!$B:$Z,25,0),"")</f>
        <v/>
      </c>
      <c r="BD166" s="165" t="str">
        <f>IFERROR(+VLOOKUP(BB166,インプットシート!$B:$Z,21,0),"")</f>
        <v/>
      </c>
      <c r="BE166">
        <v>164</v>
      </c>
      <c r="BF166" s="165" t="str">
        <f t="shared" si="50"/>
        <v>1年目参加費収入164</v>
      </c>
      <c r="BG166" s="165" t="str">
        <f>IFERROR(+VLOOKUP(BF166,インプットシート!$B:$Z,25,0),"")</f>
        <v/>
      </c>
      <c r="BH166" s="165" t="str">
        <f>IFERROR(+VLOOKUP(BF166,インプットシート!$B:$Z,21,0),"")</f>
        <v/>
      </c>
      <c r="BI166">
        <v>164</v>
      </c>
      <c r="BJ166" s="165" t="str">
        <f t="shared" si="51"/>
        <v>1年目寄付金・協賛金収入164</v>
      </c>
      <c r="BK166" s="165" t="str">
        <f>IFERROR(+VLOOKUP(BJ166,インプットシート!$B:$Z,25,0),"")</f>
        <v/>
      </c>
      <c r="BL166" s="165" t="str">
        <f>IFERROR(+VLOOKUP(BJ166,インプットシート!$B:$Z,21,0),"")</f>
        <v/>
      </c>
      <c r="BM166">
        <v>164</v>
      </c>
      <c r="BN166" s="165" t="str">
        <f t="shared" si="52"/>
        <v>1年目一般会計繰入金164</v>
      </c>
      <c r="BO166" s="165" t="str">
        <f>IFERROR(+VLOOKUP(BN166,インプットシート!$B:$Z,25,0),"")</f>
        <v/>
      </c>
      <c r="BP166" s="165" t="str">
        <f>IFERROR(+VLOOKUP(BN166,インプットシート!$B:$Z,21,0),"")</f>
        <v/>
      </c>
      <c r="BQ166">
        <v>164</v>
      </c>
      <c r="BR166" s="165" t="str">
        <f t="shared" si="53"/>
        <v>1年目賃金（職員）164</v>
      </c>
      <c r="BS166" s="165" t="str">
        <f>IFERROR(+VLOOKUP(BR166,インプットシート!$B:$Z,25,0),"")</f>
        <v/>
      </c>
      <c r="BT166" s="165" t="str">
        <f>IFERROR(+VLOOKUP(BR166,インプットシート!$B:$Z,21,0),"")</f>
        <v/>
      </c>
    </row>
    <row r="167" spans="1:72">
      <c r="A167">
        <v>165</v>
      </c>
      <c r="B167" s="165" t="str">
        <f t="shared" si="36"/>
        <v>1年目謝金165</v>
      </c>
      <c r="C167" s="165" t="str">
        <f>IFERROR(+VLOOKUP(B167,インプットシート!$B:$Z,25,0),"")</f>
        <v/>
      </c>
      <c r="D167" s="165" t="str">
        <f>IFERROR(+VLOOKUP(B167,インプットシート!$B:$Z,21,0),"")</f>
        <v/>
      </c>
      <c r="E167">
        <v>165</v>
      </c>
      <c r="F167" s="165" t="str">
        <f t="shared" si="37"/>
        <v>1年目旅費165</v>
      </c>
      <c r="G167" s="165" t="str">
        <f>IFERROR(+VLOOKUP(F167,インプットシート!$B:$Z,25,0),"")</f>
        <v/>
      </c>
      <c r="H167" s="165" t="str">
        <f>IFERROR(+VLOOKUP(F167,インプットシート!$B:$Z,21,0),"")</f>
        <v/>
      </c>
      <c r="I167">
        <v>165</v>
      </c>
      <c r="J167" s="165" t="str">
        <f t="shared" si="38"/>
        <v>1年目賃金（アルバイト）165</v>
      </c>
      <c r="K167" s="165" t="str">
        <f>IFERROR(+VLOOKUP(J167,インプットシート!$B:$Z,25,0),"")</f>
        <v/>
      </c>
      <c r="L167" s="165" t="str">
        <f>IFERROR(+VLOOKUP(J167,インプットシート!$B:$Z,21,0),"")</f>
        <v/>
      </c>
      <c r="M167">
        <v>165</v>
      </c>
      <c r="N167" s="165" t="str">
        <f t="shared" si="39"/>
        <v>1年目家賃165</v>
      </c>
      <c r="O167" s="165" t="str">
        <f>IFERROR(+VLOOKUP(N167,インプットシート!$B:$Z,25,0),"")</f>
        <v/>
      </c>
      <c r="P167" s="165" t="str">
        <f>IFERROR(+VLOOKUP(N167,インプットシート!$B:$Z,21,0),"")</f>
        <v/>
      </c>
      <c r="Q167">
        <v>165</v>
      </c>
      <c r="R167" s="165" t="str">
        <f t="shared" si="40"/>
        <v>1年目光熱水費165</v>
      </c>
      <c r="S167" s="165" t="str">
        <f>IFERROR(+VLOOKUP(R167,インプットシート!$B:$Z,25,0),"")</f>
        <v/>
      </c>
      <c r="T167" s="165" t="str">
        <f>IFERROR(+VLOOKUP(R167,インプットシート!$B:$Z,21,0),"")</f>
        <v/>
      </c>
      <c r="U167">
        <v>165</v>
      </c>
      <c r="V167" s="165" t="str">
        <f t="shared" si="41"/>
        <v>1年目備品購入費165</v>
      </c>
      <c r="W167" s="165" t="str">
        <f>IFERROR(+VLOOKUP(V167,インプットシート!$B:$Z,25,0),"")</f>
        <v/>
      </c>
      <c r="X167" s="165" t="str">
        <f>IFERROR(+VLOOKUP(V167,インプットシート!$B:$Z,21,0),"")</f>
        <v/>
      </c>
      <c r="Y167">
        <v>165</v>
      </c>
      <c r="Z167" s="165" t="str">
        <f t="shared" si="42"/>
        <v>1年目消耗品費165</v>
      </c>
      <c r="AA167" s="165" t="str">
        <f>IFERROR(+VLOOKUP(Z167,インプットシート!$B:$Z,25,0),"")</f>
        <v/>
      </c>
      <c r="AB167" s="165" t="str">
        <f>IFERROR(+VLOOKUP(Z167,インプットシート!$B:$Z,21,0),"")</f>
        <v/>
      </c>
      <c r="AC167">
        <v>165</v>
      </c>
      <c r="AD167" s="165" t="str">
        <f t="shared" si="43"/>
        <v>1年目借料損料165</v>
      </c>
      <c r="AE167" s="165" t="str">
        <f>IFERROR(+VLOOKUP(AD167,インプットシート!$B:$Z,25,0),"")</f>
        <v/>
      </c>
      <c r="AF167" s="165" t="str">
        <f>IFERROR(+VLOOKUP(AD167,インプットシート!$B:$Z,21,0),"")</f>
        <v/>
      </c>
      <c r="AG167">
        <v>165</v>
      </c>
      <c r="AH167" s="165" t="str">
        <f t="shared" si="44"/>
        <v>1年目印刷製本費165</v>
      </c>
      <c r="AI167" s="165" t="str">
        <f>IFERROR(+VLOOKUP(AH167,インプットシート!$B:$Z,25,0),"")</f>
        <v/>
      </c>
      <c r="AJ167" s="165" t="str">
        <f>IFERROR(+VLOOKUP(AH167,インプットシート!$B:$Z,21,0),"")</f>
        <v/>
      </c>
      <c r="AK167">
        <v>165</v>
      </c>
      <c r="AL167" s="165" t="str">
        <f t="shared" si="45"/>
        <v>1年目通信運搬費165</v>
      </c>
      <c r="AM167" s="165" t="str">
        <f>IFERROR(+VLOOKUP(AL167,インプットシート!$B:$Z,25,0),"")</f>
        <v/>
      </c>
      <c r="AN167" s="165" t="str">
        <f>IFERROR(+VLOOKUP(AL167,インプットシート!$B:$Z,21,0),"")</f>
        <v/>
      </c>
      <c r="AO167">
        <v>165</v>
      </c>
      <c r="AP167" s="165" t="str">
        <f t="shared" si="46"/>
        <v>1年目委託費165</v>
      </c>
      <c r="AQ167" s="165" t="str">
        <f>IFERROR(+VLOOKUP(AP167,インプットシート!$B:$Z,25,0),"")</f>
        <v/>
      </c>
      <c r="AR167" s="165" t="str">
        <f>IFERROR(+VLOOKUP(AP167,インプットシート!$B:$Z,21,0),"")</f>
        <v/>
      </c>
      <c r="AS167">
        <v>165</v>
      </c>
      <c r="AT167" s="165" t="str">
        <f t="shared" si="47"/>
        <v>1年目雑役務費165</v>
      </c>
      <c r="AU167" s="165" t="str">
        <f>IFERROR(+VLOOKUP(AT167,インプットシート!$B:$Z,25,0),"")</f>
        <v/>
      </c>
      <c r="AV167" s="165" t="str">
        <f>IFERROR(+VLOOKUP(AT167,インプットシート!$B:$Z,21,0),"")</f>
        <v/>
      </c>
      <c r="AW167">
        <v>165</v>
      </c>
      <c r="AX167" s="165" t="str">
        <f t="shared" si="48"/>
        <v>1年目保険料165</v>
      </c>
      <c r="AY167" s="165" t="str">
        <f>IFERROR(+VLOOKUP(AX167,インプットシート!$B:$Z,25,0),"")</f>
        <v/>
      </c>
      <c r="AZ167" s="165" t="str">
        <f>IFERROR(+VLOOKUP(AX167,インプットシート!$B:$Z,21,0),"")</f>
        <v/>
      </c>
      <c r="BA167">
        <v>165</v>
      </c>
      <c r="BB167" s="165" t="str">
        <f t="shared" si="49"/>
        <v>1年目その他の経費165</v>
      </c>
      <c r="BC167" s="165" t="str">
        <f>IFERROR(+VLOOKUP(BB167,インプットシート!$B:$Z,25,0),"")</f>
        <v/>
      </c>
      <c r="BD167" s="165" t="str">
        <f>IFERROR(+VLOOKUP(BB167,インプットシート!$B:$Z,21,0),"")</f>
        <v/>
      </c>
      <c r="BE167">
        <v>165</v>
      </c>
      <c r="BF167" s="165" t="str">
        <f t="shared" si="50"/>
        <v>1年目参加費収入165</v>
      </c>
      <c r="BG167" s="165" t="str">
        <f>IFERROR(+VLOOKUP(BF167,インプットシート!$B:$Z,25,0),"")</f>
        <v/>
      </c>
      <c r="BH167" s="165" t="str">
        <f>IFERROR(+VLOOKUP(BF167,インプットシート!$B:$Z,21,0),"")</f>
        <v/>
      </c>
      <c r="BI167">
        <v>165</v>
      </c>
      <c r="BJ167" s="165" t="str">
        <f t="shared" si="51"/>
        <v>1年目寄付金・協賛金収入165</v>
      </c>
      <c r="BK167" s="165" t="str">
        <f>IFERROR(+VLOOKUP(BJ167,インプットシート!$B:$Z,25,0),"")</f>
        <v/>
      </c>
      <c r="BL167" s="165" t="str">
        <f>IFERROR(+VLOOKUP(BJ167,インプットシート!$B:$Z,21,0),"")</f>
        <v/>
      </c>
      <c r="BM167">
        <v>165</v>
      </c>
      <c r="BN167" s="165" t="str">
        <f t="shared" si="52"/>
        <v>1年目一般会計繰入金165</v>
      </c>
      <c r="BO167" s="165" t="str">
        <f>IFERROR(+VLOOKUP(BN167,インプットシート!$B:$Z,25,0),"")</f>
        <v/>
      </c>
      <c r="BP167" s="165" t="str">
        <f>IFERROR(+VLOOKUP(BN167,インプットシート!$B:$Z,21,0),"")</f>
        <v/>
      </c>
      <c r="BQ167">
        <v>165</v>
      </c>
      <c r="BR167" s="165" t="str">
        <f t="shared" si="53"/>
        <v>1年目賃金（職員）165</v>
      </c>
      <c r="BS167" s="165" t="str">
        <f>IFERROR(+VLOOKUP(BR167,インプットシート!$B:$Z,25,0),"")</f>
        <v/>
      </c>
      <c r="BT167" s="165" t="str">
        <f>IFERROR(+VLOOKUP(BR167,インプットシート!$B:$Z,21,0),"")</f>
        <v/>
      </c>
    </row>
    <row r="168" spans="1:72">
      <c r="A168">
        <v>166</v>
      </c>
      <c r="B168" s="165" t="str">
        <f t="shared" si="36"/>
        <v>1年目謝金166</v>
      </c>
      <c r="C168" s="165" t="str">
        <f>IFERROR(+VLOOKUP(B168,インプットシート!$B:$Z,25,0),"")</f>
        <v/>
      </c>
      <c r="D168" s="165" t="str">
        <f>IFERROR(+VLOOKUP(B168,インプットシート!$B:$Z,21,0),"")</f>
        <v/>
      </c>
      <c r="E168">
        <v>166</v>
      </c>
      <c r="F168" s="165" t="str">
        <f t="shared" si="37"/>
        <v>1年目旅費166</v>
      </c>
      <c r="G168" s="165" t="str">
        <f>IFERROR(+VLOOKUP(F168,インプットシート!$B:$Z,25,0),"")</f>
        <v/>
      </c>
      <c r="H168" s="165" t="str">
        <f>IFERROR(+VLOOKUP(F168,インプットシート!$B:$Z,21,0),"")</f>
        <v/>
      </c>
      <c r="I168">
        <v>166</v>
      </c>
      <c r="J168" s="165" t="str">
        <f t="shared" si="38"/>
        <v>1年目賃金（アルバイト）166</v>
      </c>
      <c r="K168" s="165" t="str">
        <f>IFERROR(+VLOOKUP(J168,インプットシート!$B:$Z,25,0),"")</f>
        <v/>
      </c>
      <c r="L168" s="165" t="str">
        <f>IFERROR(+VLOOKUP(J168,インプットシート!$B:$Z,21,0),"")</f>
        <v/>
      </c>
      <c r="M168">
        <v>166</v>
      </c>
      <c r="N168" s="165" t="str">
        <f t="shared" si="39"/>
        <v>1年目家賃166</v>
      </c>
      <c r="O168" s="165" t="str">
        <f>IFERROR(+VLOOKUP(N168,インプットシート!$B:$Z,25,0),"")</f>
        <v/>
      </c>
      <c r="P168" s="165" t="str">
        <f>IFERROR(+VLOOKUP(N168,インプットシート!$B:$Z,21,0),"")</f>
        <v/>
      </c>
      <c r="Q168">
        <v>166</v>
      </c>
      <c r="R168" s="165" t="str">
        <f t="shared" si="40"/>
        <v>1年目光熱水費166</v>
      </c>
      <c r="S168" s="165" t="str">
        <f>IFERROR(+VLOOKUP(R168,インプットシート!$B:$Z,25,0),"")</f>
        <v/>
      </c>
      <c r="T168" s="165" t="str">
        <f>IFERROR(+VLOOKUP(R168,インプットシート!$B:$Z,21,0),"")</f>
        <v/>
      </c>
      <c r="U168">
        <v>166</v>
      </c>
      <c r="V168" s="165" t="str">
        <f t="shared" si="41"/>
        <v>1年目備品購入費166</v>
      </c>
      <c r="W168" s="165" t="str">
        <f>IFERROR(+VLOOKUP(V168,インプットシート!$B:$Z,25,0),"")</f>
        <v/>
      </c>
      <c r="X168" s="165" t="str">
        <f>IFERROR(+VLOOKUP(V168,インプットシート!$B:$Z,21,0),"")</f>
        <v/>
      </c>
      <c r="Y168">
        <v>166</v>
      </c>
      <c r="Z168" s="165" t="str">
        <f t="shared" si="42"/>
        <v>1年目消耗品費166</v>
      </c>
      <c r="AA168" s="165" t="str">
        <f>IFERROR(+VLOOKUP(Z168,インプットシート!$B:$Z,25,0),"")</f>
        <v/>
      </c>
      <c r="AB168" s="165" t="str">
        <f>IFERROR(+VLOOKUP(Z168,インプットシート!$B:$Z,21,0),"")</f>
        <v/>
      </c>
      <c r="AC168">
        <v>166</v>
      </c>
      <c r="AD168" s="165" t="str">
        <f t="shared" si="43"/>
        <v>1年目借料損料166</v>
      </c>
      <c r="AE168" s="165" t="str">
        <f>IFERROR(+VLOOKUP(AD168,インプットシート!$B:$Z,25,0),"")</f>
        <v/>
      </c>
      <c r="AF168" s="165" t="str">
        <f>IFERROR(+VLOOKUP(AD168,インプットシート!$B:$Z,21,0),"")</f>
        <v/>
      </c>
      <c r="AG168">
        <v>166</v>
      </c>
      <c r="AH168" s="165" t="str">
        <f t="shared" si="44"/>
        <v>1年目印刷製本費166</v>
      </c>
      <c r="AI168" s="165" t="str">
        <f>IFERROR(+VLOOKUP(AH168,インプットシート!$B:$Z,25,0),"")</f>
        <v/>
      </c>
      <c r="AJ168" s="165" t="str">
        <f>IFERROR(+VLOOKUP(AH168,インプットシート!$B:$Z,21,0),"")</f>
        <v/>
      </c>
      <c r="AK168">
        <v>166</v>
      </c>
      <c r="AL168" s="165" t="str">
        <f t="shared" si="45"/>
        <v>1年目通信運搬費166</v>
      </c>
      <c r="AM168" s="165" t="str">
        <f>IFERROR(+VLOOKUP(AL168,インプットシート!$B:$Z,25,0),"")</f>
        <v/>
      </c>
      <c r="AN168" s="165" t="str">
        <f>IFERROR(+VLOOKUP(AL168,インプットシート!$B:$Z,21,0),"")</f>
        <v/>
      </c>
      <c r="AO168">
        <v>166</v>
      </c>
      <c r="AP168" s="165" t="str">
        <f t="shared" si="46"/>
        <v>1年目委託費166</v>
      </c>
      <c r="AQ168" s="165" t="str">
        <f>IFERROR(+VLOOKUP(AP168,インプットシート!$B:$Z,25,0),"")</f>
        <v/>
      </c>
      <c r="AR168" s="165" t="str">
        <f>IFERROR(+VLOOKUP(AP168,インプットシート!$B:$Z,21,0),"")</f>
        <v/>
      </c>
      <c r="AS168">
        <v>166</v>
      </c>
      <c r="AT168" s="165" t="str">
        <f t="shared" si="47"/>
        <v>1年目雑役務費166</v>
      </c>
      <c r="AU168" s="165" t="str">
        <f>IFERROR(+VLOOKUP(AT168,インプットシート!$B:$Z,25,0),"")</f>
        <v/>
      </c>
      <c r="AV168" s="165" t="str">
        <f>IFERROR(+VLOOKUP(AT168,インプットシート!$B:$Z,21,0),"")</f>
        <v/>
      </c>
      <c r="AW168">
        <v>166</v>
      </c>
      <c r="AX168" s="165" t="str">
        <f t="shared" si="48"/>
        <v>1年目保険料166</v>
      </c>
      <c r="AY168" s="165" t="str">
        <f>IFERROR(+VLOOKUP(AX168,インプットシート!$B:$Z,25,0),"")</f>
        <v/>
      </c>
      <c r="AZ168" s="165" t="str">
        <f>IFERROR(+VLOOKUP(AX168,インプットシート!$B:$Z,21,0),"")</f>
        <v/>
      </c>
      <c r="BA168">
        <v>166</v>
      </c>
      <c r="BB168" s="165" t="str">
        <f t="shared" si="49"/>
        <v>1年目その他の経費166</v>
      </c>
      <c r="BC168" s="165" t="str">
        <f>IFERROR(+VLOOKUP(BB168,インプットシート!$B:$Z,25,0),"")</f>
        <v/>
      </c>
      <c r="BD168" s="165" t="str">
        <f>IFERROR(+VLOOKUP(BB168,インプットシート!$B:$Z,21,0),"")</f>
        <v/>
      </c>
      <c r="BE168">
        <v>166</v>
      </c>
      <c r="BF168" s="165" t="str">
        <f t="shared" si="50"/>
        <v>1年目参加費収入166</v>
      </c>
      <c r="BG168" s="165" t="str">
        <f>IFERROR(+VLOOKUP(BF168,インプットシート!$B:$Z,25,0),"")</f>
        <v/>
      </c>
      <c r="BH168" s="165" t="str">
        <f>IFERROR(+VLOOKUP(BF168,インプットシート!$B:$Z,21,0),"")</f>
        <v/>
      </c>
      <c r="BI168">
        <v>166</v>
      </c>
      <c r="BJ168" s="165" t="str">
        <f t="shared" si="51"/>
        <v>1年目寄付金・協賛金収入166</v>
      </c>
      <c r="BK168" s="165" t="str">
        <f>IFERROR(+VLOOKUP(BJ168,インプットシート!$B:$Z,25,0),"")</f>
        <v/>
      </c>
      <c r="BL168" s="165" t="str">
        <f>IFERROR(+VLOOKUP(BJ168,インプットシート!$B:$Z,21,0),"")</f>
        <v/>
      </c>
      <c r="BM168">
        <v>166</v>
      </c>
      <c r="BN168" s="165" t="str">
        <f t="shared" si="52"/>
        <v>1年目一般会計繰入金166</v>
      </c>
      <c r="BO168" s="165" t="str">
        <f>IFERROR(+VLOOKUP(BN168,インプットシート!$B:$Z,25,0),"")</f>
        <v/>
      </c>
      <c r="BP168" s="165" t="str">
        <f>IFERROR(+VLOOKUP(BN168,インプットシート!$B:$Z,21,0),"")</f>
        <v/>
      </c>
      <c r="BQ168">
        <v>166</v>
      </c>
      <c r="BR168" s="165" t="str">
        <f t="shared" si="53"/>
        <v>1年目賃金（職員）166</v>
      </c>
      <c r="BS168" s="165" t="str">
        <f>IFERROR(+VLOOKUP(BR168,インプットシート!$B:$Z,25,0),"")</f>
        <v/>
      </c>
      <c r="BT168" s="165" t="str">
        <f>IFERROR(+VLOOKUP(BR168,インプットシート!$B:$Z,21,0),"")</f>
        <v/>
      </c>
    </row>
    <row r="169" spans="1:72">
      <c r="A169">
        <v>167</v>
      </c>
      <c r="B169" s="165" t="str">
        <f t="shared" si="36"/>
        <v>1年目謝金167</v>
      </c>
      <c r="C169" s="165" t="str">
        <f>IFERROR(+VLOOKUP(B169,インプットシート!$B:$Z,25,0),"")</f>
        <v/>
      </c>
      <c r="D169" s="165" t="str">
        <f>IFERROR(+VLOOKUP(B169,インプットシート!$B:$Z,21,0),"")</f>
        <v/>
      </c>
      <c r="E169">
        <v>167</v>
      </c>
      <c r="F169" s="165" t="str">
        <f t="shared" si="37"/>
        <v>1年目旅費167</v>
      </c>
      <c r="G169" s="165" t="str">
        <f>IFERROR(+VLOOKUP(F169,インプットシート!$B:$Z,25,0),"")</f>
        <v/>
      </c>
      <c r="H169" s="165" t="str">
        <f>IFERROR(+VLOOKUP(F169,インプットシート!$B:$Z,21,0),"")</f>
        <v/>
      </c>
      <c r="I169">
        <v>167</v>
      </c>
      <c r="J169" s="165" t="str">
        <f t="shared" si="38"/>
        <v>1年目賃金（アルバイト）167</v>
      </c>
      <c r="K169" s="165" t="str">
        <f>IFERROR(+VLOOKUP(J169,インプットシート!$B:$Z,25,0),"")</f>
        <v/>
      </c>
      <c r="L169" s="165" t="str">
        <f>IFERROR(+VLOOKUP(J169,インプットシート!$B:$Z,21,0),"")</f>
        <v/>
      </c>
      <c r="M169">
        <v>167</v>
      </c>
      <c r="N169" s="165" t="str">
        <f t="shared" si="39"/>
        <v>1年目家賃167</v>
      </c>
      <c r="O169" s="165" t="str">
        <f>IFERROR(+VLOOKUP(N169,インプットシート!$B:$Z,25,0),"")</f>
        <v/>
      </c>
      <c r="P169" s="165" t="str">
        <f>IFERROR(+VLOOKUP(N169,インプットシート!$B:$Z,21,0),"")</f>
        <v/>
      </c>
      <c r="Q169">
        <v>167</v>
      </c>
      <c r="R169" s="165" t="str">
        <f t="shared" si="40"/>
        <v>1年目光熱水費167</v>
      </c>
      <c r="S169" s="165" t="str">
        <f>IFERROR(+VLOOKUP(R169,インプットシート!$B:$Z,25,0),"")</f>
        <v/>
      </c>
      <c r="T169" s="165" t="str">
        <f>IFERROR(+VLOOKUP(R169,インプットシート!$B:$Z,21,0),"")</f>
        <v/>
      </c>
      <c r="U169">
        <v>167</v>
      </c>
      <c r="V169" s="165" t="str">
        <f t="shared" si="41"/>
        <v>1年目備品購入費167</v>
      </c>
      <c r="W169" s="165" t="str">
        <f>IFERROR(+VLOOKUP(V169,インプットシート!$B:$Z,25,0),"")</f>
        <v/>
      </c>
      <c r="X169" s="165" t="str">
        <f>IFERROR(+VLOOKUP(V169,インプットシート!$B:$Z,21,0),"")</f>
        <v/>
      </c>
      <c r="Y169">
        <v>167</v>
      </c>
      <c r="Z169" s="165" t="str">
        <f t="shared" si="42"/>
        <v>1年目消耗品費167</v>
      </c>
      <c r="AA169" s="165" t="str">
        <f>IFERROR(+VLOOKUP(Z169,インプットシート!$B:$Z,25,0),"")</f>
        <v/>
      </c>
      <c r="AB169" s="165" t="str">
        <f>IFERROR(+VLOOKUP(Z169,インプットシート!$B:$Z,21,0),"")</f>
        <v/>
      </c>
      <c r="AC169">
        <v>167</v>
      </c>
      <c r="AD169" s="165" t="str">
        <f t="shared" si="43"/>
        <v>1年目借料損料167</v>
      </c>
      <c r="AE169" s="165" t="str">
        <f>IFERROR(+VLOOKUP(AD169,インプットシート!$B:$Z,25,0),"")</f>
        <v/>
      </c>
      <c r="AF169" s="165" t="str">
        <f>IFERROR(+VLOOKUP(AD169,インプットシート!$B:$Z,21,0),"")</f>
        <v/>
      </c>
      <c r="AG169">
        <v>167</v>
      </c>
      <c r="AH169" s="165" t="str">
        <f t="shared" si="44"/>
        <v>1年目印刷製本費167</v>
      </c>
      <c r="AI169" s="165" t="str">
        <f>IFERROR(+VLOOKUP(AH169,インプットシート!$B:$Z,25,0),"")</f>
        <v/>
      </c>
      <c r="AJ169" s="165" t="str">
        <f>IFERROR(+VLOOKUP(AH169,インプットシート!$B:$Z,21,0),"")</f>
        <v/>
      </c>
      <c r="AK169">
        <v>167</v>
      </c>
      <c r="AL169" s="165" t="str">
        <f t="shared" si="45"/>
        <v>1年目通信運搬費167</v>
      </c>
      <c r="AM169" s="165" t="str">
        <f>IFERROR(+VLOOKUP(AL169,インプットシート!$B:$Z,25,0),"")</f>
        <v/>
      </c>
      <c r="AN169" s="165" t="str">
        <f>IFERROR(+VLOOKUP(AL169,インプットシート!$B:$Z,21,0),"")</f>
        <v/>
      </c>
      <c r="AO169">
        <v>167</v>
      </c>
      <c r="AP169" s="165" t="str">
        <f t="shared" si="46"/>
        <v>1年目委託費167</v>
      </c>
      <c r="AQ169" s="165" t="str">
        <f>IFERROR(+VLOOKUP(AP169,インプットシート!$B:$Z,25,0),"")</f>
        <v/>
      </c>
      <c r="AR169" s="165" t="str">
        <f>IFERROR(+VLOOKUP(AP169,インプットシート!$B:$Z,21,0),"")</f>
        <v/>
      </c>
      <c r="AS169">
        <v>167</v>
      </c>
      <c r="AT169" s="165" t="str">
        <f t="shared" si="47"/>
        <v>1年目雑役務費167</v>
      </c>
      <c r="AU169" s="165" t="str">
        <f>IFERROR(+VLOOKUP(AT169,インプットシート!$B:$Z,25,0),"")</f>
        <v/>
      </c>
      <c r="AV169" s="165" t="str">
        <f>IFERROR(+VLOOKUP(AT169,インプットシート!$B:$Z,21,0),"")</f>
        <v/>
      </c>
      <c r="AW169">
        <v>167</v>
      </c>
      <c r="AX169" s="165" t="str">
        <f t="shared" si="48"/>
        <v>1年目保険料167</v>
      </c>
      <c r="AY169" s="165" t="str">
        <f>IFERROR(+VLOOKUP(AX169,インプットシート!$B:$Z,25,0),"")</f>
        <v/>
      </c>
      <c r="AZ169" s="165" t="str">
        <f>IFERROR(+VLOOKUP(AX169,インプットシート!$B:$Z,21,0),"")</f>
        <v/>
      </c>
      <c r="BA169">
        <v>167</v>
      </c>
      <c r="BB169" s="165" t="str">
        <f t="shared" si="49"/>
        <v>1年目その他の経費167</v>
      </c>
      <c r="BC169" s="165" t="str">
        <f>IFERROR(+VLOOKUP(BB169,インプットシート!$B:$Z,25,0),"")</f>
        <v/>
      </c>
      <c r="BD169" s="165" t="str">
        <f>IFERROR(+VLOOKUP(BB169,インプットシート!$B:$Z,21,0),"")</f>
        <v/>
      </c>
      <c r="BE169">
        <v>167</v>
      </c>
      <c r="BF169" s="165" t="str">
        <f t="shared" si="50"/>
        <v>1年目参加費収入167</v>
      </c>
      <c r="BG169" s="165" t="str">
        <f>IFERROR(+VLOOKUP(BF169,インプットシート!$B:$Z,25,0),"")</f>
        <v/>
      </c>
      <c r="BH169" s="165" t="str">
        <f>IFERROR(+VLOOKUP(BF169,インプットシート!$B:$Z,21,0),"")</f>
        <v/>
      </c>
      <c r="BI169">
        <v>167</v>
      </c>
      <c r="BJ169" s="165" t="str">
        <f t="shared" si="51"/>
        <v>1年目寄付金・協賛金収入167</v>
      </c>
      <c r="BK169" s="165" t="str">
        <f>IFERROR(+VLOOKUP(BJ169,インプットシート!$B:$Z,25,0),"")</f>
        <v/>
      </c>
      <c r="BL169" s="165" t="str">
        <f>IFERROR(+VLOOKUP(BJ169,インプットシート!$B:$Z,21,0),"")</f>
        <v/>
      </c>
      <c r="BM169">
        <v>167</v>
      </c>
      <c r="BN169" s="165" t="str">
        <f t="shared" si="52"/>
        <v>1年目一般会計繰入金167</v>
      </c>
      <c r="BO169" s="165" t="str">
        <f>IFERROR(+VLOOKUP(BN169,インプットシート!$B:$Z,25,0),"")</f>
        <v/>
      </c>
      <c r="BP169" s="165" t="str">
        <f>IFERROR(+VLOOKUP(BN169,インプットシート!$B:$Z,21,0),"")</f>
        <v/>
      </c>
      <c r="BQ169">
        <v>167</v>
      </c>
      <c r="BR169" s="165" t="str">
        <f t="shared" si="53"/>
        <v>1年目賃金（職員）167</v>
      </c>
      <c r="BS169" s="165" t="str">
        <f>IFERROR(+VLOOKUP(BR169,インプットシート!$B:$Z,25,0),"")</f>
        <v/>
      </c>
      <c r="BT169" s="165" t="str">
        <f>IFERROR(+VLOOKUP(BR169,インプットシート!$B:$Z,21,0),"")</f>
        <v/>
      </c>
    </row>
    <row r="170" spans="1:72">
      <c r="A170">
        <v>168</v>
      </c>
      <c r="B170" s="165" t="str">
        <f t="shared" si="36"/>
        <v>1年目謝金168</v>
      </c>
      <c r="C170" s="165" t="str">
        <f>IFERROR(+VLOOKUP(B170,インプットシート!$B:$Z,25,0),"")</f>
        <v/>
      </c>
      <c r="D170" s="165" t="str">
        <f>IFERROR(+VLOOKUP(B170,インプットシート!$B:$Z,21,0),"")</f>
        <v/>
      </c>
      <c r="E170">
        <v>168</v>
      </c>
      <c r="F170" s="165" t="str">
        <f t="shared" si="37"/>
        <v>1年目旅費168</v>
      </c>
      <c r="G170" s="165" t="str">
        <f>IFERROR(+VLOOKUP(F170,インプットシート!$B:$Z,25,0),"")</f>
        <v/>
      </c>
      <c r="H170" s="165" t="str">
        <f>IFERROR(+VLOOKUP(F170,インプットシート!$B:$Z,21,0),"")</f>
        <v/>
      </c>
      <c r="I170">
        <v>168</v>
      </c>
      <c r="J170" s="165" t="str">
        <f t="shared" si="38"/>
        <v>1年目賃金（アルバイト）168</v>
      </c>
      <c r="K170" s="165" t="str">
        <f>IFERROR(+VLOOKUP(J170,インプットシート!$B:$Z,25,0),"")</f>
        <v/>
      </c>
      <c r="L170" s="165" t="str">
        <f>IFERROR(+VLOOKUP(J170,インプットシート!$B:$Z,21,0),"")</f>
        <v/>
      </c>
      <c r="M170">
        <v>168</v>
      </c>
      <c r="N170" s="165" t="str">
        <f t="shared" si="39"/>
        <v>1年目家賃168</v>
      </c>
      <c r="O170" s="165" t="str">
        <f>IFERROR(+VLOOKUP(N170,インプットシート!$B:$Z,25,0),"")</f>
        <v/>
      </c>
      <c r="P170" s="165" t="str">
        <f>IFERROR(+VLOOKUP(N170,インプットシート!$B:$Z,21,0),"")</f>
        <v/>
      </c>
      <c r="Q170">
        <v>168</v>
      </c>
      <c r="R170" s="165" t="str">
        <f t="shared" si="40"/>
        <v>1年目光熱水費168</v>
      </c>
      <c r="S170" s="165" t="str">
        <f>IFERROR(+VLOOKUP(R170,インプットシート!$B:$Z,25,0),"")</f>
        <v/>
      </c>
      <c r="T170" s="165" t="str">
        <f>IFERROR(+VLOOKUP(R170,インプットシート!$B:$Z,21,0),"")</f>
        <v/>
      </c>
      <c r="U170">
        <v>168</v>
      </c>
      <c r="V170" s="165" t="str">
        <f t="shared" si="41"/>
        <v>1年目備品購入費168</v>
      </c>
      <c r="W170" s="165" t="str">
        <f>IFERROR(+VLOOKUP(V170,インプットシート!$B:$Z,25,0),"")</f>
        <v/>
      </c>
      <c r="X170" s="165" t="str">
        <f>IFERROR(+VLOOKUP(V170,インプットシート!$B:$Z,21,0),"")</f>
        <v/>
      </c>
      <c r="Y170">
        <v>168</v>
      </c>
      <c r="Z170" s="165" t="str">
        <f t="shared" si="42"/>
        <v>1年目消耗品費168</v>
      </c>
      <c r="AA170" s="165" t="str">
        <f>IFERROR(+VLOOKUP(Z170,インプットシート!$B:$Z,25,0),"")</f>
        <v/>
      </c>
      <c r="AB170" s="165" t="str">
        <f>IFERROR(+VLOOKUP(Z170,インプットシート!$B:$Z,21,0),"")</f>
        <v/>
      </c>
      <c r="AC170">
        <v>168</v>
      </c>
      <c r="AD170" s="165" t="str">
        <f t="shared" si="43"/>
        <v>1年目借料損料168</v>
      </c>
      <c r="AE170" s="165" t="str">
        <f>IFERROR(+VLOOKUP(AD170,インプットシート!$B:$Z,25,0),"")</f>
        <v/>
      </c>
      <c r="AF170" s="165" t="str">
        <f>IFERROR(+VLOOKUP(AD170,インプットシート!$B:$Z,21,0),"")</f>
        <v/>
      </c>
      <c r="AG170">
        <v>168</v>
      </c>
      <c r="AH170" s="165" t="str">
        <f t="shared" si="44"/>
        <v>1年目印刷製本費168</v>
      </c>
      <c r="AI170" s="165" t="str">
        <f>IFERROR(+VLOOKUP(AH170,インプットシート!$B:$Z,25,0),"")</f>
        <v/>
      </c>
      <c r="AJ170" s="165" t="str">
        <f>IFERROR(+VLOOKUP(AH170,インプットシート!$B:$Z,21,0),"")</f>
        <v/>
      </c>
      <c r="AK170">
        <v>168</v>
      </c>
      <c r="AL170" s="165" t="str">
        <f t="shared" si="45"/>
        <v>1年目通信運搬費168</v>
      </c>
      <c r="AM170" s="165" t="str">
        <f>IFERROR(+VLOOKUP(AL170,インプットシート!$B:$Z,25,0),"")</f>
        <v/>
      </c>
      <c r="AN170" s="165" t="str">
        <f>IFERROR(+VLOOKUP(AL170,インプットシート!$B:$Z,21,0),"")</f>
        <v/>
      </c>
      <c r="AO170">
        <v>168</v>
      </c>
      <c r="AP170" s="165" t="str">
        <f t="shared" si="46"/>
        <v>1年目委託費168</v>
      </c>
      <c r="AQ170" s="165" t="str">
        <f>IFERROR(+VLOOKUP(AP170,インプットシート!$B:$Z,25,0),"")</f>
        <v/>
      </c>
      <c r="AR170" s="165" t="str">
        <f>IFERROR(+VLOOKUP(AP170,インプットシート!$B:$Z,21,0),"")</f>
        <v/>
      </c>
      <c r="AS170">
        <v>168</v>
      </c>
      <c r="AT170" s="165" t="str">
        <f t="shared" si="47"/>
        <v>1年目雑役務費168</v>
      </c>
      <c r="AU170" s="165" t="str">
        <f>IFERROR(+VLOOKUP(AT170,インプットシート!$B:$Z,25,0),"")</f>
        <v/>
      </c>
      <c r="AV170" s="165" t="str">
        <f>IFERROR(+VLOOKUP(AT170,インプットシート!$B:$Z,21,0),"")</f>
        <v/>
      </c>
      <c r="AW170">
        <v>168</v>
      </c>
      <c r="AX170" s="165" t="str">
        <f t="shared" si="48"/>
        <v>1年目保険料168</v>
      </c>
      <c r="AY170" s="165" t="str">
        <f>IFERROR(+VLOOKUP(AX170,インプットシート!$B:$Z,25,0),"")</f>
        <v/>
      </c>
      <c r="AZ170" s="165" t="str">
        <f>IFERROR(+VLOOKUP(AX170,インプットシート!$B:$Z,21,0),"")</f>
        <v/>
      </c>
      <c r="BA170">
        <v>168</v>
      </c>
      <c r="BB170" s="165" t="str">
        <f t="shared" si="49"/>
        <v>1年目その他の経費168</v>
      </c>
      <c r="BC170" s="165" t="str">
        <f>IFERROR(+VLOOKUP(BB170,インプットシート!$B:$Z,25,0),"")</f>
        <v/>
      </c>
      <c r="BD170" s="165" t="str">
        <f>IFERROR(+VLOOKUP(BB170,インプットシート!$B:$Z,21,0),"")</f>
        <v/>
      </c>
      <c r="BE170">
        <v>168</v>
      </c>
      <c r="BF170" s="165" t="str">
        <f t="shared" si="50"/>
        <v>1年目参加費収入168</v>
      </c>
      <c r="BG170" s="165" t="str">
        <f>IFERROR(+VLOOKUP(BF170,インプットシート!$B:$Z,25,0),"")</f>
        <v/>
      </c>
      <c r="BH170" s="165" t="str">
        <f>IFERROR(+VLOOKUP(BF170,インプットシート!$B:$Z,21,0),"")</f>
        <v/>
      </c>
      <c r="BI170">
        <v>168</v>
      </c>
      <c r="BJ170" s="165" t="str">
        <f t="shared" si="51"/>
        <v>1年目寄付金・協賛金収入168</v>
      </c>
      <c r="BK170" s="165" t="str">
        <f>IFERROR(+VLOOKUP(BJ170,インプットシート!$B:$Z,25,0),"")</f>
        <v/>
      </c>
      <c r="BL170" s="165" t="str">
        <f>IFERROR(+VLOOKUP(BJ170,インプットシート!$B:$Z,21,0),"")</f>
        <v/>
      </c>
      <c r="BM170">
        <v>168</v>
      </c>
      <c r="BN170" s="165" t="str">
        <f t="shared" si="52"/>
        <v>1年目一般会計繰入金168</v>
      </c>
      <c r="BO170" s="165" t="str">
        <f>IFERROR(+VLOOKUP(BN170,インプットシート!$B:$Z,25,0),"")</f>
        <v/>
      </c>
      <c r="BP170" s="165" t="str">
        <f>IFERROR(+VLOOKUP(BN170,インプットシート!$B:$Z,21,0),"")</f>
        <v/>
      </c>
      <c r="BQ170">
        <v>168</v>
      </c>
      <c r="BR170" s="165" t="str">
        <f t="shared" si="53"/>
        <v>1年目賃金（職員）168</v>
      </c>
      <c r="BS170" s="165" t="str">
        <f>IFERROR(+VLOOKUP(BR170,インプットシート!$B:$Z,25,0),"")</f>
        <v/>
      </c>
      <c r="BT170" s="165" t="str">
        <f>IFERROR(+VLOOKUP(BR170,インプットシート!$B:$Z,21,0),"")</f>
        <v/>
      </c>
    </row>
    <row r="171" spans="1:72">
      <c r="A171">
        <v>169</v>
      </c>
      <c r="B171" s="165" t="str">
        <f t="shared" si="36"/>
        <v>1年目謝金169</v>
      </c>
      <c r="C171" s="165" t="str">
        <f>IFERROR(+VLOOKUP(B171,インプットシート!$B:$Z,25,0),"")</f>
        <v/>
      </c>
      <c r="D171" s="165" t="str">
        <f>IFERROR(+VLOOKUP(B171,インプットシート!$B:$Z,21,0),"")</f>
        <v/>
      </c>
      <c r="E171">
        <v>169</v>
      </c>
      <c r="F171" s="165" t="str">
        <f t="shared" si="37"/>
        <v>1年目旅費169</v>
      </c>
      <c r="G171" s="165" t="str">
        <f>IFERROR(+VLOOKUP(F171,インプットシート!$B:$Z,25,0),"")</f>
        <v/>
      </c>
      <c r="H171" s="165" t="str">
        <f>IFERROR(+VLOOKUP(F171,インプットシート!$B:$Z,21,0),"")</f>
        <v/>
      </c>
      <c r="I171">
        <v>169</v>
      </c>
      <c r="J171" s="165" t="str">
        <f t="shared" si="38"/>
        <v>1年目賃金（アルバイト）169</v>
      </c>
      <c r="K171" s="165" t="str">
        <f>IFERROR(+VLOOKUP(J171,インプットシート!$B:$Z,25,0),"")</f>
        <v/>
      </c>
      <c r="L171" s="165" t="str">
        <f>IFERROR(+VLOOKUP(J171,インプットシート!$B:$Z,21,0),"")</f>
        <v/>
      </c>
      <c r="M171">
        <v>169</v>
      </c>
      <c r="N171" s="165" t="str">
        <f t="shared" si="39"/>
        <v>1年目家賃169</v>
      </c>
      <c r="O171" s="165" t="str">
        <f>IFERROR(+VLOOKUP(N171,インプットシート!$B:$Z,25,0),"")</f>
        <v/>
      </c>
      <c r="P171" s="165" t="str">
        <f>IFERROR(+VLOOKUP(N171,インプットシート!$B:$Z,21,0),"")</f>
        <v/>
      </c>
      <c r="Q171">
        <v>169</v>
      </c>
      <c r="R171" s="165" t="str">
        <f t="shared" si="40"/>
        <v>1年目光熱水費169</v>
      </c>
      <c r="S171" s="165" t="str">
        <f>IFERROR(+VLOOKUP(R171,インプットシート!$B:$Z,25,0),"")</f>
        <v/>
      </c>
      <c r="T171" s="165" t="str">
        <f>IFERROR(+VLOOKUP(R171,インプットシート!$B:$Z,21,0),"")</f>
        <v/>
      </c>
      <c r="U171">
        <v>169</v>
      </c>
      <c r="V171" s="165" t="str">
        <f t="shared" si="41"/>
        <v>1年目備品購入費169</v>
      </c>
      <c r="W171" s="165" t="str">
        <f>IFERROR(+VLOOKUP(V171,インプットシート!$B:$Z,25,0),"")</f>
        <v/>
      </c>
      <c r="X171" s="165" t="str">
        <f>IFERROR(+VLOOKUP(V171,インプットシート!$B:$Z,21,0),"")</f>
        <v/>
      </c>
      <c r="Y171">
        <v>169</v>
      </c>
      <c r="Z171" s="165" t="str">
        <f t="shared" si="42"/>
        <v>1年目消耗品費169</v>
      </c>
      <c r="AA171" s="165" t="str">
        <f>IFERROR(+VLOOKUP(Z171,インプットシート!$B:$Z,25,0),"")</f>
        <v/>
      </c>
      <c r="AB171" s="165" t="str">
        <f>IFERROR(+VLOOKUP(Z171,インプットシート!$B:$Z,21,0),"")</f>
        <v/>
      </c>
      <c r="AC171">
        <v>169</v>
      </c>
      <c r="AD171" s="165" t="str">
        <f t="shared" si="43"/>
        <v>1年目借料損料169</v>
      </c>
      <c r="AE171" s="165" t="str">
        <f>IFERROR(+VLOOKUP(AD171,インプットシート!$B:$Z,25,0),"")</f>
        <v/>
      </c>
      <c r="AF171" s="165" t="str">
        <f>IFERROR(+VLOOKUP(AD171,インプットシート!$B:$Z,21,0),"")</f>
        <v/>
      </c>
      <c r="AG171">
        <v>169</v>
      </c>
      <c r="AH171" s="165" t="str">
        <f t="shared" si="44"/>
        <v>1年目印刷製本費169</v>
      </c>
      <c r="AI171" s="165" t="str">
        <f>IFERROR(+VLOOKUP(AH171,インプットシート!$B:$Z,25,0),"")</f>
        <v/>
      </c>
      <c r="AJ171" s="165" t="str">
        <f>IFERROR(+VLOOKUP(AH171,インプットシート!$B:$Z,21,0),"")</f>
        <v/>
      </c>
      <c r="AK171">
        <v>169</v>
      </c>
      <c r="AL171" s="165" t="str">
        <f t="shared" si="45"/>
        <v>1年目通信運搬費169</v>
      </c>
      <c r="AM171" s="165" t="str">
        <f>IFERROR(+VLOOKUP(AL171,インプットシート!$B:$Z,25,0),"")</f>
        <v/>
      </c>
      <c r="AN171" s="165" t="str">
        <f>IFERROR(+VLOOKUP(AL171,インプットシート!$B:$Z,21,0),"")</f>
        <v/>
      </c>
      <c r="AO171">
        <v>169</v>
      </c>
      <c r="AP171" s="165" t="str">
        <f t="shared" si="46"/>
        <v>1年目委託費169</v>
      </c>
      <c r="AQ171" s="165" t="str">
        <f>IFERROR(+VLOOKUP(AP171,インプットシート!$B:$Z,25,0),"")</f>
        <v/>
      </c>
      <c r="AR171" s="165" t="str">
        <f>IFERROR(+VLOOKUP(AP171,インプットシート!$B:$Z,21,0),"")</f>
        <v/>
      </c>
      <c r="AS171">
        <v>169</v>
      </c>
      <c r="AT171" s="165" t="str">
        <f t="shared" si="47"/>
        <v>1年目雑役務費169</v>
      </c>
      <c r="AU171" s="165" t="str">
        <f>IFERROR(+VLOOKUP(AT171,インプットシート!$B:$Z,25,0),"")</f>
        <v/>
      </c>
      <c r="AV171" s="165" t="str">
        <f>IFERROR(+VLOOKUP(AT171,インプットシート!$B:$Z,21,0),"")</f>
        <v/>
      </c>
      <c r="AW171">
        <v>169</v>
      </c>
      <c r="AX171" s="165" t="str">
        <f t="shared" si="48"/>
        <v>1年目保険料169</v>
      </c>
      <c r="AY171" s="165" t="str">
        <f>IFERROR(+VLOOKUP(AX171,インプットシート!$B:$Z,25,0),"")</f>
        <v/>
      </c>
      <c r="AZ171" s="165" t="str">
        <f>IFERROR(+VLOOKUP(AX171,インプットシート!$B:$Z,21,0),"")</f>
        <v/>
      </c>
      <c r="BA171">
        <v>169</v>
      </c>
      <c r="BB171" s="165" t="str">
        <f t="shared" si="49"/>
        <v>1年目その他の経費169</v>
      </c>
      <c r="BC171" s="165" t="str">
        <f>IFERROR(+VLOOKUP(BB171,インプットシート!$B:$Z,25,0),"")</f>
        <v/>
      </c>
      <c r="BD171" s="165" t="str">
        <f>IFERROR(+VLOOKUP(BB171,インプットシート!$B:$Z,21,0),"")</f>
        <v/>
      </c>
      <c r="BE171">
        <v>169</v>
      </c>
      <c r="BF171" s="165" t="str">
        <f t="shared" si="50"/>
        <v>1年目参加費収入169</v>
      </c>
      <c r="BG171" s="165" t="str">
        <f>IFERROR(+VLOOKUP(BF171,インプットシート!$B:$Z,25,0),"")</f>
        <v/>
      </c>
      <c r="BH171" s="165" t="str">
        <f>IFERROR(+VLOOKUP(BF171,インプットシート!$B:$Z,21,0),"")</f>
        <v/>
      </c>
      <c r="BI171">
        <v>169</v>
      </c>
      <c r="BJ171" s="165" t="str">
        <f t="shared" si="51"/>
        <v>1年目寄付金・協賛金収入169</v>
      </c>
      <c r="BK171" s="165" t="str">
        <f>IFERROR(+VLOOKUP(BJ171,インプットシート!$B:$Z,25,0),"")</f>
        <v/>
      </c>
      <c r="BL171" s="165" t="str">
        <f>IFERROR(+VLOOKUP(BJ171,インプットシート!$B:$Z,21,0),"")</f>
        <v/>
      </c>
      <c r="BM171">
        <v>169</v>
      </c>
      <c r="BN171" s="165" t="str">
        <f t="shared" si="52"/>
        <v>1年目一般会計繰入金169</v>
      </c>
      <c r="BO171" s="165" t="str">
        <f>IFERROR(+VLOOKUP(BN171,インプットシート!$B:$Z,25,0),"")</f>
        <v/>
      </c>
      <c r="BP171" s="165" t="str">
        <f>IFERROR(+VLOOKUP(BN171,インプットシート!$B:$Z,21,0),"")</f>
        <v/>
      </c>
      <c r="BQ171">
        <v>169</v>
      </c>
      <c r="BR171" s="165" t="str">
        <f t="shared" si="53"/>
        <v>1年目賃金（職員）169</v>
      </c>
      <c r="BS171" s="165" t="str">
        <f>IFERROR(+VLOOKUP(BR171,インプットシート!$B:$Z,25,0),"")</f>
        <v/>
      </c>
      <c r="BT171" s="165" t="str">
        <f>IFERROR(+VLOOKUP(BR171,インプットシート!$B:$Z,21,0),"")</f>
        <v/>
      </c>
    </row>
    <row r="172" spans="1:72">
      <c r="A172">
        <v>170</v>
      </c>
      <c r="B172" s="165" t="str">
        <f t="shared" si="36"/>
        <v>1年目謝金170</v>
      </c>
      <c r="C172" s="165" t="str">
        <f>IFERROR(+VLOOKUP(B172,インプットシート!$B:$Z,25,0),"")</f>
        <v/>
      </c>
      <c r="D172" s="165" t="str">
        <f>IFERROR(+VLOOKUP(B172,インプットシート!$B:$Z,21,0),"")</f>
        <v/>
      </c>
      <c r="E172">
        <v>170</v>
      </c>
      <c r="F172" s="165" t="str">
        <f t="shared" si="37"/>
        <v>1年目旅費170</v>
      </c>
      <c r="G172" s="165" t="str">
        <f>IFERROR(+VLOOKUP(F172,インプットシート!$B:$Z,25,0),"")</f>
        <v/>
      </c>
      <c r="H172" s="165" t="str">
        <f>IFERROR(+VLOOKUP(F172,インプットシート!$B:$Z,21,0),"")</f>
        <v/>
      </c>
      <c r="I172">
        <v>170</v>
      </c>
      <c r="J172" s="165" t="str">
        <f t="shared" si="38"/>
        <v>1年目賃金（アルバイト）170</v>
      </c>
      <c r="K172" s="165" t="str">
        <f>IFERROR(+VLOOKUP(J172,インプットシート!$B:$Z,25,0),"")</f>
        <v/>
      </c>
      <c r="L172" s="165" t="str">
        <f>IFERROR(+VLOOKUP(J172,インプットシート!$B:$Z,21,0),"")</f>
        <v/>
      </c>
      <c r="M172">
        <v>170</v>
      </c>
      <c r="N172" s="165" t="str">
        <f t="shared" si="39"/>
        <v>1年目家賃170</v>
      </c>
      <c r="O172" s="165" t="str">
        <f>IFERROR(+VLOOKUP(N172,インプットシート!$B:$Z,25,0),"")</f>
        <v/>
      </c>
      <c r="P172" s="165" t="str">
        <f>IFERROR(+VLOOKUP(N172,インプットシート!$B:$Z,21,0),"")</f>
        <v/>
      </c>
      <c r="Q172">
        <v>170</v>
      </c>
      <c r="R172" s="165" t="str">
        <f t="shared" si="40"/>
        <v>1年目光熱水費170</v>
      </c>
      <c r="S172" s="165" t="str">
        <f>IFERROR(+VLOOKUP(R172,インプットシート!$B:$Z,25,0),"")</f>
        <v/>
      </c>
      <c r="T172" s="165" t="str">
        <f>IFERROR(+VLOOKUP(R172,インプットシート!$B:$Z,21,0),"")</f>
        <v/>
      </c>
      <c r="U172">
        <v>170</v>
      </c>
      <c r="V172" s="165" t="str">
        <f t="shared" si="41"/>
        <v>1年目備品購入費170</v>
      </c>
      <c r="W172" s="165" t="str">
        <f>IFERROR(+VLOOKUP(V172,インプットシート!$B:$Z,25,0),"")</f>
        <v/>
      </c>
      <c r="X172" s="165" t="str">
        <f>IFERROR(+VLOOKUP(V172,インプットシート!$B:$Z,21,0),"")</f>
        <v/>
      </c>
      <c r="Y172">
        <v>170</v>
      </c>
      <c r="Z172" s="165" t="str">
        <f t="shared" si="42"/>
        <v>1年目消耗品費170</v>
      </c>
      <c r="AA172" s="165" t="str">
        <f>IFERROR(+VLOOKUP(Z172,インプットシート!$B:$Z,25,0),"")</f>
        <v/>
      </c>
      <c r="AB172" s="165" t="str">
        <f>IFERROR(+VLOOKUP(Z172,インプットシート!$B:$Z,21,0),"")</f>
        <v/>
      </c>
      <c r="AC172">
        <v>170</v>
      </c>
      <c r="AD172" s="165" t="str">
        <f t="shared" si="43"/>
        <v>1年目借料損料170</v>
      </c>
      <c r="AE172" s="165" t="str">
        <f>IFERROR(+VLOOKUP(AD172,インプットシート!$B:$Z,25,0),"")</f>
        <v/>
      </c>
      <c r="AF172" s="165" t="str">
        <f>IFERROR(+VLOOKUP(AD172,インプットシート!$B:$Z,21,0),"")</f>
        <v/>
      </c>
      <c r="AG172">
        <v>170</v>
      </c>
      <c r="AH172" s="165" t="str">
        <f t="shared" si="44"/>
        <v>1年目印刷製本費170</v>
      </c>
      <c r="AI172" s="165" t="str">
        <f>IFERROR(+VLOOKUP(AH172,インプットシート!$B:$Z,25,0),"")</f>
        <v/>
      </c>
      <c r="AJ172" s="165" t="str">
        <f>IFERROR(+VLOOKUP(AH172,インプットシート!$B:$Z,21,0),"")</f>
        <v/>
      </c>
      <c r="AK172">
        <v>170</v>
      </c>
      <c r="AL172" s="165" t="str">
        <f t="shared" si="45"/>
        <v>1年目通信運搬費170</v>
      </c>
      <c r="AM172" s="165" t="str">
        <f>IFERROR(+VLOOKUP(AL172,インプットシート!$B:$Z,25,0),"")</f>
        <v/>
      </c>
      <c r="AN172" s="165" t="str">
        <f>IFERROR(+VLOOKUP(AL172,インプットシート!$B:$Z,21,0),"")</f>
        <v/>
      </c>
      <c r="AO172">
        <v>170</v>
      </c>
      <c r="AP172" s="165" t="str">
        <f t="shared" si="46"/>
        <v>1年目委託費170</v>
      </c>
      <c r="AQ172" s="165" t="str">
        <f>IFERROR(+VLOOKUP(AP172,インプットシート!$B:$Z,25,0),"")</f>
        <v/>
      </c>
      <c r="AR172" s="165" t="str">
        <f>IFERROR(+VLOOKUP(AP172,インプットシート!$B:$Z,21,0),"")</f>
        <v/>
      </c>
      <c r="AS172">
        <v>170</v>
      </c>
      <c r="AT172" s="165" t="str">
        <f t="shared" si="47"/>
        <v>1年目雑役務費170</v>
      </c>
      <c r="AU172" s="165" t="str">
        <f>IFERROR(+VLOOKUP(AT172,インプットシート!$B:$Z,25,0),"")</f>
        <v/>
      </c>
      <c r="AV172" s="165" t="str">
        <f>IFERROR(+VLOOKUP(AT172,インプットシート!$B:$Z,21,0),"")</f>
        <v/>
      </c>
      <c r="AW172">
        <v>170</v>
      </c>
      <c r="AX172" s="165" t="str">
        <f t="shared" si="48"/>
        <v>1年目保険料170</v>
      </c>
      <c r="AY172" s="165" t="str">
        <f>IFERROR(+VLOOKUP(AX172,インプットシート!$B:$Z,25,0),"")</f>
        <v/>
      </c>
      <c r="AZ172" s="165" t="str">
        <f>IFERROR(+VLOOKUP(AX172,インプットシート!$B:$Z,21,0),"")</f>
        <v/>
      </c>
      <c r="BA172">
        <v>170</v>
      </c>
      <c r="BB172" s="165" t="str">
        <f t="shared" si="49"/>
        <v>1年目その他の経費170</v>
      </c>
      <c r="BC172" s="165" t="str">
        <f>IFERROR(+VLOOKUP(BB172,インプットシート!$B:$Z,25,0),"")</f>
        <v/>
      </c>
      <c r="BD172" s="165" t="str">
        <f>IFERROR(+VLOOKUP(BB172,インプットシート!$B:$Z,21,0),"")</f>
        <v/>
      </c>
      <c r="BE172">
        <v>170</v>
      </c>
      <c r="BF172" s="165" t="str">
        <f t="shared" si="50"/>
        <v>1年目参加費収入170</v>
      </c>
      <c r="BG172" s="165" t="str">
        <f>IFERROR(+VLOOKUP(BF172,インプットシート!$B:$Z,25,0),"")</f>
        <v/>
      </c>
      <c r="BH172" s="165" t="str">
        <f>IFERROR(+VLOOKUP(BF172,インプットシート!$B:$Z,21,0),"")</f>
        <v/>
      </c>
      <c r="BI172">
        <v>170</v>
      </c>
      <c r="BJ172" s="165" t="str">
        <f t="shared" si="51"/>
        <v>1年目寄付金・協賛金収入170</v>
      </c>
      <c r="BK172" s="165" t="str">
        <f>IFERROR(+VLOOKUP(BJ172,インプットシート!$B:$Z,25,0),"")</f>
        <v/>
      </c>
      <c r="BL172" s="165" t="str">
        <f>IFERROR(+VLOOKUP(BJ172,インプットシート!$B:$Z,21,0),"")</f>
        <v/>
      </c>
      <c r="BM172">
        <v>170</v>
      </c>
      <c r="BN172" s="165" t="str">
        <f t="shared" si="52"/>
        <v>1年目一般会計繰入金170</v>
      </c>
      <c r="BO172" s="165" t="str">
        <f>IFERROR(+VLOOKUP(BN172,インプットシート!$B:$Z,25,0),"")</f>
        <v/>
      </c>
      <c r="BP172" s="165" t="str">
        <f>IFERROR(+VLOOKUP(BN172,インプットシート!$B:$Z,21,0),"")</f>
        <v/>
      </c>
      <c r="BQ172">
        <v>170</v>
      </c>
      <c r="BR172" s="165" t="str">
        <f t="shared" si="53"/>
        <v>1年目賃金（職員）170</v>
      </c>
      <c r="BS172" s="165" t="str">
        <f>IFERROR(+VLOOKUP(BR172,インプットシート!$B:$Z,25,0),"")</f>
        <v/>
      </c>
      <c r="BT172" s="165" t="str">
        <f>IFERROR(+VLOOKUP(BR172,インプットシート!$B:$Z,21,0),"")</f>
        <v/>
      </c>
    </row>
    <row r="173" spans="1:72">
      <c r="A173">
        <v>171</v>
      </c>
      <c r="B173" s="165" t="str">
        <f t="shared" si="36"/>
        <v>1年目謝金171</v>
      </c>
      <c r="C173" s="165" t="str">
        <f>IFERROR(+VLOOKUP(B173,インプットシート!$B:$Z,25,0),"")</f>
        <v/>
      </c>
      <c r="D173" s="165" t="str">
        <f>IFERROR(+VLOOKUP(B173,インプットシート!$B:$Z,21,0),"")</f>
        <v/>
      </c>
      <c r="E173">
        <v>171</v>
      </c>
      <c r="F173" s="165" t="str">
        <f t="shared" si="37"/>
        <v>1年目旅費171</v>
      </c>
      <c r="G173" s="165" t="str">
        <f>IFERROR(+VLOOKUP(F173,インプットシート!$B:$Z,25,0),"")</f>
        <v/>
      </c>
      <c r="H173" s="165" t="str">
        <f>IFERROR(+VLOOKUP(F173,インプットシート!$B:$Z,21,0),"")</f>
        <v/>
      </c>
      <c r="I173">
        <v>171</v>
      </c>
      <c r="J173" s="165" t="str">
        <f t="shared" si="38"/>
        <v>1年目賃金（アルバイト）171</v>
      </c>
      <c r="K173" s="165" t="str">
        <f>IFERROR(+VLOOKUP(J173,インプットシート!$B:$Z,25,0),"")</f>
        <v/>
      </c>
      <c r="L173" s="165" t="str">
        <f>IFERROR(+VLOOKUP(J173,インプットシート!$B:$Z,21,0),"")</f>
        <v/>
      </c>
      <c r="M173">
        <v>171</v>
      </c>
      <c r="N173" s="165" t="str">
        <f t="shared" si="39"/>
        <v>1年目家賃171</v>
      </c>
      <c r="O173" s="165" t="str">
        <f>IFERROR(+VLOOKUP(N173,インプットシート!$B:$Z,25,0),"")</f>
        <v/>
      </c>
      <c r="P173" s="165" t="str">
        <f>IFERROR(+VLOOKUP(N173,インプットシート!$B:$Z,21,0),"")</f>
        <v/>
      </c>
      <c r="Q173">
        <v>171</v>
      </c>
      <c r="R173" s="165" t="str">
        <f t="shared" si="40"/>
        <v>1年目光熱水費171</v>
      </c>
      <c r="S173" s="165" t="str">
        <f>IFERROR(+VLOOKUP(R173,インプットシート!$B:$Z,25,0),"")</f>
        <v/>
      </c>
      <c r="T173" s="165" t="str">
        <f>IFERROR(+VLOOKUP(R173,インプットシート!$B:$Z,21,0),"")</f>
        <v/>
      </c>
      <c r="U173">
        <v>171</v>
      </c>
      <c r="V173" s="165" t="str">
        <f t="shared" si="41"/>
        <v>1年目備品購入費171</v>
      </c>
      <c r="W173" s="165" t="str">
        <f>IFERROR(+VLOOKUP(V173,インプットシート!$B:$Z,25,0),"")</f>
        <v/>
      </c>
      <c r="X173" s="165" t="str">
        <f>IFERROR(+VLOOKUP(V173,インプットシート!$B:$Z,21,0),"")</f>
        <v/>
      </c>
      <c r="Y173">
        <v>171</v>
      </c>
      <c r="Z173" s="165" t="str">
        <f t="shared" si="42"/>
        <v>1年目消耗品費171</v>
      </c>
      <c r="AA173" s="165" t="str">
        <f>IFERROR(+VLOOKUP(Z173,インプットシート!$B:$Z,25,0),"")</f>
        <v/>
      </c>
      <c r="AB173" s="165" t="str">
        <f>IFERROR(+VLOOKUP(Z173,インプットシート!$B:$Z,21,0),"")</f>
        <v/>
      </c>
      <c r="AC173">
        <v>171</v>
      </c>
      <c r="AD173" s="165" t="str">
        <f t="shared" si="43"/>
        <v>1年目借料損料171</v>
      </c>
      <c r="AE173" s="165" t="str">
        <f>IFERROR(+VLOOKUP(AD173,インプットシート!$B:$Z,25,0),"")</f>
        <v/>
      </c>
      <c r="AF173" s="165" t="str">
        <f>IFERROR(+VLOOKUP(AD173,インプットシート!$B:$Z,21,0),"")</f>
        <v/>
      </c>
      <c r="AG173">
        <v>171</v>
      </c>
      <c r="AH173" s="165" t="str">
        <f t="shared" si="44"/>
        <v>1年目印刷製本費171</v>
      </c>
      <c r="AI173" s="165" t="str">
        <f>IFERROR(+VLOOKUP(AH173,インプットシート!$B:$Z,25,0),"")</f>
        <v/>
      </c>
      <c r="AJ173" s="165" t="str">
        <f>IFERROR(+VLOOKUP(AH173,インプットシート!$B:$Z,21,0),"")</f>
        <v/>
      </c>
      <c r="AK173">
        <v>171</v>
      </c>
      <c r="AL173" s="165" t="str">
        <f t="shared" si="45"/>
        <v>1年目通信運搬費171</v>
      </c>
      <c r="AM173" s="165" t="str">
        <f>IFERROR(+VLOOKUP(AL173,インプットシート!$B:$Z,25,0),"")</f>
        <v/>
      </c>
      <c r="AN173" s="165" t="str">
        <f>IFERROR(+VLOOKUP(AL173,インプットシート!$B:$Z,21,0),"")</f>
        <v/>
      </c>
      <c r="AO173">
        <v>171</v>
      </c>
      <c r="AP173" s="165" t="str">
        <f t="shared" si="46"/>
        <v>1年目委託費171</v>
      </c>
      <c r="AQ173" s="165" t="str">
        <f>IFERROR(+VLOOKUP(AP173,インプットシート!$B:$Z,25,0),"")</f>
        <v/>
      </c>
      <c r="AR173" s="165" t="str">
        <f>IFERROR(+VLOOKUP(AP173,インプットシート!$B:$Z,21,0),"")</f>
        <v/>
      </c>
      <c r="AS173">
        <v>171</v>
      </c>
      <c r="AT173" s="165" t="str">
        <f t="shared" si="47"/>
        <v>1年目雑役務費171</v>
      </c>
      <c r="AU173" s="165" t="str">
        <f>IFERROR(+VLOOKUP(AT173,インプットシート!$B:$Z,25,0),"")</f>
        <v/>
      </c>
      <c r="AV173" s="165" t="str">
        <f>IFERROR(+VLOOKUP(AT173,インプットシート!$B:$Z,21,0),"")</f>
        <v/>
      </c>
      <c r="AW173">
        <v>171</v>
      </c>
      <c r="AX173" s="165" t="str">
        <f t="shared" si="48"/>
        <v>1年目保険料171</v>
      </c>
      <c r="AY173" s="165" t="str">
        <f>IFERROR(+VLOOKUP(AX173,インプットシート!$B:$Z,25,0),"")</f>
        <v/>
      </c>
      <c r="AZ173" s="165" t="str">
        <f>IFERROR(+VLOOKUP(AX173,インプットシート!$B:$Z,21,0),"")</f>
        <v/>
      </c>
      <c r="BA173">
        <v>171</v>
      </c>
      <c r="BB173" s="165" t="str">
        <f t="shared" si="49"/>
        <v>1年目その他の経費171</v>
      </c>
      <c r="BC173" s="165" t="str">
        <f>IFERROR(+VLOOKUP(BB173,インプットシート!$B:$Z,25,0),"")</f>
        <v/>
      </c>
      <c r="BD173" s="165" t="str">
        <f>IFERROR(+VLOOKUP(BB173,インプットシート!$B:$Z,21,0),"")</f>
        <v/>
      </c>
      <c r="BE173">
        <v>171</v>
      </c>
      <c r="BF173" s="165" t="str">
        <f t="shared" si="50"/>
        <v>1年目参加費収入171</v>
      </c>
      <c r="BG173" s="165" t="str">
        <f>IFERROR(+VLOOKUP(BF173,インプットシート!$B:$Z,25,0),"")</f>
        <v/>
      </c>
      <c r="BH173" s="165" t="str">
        <f>IFERROR(+VLOOKUP(BF173,インプットシート!$B:$Z,21,0),"")</f>
        <v/>
      </c>
      <c r="BI173">
        <v>171</v>
      </c>
      <c r="BJ173" s="165" t="str">
        <f t="shared" si="51"/>
        <v>1年目寄付金・協賛金収入171</v>
      </c>
      <c r="BK173" s="165" t="str">
        <f>IFERROR(+VLOOKUP(BJ173,インプットシート!$B:$Z,25,0),"")</f>
        <v/>
      </c>
      <c r="BL173" s="165" t="str">
        <f>IFERROR(+VLOOKUP(BJ173,インプットシート!$B:$Z,21,0),"")</f>
        <v/>
      </c>
      <c r="BM173">
        <v>171</v>
      </c>
      <c r="BN173" s="165" t="str">
        <f t="shared" si="52"/>
        <v>1年目一般会計繰入金171</v>
      </c>
      <c r="BO173" s="165" t="str">
        <f>IFERROR(+VLOOKUP(BN173,インプットシート!$B:$Z,25,0),"")</f>
        <v/>
      </c>
      <c r="BP173" s="165" t="str">
        <f>IFERROR(+VLOOKUP(BN173,インプットシート!$B:$Z,21,0),"")</f>
        <v/>
      </c>
      <c r="BQ173">
        <v>171</v>
      </c>
      <c r="BR173" s="165" t="str">
        <f t="shared" si="53"/>
        <v>1年目賃金（職員）171</v>
      </c>
      <c r="BS173" s="165" t="str">
        <f>IFERROR(+VLOOKUP(BR173,インプットシート!$B:$Z,25,0),"")</f>
        <v/>
      </c>
      <c r="BT173" s="165" t="str">
        <f>IFERROR(+VLOOKUP(BR173,インプットシート!$B:$Z,21,0),"")</f>
        <v/>
      </c>
    </row>
    <row r="174" spans="1:72">
      <c r="A174">
        <v>172</v>
      </c>
      <c r="B174" s="165" t="str">
        <f t="shared" si="36"/>
        <v>1年目謝金172</v>
      </c>
      <c r="C174" s="165" t="str">
        <f>IFERROR(+VLOOKUP(B174,インプットシート!$B:$Z,25,0),"")</f>
        <v/>
      </c>
      <c r="D174" s="165" t="str">
        <f>IFERROR(+VLOOKUP(B174,インプットシート!$B:$Z,21,0),"")</f>
        <v/>
      </c>
      <c r="E174">
        <v>172</v>
      </c>
      <c r="F174" s="165" t="str">
        <f t="shared" si="37"/>
        <v>1年目旅費172</v>
      </c>
      <c r="G174" s="165" t="str">
        <f>IFERROR(+VLOOKUP(F174,インプットシート!$B:$Z,25,0),"")</f>
        <v/>
      </c>
      <c r="H174" s="165" t="str">
        <f>IFERROR(+VLOOKUP(F174,インプットシート!$B:$Z,21,0),"")</f>
        <v/>
      </c>
      <c r="I174">
        <v>172</v>
      </c>
      <c r="J174" s="165" t="str">
        <f t="shared" si="38"/>
        <v>1年目賃金（アルバイト）172</v>
      </c>
      <c r="K174" s="165" t="str">
        <f>IFERROR(+VLOOKUP(J174,インプットシート!$B:$Z,25,0),"")</f>
        <v/>
      </c>
      <c r="L174" s="165" t="str">
        <f>IFERROR(+VLOOKUP(J174,インプットシート!$B:$Z,21,0),"")</f>
        <v/>
      </c>
      <c r="M174">
        <v>172</v>
      </c>
      <c r="N174" s="165" t="str">
        <f t="shared" si="39"/>
        <v>1年目家賃172</v>
      </c>
      <c r="O174" s="165" t="str">
        <f>IFERROR(+VLOOKUP(N174,インプットシート!$B:$Z,25,0),"")</f>
        <v/>
      </c>
      <c r="P174" s="165" t="str">
        <f>IFERROR(+VLOOKUP(N174,インプットシート!$B:$Z,21,0),"")</f>
        <v/>
      </c>
      <c r="Q174">
        <v>172</v>
      </c>
      <c r="R174" s="165" t="str">
        <f t="shared" si="40"/>
        <v>1年目光熱水費172</v>
      </c>
      <c r="S174" s="165" t="str">
        <f>IFERROR(+VLOOKUP(R174,インプットシート!$B:$Z,25,0),"")</f>
        <v/>
      </c>
      <c r="T174" s="165" t="str">
        <f>IFERROR(+VLOOKUP(R174,インプットシート!$B:$Z,21,0),"")</f>
        <v/>
      </c>
      <c r="U174">
        <v>172</v>
      </c>
      <c r="V174" s="165" t="str">
        <f t="shared" si="41"/>
        <v>1年目備品購入費172</v>
      </c>
      <c r="W174" s="165" t="str">
        <f>IFERROR(+VLOOKUP(V174,インプットシート!$B:$Z,25,0),"")</f>
        <v/>
      </c>
      <c r="X174" s="165" t="str">
        <f>IFERROR(+VLOOKUP(V174,インプットシート!$B:$Z,21,0),"")</f>
        <v/>
      </c>
      <c r="Y174">
        <v>172</v>
      </c>
      <c r="Z174" s="165" t="str">
        <f t="shared" si="42"/>
        <v>1年目消耗品費172</v>
      </c>
      <c r="AA174" s="165" t="str">
        <f>IFERROR(+VLOOKUP(Z174,インプットシート!$B:$Z,25,0),"")</f>
        <v/>
      </c>
      <c r="AB174" s="165" t="str">
        <f>IFERROR(+VLOOKUP(Z174,インプットシート!$B:$Z,21,0),"")</f>
        <v/>
      </c>
      <c r="AC174">
        <v>172</v>
      </c>
      <c r="AD174" s="165" t="str">
        <f t="shared" si="43"/>
        <v>1年目借料損料172</v>
      </c>
      <c r="AE174" s="165" t="str">
        <f>IFERROR(+VLOOKUP(AD174,インプットシート!$B:$Z,25,0),"")</f>
        <v/>
      </c>
      <c r="AF174" s="165" t="str">
        <f>IFERROR(+VLOOKUP(AD174,インプットシート!$B:$Z,21,0),"")</f>
        <v/>
      </c>
      <c r="AG174">
        <v>172</v>
      </c>
      <c r="AH174" s="165" t="str">
        <f t="shared" si="44"/>
        <v>1年目印刷製本費172</v>
      </c>
      <c r="AI174" s="165" t="str">
        <f>IFERROR(+VLOOKUP(AH174,インプットシート!$B:$Z,25,0),"")</f>
        <v/>
      </c>
      <c r="AJ174" s="165" t="str">
        <f>IFERROR(+VLOOKUP(AH174,インプットシート!$B:$Z,21,0),"")</f>
        <v/>
      </c>
      <c r="AK174">
        <v>172</v>
      </c>
      <c r="AL174" s="165" t="str">
        <f t="shared" si="45"/>
        <v>1年目通信運搬費172</v>
      </c>
      <c r="AM174" s="165" t="str">
        <f>IFERROR(+VLOOKUP(AL174,インプットシート!$B:$Z,25,0),"")</f>
        <v/>
      </c>
      <c r="AN174" s="165" t="str">
        <f>IFERROR(+VLOOKUP(AL174,インプットシート!$B:$Z,21,0),"")</f>
        <v/>
      </c>
      <c r="AO174">
        <v>172</v>
      </c>
      <c r="AP174" s="165" t="str">
        <f t="shared" si="46"/>
        <v>1年目委託費172</v>
      </c>
      <c r="AQ174" s="165" t="str">
        <f>IFERROR(+VLOOKUP(AP174,インプットシート!$B:$Z,25,0),"")</f>
        <v/>
      </c>
      <c r="AR174" s="165" t="str">
        <f>IFERROR(+VLOOKUP(AP174,インプットシート!$B:$Z,21,0),"")</f>
        <v/>
      </c>
      <c r="AS174">
        <v>172</v>
      </c>
      <c r="AT174" s="165" t="str">
        <f t="shared" si="47"/>
        <v>1年目雑役務費172</v>
      </c>
      <c r="AU174" s="165" t="str">
        <f>IFERROR(+VLOOKUP(AT174,インプットシート!$B:$Z,25,0),"")</f>
        <v/>
      </c>
      <c r="AV174" s="165" t="str">
        <f>IFERROR(+VLOOKUP(AT174,インプットシート!$B:$Z,21,0),"")</f>
        <v/>
      </c>
      <c r="AW174">
        <v>172</v>
      </c>
      <c r="AX174" s="165" t="str">
        <f t="shared" si="48"/>
        <v>1年目保険料172</v>
      </c>
      <c r="AY174" s="165" t="str">
        <f>IFERROR(+VLOOKUP(AX174,インプットシート!$B:$Z,25,0),"")</f>
        <v/>
      </c>
      <c r="AZ174" s="165" t="str">
        <f>IFERROR(+VLOOKUP(AX174,インプットシート!$B:$Z,21,0),"")</f>
        <v/>
      </c>
      <c r="BA174">
        <v>172</v>
      </c>
      <c r="BB174" s="165" t="str">
        <f t="shared" si="49"/>
        <v>1年目その他の経費172</v>
      </c>
      <c r="BC174" s="165" t="str">
        <f>IFERROR(+VLOOKUP(BB174,インプットシート!$B:$Z,25,0),"")</f>
        <v/>
      </c>
      <c r="BD174" s="165" t="str">
        <f>IFERROR(+VLOOKUP(BB174,インプットシート!$B:$Z,21,0),"")</f>
        <v/>
      </c>
      <c r="BE174">
        <v>172</v>
      </c>
      <c r="BF174" s="165" t="str">
        <f t="shared" si="50"/>
        <v>1年目参加費収入172</v>
      </c>
      <c r="BG174" s="165" t="str">
        <f>IFERROR(+VLOOKUP(BF174,インプットシート!$B:$Z,25,0),"")</f>
        <v/>
      </c>
      <c r="BH174" s="165" t="str">
        <f>IFERROR(+VLOOKUP(BF174,インプットシート!$B:$Z,21,0),"")</f>
        <v/>
      </c>
      <c r="BI174">
        <v>172</v>
      </c>
      <c r="BJ174" s="165" t="str">
        <f t="shared" si="51"/>
        <v>1年目寄付金・協賛金収入172</v>
      </c>
      <c r="BK174" s="165" t="str">
        <f>IFERROR(+VLOOKUP(BJ174,インプットシート!$B:$Z,25,0),"")</f>
        <v/>
      </c>
      <c r="BL174" s="165" t="str">
        <f>IFERROR(+VLOOKUP(BJ174,インプットシート!$B:$Z,21,0),"")</f>
        <v/>
      </c>
      <c r="BM174">
        <v>172</v>
      </c>
      <c r="BN174" s="165" t="str">
        <f t="shared" si="52"/>
        <v>1年目一般会計繰入金172</v>
      </c>
      <c r="BO174" s="165" t="str">
        <f>IFERROR(+VLOOKUP(BN174,インプットシート!$B:$Z,25,0),"")</f>
        <v/>
      </c>
      <c r="BP174" s="165" t="str">
        <f>IFERROR(+VLOOKUP(BN174,インプットシート!$B:$Z,21,0),"")</f>
        <v/>
      </c>
      <c r="BQ174">
        <v>172</v>
      </c>
      <c r="BR174" s="165" t="str">
        <f t="shared" si="53"/>
        <v>1年目賃金（職員）172</v>
      </c>
      <c r="BS174" s="165" t="str">
        <f>IFERROR(+VLOOKUP(BR174,インプットシート!$B:$Z,25,0),"")</f>
        <v/>
      </c>
      <c r="BT174" s="165" t="str">
        <f>IFERROR(+VLOOKUP(BR174,インプットシート!$B:$Z,21,0),"")</f>
        <v/>
      </c>
    </row>
    <row r="175" spans="1:72">
      <c r="A175">
        <v>173</v>
      </c>
      <c r="B175" s="165" t="str">
        <f t="shared" si="36"/>
        <v>1年目謝金173</v>
      </c>
      <c r="C175" s="165" t="str">
        <f>IFERROR(+VLOOKUP(B175,インプットシート!$B:$Z,25,0),"")</f>
        <v/>
      </c>
      <c r="D175" s="165" t="str">
        <f>IFERROR(+VLOOKUP(B175,インプットシート!$B:$Z,21,0),"")</f>
        <v/>
      </c>
      <c r="E175">
        <v>173</v>
      </c>
      <c r="F175" s="165" t="str">
        <f t="shared" si="37"/>
        <v>1年目旅費173</v>
      </c>
      <c r="G175" s="165" t="str">
        <f>IFERROR(+VLOOKUP(F175,インプットシート!$B:$Z,25,0),"")</f>
        <v/>
      </c>
      <c r="H175" s="165" t="str">
        <f>IFERROR(+VLOOKUP(F175,インプットシート!$B:$Z,21,0),"")</f>
        <v/>
      </c>
      <c r="I175">
        <v>173</v>
      </c>
      <c r="J175" s="165" t="str">
        <f t="shared" si="38"/>
        <v>1年目賃金（アルバイト）173</v>
      </c>
      <c r="K175" s="165" t="str">
        <f>IFERROR(+VLOOKUP(J175,インプットシート!$B:$Z,25,0),"")</f>
        <v/>
      </c>
      <c r="L175" s="165" t="str">
        <f>IFERROR(+VLOOKUP(J175,インプットシート!$B:$Z,21,0),"")</f>
        <v/>
      </c>
      <c r="M175">
        <v>173</v>
      </c>
      <c r="N175" s="165" t="str">
        <f t="shared" si="39"/>
        <v>1年目家賃173</v>
      </c>
      <c r="O175" s="165" t="str">
        <f>IFERROR(+VLOOKUP(N175,インプットシート!$B:$Z,25,0),"")</f>
        <v/>
      </c>
      <c r="P175" s="165" t="str">
        <f>IFERROR(+VLOOKUP(N175,インプットシート!$B:$Z,21,0),"")</f>
        <v/>
      </c>
      <c r="Q175">
        <v>173</v>
      </c>
      <c r="R175" s="165" t="str">
        <f t="shared" si="40"/>
        <v>1年目光熱水費173</v>
      </c>
      <c r="S175" s="165" t="str">
        <f>IFERROR(+VLOOKUP(R175,インプットシート!$B:$Z,25,0),"")</f>
        <v/>
      </c>
      <c r="T175" s="165" t="str">
        <f>IFERROR(+VLOOKUP(R175,インプットシート!$B:$Z,21,0),"")</f>
        <v/>
      </c>
      <c r="U175">
        <v>173</v>
      </c>
      <c r="V175" s="165" t="str">
        <f t="shared" si="41"/>
        <v>1年目備品購入費173</v>
      </c>
      <c r="W175" s="165" t="str">
        <f>IFERROR(+VLOOKUP(V175,インプットシート!$B:$Z,25,0),"")</f>
        <v/>
      </c>
      <c r="X175" s="165" t="str">
        <f>IFERROR(+VLOOKUP(V175,インプットシート!$B:$Z,21,0),"")</f>
        <v/>
      </c>
      <c r="Y175">
        <v>173</v>
      </c>
      <c r="Z175" s="165" t="str">
        <f t="shared" si="42"/>
        <v>1年目消耗品費173</v>
      </c>
      <c r="AA175" s="165" t="str">
        <f>IFERROR(+VLOOKUP(Z175,インプットシート!$B:$Z,25,0),"")</f>
        <v/>
      </c>
      <c r="AB175" s="165" t="str">
        <f>IFERROR(+VLOOKUP(Z175,インプットシート!$B:$Z,21,0),"")</f>
        <v/>
      </c>
      <c r="AC175">
        <v>173</v>
      </c>
      <c r="AD175" s="165" t="str">
        <f t="shared" si="43"/>
        <v>1年目借料損料173</v>
      </c>
      <c r="AE175" s="165" t="str">
        <f>IFERROR(+VLOOKUP(AD175,インプットシート!$B:$Z,25,0),"")</f>
        <v/>
      </c>
      <c r="AF175" s="165" t="str">
        <f>IFERROR(+VLOOKUP(AD175,インプットシート!$B:$Z,21,0),"")</f>
        <v/>
      </c>
      <c r="AG175">
        <v>173</v>
      </c>
      <c r="AH175" s="165" t="str">
        <f t="shared" si="44"/>
        <v>1年目印刷製本費173</v>
      </c>
      <c r="AI175" s="165" t="str">
        <f>IFERROR(+VLOOKUP(AH175,インプットシート!$B:$Z,25,0),"")</f>
        <v/>
      </c>
      <c r="AJ175" s="165" t="str">
        <f>IFERROR(+VLOOKUP(AH175,インプットシート!$B:$Z,21,0),"")</f>
        <v/>
      </c>
      <c r="AK175">
        <v>173</v>
      </c>
      <c r="AL175" s="165" t="str">
        <f t="shared" si="45"/>
        <v>1年目通信運搬費173</v>
      </c>
      <c r="AM175" s="165" t="str">
        <f>IFERROR(+VLOOKUP(AL175,インプットシート!$B:$Z,25,0),"")</f>
        <v/>
      </c>
      <c r="AN175" s="165" t="str">
        <f>IFERROR(+VLOOKUP(AL175,インプットシート!$B:$Z,21,0),"")</f>
        <v/>
      </c>
      <c r="AO175">
        <v>173</v>
      </c>
      <c r="AP175" s="165" t="str">
        <f t="shared" si="46"/>
        <v>1年目委託費173</v>
      </c>
      <c r="AQ175" s="165" t="str">
        <f>IFERROR(+VLOOKUP(AP175,インプットシート!$B:$Z,25,0),"")</f>
        <v/>
      </c>
      <c r="AR175" s="165" t="str">
        <f>IFERROR(+VLOOKUP(AP175,インプットシート!$B:$Z,21,0),"")</f>
        <v/>
      </c>
      <c r="AS175">
        <v>173</v>
      </c>
      <c r="AT175" s="165" t="str">
        <f t="shared" si="47"/>
        <v>1年目雑役務費173</v>
      </c>
      <c r="AU175" s="165" t="str">
        <f>IFERROR(+VLOOKUP(AT175,インプットシート!$B:$Z,25,0),"")</f>
        <v/>
      </c>
      <c r="AV175" s="165" t="str">
        <f>IFERROR(+VLOOKUP(AT175,インプットシート!$B:$Z,21,0),"")</f>
        <v/>
      </c>
      <c r="AW175">
        <v>173</v>
      </c>
      <c r="AX175" s="165" t="str">
        <f t="shared" si="48"/>
        <v>1年目保険料173</v>
      </c>
      <c r="AY175" s="165" t="str">
        <f>IFERROR(+VLOOKUP(AX175,インプットシート!$B:$Z,25,0),"")</f>
        <v/>
      </c>
      <c r="AZ175" s="165" t="str">
        <f>IFERROR(+VLOOKUP(AX175,インプットシート!$B:$Z,21,0),"")</f>
        <v/>
      </c>
      <c r="BA175">
        <v>173</v>
      </c>
      <c r="BB175" s="165" t="str">
        <f t="shared" si="49"/>
        <v>1年目その他の経費173</v>
      </c>
      <c r="BC175" s="165" t="str">
        <f>IFERROR(+VLOOKUP(BB175,インプットシート!$B:$Z,25,0),"")</f>
        <v/>
      </c>
      <c r="BD175" s="165" t="str">
        <f>IFERROR(+VLOOKUP(BB175,インプットシート!$B:$Z,21,0),"")</f>
        <v/>
      </c>
      <c r="BE175">
        <v>173</v>
      </c>
      <c r="BF175" s="165" t="str">
        <f t="shared" si="50"/>
        <v>1年目参加費収入173</v>
      </c>
      <c r="BG175" s="165" t="str">
        <f>IFERROR(+VLOOKUP(BF175,インプットシート!$B:$Z,25,0),"")</f>
        <v/>
      </c>
      <c r="BH175" s="165" t="str">
        <f>IFERROR(+VLOOKUP(BF175,インプットシート!$B:$Z,21,0),"")</f>
        <v/>
      </c>
      <c r="BI175">
        <v>173</v>
      </c>
      <c r="BJ175" s="165" t="str">
        <f t="shared" si="51"/>
        <v>1年目寄付金・協賛金収入173</v>
      </c>
      <c r="BK175" s="165" t="str">
        <f>IFERROR(+VLOOKUP(BJ175,インプットシート!$B:$Z,25,0),"")</f>
        <v/>
      </c>
      <c r="BL175" s="165" t="str">
        <f>IFERROR(+VLOOKUP(BJ175,インプットシート!$B:$Z,21,0),"")</f>
        <v/>
      </c>
      <c r="BM175">
        <v>173</v>
      </c>
      <c r="BN175" s="165" t="str">
        <f t="shared" si="52"/>
        <v>1年目一般会計繰入金173</v>
      </c>
      <c r="BO175" s="165" t="str">
        <f>IFERROR(+VLOOKUP(BN175,インプットシート!$B:$Z,25,0),"")</f>
        <v/>
      </c>
      <c r="BP175" s="165" t="str">
        <f>IFERROR(+VLOOKUP(BN175,インプットシート!$B:$Z,21,0),"")</f>
        <v/>
      </c>
      <c r="BQ175">
        <v>173</v>
      </c>
      <c r="BR175" s="165" t="str">
        <f t="shared" si="53"/>
        <v>1年目賃金（職員）173</v>
      </c>
      <c r="BS175" s="165" t="str">
        <f>IFERROR(+VLOOKUP(BR175,インプットシート!$B:$Z,25,0),"")</f>
        <v/>
      </c>
      <c r="BT175" s="165" t="str">
        <f>IFERROR(+VLOOKUP(BR175,インプットシート!$B:$Z,21,0),"")</f>
        <v/>
      </c>
    </row>
    <row r="176" spans="1:72">
      <c r="A176">
        <v>174</v>
      </c>
      <c r="B176" s="165" t="str">
        <f t="shared" si="36"/>
        <v>1年目謝金174</v>
      </c>
      <c r="C176" s="165" t="str">
        <f>IFERROR(+VLOOKUP(B176,インプットシート!$B:$Z,25,0),"")</f>
        <v/>
      </c>
      <c r="D176" s="165" t="str">
        <f>IFERROR(+VLOOKUP(B176,インプットシート!$B:$Z,21,0),"")</f>
        <v/>
      </c>
      <c r="E176">
        <v>174</v>
      </c>
      <c r="F176" s="165" t="str">
        <f t="shared" si="37"/>
        <v>1年目旅費174</v>
      </c>
      <c r="G176" s="165" t="str">
        <f>IFERROR(+VLOOKUP(F176,インプットシート!$B:$Z,25,0),"")</f>
        <v/>
      </c>
      <c r="H176" s="165" t="str">
        <f>IFERROR(+VLOOKUP(F176,インプットシート!$B:$Z,21,0),"")</f>
        <v/>
      </c>
      <c r="I176">
        <v>174</v>
      </c>
      <c r="J176" s="165" t="str">
        <f t="shared" si="38"/>
        <v>1年目賃金（アルバイト）174</v>
      </c>
      <c r="K176" s="165" t="str">
        <f>IFERROR(+VLOOKUP(J176,インプットシート!$B:$Z,25,0),"")</f>
        <v/>
      </c>
      <c r="L176" s="165" t="str">
        <f>IFERROR(+VLOOKUP(J176,インプットシート!$B:$Z,21,0),"")</f>
        <v/>
      </c>
      <c r="M176">
        <v>174</v>
      </c>
      <c r="N176" s="165" t="str">
        <f t="shared" si="39"/>
        <v>1年目家賃174</v>
      </c>
      <c r="O176" s="165" t="str">
        <f>IFERROR(+VLOOKUP(N176,インプットシート!$B:$Z,25,0),"")</f>
        <v/>
      </c>
      <c r="P176" s="165" t="str">
        <f>IFERROR(+VLOOKUP(N176,インプットシート!$B:$Z,21,0),"")</f>
        <v/>
      </c>
      <c r="Q176">
        <v>174</v>
      </c>
      <c r="R176" s="165" t="str">
        <f t="shared" si="40"/>
        <v>1年目光熱水費174</v>
      </c>
      <c r="S176" s="165" t="str">
        <f>IFERROR(+VLOOKUP(R176,インプットシート!$B:$Z,25,0),"")</f>
        <v/>
      </c>
      <c r="T176" s="165" t="str">
        <f>IFERROR(+VLOOKUP(R176,インプットシート!$B:$Z,21,0),"")</f>
        <v/>
      </c>
      <c r="U176">
        <v>174</v>
      </c>
      <c r="V176" s="165" t="str">
        <f t="shared" si="41"/>
        <v>1年目備品購入費174</v>
      </c>
      <c r="W176" s="165" t="str">
        <f>IFERROR(+VLOOKUP(V176,インプットシート!$B:$Z,25,0),"")</f>
        <v/>
      </c>
      <c r="X176" s="165" t="str">
        <f>IFERROR(+VLOOKUP(V176,インプットシート!$B:$Z,21,0),"")</f>
        <v/>
      </c>
      <c r="Y176">
        <v>174</v>
      </c>
      <c r="Z176" s="165" t="str">
        <f t="shared" si="42"/>
        <v>1年目消耗品費174</v>
      </c>
      <c r="AA176" s="165" t="str">
        <f>IFERROR(+VLOOKUP(Z176,インプットシート!$B:$Z,25,0),"")</f>
        <v/>
      </c>
      <c r="AB176" s="165" t="str">
        <f>IFERROR(+VLOOKUP(Z176,インプットシート!$B:$Z,21,0),"")</f>
        <v/>
      </c>
      <c r="AC176">
        <v>174</v>
      </c>
      <c r="AD176" s="165" t="str">
        <f t="shared" si="43"/>
        <v>1年目借料損料174</v>
      </c>
      <c r="AE176" s="165" t="str">
        <f>IFERROR(+VLOOKUP(AD176,インプットシート!$B:$Z,25,0),"")</f>
        <v/>
      </c>
      <c r="AF176" s="165" t="str">
        <f>IFERROR(+VLOOKUP(AD176,インプットシート!$B:$Z,21,0),"")</f>
        <v/>
      </c>
      <c r="AG176">
        <v>174</v>
      </c>
      <c r="AH176" s="165" t="str">
        <f t="shared" si="44"/>
        <v>1年目印刷製本費174</v>
      </c>
      <c r="AI176" s="165" t="str">
        <f>IFERROR(+VLOOKUP(AH176,インプットシート!$B:$Z,25,0),"")</f>
        <v/>
      </c>
      <c r="AJ176" s="165" t="str">
        <f>IFERROR(+VLOOKUP(AH176,インプットシート!$B:$Z,21,0),"")</f>
        <v/>
      </c>
      <c r="AK176">
        <v>174</v>
      </c>
      <c r="AL176" s="165" t="str">
        <f t="shared" si="45"/>
        <v>1年目通信運搬費174</v>
      </c>
      <c r="AM176" s="165" t="str">
        <f>IFERROR(+VLOOKUP(AL176,インプットシート!$B:$Z,25,0),"")</f>
        <v/>
      </c>
      <c r="AN176" s="165" t="str">
        <f>IFERROR(+VLOOKUP(AL176,インプットシート!$B:$Z,21,0),"")</f>
        <v/>
      </c>
      <c r="AO176">
        <v>174</v>
      </c>
      <c r="AP176" s="165" t="str">
        <f t="shared" si="46"/>
        <v>1年目委託費174</v>
      </c>
      <c r="AQ176" s="165" t="str">
        <f>IFERROR(+VLOOKUP(AP176,インプットシート!$B:$Z,25,0),"")</f>
        <v/>
      </c>
      <c r="AR176" s="165" t="str">
        <f>IFERROR(+VLOOKUP(AP176,インプットシート!$B:$Z,21,0),"")</f>
        <v/>
      </c>
      <c r="AS176">
        <v>174</v>
      </c>
      <c r="AT176" s="165" t="str">
        <f t="shared" si="47"/>
        <v>1年目雑役務費174</v>
      </c>
      <c r="AU176" s="165" t="str">
        <f>IFERROR(+VLOOKUP(AT176,インプットシート!$B:$Z,25,0),"")</f>
        <v/>
      </c>
      <c r="AV176" s="165" t="str">
        <f>IFERROR(+VLOOKUP(AT176,インプットシート!$B:$Z,21,0),"")</f>
        <v/>
      </c>
      <c r="AW176">
        <v>174</v>
      </c>
      <c r="AX176" s="165" t="str">
        <f t="shared" si="48"/>
        <v>1年目保険料174</v>
      </c>
      <c r="AY176" s="165" t="str">
        <f>IFERROR(+VLOOKUP(AX176,インプットシート!$B:$Z,25,0),"")</f>
        <v/>
      </c>
      <c r="AZ176" s="165" t="str">
        <f>IFERROR(+VLOOKUP(AX176,インプットシート!$B:$Z,21,0),"")</f>
        <v/>
      </c>
      <c r="BA176">
        <v>174</v>
      </c>
      <c r="BB176" s="165" t="str">
        <f t="shared" si="49"/>
        <v>1年目その他の経費174</v>
      </c>
      <c r="BC176" s="165" t="str">
        <f>IFERROR(+VLOOKUP(BB176,インプットシート!$B:$Z,25,0),"")</f>
        <v/>
      </c>
      <c r="BD176" s="165" t="str">
        <f>IFERROR(+VLOOKUP(BB176,インプットシート!$B:$Z,21,0),"")</f>
        <v/>
      </c>
      <c r="BE176">
        <v>174</v>
      </c>
      <c r="BF176" s="165" t="str">
        <f t="shared" si="50"/>
        <v>1年目参加費収入174</v>
      </c>
      <c r="BG176" s="165" t="str">
        <f>IFERROR(+VLOOKUP(BF176,インプットシート!$B:$Z,25,0),"")</f>
        <v/>
      </c>
      <c r="BH176" s="165" t="str">
        <f>IFERROR(+VLOOKUP(BF176,インプットシート!$B:$Z,21,0),"")</f>
        <v/>
      </c>
      <c r="BI176">
        <v>174</v>
      </c>
      <c r="BJ176" s="165" t="str">
        <f t="shared" si="51"/>
        <v>1年目寄付金・協賛金収入174</v>
      </c>
      <c r="BK176" s="165" t="str">
        <f>IFERROR(+VLOOKUP(BJ176,インプットシート!$B:$Z,25,0),"")</f>
        <v/>
      </c>
      <c r="BL176" s="165" t="str">
        <f>IFERROR(+VLOOKUP(BJ176,インプットシート!$B:$Z,21,0),"")</f>
        <v/>
      </c>
      <c r="BM176">
        <v>174</v>
      </c>
      <c r="BN176" s="165" t="str">
        <f t="shared" si="52"/>
        <v>1年目一般会計繰入金174</v>
      </c>
      <c r="BO176" s="165" t="str">
        <f>IFERROR(+VLOOKUP(BN176,インプットシート!$B:$Z,25,0),"")</f>
        <v/>
      </c>
      <c r="BP176" s="165" t="str">
        <f>IFERROR(+VLOOKUP(BN176,インプットシート!$B:$Z,21,0),"")</f>
        <v/>
      </c>
      <c r="BQ176">
        <v>174</v>
      </c>
      <c r="BR176" s="165" t="str">
        <f t="shared" si="53"/>
        <v>1年目賃金（職員）174</v>
      </c>
      <c r="BS176" s="165" t="str">
        <f>IFERROR(+VLOOKUP(BR176,インプットシート!$B:$Z,25,0),"")</f>
        <v/>
      </c>
      <c r="BT176" s="165" t="str">
        <f>IFERROR(+VLOOKUP(BR176,インプットシート!$B:$Z,21,0),"")</f>
        <v/>
      </c>
    </row>
    <row r="177" spans="1:72">
      <c r="A177">
        <v>175</v>
      </c>
      <c r="B177" s="165" t="str">
        <f t="shared" si="36"/>
        <v>1年目謝金175</v>
      </c>
      <c r="C177" s="165" t="str">
        <f>IFERROR(+VLOOKUP(B177,インプットシート!$B:$Z,25,0),"")</f>
        <v/>
      </c>
      <c r="D177" s="165" t="str">
        <f>IFERROR(+VLOOKUP(B177,インプットシート!$B:$Z,21,0),"")</f>
        <v/>
      </c>
      <c r="E177">
        <v>175</v>
      </c>
      <c r="F177" s="165" t="str">
        <f t="shared" si="37"/>
        <v>1年目旅費175</v>
      </c>
      <c r="G177" s="165" t="str">
        <f>IFERROR(+VLOOKUP(F177,インプットシート!$B:$Z,25,0),"")</f>
        <v/>
      </c>
      <c r="H177" s="165" t="str">
        <f>IFERROR(+VLOOKUP(F177,インプットシート!$B:$Z,21,0),"")</f>
        <v/>
      </c>
      <c r="I177">
        <v>175</v>
      </c>
      <c r="J177" s="165" t="str">
        <f t="shared" si="38"/>
        <v>1年目賃金（アルバイト）175</v>
      </c>
      <c r="K177" s="165" t="str">
        <f>IFERROR(+VLOOKUP(J177,インプットシート!$B:$Z,25,0),"")</f>
        <v/>
      </c>
      <c r="L177" s="165" t="str">
        <f>IFERROR(+VLOOKUP(J177,インプットシート!$B:$Z,21,0),"")</f>
        <v/>
      </c>
      <c r="M177">
        <v>175</v>
      </c>
      <c r="N177" s="165" t="str">
        <f t="shared" si="39"/>
        <v>1年目家賃175</v>
      </c>
      <c r="O177" s="165" t="str">
        <f>IFERROR(+VLOOKUP(N177,インプットシート!$B:$Z,25,0),"")</f>
        <v/>
      </c>
      <c r="P177" s="165" t="str">
        <f>IFERROR(+VLOOKUP(N177,インプットシート!$B:$Z,21,0),"")</f>
        <v/>
      </c>
      <c r="Q177">
        <v>175</v>
      </c>
      <c r="R177" s="165" t="str">
        <f t="shared" si="40"/>
        <v>1年目光熱水費175</v>
      </c>
      <c r="S177" s="165" t="str">
        <f>IFERROR(+VLOOKUP(R177,インプットシート!$B:$Z,25,0),"")</f>
        <v/>
      </c>
      <c r="T177" s="165" t="str">
        <f>IFERROR(+VLOOKUP(R177,インプットシート!$B:$Z,21,0),"")</f>
        <v/>
      </c>
      <c r="U177">
        <v>175</v>
      </c>
      <c r="V177" s="165" t="str">
        <f t="shared" si="41"/>
        <v>1年目備品購入費175</v>
      </c>
      <c r="W177" s="165" t="str">
        <f>IFERROR(+VLOOKUP(V177,インプットシート!$B:$Z,25,0),"")</f>
        <v/>
      </c>
      <c r="X177" s="165" t="str">
        <f>IFERROR(+VLOOKUP(V177,インプットシート!$B:$Z,21,0),"")</f>
        <v/>
      </c>
      <c r="Y177">
        <v>175</v>
      </c>
      <c r="Z177" s="165" t="str">
        <f t="shared" si="42"/>
        <v>1年目消耗品費175</v>
      </c>
      <c r="AA177" s="165" t="str">
        <f>IFERROR(+VLOOKUP(Z177,インプットシート!$B:$Z,25,0),"")</f>
        <v/>
      </c>
      <c r="AB177" s="165" t="str">
        <f>IFERROR(+VLOOKUP(Z177,インプットシート!$B:$Z,21,0),"")</f>
        <v/>
      </c>
      <c r="AC177">
        <v>175</v>
      </c>
      <c r="AD177" s="165" t="str">
        <f t="shared" si="43"/>
        <v>1年目借料損料175</v>
      </c>
      <c r="AE177" s="165" t="str">
        <f>IFERROR(+VLOOKUP(AD177,インプットシート!$B:$Z,25,0),"")</f>
        <v/>
      </c>
      <c r="AF177" s="165" t="str">
        <f>IFERROR(+VLOOKUP(AD177,インプットシート!$B:$Z,21,0),"")</f>
        <v/>
      </c>
      <c r="AG177">
        <v>175</v>
      </c>
      <c r="AH177" s="165" t="str">
        <f t="shared" si="44"/>
        <v>1年目印刷製本費175</v>
      </c>
      <c r="AI177" s="165" t="str">
        <f>IFERROR(+VLOOKUP(AH177,インプットシート!$B:$Z,25,0),"")</f>
        <v/>
      </c>
      <c r="AJ177" s="165" t="str">
        <f>IFERROR(+VLOOKUP(AH177,インプットシート!$B:$Z,21,0),"")</f>
        <v/>
      </c>
      <c r="AK177">
        <v>175</v>
      </c>
      <c r="AL177" s="165" t="str">
        <f t="shared" si="45"/>
        <v>1年目通信運搬費175</v>
      </c>
      <c r="AM177" s="165" t="str">
        <f>IFERROR(+VLOOKUP(AL177,インプットシート!$B:$Z,25,0),"")</f>
        <v/>
      </c>
      <c r="AN177" s="165" t="str">
        <f>IFERROR(+VLOOKUP(AL177,インプットシート!$B:$Z,21,0),"")</f>
        <v/>
      </c>
      <c r="AO177">
        <v>175</v>
      </c>
      <c r="AP177" s="165" t="str">
        <f t="shared" si="46"/>
        <v>1年目委託費175</v>
      </c>
      <c r="AQ177" s="165" t="str">
        <f>IFERROR(+VLOOKUP(AP177,インプットシート!$B:$Z,25,0),"")</f>
        <v/>
      </c>
      <c r="AR177" s="165" t="str">
        <f>IFERROR(+VLOOKUP(AP177,インプットシート!$B:$Z,21,0),"")</f>
        <v/>
      </c>
      <c r="AS177">
        <v>175</v>
      </c>
      <c r="AT177" s="165" t="str">
        <f t="shared" si="47"/>
        <v>1年目雑役務費175</v>
      </c>
      <c r="AU177" s="165" t="str">
        <f>IFERROR(+VLOOKUP(AT177,インプットシート!$B:$Z,25,0),"")</f>
        <v/>
      </c>
      <c r="AV177" s="165" t="str">
        <f>IFERROR(+VLOOKUP(AT177,インプットシート!$B:$Z,21,0),"")</f>
        <v/>
      </c>
      <c r="AW177">
        <v>175</v>
      </c>
      <c r="AX177" s="165" t="str">
        <f t="shared" si="48"/>
        <v>1年目保険料175</v>
      </c>
      <c r="AY177" s="165" t="str">
        <f>IFERROR(+VLOOKUP(AX177,インプットシート!$B:$Z,25,0),"")</f>
        <v/>
      </c>
      <c r="AZ177" s="165" t="str">
        <f>IFERROR(+VLOOKUP(AX177,インプットシート!$B:$Z,21,0),"")</f>
        <v/>
      </c>
      <c r="BA177">
        <v>175</v>
      </c>
      <c r="BB177" s="165" t="str">
        <f t="shared" si="49"/>
        <v>1年目その他の経費175</v>
      </c>
      <c r="BC177" s="165" t="str">
        <f>IFERROR(+VLOOKUP(BB177,インプットシート!$B:$Z,25,0),"")</f>
        <v/>
      </c>
      <c r="BD177" s="165" t="str">
        <f>IFERROR(+VLOOKUP(BB177,インプットシート!$B:$Z,21,0),"")</f>
        <v/>
      </c>
      <c r="BE177">
        <v>175</v>
      </c>
      <c r="BF177" s="165" t="str">
        <f t="shared" si="50"/>
        <v>1年目参加費収入175</v>
      </c>
      <c r="BG177" s="165" t="str">
        <f>IFERROR(+VLOOKUP(BF177,インプットシート!$B:$Z,25,0),"")</f>
        <v/>
      </c>
      <c r="BH177" s="165" t="str">
        <f>IFERROR(+VLOOKUP(BF177,インプットシート!$B:$Z,21,0),"")</f>
        <v/>
      </c>
      <c r="BI177">
        <v>175</v>
      </c>
      <c r="BJ177" s="165" t="str">
        <f t="shared" si="51"/>
        <v>1年目寄付金・協賛金収入175</v>
      </c>
      <c r="BK177" s="165" t="str">
        <f>IFERROR(+VLOOKUP(BJ177,インプットシート!$B:$Z,25,0),"")</f>
        <v/>
      </c>
      <c r="BL177" s="165" t="str">
        <f>IFERROR(+VLOOKUP(BJ177,インプットシート!$B:$Z,21,0),"")</f>
        <v/>
      </c>
      <c r="BM177">
        <v>175</v>
      </c>
      <c r="BN177" s="165" t="str">
        <f t="shared" si="52"/>
        <v>1年目一般会計繰入金175</v>
      </c>
      <c r="BO177" s="165" t="str">
        <f>IFERROR(+VLOOKUP(BN177,インプットシート!$B:$Z,25,0),"")</f>
        <v/>
      </c>
      <c r="BP177" s="165" t="str">
        <f>IFERROR(+VLOOKUP(BN177,インプットシート!$B:$Z,21,0),"")</f>
        <v/>
      </c>
      <c r="BQ177">
        <v>175</v>
      </c>
      <c r="BR177" s="165" t="str">
        <f t="shared" si="53"/>
        <v>1年目賃金（職員）175</v>
      </c>
      <c r="BS177" s="165" t="str">
        <f>IFERROR(+VLOOKUP(BR177,インプットシート!$B:$Z,25,0),"")</f>
        <v/>
      </c>
      <c r="BT177" s="165" t="str">
        <f>IFERROR(+VLOOKUP(BR177,インプットシート!$B:$Z,21,0),"")</f>
        <v/>
      </c>
    </row>
    <row r="178" spans="1:72">
      <c r="A178">
        <v>176</v>
      </c>
      <c r="B178" s="165" t="str">
        <f t="shared" si="36"/>
        <v>1年目謝金176</v>
      </c>
      <c r="C178" s="165" t="str">
        <f>IFERROR(+VLOOKUP(B178,インプットシート!$B:$Z,25,0),"")</f>
        <v/>
      </c>
      <c r="D178" s="165" t="str">
        <f>IFERROR(+VLOOKUP(B178,インプットシート!$B:$Z,21,0),"")</f>
        <v/>
      </c>
      <c r="E178">
        <v>176</v>
      </c>
      <c r="F178" s="165" t="str">
        <f t="shared" si="37"/>
        <v>1年目旅費176</v>
      </c>
      <c r="G178" s="165" t="str">
        <f>IFERROR(+VLOOKUP(F178,インプットシート!$B:$Z,25,0),"")</f>
        <v/>
      </c>
      <c r="H178" s="165" t="str">
        <f>IFERROR(+VLOOKUP(F178,インプットシート!$B:$Z,21,0),"")</f>
        <v/>
      </c>
      <c r="I178">
        <v>176</v>
      </c>
      <c r="J178" s="165" t="str">
        <f t="shared" si="38"/>
        <v>1年目賃金（アルバイト）176</v>
      </c>
      <c r="K178" s="165" t="str">
        <f>IFERROR(+VLOOKUP(J178,インプットシート!$B:$Z,25,0),"")</f>
        <v/>
      </c>
      <c r="L178" s="165" t="str">
        <f>IFERROR(+VLOOKUP(J178,インプットシート!$B:$Z,21,0),"")</f>
        <v/>
      </c>
      <c r="M178">
        <v>176</v>
      </c>
      <c r="N178" s="165" t="str">
        <f t="shared" si="39"/>
        <v>1年目家賃176</v>
      </c>
      <c r="O178" s="165" t="str">
        <f>IFERROR(+VLOOKUP(N178,インプットシート!$B:$Z,25,0),"")</f>
        <v/>
      </c>
      <c r="P178" s="165" t="str">
        <f>IFERROR(+VLOOKUP(N178,インプットシート!$B:$Z,21,0),"")</f>
        <v/>
      </c>
      <c r="Q178">
        <v>176</v>
      </c>
      <c r="R178" s="165" t="str">
        <f t="shared" si="40"/>
        <v>1年目光熱水費176</v>
      </c>
      <c r="S178" s="165" t="str">
        <f>IFERROR(+VLOOKUP(R178,インプットシート!$B:$Z,25,0),"")</f>
        <v/>
      </c>
      <c r="T178" s="165" t="str">
        <f>IFERROR(+VLOOKUP(R178,インプットシート!$B:$Z,21,0),"")</f>
        <v/>
      </c>
      <c r="U178">
        <v>176</v>
      </c>
      <c r="V178" s="165" t="str">
        <f t="shared" si="41"/>
        <v>1年目備品購入費176</v>
      </c>
      <c r="W178" s="165" t="str">
        <f>IFERROR(+VLOOKUP(V178,インプットシート!$B:$Z,25,0),"")</f>
        <v/>
      </c>
      <c r="X178" s="165" t="str">
        <f>IFERROR(+VLOOKUP(V178,インプットシート!$B:$Z,21,0),"")</f>
        <v/>
      </c>
      <c r="Y178">
        <v>176</v>
      </c>
      <c r="Z178" s="165" t="str">
        <f t="shared" si="42"/>
        <v>1年目消耗品費176</v>
      </c>
      <c r="AA178" s="165" t="str">
        <f>IFERROR(+VLOOKUP(Z178,インプットシート!$B:$Z,25,0),"")</f>
        <v/>
      </c>
      <c r="AB178" s="165" t="str">
        <f>IFERROR(+VLOOKUP(Z178,インプットシート!$B:$Z,21,0),"")</f>
        <v/>
      </c>
      <c r="AC178">
        <v>176</v>
      </c>
      <c r="AD178" s="165" t="str">
        <f t="shared" si="43"/>
        <v>1年目借料損料176</v>
      </c>
      <c r="AE178" s="165" t="str">
        <f>IFERROR(+VLOOKUP(AD178,インプットシート!$B:$Z,25,0),"")</f>
        <v/>
      </c>
      <c r="AF178" s="165" t="str">
        <f>IFERROR(+VLOOKUP(AD178,インプットシート!$B:$Z,21,0),"")</f>
        <v/>
      </c>
      <c r="AG178">
        <v>176</v>
      </c>
      <c r="AH178" s="165" t="str">
        <f t="shared" si="44"/>
        <v>1年目印刷製本費176</v>
      </c>
      <c r="AI178" s="165" t="str">
        <f>IFERROR(+VLOOKUP(AH178,インプットシート!$B:$Z,25,0),"")</f>
        <v/>
      </c>
      <c r="AJ178" s="165" t="str">
        <f>IFERROR(+VLOOKUP(AH178,インプットシート!$B:$Z,21,0),"")</f>
        <v/>
      </c>
      <c r="AK178">
        <v>176</v>
      </c>
      <c r="AL178" s="165" t="str">
        <f t="shared" si="45"/>
        <v>1年目通信運搬費176</v>
      </c>
      <c r="AM178" s="165" t="str">
        <f>IFERROR(+VLOOKUP(AL178,インプットシート!$B:$Z,25,0),"")</f>
        <v/>
      </c>
      <c r="AN178" s="165" t="str">
        <f>IFERROR(+VLOOKUP(AL178,インプットシート!$B:$Z,21,0),"")</f>
        <v/>
      </c>
      <c r="AO178">
        <v>176</v>
      </c>
      <c r="AP178" s="165" t="str">
        <f t="shared" si="46"/>
        <v>1年目委託費176</v>
      </c>
      <c r="AQ178" s="165" t="str">
        <f>IFERROR(+VLOOKUP(AP178,インプットシート!$B:$Z,25,0),"")</f>
        <v/>
      </c>
      <c r="AR178" s="165" t="str">
        <f>IFERROR(+VLOOKUP(AP178,インプットシート!$B:$Z,21,0),"")</f>
        <v/>
      </c>
      <c r="AS178">
        <v>176</v>
      </c>
      <c r="AT178" s="165" t="str">
        <f t="shared" si="47"/>
        <v>1年目雑役務費176</v>
      </c>
      <c r="AU178" s="165" t="str">
        <f>IFERROR(+VLOOKUP(AT178,インプットシート!$B:$Z,25,0),"")</f>
        <v/>
      </c>
      <c r="AV178" s="165" t="str">
        <f>IFERROR(+VLOOKUP(AT178,インプットシート!$B:$Z,21,0),"")</f>
        <v/>
      </c>
      <c r="AW178">
        <v>176</v>
      </c>
      <c r="AX178" s="165" t="str">
        <f t="shared" si="48"/>
        <v>1年目保険料176</v>
      </c>
      <c r="AY178" s="165" t="str">
        <f>IFERROR(+VLOOKUP(AX178,インプットシート!$B:$Z,25,0),"")</f>
        <v/>
      </c>
      <c r="AZ178" s="165" t="str">
        <f>IFERROR(+VLOOKUP(AX178,インプットシート!$B:$Z,21,0),"")</f>
        <v/>
      </c>
      <c r="BA178">
        <v>176</v>
      </c>
      <c r="BB178" s="165" t="str">
        <f t="shared" si="49"/>
        <v>1年目その他の経費176</v>
      </c>
      <c r="BC178" s="165" t="str">
        <f>IFERROR(+VLOOKUP(BB178,インプットシート!$B:$Z,25,0),"")</f>
        <v/>
      </c>
      <c r="BD178" s="165" t="str">
        <f>IFERROR(+VLOOKUP(BB178,インプットシート!$B:$Z,21,0),"")</f>
        <v/>
      </c>
      <c r="BE178">
        <v>176</v>
      </c>
      <c r="BF178" s="165" t="str">
        <f t="shared" si="50"/>
        <v>1年目参加費収入176</v>
      </c>
      <c r="BG178" s="165" t="str">
        <f>IFERROR(+VLOOKUP(BF178,インプットシート!$B:$Z,25,0),"")</f>
        <v/>
      </c>
      <c r="BH178" s="165" t="str">
        <f>IFERROR(+VLOOKUP(BF178,インプットシート!$B:$Z,21,0),"")</f>
        <v/>
      </c>
      <c r="BI178">
        <v>176</v>
      </c>
      <c r="BJ178" s="165" t="str">
        <f t="shared" si="51"/>
        <v>1年目寄付金・協賛金収入176</v>
      </c>
      <c r="BK178" s="165" t="str">
        <f>IFERROR(+VLOOKUP(BJ178,インプットシート!$B:$Z,25,0),"")</f>
        <v/>
      </c>
      <c r="BL178" s="165" t="str">
        <f>IFERROR(+VLOOKUP(BJ178,インプットシート!$B:$Z,21,0),"")</f>
        <v/>
      </c>
      <c r="BM178">
        <v>176</v>
      </c>
      <c r="BN178" s="165" t="str">
        <f t="shared" si="52"/>
        <v>1年目一般会計繰入金176</v>
      </c>
      <c r="BO178" s="165" t="str">
        <f>IFERROR(+VLOOKUP(BN178,インプットシート!$B:$Z,25,0),"")</f>
        <v/>
      </c>
      <c r="BP178" s="165" t="str">
        <f>IFERROR(+VLOOKUP(BN178,インプットシート!$B:$Z,21,0),"")</f>
        <v/>
      </c>
      <c r="BQ178">
        <v>176</v>
      </c>
      <c r="BR178" s="165" t="str">
        <f t="shared" si="53"/>
        <v>1年目賃金（職員）176</v>
      </c>
      <c r="BS178" s="165" t="str">
        <f>IFERROR(+VLOOKUP(BR178,インプットシート!$B:$Z,25,0),"")</f>
        <v/>
      </c>
      <c r="BT178" s="165" t="str">
        <f>IFERROR(+VLOOKUP(BR178,インプットシート!$B:$Z,21,0),"")</f>
        <v/>
      </c>
    </row>
    <row r="179" spans="1:72">
      <c r="A179">
        <v>177</v>
      </c>
      <c r="B179" s="165" t="str">
        <f t="shared" si="36"/>
        <v>1年目謝金177</v>
      </c>
      <c r="C179" s="165" t="str">
        <f>IFERROR(+VLOOKUP(B179,インプットシート!$B:$Z,25,0),"")</f>
        <v/>
      </c>
      <c r="D179" s="165" t="str">
        <f>IFERROR(+VLOOKUP(B179,インプットシート!$B:$Z,21,0),"")</f>
        <v/>
      </c>
      <c r="E179">
        <v>177</v>
      </c>
      <c r="F179" s="165" t="str">
        <f t="shared" si="37"/>
        <v>1年目旅費177</v>
      </c>
      <c r="G179" s="165" t="str">
        <f>IFERROR(+VLOOKUP(F179,インプットシート!$B:$Z,25,0),"")</f>
        <v/>
      </c>
      <c r="H179" s="165" t="str">
        <f>IFERROR(+VLOOKUP(F179,インプットシート!$B:$Z,21,0),"")</f>
        <v/>
      </c>
      <c r="I179">
        <v>177</v>
      </c>
      <c r="J179" s="165" t="str">
        <f t="shared" si="38"/>
        <v>1年目賃金（アルバイト）177</v>
      </c>
      <c r="K179" s="165" t="str">
        <f>IFERROR(+VLOOKUP(J179,インプットシート!$B:$Z,25,0),"")</f>
        <v/>
      </c>
      <c r="L179" s="165" t="str">
        <f>IFERROR(+VLOOKUP(J179,インプットシート!$B:$Z,21,0),"")</f>
        <v/>
      </c>
      <c r="M179">
        <v>177</v>
      </c>
      <c r="N179" s="165" t="str">
        <f t="shared" si="39"/>
        <v>1年目家賃177</v>
      </c>
      <c r="O179" s="165" t="str">
        <f>IFERROR(+VLOOKUP(N179,インプットシート!$B:$Z,25,0),"")</f>
        <v/>
      </c>
      <c r="P179" s="165" t="str">
        <f>IFERROR(+VLOOKUP(N179,インプットシート!$B:$Z,21,0),"")</f>
        <v/>
      </c>
      <c r="Q179">
        <v>177</v>
      </c>
      <c r="R179" s="165" t="str">
        <f t="shared" si="40"/>
        <v>1年目光熱水費177</v>
      </c>
      <c r="S179" s="165" t="str">
        <f>IFERROR(+VLOOKUP(R179,インプットシート!$B:$Z,25,0),"")</f>
        <v/>
      </c>
      <c r="T179" s="165" t="str">
        <f>IFERROR(+VLOOKUP(R179,インプットシート!$B:$Z,21,0),"")</f>
        <v/>
      </c>
      <c r="U179">
        <v>177</v>
      </c>
      <c r="V179" s="165" t="str">
        <f t="shared" si="41"/>
        <v>1年目備品購入費177</v>
      </c>
      <c r="W179" s="165" t="str">
        <f>IFERROR(+VLOOKUP(V179,インプットシート!$B:$Z,25,0),"")</f>
        <v/>
      </c>
      <c r="X179" s="165" t="str">
        <f>IFERROR(+VLOOKUP(V179,インプットシート!$B:$Z,21,0),"")</f>
        <v/>
      </c>
      <c r="Y179">
        <v>177</v>
      </c>
      <c r="Z179" s="165" t="str">
        <f t="shared" si="42"/>
        <v>1年目消耗品費177</v>
      </c>
      <c r="AA179" s="165" t="str">
        <f>IFERROR(+VLOOKUP(Z179,インプットシート!$B:$Z,25,0),"")</f>
        <v/>
      </c>
      <c r="AB179" s="165" t="str">
        <f>IFERROR(+VLOOKUP(Z179,インプットシート!$B:$Z,21,0),"")</f>
        <v/>
      </c>
      <c r="AC179">
        <v>177</v>
      </c>
      <c r="AD179" s="165" t="str">
        <f t="shared" si="43"/>
        <v>1年目借料損料177</v>
      </c>
      <c r="AE179" s="165" t="str">
        <f>IFERROR(+VLOOKUP(AD179,インプットシート!$B:$Z,25,0),"")</f>
        <v/>
      </c>
      <c r="AF179" s="165" t="str">
        <f>IFERROR(+VLOOKUP(AD179,インプットシート!$B:$Z,21,0),"")</f>
        <v/>
      </c>
      <c r="AG179">
        <v>177</v>
      </c>
      <c r="AH179" s="165" t="str">
        <f t="shared" si="44"/>
        <v>1年目印刷製本費177</v>
      </c>
      <c r="AI179" s="165" t="str">
        <f>IFERROR(+VLOOKUP(AH179,インプットシート!$B:$Z,25,0),"")</f>
        <v/>
      </c>
      <c r="AJ179" s="165" t="str">
        <f>IFERROR(+VLOOKUP(AH179,インプットシート!$B:$Z,21,0),"")</f>
        <v/>
      </c>
      <c r="AK179">
        <v>177</v>
      </c>
      <c r="AL179" s="165" t="str">
        <f t="shared" si="45"/>
        <v>1年目通信運搬費177</v>
      </c>
      <c r="AM179" s="165" t="str">
        <f>IFERROR(+VLOOKUP(AL179,インプットシート!$B:$Z,25,0),"")</f>
        <v/>
      </c>
      <c r="AN179" s="165" t="str">
        <f>IFERROR(+VLOOKUP(AL179,インプットシート!$B:$Z,21,0),"")</f>
        <v/>
      </c>
      <c r="AO179">
        <v>177</v>
      </c>
      <c r="AP179" s="165" t="str">
        <f t="shared" si="46"/>
        <v>1年目委託費177</v>
      </c>
      <c r="AQ179" s="165" t="str">
        <f>IFERROR(+VLOOKUP(AP179,インプットシート!$B:$Z,25,0),"")</f>
        <v/>
      </c>
      <c r="AR179" s="165" t="str">
        <f>IFERROR(+VLOOKUP(AP179,インプットシート!$B:$Z,21,0),"")</f>
        <v/>
      </c>
      <c r="AS179">
        <v>177</v>
      </c>
      <c r="AT179" s="165" t="str">
        <f t="shared" si="47"/>
        <v>1年目雑役務費177</v>
      </c>
      <c r="AU179" s="165" t="str">
        <f>IFERROR(+VLOOKUP(AT179,インプットシート!$B:$Z,25,0),"")</f>
        <v/>
      </c>
      <c r="AV179" s="165" t="str">
        <f>IFERROR(+VLOOKUP(AT179,インプットシート!$B:$Z,21,0),"")</f>
        <v/>
      </c>
      <c r="AW179">
        <v>177</v>
      </c>
      <c r="AX179" s="165" t="str">
        <f t="shared" si="48"/>
        <v>1年目保険料177</v>
      </c>
      <c r="AY179" s="165" t="str">
        <f>IFERROR(+VLOOKUP(AX179,インプットシート!$B:$Z,25,0),"")</f>
        <v/>
      </c>
      <c r="AZ179" s="165" t="str">
        <f>IFERROR(+VLOOKUP(AX179,インプットシート!$B:$Z,21,0),"")</f>
        <v/>
      </c>
      <c r="BA179">
        <v>177</v>
      </c>
      <c r="BB179" s="165" t="str">
        <f t="shared" si="49"/>
        <v>1年目その他の経費177</v>
      </c>
      <c r="BC179" s="165" t="str">
        <f>IFERROR(+VLOOKUP(BB179,インプットシート!$B:$Z,25,0),"")</f>
        <v/>
      </c>
      <c r="BD179" s="165" t="str">
        <f>IFERROR(+VLOOKUP(BB179,インプットシート!$B:$Z,21,0),"")</f>
        <v/>
      </c>
      <c r="BE179">
        <v>177</v>
      </c>
      <c r="BF179" s="165" t="str">
        <f t="shared" si="50"/>
        <v>1年目参加費収入177</v>
      </c>
      <c r="BG179" s="165" t="str">
        <f>IFERROR(+VLOOKUP(BF179,インプットシート!$B:$Z,25,0),"")</f>
        <v/>
      </c>
      <c r="BH179" s="165" t="str">
        <f>IFERROR(+VLOOKUP(BF179,インプットシート!$B:$Z,21,0),"")</f>
        <v/>
      </c>
      <c r="BI179">
        <v>177</v>
      </c>
      <c r="BJ179" s="165" t="str">
        <f t="shared" si="51"/>
        <v>1年目寄付金・協賛金収入177</v>
      </c>
      <c r="BK179" s="165" t="str">
        <f>IFERROR(+VLOOKUP(BJ179,インプットシート!$B:$Z,25,0),"")</f>
        <v/>
      </c>
      <c r="BL179" s="165" t="str">
        <f>IFERROR(+VLOOKUP(BJ179,インプットシート!$B:$Z,21,0),"")</f>
        <v/>
      </c>
      <c r="BM179">
        <v>177</v>
      </c>
      <c r="BN179" s="165" t="str">
        <f t="shared" si="52"/>
        <v>1年目一般会計繰入金177</v>
      </c>
      <c r="BO179" s="165" t="str">
        <f>IFERROR(+VLOOKUP(BN179,インプットシート!$B:$Z,25,0),"")</f>
        <v/>
      </c>
      <c r="BP179" s="165" t="str">
        <f>IFERROR(+VLOOKUP(BN179,インプットシート!$B:$Z,21,0),"")</f>
        <v/>
      </c>
      <c r="BQ179">
        <v>177</v>
      </c>
      <c r="BR179" s="165" t="str">
        <f t="shared" si="53"/>
        <v>1年目賃金（職員）177</v>
      </c>
      <c r="BS179" s="165" t="str">
        <f>IFERROR(+VLOOKUP(BR179,インプットシート!$B:$Z,25,0),"")</f>
        <v/>
      </c>
      <c r="BT179" s="165" t="str">
        <f>IFERROR(+VLOOKUP(BR179,インプットシート!$B:$Z,21,0),"")</f>
        <v/>
      </c>
    </row>
    <row r="180" spans="1:72">
      <c r="A180">
        <v>178</v>
      </c>
      <c r="B180" s="165" t="str">
        <f t="shared" si="36"/>
        <v>1年目謝金178</v>
      </c>
      <c r="C180" s="165" t="str">
        <f>IFERROR(+VLOOKUP(B180,インプットシート!$B:$Z,25,0),"")</f>
        <v/>
      </c>
      <c r="D180" s="165" t="str">
        <f>IFERROR(+VLOOKUP(B180,インプットシート!$B:$Z,21,0),"")</f>
        <v/>
      </c>
      <c r="E180">
        <v>178</v>
      </c>
      <c r="F180" s="165" t="str">
        <f t="shared" si="37"/>
        <v>1年目旅費178</v>
      </c>
      <c r="G180" s="165" t="str">
        <f>IFERROR(+VLOOKUP(F180,インプットシート!$B:$Z,25,0),"")</f>
        <v/>
      </c>
      <c r="H180" s="165" t="str">
        <f>IFERROR(+VLOOKUP(F180,インプットシート!$B:$Z,21,0),"")</f>
        <v/>
      </c>
      <c r="I180">
        <v>178</v>
      </c>
      <c r="J180" s="165" t="str">
        <f t="shared" si="38"/>
        <v>1年目賃金（アルバイト）178</v>
      </c>
      <c r="K180" s="165" t="str">
        <f>IFERROR(+VLOOKUP(J180,インプットシート!$B:$Z,25,0),"")</f>
        <v/>
      </c>
      <c r="L180" s="165" t="str">
        <f>IFERROR(+VLOOKUP(J180,インプットシート!$B:$Z,21,0),"")</f>
        <v/>
      </c>
      <c r="M180">
        <v>178</v>
      </c>
      <c r="N180" s="165" t="str">
        <f t="shared" si="39"/>
        <v>1年目家賃178</v>
      </c>
      <c r="O180" s="165" t="str">
        <f>IFERROR(+VLOOKUP(N180,インプットシート!$B:$Z,25,0),"")</f>
        <v/>
      </c>
      <c r="P180" s="165" t="str">
        <f>IFERROR(+VLOOKUP(N180,インプットシート!$B:$Z,21,0),"")</f>
        <v/>
      </c>
      <c r="Q180">
        <v>178</v>
      </c>
      <c r="R180" s="165" t="str">
        <f t="shared" si="40"/>
        <v>1年目光熱水費178</v>
      </c>
      <c r="S180" s="165" t="str">
        <f>IFERROR(+VLOOKUP(R180,インプットシート!$B:$Z,25,0),"")</f>
        <v/>
      </c>
      <c r="T180" s="165" t="str">
        <f>IFERROR(+VLOOKUP(R180,インプットシート!$B:$Z,21,0),"")</f>
        <v/>
      </c>
      <c r="U180">
        <v>178</v>
      </c>
      <c r="V180" s="165" t="str">
        <f t="shared" si="41"/>
        <v>1年目備品購入費178</v>
      </c>
      <c r="W180" s="165" t="str">
        <f>IFERROR(+VLOOKUP(V180,インプットシート!$B:$Z,25,0),"")</f>
        <v/>
      </c>
      <c r="X180" s="165" t="str">
        <f>IFERROR(+VLOOKUP(V180,インプットシート!$B:$Z,21,0),"")</f>
        <v/>
      </c>
      <c r="Y180">
        <v>178</v>
      </c>
      <c r="Z180" s="165" t="str">
        <f t="shared" si="42"/>
        <v>1年目消耗品費178</v>
      </c>
      <c r="AA180" s="165" t="str">
        <f>IFERROR(+VLOOKUP(Z180,インプットシート!$B:$Z,25,0),"")</f>
        <v/>
      </c>
      <c r="AB180" s="165" t="str">
        <f>IFERROR(+VLOOKUP(Z180,インプットシート!$B:$Z,21,0),"")</f>
        <v/>
      </c>
      <c r="AC180">
        <v>178</v>
      </c>
      <c r="AD180" s="165" t="str">
        <f t="shared" si="43"/>
        <v>1年目借料損料178</v>
      </c>
      <c r="AE180" s="165" t="str">
        <f>IFERROR(+VLOOKUP(AD180,インプットシート!$B:$Z,25,0),"")</f>
        <v/>
      </c>
      <c r="AF180" s="165" t="str">
        <f>IFERROR(+VLOOKUP(AD180,インプットシート!$B:$Z,21,0),"")</f>
        <v/>
      </c>
      <c r="AG180">
        <v>178</v>
      </c>
      <c r="AH180" s="165" t="str">
        <f t="shared" si="44"/>
        <v>1年目印刷製本費178</v>
      </c>
      <c r="AI180" s="165" t="str">
        <f>IFERROR(+VLOOKUP(AH180,インプットシート!$B:$Z,25,0),"")</f>
        <v/>
      </c>
      <c r="AJ180" s="165" t="str">
        <f>IFERROR(+VLOOKUP(AH180,インプットシート!$B:$Z,21,0),"")</f>
        <v/>
      </c>
      <c r="AK180">
        <v>178</v>
      </c>
      <c r="AL180" s="165" t="str">
        <f t="shared" si="45"/>
        <v>1年目通信運搬費178</v>
      </c>
      <c r="AM180" s="165" t="str">
        <f>IFERROR(+VLOOKUP(AL180,インプットシート!$B:$Z,25,0),"")</f>
        <v/>
      </c>
      <c r="AN180" s="165" t="str">
        <f>IFERROR(+VLOOKUP(AL180,インプットシート!$B:$Z,21,0),"")</f>
        <v/>
      </c>
      <c r="AO180">
        <v>178</v>
      </c>
      <c r="AP180" s="165" t="str">
        <f t="shared" si="46"/>
        <v>1年目委託費178</v>
      </c>
      <c r="AQ180" s="165" t="str">
        <f>IFERROR(+VLOOKUP(AP180,インプットシート!$B:$Z,25,0),"")</f>
        <v/>
      </c>
      <c r="AR180" s="165" t="str">
        <f>IFERROR(+VLOOKUP(AP180,インプットシート!$B:$Z,21,0),"")</f>
        <v/>
      </c>
      <c r="AS180">
        <v>178</v>
      </c>
      <c r="AT180" s="165" t="str">
        <f t="shared" si="47"/>
        <v>1年目雑役務費178</v>
      </c>
      <c r="AU180" s="165" t="str">
        <f>IFERROR(+VLOOKUP(AT180,インプットシート!$B:$Z,25,0),"")</f>
        <v/>
      </c>
      <c r="AV180" s="165" t="str">
        <f>IFERROR(+VLOOKUP(AT180,インプットシート!$B:$Z,21,0),"")</f>
        <v/>
      </c>
      <c r="AW180">
        <v>178</v>
      </c>
      <c r="AX180" s="165" t="str">
        <f t="shared" si="48"/>
        <v>1年目保険料178</v>
      </c>
      <c r="AY180" s="165" t="str">
        <f>IFERROR(+VLOOKUP(AX180,インプットシート!$B:$Z,25,0),"")</f>
        <v/>
      </c>
      <c r="AZ180" s="165" t="str">
        <f>IFERROR(+VLOOKUP(AX180,インプットシート!$B:$Z,21,0),"")</f>
        <v/>
      </c>
      <c r="BA180">
        <v>178</v>
      </c>
      <c r="BB180" s="165" t="str">
        <f t="shared" si="49"/>
        <v>1年目その他の経費178</v>
      </c>
      <c r="BC180" s="165" t="str">
        <f>IFERROR(+VLOOKUP(BB180,インプットシート!$B:$Z,25,0),"")</f>
        <v/>
      </c>
      <c r="BD180" s="165" t="str">
        <f>IFERROR(+VLOOKUP(BB180,インプットシート!$B:$Z,21,0),"")</f>
        <v/>
      </c>
      <c r="BE180">
        <v>178</v>
      </c>
      <c r="BF180" s="165" t="str">
        <f t="shared" si="50"/>
        <v>1年目参加費収入178</v>
      </c>
      <c r="BG180" s="165" t="str">
        <f>IFERROR(+VLOOKUP(BF180,インプットシート!$B:$Z,25,0),"")</f>
        <v/>
      </c>
      <c r="BH180" s="165" t="str">
        <f>IFERROR(+VLOOKUP(BF180,インプットシート!$B:$Z,21,0),"")</f>
        <v/>
      </c>
      <c r="BI180">
        <v>178</v>
      </c>
      <c r="BJ180" s="165" t="str">
        <f t="shared" si="51"/>
        <v>1年目寄付金・協賛金収入178</v>
      </c>
      <c r="BK180" s="165" t="str">
        <f>IFERROR(+VLOOKUP(BJ180,インプットシート!$B:$Z,25,0),"")</f>
        <v/>
      </c>
      <c r="BL180" s="165" t="str">
        <f>IFERROR(+VLOOKUP(BJ180,インプットシート!$B:$Z,21,0),"")</f>
        <v/>
      </c>
      <c r="BM180">
        <v>178</v>
      </c>
      <c r="BN180" s="165" t="str">
        <f t="shared" si="52"/>
        <v>1年目一般会計繰入金178</v>
      </c>
      <c r="BO180" s="165" t="str">
        <f>IFERROR(+VLOOKUP(BN180,インプットシート!$B:$Z,25,0),"")</f>
        <v/>
      </c>
      <c r="BP180" s="165" t="str">
        <f>IFERROR(+VLOOKUP(BN180,インプットシート!$B:$Z,21,0),"")</f>
        <v/>
      </c>
      <c r="BQ180">
        <v>178</v>
      </c>
      <c r="BR180" s="165" t="str">
        <f t="shared" si="53"/>
        <v>1年目賃金（職員）178</v>
      </c>
      <c r="BS180" s="165" t="str">
        <f>IFERROR(+VLOOKUP(BR180,インプットシート!$B:$Z,25,0),"")</f>
        <v/>
      </c>
      <c r="BT180" s="165" t="str">
        <f>IFERROR(+VLOOKUP(BR180,インプットシート!$B:$Z,21,0),"")</f>
        <v/>
      </c>
    </row>
    <row r="181" spans="1:72">
      <c r="A181">
        <v>179</v>
      </c>
      <c r="B181" s="165" t="str">
        <f t="shared" si="36"/>
        <v>1年目謝金179</v>
      </c>
      <c r="C181" s="165" t="str">
        <f>IFERROR(+VLOOKUP(B181,インプットシート!$B:$Z,25,0),"")</f>
        <v/>
      </c>
      <c r="D181" s="165" t="str">
        <f>IFERROR(+VLOOKUP(B181,インプットシート!$B:$Z,21,0),"")</f>
        <v/>
      </c>
      <c r="E181">
        <v>179</v>
      </c>
      <c r="F181" s="165" t="str">
        <f t="shared" si="37"/>
        <v>1年目旅費179</v>
      </c>
      <c r="G181" s="165" t="str">
        <f>IFERROR(+VLOOKUP(F181,インプットシート!$B:$Z,25,0),"")</f>
        <v/>
      </c>
      <c r="H181" s="165" t="str">
        <f>IFERROR(+VLOOKUP(F181,インプットシート!$B:$Z,21,0),"")</f>
        <v/>
      </c>
      <c r="I181">
        <v>179</v>
      </c>
      <c r="J181" s="165" t="str">
        <f t="shared" si="38"/>
        <v>1年目賃金（アルバイト）179</v>
      </c>
      <c r="K181" s="165" t="str">
        <f>IFERROR(+VLOOKUP(J181,インプットシート!$B:$Z,25,0),"")</f>
        <v/>
      </c>
      <c r="L181" s="165" t="str">
        <f>IFERROR(+VLOOKUP(J181,インプットシート!$B:$Z,21,0),"")</f>
        <v/>
      </c>
      <c r="M181">
        <v>179</v>
      </c>
      <c r="N181" s="165" t="str">
        <f t="shared" si="39"/>
        <v>1年目家賃179</v>
      </c>
      <c r="O181" s="165" t="str">
        <f>IFERROR(+VLOOKUP(N181,インプットシート!$B:$Z,25,0),"")</f>
        <v/>
      </c>
      <c r="P181" s="165" t="str">
        <f>IFERROR(+VLOOKUP(N181,インプットシート!$B:$Z,21,0),"")</f>
        <v/>
      </c>
      <c r="Q181">
        <v>179</v>
      </c>
      <c r="R181" s="165" t="str">
        <f t="shared" si="40"/>
        <v>1年目光熱水費179</v>
      </c>
      <c r="S181" s="165" t="str">
        <f>IFERROR(+VLOOKUP(R181,インプットシート!$B:$Z,25,0),"")</f>
        <v/>
      </c>
      <c r="T181" s="165" t="str">
        <f>IFERROR(+VLOOKUP(R181,インプットシート!$B:$Z,21,0),"")</f>
        <v/>
      </c>
      <c r="U181">
        <v>179</v>
      </c>
      <c r="V181" s="165" t="str">
        <f t="shared" si="41"/>
        <v>1年目備品購入費179</v>
      </c>
      <c r="W181" s="165" t="str">
        <f>IFERROR(+VLOOKUP(V181,インプットシート!$B:$Z,25,0),"")</f>
        <v/>
      </c>
      <c r="X181" s="165" t="str">
        <f>IFERROR(+VLOOKUP(V181,インプットシート!$B:$Z,21,0),"")</f>
        <v/>
      </c>
      <c r="Y181">
        <v>179</v>
      </c>
      <c r="Z181" s="165" t="str">
        <f t="shared" si="42"/>
        <v>1年目消耗品費179</v>
      </c>
      <c r="AA181" s="165" t="str">
        <f>IFERROR(+VLOOKUP(Z181,インプットシート!$B:$Z,25,0),"")</f>
        <v/>
      </c>
      <c r="AB181" s="165" t="str">
        <f>IFERROR(+VLOOKUP(Z181,インプットシート!$B:$Z,21,0),"")</f>
        <v/>
      </c>
      <c r="AC181">
        <v>179</v>
      </c>
      <c r="AD181" s="165" t="str">
        <f t="shared" si="43"/>
        <v>1年目借料損料179</v>
      </c>
      <c r="AE181" s="165" t="str">
        <f>IFERROR(+VLOOKUP(AD181,インプットシート!$B:$Z,25,0),"")</f>
        <v/>
      </c>
      <c r="AF181" s="165" t="str">
        <f>IFERROR(+VLOOKUP(AD181,インプットシート!$B:$Z,21,0),"")</f>
        <v/>
      </c>
      <c r="AG181">
        <v>179</v>
      </c>
      <c r="AH181" s="165" t="str">
        <f t="shared" si="44"/>
        <v>1年目印刷製本費179</v>
      </c>
      <c r="AI181" s="165" t="str">
        <f>IFERROR(+VLOOKUP(AH181,インプットシート!$B:$Z,25,0),"")</f>
        <v/>
      </c>
      <c r="AJ181" s="165" t="str">
        <f>IFERROR(+VLOOKUP(AH181,インプットシート!$B:$Z,21,0),"")</f>
        <v/>
      </c>
      <c r="AK181">
        <v>179</v>
      </c>
      <c r="AL181" s="165" t="str">
        <f t="shared" si="45"/>
        <v>1年目通信運搬費179</v>
      </c>
      <c r="AM181" s="165" t="str">
        <f>IFERROR(+VLOOKUP(AL181,インプットシート!$B:$Z,25,0),"")</f>
        <v/>
      </c>
      <c r="AN181" s="165" t="str">
        <f>IFERROR(+VLOOKUP(AL181,インプットシート!$B:$Z,21,0),"")</f>
        <v/>
      </c>
      <c r="AO181">
        <v>179</v>
      </c>
      <c r="AP181" s="165" t="str">
        <f t="shared" si="46"/>
        <v>1年目委託費179</v>
      </c>
      <c r="AQ181" s="165" t="str">
        <f>IFERROR(+VLOOKUP(AP181,インプットシート!$B:$Z,25,0),"")</f>
        <v/>
      </c>
      <c r="AR181" s="165" t="str">
        <f>IFERROR(+VLOOKUP(AP181,インプットシート!$B:$Z,21,0),"")</f>
        <v/>
      </c>
      <c r="AS181">
        <v>179</v>
      </c>
      <c r="AT181" s="165" t="str">
        <f t="shared" si="47"/>
        <v>1年目雑役務費179</v>
      </c>
      <c r="AU181" s="165" t="str">
        <f>IFERROR(+VLOOKUP(AT181,インプットシート!$B:$Z,25,0),"")</f>
        <v/>
      </c>
      <c r="AV181" s="165" t="str">
        <f>IFERROR(+VLOOKUP(AT181,インプットシート!$B:$Z,21,0),"")</f>
        <v/>
      </c>
      <c r="AW181">
        <v>179</v>
      </c>
      <c r="AX181" s="165" t="str">
        <f t="shared" si="48"/>
        <v>1年目保険料179</v>
      </c>
      <c r="AY181" s="165" t="str">
        <f>IFERROR(+VLOOKUP(AX181,インプットシート!$B:$Z,25,0),"")</f>
        <v/>
      </c>
      <c r="AZ181" s="165" t="str">
        <f>IFERROR(+VLOOKUP(AX181,インプットシート!$B:$Z,21,0),"")</f>
        <v/>
      </c>
      <c r="BA181">
        <v>179</v>
      </c>
      <c r="BB181" s="165" t="str">
        <f t="shared" si="49"/>
        <v>1年目その他の経費179</v>
      </c>
      <c r="BC181" s="165" t="str">
        <f>IFERROR(+VLOOKUP(BB181,インプットシート!$B:$Z,25,0),"")</f>
        <v/>
      </c>
      <c r="BD181" s="165" t="str">
        <f>IFERROR(+VLOOKUP(BB181,インプットシート!$B:$Z,21,0),"")</f>
        <v/>
      </c>
      <c r="BE181">
        <v>179</v>
      </c>
      <c r="BF181" s="165" t="str">
        <f t="shared" si="50"/>
        <v>1年目参加費収入179</v>
      </c>
      <c r="BG181" s="165" t="str">
        <f>IFERROR(+VLOOKUP(BF181,インプットシート!$B:$Z,25,0),"")</f>
        <v/>
      </c>
      <c r="BH181" s="165" t="str">
        <f>IFERROR(+VLOOKUP(BF181,インプットシート!$B:$Z,21,0),"")</f>
        <v/>
      </c>
      <c r="BI181">
        <v>179</v>
      </c>
      <c r="BJ181" s="165" t="str">
        <f t="shared" si="51"/>
        <v>1年目寄付金・協賛金収入179</v>
      </c>
      <c r="BK181" s="165" t="str">
        <f>IFERROR(+VLOOKUP(BJ181,インプットシート!$B:$Z,25,0),"")</f>
        <v/>
      </c>
      <c r="BL181" s="165" t="str">
        <f>IFERROR(+VLOOKUP(BJ181,インプットシート!$B:$Z,21,0),"")</f>
        <v/>
      </c>
      <c r="BM181">
        <v>179</v>
      </c>
      <c r="BN181" s="165" t="str">
        <f t="shared" si="52"/>
        <v>1年目一般会計繰入金179</v>
      </c>
      <c r="BO181" s="165" t="str">
        <f>IFERROR(+VLOOKUP(BN181,インプットシート!$B:$Z,25,0),"")</f>
        <v/>
      </c>
      <c r="BP181" s="165" t="str">
        <f>IFERROR(+VLOOKUP(BN181,インプットシート!$B:$Z,21,0),"")</f>
        <v/>
      </c>
      <c r="BQ181">
        <v>179</v>
      </c>
      <c r="BR181" s="165" t="str">
        <f t="shared" si="53"/>
        <v>1年目賃金（職員）179</v>
      </c>
      <c r="BS181" s="165" t="str">
        <f>IFERROR(+VLOOKUP(BR181,インプットシート!$B:$Z,25,0),"")</f>
        <v/>
      </c>
      <c r="BT181" s="165" t="str">
        <f>IFERROR(+VLOOKUP(BR181,インプットシート!$B:$Z,21,0),"")</f>
        <v/>
      </c>
    </row>
    <row r="182" spans="1:72">
      <c r="A182">
        <v>180</v>
      </c>
      <c r="B182" s="165" t="str">
        <f t="shared" si="36"/>
        <v>1年目謝金180</v>
      </c>
      <c r="C182" s="165" t="str">
        <f>IFERROR(+VLOOKUP(B182,インプットシート!$B:$Z,25,0),"")</f>
        <v/>
      </c>
      <c r="D182" s="165" t="str">
        <f>IFERROR(+VLOOKUP(B182,インプットシート!$B:$Z,21,0),"")</f>
        <v/>
      </c>
      <c r="E182">
        <v>180</v>
      </c>
      <c r="F182" s="165" t="str">
        <f t="shared" si="37"/>
        <v>1年目旅費180</v>
      </c>
      <c r="G182" s="165" t="str">
        <f>IFERROR(+VLOOKUP(F182,インプットシート!$B:$Z,25,0),"")</f>
        <v/>
      </c>
      <c r="H182" s="165" t="str">
        <f>IFERROR(+VLOOKUP(F182,インプットシート!$B:$Z,21,0),"")</f>
        <v/>
      </c>
      <c r="I182">
        <v>180</v>
      </c>
      <c r="J182" s="165" t="str">
        <f t="shared" si="38"/>
        <v>1年目賃金（アルバイト）180</v>
      </c>
      <c r="K182" s="165" t="str">
        <f>IFERROR(+VLOOKUP(J182,インプットシート!$B:$Z,25,0),"")</f>
        <v/>
      </c>
      <c r="L182" s="165" t="str">
        <f>IFERROR(+VLOOKUP(J182,インプットシート!$B:$Z,21,0),"")</f>
        <v/>
      </c>
      <c r="M182">
        <v>180</v>
      </c>
      <c r="N182" s="165" t="str">
        <f t="shared" si="39"/>
        <v>1年目家賃180</v>
      </c>
      <c r="O182" s="165" t="str">
        <f>IFERROR(+VLOOKUP(N182,インプットシート!$B:$Z,25,0),"")</f>
        <v/>
      </c>
      <c r="P182" s="165" t="str">
        <f>IFERROR(+VLOOKUP(N182,インプットシート!$B:$Z,21,0),"")</f>
        <v/>
      </c>
      <c r="Q182">
        <v>180</v>
      </c>
      <c r="R182" s="165" t="str">
        <f t="shared" si="40"/>
        <v>1年目光熱水費180</v>
      </c>
      <c r="S182" s="165" t="str">
        <f>IFERROR(+VLOOKUP(R182,インプットシート!$B:$Z,25,0),"")</f>
        <v/>
      </c>
      <c r="T182" s="165" t="str">
        <f>IFERROR(+VLOOKUP(R182,インプットシート!$B:$Z,21,0),"")</f>
        <v/>
      </c>
      <c r="U182">
        <v>180</v>
      </c>
      <c r="V182" s="165" t="str">
        <f t="shared" si="41"/>
        <v>1年目備品購入費180</v>
      </c>
      <c r="W182" s="165" t="str">
        <f>IFERROR(+VLOOKUP(V182,インプットシート!$B:$Z,25,0),"")</f>
        <v/>
      </c>
      <c r="X182" s="165" t="str">
        <f>IFERROR(+VLOOKUP(V182,インプットシート!$B:$Z,21,0),"")</f>
        <v/>
      </c>
      <c r="Y182">
        <v>180</v>
      </c>
      <c r="Z182" s="165" t="str">
        <f t="shared" si="42"/>
        <v>1年目消耗品費180</v>
      </c>
      <c r="AA182" s="165" t="str">
        <f>IFERROR(+VLOOKUP(Z182,インプットシート!$B:$Z,25,0),"")</f>
        <v/>
      </c>
      <c r="AB182" s="165" t="str">
        <f>IFERROR(+VLOOKUP(Z182,インプットシート!$B:$Z,21,0),"")</f>
        <v/>
      </c>
      <c r="AC182">
        <v>180</v>
      </c>
      <c r="AD182" s="165" t="str">
        <f t="shared" si="43"/>
        <v>1年目借料損料180</v>
      </c>
      <c r="AE182" s="165" t="str">
        <f>IFERROR(+VLOOKUP(AD182,インプットシート!$B:$Z,25,0),"")</f>
        <v/>
      </c>
      <c r="AF182" s="165" t="str">
        <f>IFERROR(+VLOOKUP(AD182,インプットシート!$B:$Z,21,0),"")</f>
        <v/>
      </c>
      <c r="AG182">
        <v>180</v>
      </c>
      <c r="AH182" s="165" t="str">
        <f t="shared" si="44"/>
        <v>1年目印刷製本費180</v>
      </c>
      <c r="AI182" s="165" t="str">
        <f>IFERROR(+VLOOKUP(AH182,インプットシート!$B:$Z,25,0),"")</f>
        <v/>
      </c>
      <c r="AJ182" s="165" t="str">
        <f>IFERROR(+VLOOKUP(AH182,インプットシート!$B:$Z,21,0),"")</f>
        <v/>
      </c>
      <c r="AK182">
        <v>180</v>
      </c>
      <c r="AL182" s="165" t="str">
        <f t="shared" si="45"/>
        <v>1年目通信運搬費180</v>
      </c>
      <c r="AM182" s="165" t="str">
        <f>IFERROR(+VLOOKUP(AL182,インプットシート!$B:$Z,25,0),"")</f>
        <v/>
      </c>
      <c r="AN182" s="165" t="str">
        <f>IFERROR(+VLOOKUP(AL182,インプットシート!$B:$Z,21,0),"")</f>
        <v/>
      </c>
      <c r="AO182">
        <v>180</v>
      </c>
      <c r="AP182" s="165" t="str">
        <f t="shared" si="46"/>
        <v>1年目委託費180</v>
      </c>
      <c r="AQ182" s="165" t="str">
        <f>IFERROR(+VLOOKUP(AP182,インプットシート!$B:$Z,25,0),"")</f>
        <v/>
      </c>
      <c r="AR182" s="165" t="str">
        <f>IFERROR(+VLOOKUP(AP182,インプットシート!$B:$Z,21,0),"")</f>
        <v/>
      </c>
      <c r="AS182">
        <v>180</v>
      </c>
      <c r="AT182" s="165" t="str">
        <f t="shared" si="47"/>
        <v>1年目雑役務費180</v>
      </c>
      <c r="AU182" s="165" t="str">
        <f>IFERROR(+VLOOKUP(AT182,インプットシート!$B:$Z,25,0),"")</f>
        <v/>
      </c>
      <c r="AV182" s="165" t="str">
        <f>IFERROR(+VLOOKUP(AT182,インプットシート!$B:$Z,21,0),"")</f>
        <v/>
      </c>
      <c r="AW182">
        <v>180</v>
      </c>
      <c r="AX182" s="165" t="str">
        <f t="shared" si="48"/>
        <v>1年目保険料180</v>
      </c>
      <c r="AY182" s="165" t="str">
        <f>IFERROR(+VLOOKUP(AX182,インプットシート!$B:$Z,25,0),"")</f>
        <v/>
      </c>
      <c r="AZ182" s="165" t="str">
        <f>IFERROR(+VLOOKUP(AX182,インプットシート!$B:$Z,21,0),"")</f>
        <v/>
      </c>
      <c r="BA182">
        <v>180</v>
      </c>
      <c r="BB182" s="165" t="str">
        <f t="shared" si="49"/>
        <v>1年目その他の経費180</v>
      </c>
      <c r="BC182" s="165" t="str">
        <f>IFERROR(+VLOOKUP(BB182,インプットシート!$B:$Z,25,0),"")</f>
        <v/>
      </c>
      <c r="BD182" s="165" t="str">
        <f>IFERROR(+VLOOKUP(BB182,インプットシート!$B:$Z,21,0),"")</f>
        <v/>
      </c>
      <c r="BE182">
        <v>180</v>
      </c>
      <c r="BF182" s="165" t="str">
        <f t="shared" si="50"/>
        <v>1年目参加費収入180</v>
      </c>
      <c r="BG182" s="165" t="str">
        <f>IFERROR(+VLOOKUP(BF182,インプットシート!$B:$Z,25,0),"")</f>
        <v/>
      </c>
      <c r="BH182" s="165" t="str">
        <f>IFERROR(+VLOOKUP(BF182,インプットシート!$B:$Z,21,0),"")</f>
        <v/>
      </c>
      <c r="BI182">
        <v>180</v>
      </c>
      <c r="BJ182" s="165" t="str">
        <f t="shared" si="51"/>
        <v>1年目寄付金・協賛金収入180</v>
      </c>
      <c r="BK182" s="165" t="str">
        <f>IFERROR(+VLOOKUP(BJ182,インプットシート!$B:$Z,25,0),"")</f>
        <v/>
      </c>
      <c r="BL182" s="165" t="str">
        <f>IFERROR(+VLOOKUP(BJ182,インプットシート!$B:$Z,21,0),"")</f>
        <v/>
      </c>
      <c r="BM182">
        <v>180</v>
      </c>
      <c r="BN182" s="165" t="str">
        <f t="shared" si="52"/>
        <v>1年目一般会計繰入金180</v>
      </c>
      <c r="BO182" s="165" t="str">
        <f>IFERROR(+VLOOKUP(BN182,インプットシート!$B:$Z,25,0),"")</f>
        <v/>
      </c>
      <c r="BP182" s="165" t="str">
        <f>IFERROR(+VLOOKUP(BN182,インプットシート!$B:$Z,21,0),"")</f>
        <v/>
      </c>
      <c r="BQ182">
        <v>180</v>
      </c>
      <c r="BR182" s="165" t="str">
        <f t="shared" si="53"/>
        <v>1年目賃金（職員）180</v>
      </c>
      <c r="BS182" s="165" t="str">
        <f>IFERROR(+VLOOKUP(BR182,インプットシート!$B:$Z,25,0),"")</f>
        <v/>
      </c>
      <c r="BT182" s="165" t="str">
        <f>IFERROR(+VLOOKUP(BR182,インプットシート!$B:$Z,21,0),"")</f>
        <v/>
      </c>
    </row>
    <row r="183" spans="1:72">
      <c r="A183">
        <v>181</v>
      </c>
      <c r="B183" s="165" t="str">
        <f t="shared" si="36"/>
        <v>1年目謝金181</v>
      </c>
      <c r="C183" s="165" t="str">
        <f>IFERROR(+VLOOKUP(B183,インプットシート!$B:$Z,25,0),"")</f>
        <v/>
      </c>
      <c r="D183" s="165" t="str">
        <f>IFERROR(+VLOOKUP(B183,インプットシート!$B:$Z,21,0),"")</f>
        <v/>
      </c>
      <c r="E183">
        <v>181</v>
      </c>
      <c r="F183" s="165" t="str">
        <f t="shared" si="37"/>
        <v>1年目旅費181</v>
      </c>
      <c r="G183" s="165" t="str">
        <f>IFERROR(+VLOOKUP(F183,インプットシート!$B:$Z,25,0),"")</f>
        <v/>
      </c>
      <c r="H183" s="165" t="str">
        <f>IFERROR(+VLOOKUP(F183,インプットシート!$B:$Z,21,0),"")</f>
        <v/>
      </c>
      <c r="I183">
        <v>181</v>
      </c>
      <c r="J183" s="165" t="str">
        <f t="shared" si="38"/>
        <v>1年目賃金（アルバイト）181</v>
      </c>
      <c r="K183" s="165" t="str">
        <f>IFERROR(+VLOOKUP(J183,インプットシート!$B:$Z,25,0),"")</f>
        <v/>
      </c>
      <c r="L183" s="165" t="str">
        <f>IFERROR(+VLOOKUP(J183,インプットシート!$B:$Z,21,0),"")</f>
        <v/>
      </c>
      <c r="M183">
        <v>181</v>
      </c>
      <c r="N183" s="165" t="str">
        <f t="shared" si="39"/>
        <v>1年目家賃181</v>
      </c>
      <c r="O183" s="165" t="str">
        <f>IFERROR(+VLOOKUP(N183,インプットシート!$B:$Z,25,0),"")</f>
        <v/>
      </c>
      <c r="P183" s="165" t="str">
        <f>IFERROR(+VLOOKUP(N183,インプットシート!$B:$Z,21,0),"")</f>
        <v/>
      </c>
      <c r="Q183">
        <v>181</v>
      </c>
      <c r="R183" s="165" t="str">
        <f t="shared" si="40"/>
        <v>1年目光熱水費181</v>
      </c>
      <c r="S183" s="165" t="str">
        <f>IFERROR(+VLOOKUP(R183,インプットシート!$B:$Z,25,0),"")</f>
        <v/>
      </c>
      <c r="T183" s="165" t="str">
        <f>IFERROR(+VLOOKUP(R183,インプットシート!$B:$Z,21,0),"")</f>
        <v/>
      </c>
      <c r="U183">
        <v>181</v>
      </c>
      <c r="V183" s="165" t="str">
        <f t="shared" si="41"/>
        <v>1年目備品購入費181</v>
      </c>
      <c r="W183" s="165" t="str">
        <f>IFERROR(+VLOOKUP(V183,インプットシート!$B:$Z,25,0),"")</f>
        <v/>
      </c>
      <c r="X183" s="165" t="str">
        <f>IFERROR(+VLOOKUP(V183,インプットシート!$B:$Z,21,0),"")</f>
        <v/>
      </c>
      <c r="Y183">
        <v>181</v>
      </c>
      <c r="Z183" s="165" t="str">
        <f t="shared" si="42"/>
        <v>1年目消耗品費181</v>
      </c>
      <c r="AA183" s="165" t="str">
        <f>IFERROR(+VLOOKUP(Z183,インプットシート!$B:$Z,25,0),"")</f>
        <v/>
      </c>
      <c r="AB183" s="165" t="str">
        <f>IFERROR(+VLOOKUP(Z183,インプットシート!$B:$Z,21,0),"")</f>
        <v/>
      </c>
      <c r="AC183">
        <v>181</v>
      </c>
      <c r="AD183" s="165" t="str">
        <f t="shared" si="43"/>
        <v>1年目借料損料181</v>
      </c>
      <c r="AE183" s="165" t="str">
        <f>IFERROR(+VLOOKUP(AD183,インプットシート!$B:$Z,25,0),"")</f>
        <v/>
      </c>
      <c r="AF183" s="165" t="str">
        <f>IFERROR(+VLOOKUP(AD183,インプットシート!$B:$Z,21,0),"")</f>
        <v/>
      </c>
      <c r="AG183">
        <v>181</v>
      </c>
      <c r="AH183" s="165" t="str">
        <f t="shared" si="44"/>
        <v>1年目印刷製本費181</v>
      </c>
      <c r="AI183" s="165" t="str">
        <f>IFERROR(+VLOOKUP(AH183,インプットシート!$B:$Z,25,0),"")</f>
        <v/>
      </c>
      <c r="AJ183" s="165" t="str">
        <f>IFERROR(+VLOOKUP(AH183,インプットシート!$B:$Z,21,0),"")</f>
        <v/>
      </c>
      <c r="AK183">
        <v>181</v>
      </c>
      <c r="AL183" s="165" t="str">
        <f t="shared" si="45"/>
        <v>1年目通信運搬費181</v>
      </c>
      <c r="AM183" s="165" t="str">
        <f>IFERROR(+VLOOKUP(AL183,インプットシート!$B:$Z,25,0),"")</f>
        <v/>
      </c>
      <c r="AN183" s="165" t="str">
        <f>IFERROR(+VLOOKUP(AL183,インプットシート!$B:$Z,21,0),"")</f>
        <v/>
      </c>
      <c r="AO183">
        <v>181</v>
      </c>
      <c r="AP183" s="165" t="str">
        <f t="shared" si="46"/>
        <v>1年目委託費181</v>
      </c>
      <c r="AQ183" s="165" t="str">
        <f>IFERROR(+VLOOKUP(AP183,インプットシート!$B:$Z,25,0),"")</f>
        <v/>
      </c>
      <c r="AR183" s="165" t="str">
        <f>IFERROR(+VLOOKUP(AP183,インプットシート!$B:$Z,21,0),"")</f>
        <v/>
      </c>
      <c r="AS183">
        <v>181</v>
      </c>
      <c r="AT183" s="165" t="str">
        <f t="shared" si="47"/>
        <v>1年目雑役務費181</v>
      </c>
      <c r="AU183" s="165" t="str">
        <f>IFERROR(+VLOOKUP(AT183,インプットシート!$B:$Z,25,0),"")</f>
        <v/>
      </c>
      <c r="AV183" s="165" t="str">
        <f>IFERROR(+VLOOKUP(AT183,インプットシート!$B:$Z,21,0),"")</f>
        <v/>
      </c>
      <c r="AW183">
        <v>181</v>
      </c>
      <c r="AX183" s="165" t="str">
        <f t="shared" si="48"/>
        <v>1年目保険料181</v>
      </c>
      <c r="AY183" s="165" t="str">
        <f>IFERROR(+VLOOKUP(AX183,インプットシート!$B:$Z,25,0),"")</f>
        <v/>
      </c>
      <c r="AZ183" s="165" t="str">
        <f>IFERROR(+VLOOKUP(AX183,インプットシート!$B:$Z,21,0),"")</f>
        <v/>
      </c>
      <c r="BA183">
        <v>181</v>
      </c>
      <c r="BB183" s="165" t="str">
        <f t="shared" si="49"/>
        <v>1年目その他の経費181</v>
      </c>
      <c r="BC183" s="165" t="str">
        <f>IFERROR(+VLOOKUP(BB183,インプットシート!$B:$Z,25,0),"")</f>
        <v/>
      </c>
      <c r="BD183" s="165" t="str">
        <f>IFERROR(+VLOOKUP(BB183,インプットシート!$B:$Z,21,0),"")</f>
        <v/>
      </c>
      <c r="BE183">
        <v>181</v>
      </c>
      <c r="BF183" s="165" t="str">
        <f t="shared" si="50"/>
        <v>1年目参加費収入181</v>
      </c>
      <c r="BG183" s="165" t="str">
        <f>IFERROR(+VLOOKUP(BF183,インプットシート!$B:$Z,25,0),"")</f>
        <v/>
      </c>
      <c r="BH183" s="165" t="str">
        <f>IFERROR(+VLOOKUP(BF183,インプットシート!$B:$Z,21,0),"")</f>
        <v/>
      </c>
      <c r="BI183">
        <v>181</v>
      </c>
      <c r="BJ183" s="165" t="str">
        <f t="shared" si="51"/>
        <v>1年目寄付金・協賛金収入181</v>
      </c>
      <c r="BK183" s="165" t="str">
        <f>IFERROR(+VLOOKUP(BJ183,インプットシート!$B:$Z,25,0),"")</f>
        <v/>
      </c>
      <c r="BL183" s="165" t="str">
        <f>IFERROR(+VLOOKUP(BJ183,インプットシート!$B:$Z,21,0),"")</f>
        <v/>
      </c>
      <c r="BM183">
        <v>181</v>
      </c>
      <c r="BN183" s="165" t="str">
        <f t="shared" si="52"/>
        <v>1年目一般会計繰入金181</v>
      </c>
      <c r="BO183" s="165" t="str">
        <f>IFERROR(+VLOOKUP(BN183,インプットシート!$B:$Z,25,0),"")</f>
        <v/>
      </c>
      <c r="BP183" s="165" t="str">
        <f>IFERROR(+VLOOKUP(BN183,インプットシート!$B:$Z,21,0),"")</f>
        <v/>
      </c>
      <c r="BQ183">
        <v>181</v>
      </c>
      <c r="BR183" s="165" t="str">
        <f t="shared" si="53"/>
        <v>1年目賃金（職員）181</v>
      </c>
      <c r="BS183" s="165" t="str">
        <f>IFERROR(+VLOOKUP(BR183,インプットシート!$B:$Z,25,0),"")</f>
        <v/>
      </c>
      <c r="BT183" s="165" t="str">
        <f>IFERROR(+VLOOKUP(BR183,インプットシート!$B:$Z,21,0),"")</f>
        <v/>
      </c>
    </row>
    <row r="184" spans="1:72">
      <c r="A184">
        <v>182</v>
      </c>
      <c r="B184" s="165" t="str">
        <f t="shared" si="36"/>
        <v>1年目謝金182</v>
      </c>
      <c r="C184" s="165" t="str">
        <f>IFERROR(+VLOOKUP(B184,インプットシート!$B:$Z,25,0),"")</f>
        <v/>
      </c>
      <c r="D184" s="165" t="str">
        <f>IFERROR(+VLOOKUP(B184,インプットシート!$B:$Z,21,0),"")</f>
        <v/>
      </c>
      <c r="E184">
        <v>182</v>
      </c>
      <c r="F184" s="165" t="str">
        <f t="shared" si="37"/>
        <v>1年目旅費182</v>
      </c>
      <c r="G184" s="165" t="str">
        <f>IFERROR(+VLOOKUP(F184,インプットシート!$B:$Z,25,0),"")</f>
        <v/>
      </c>
      <c r="H184" s="165" t="str">
        <f>IFERROR(+VLOOKUP(F184,インプットシート!$B:$Z,21,0),"")</f>
        <v/>
      </c>
      <c r="I184">
        <v>182</v>
      </c>
      <c r="J184" s="165" t="str">
        <f t="shared" si="38"/>
        <v>1年目賃金（アルバイト）182</v>
      </c>
      <c r="K184" s="165" t="str">
        <f>IFERROR(+VLOOKUP(J184,インプットシート!$B:$Z,25,0),"")</f>
        <v/>
      </c>
      <c r="L184" s="165" t="str">
        <f>IFERROR(+VLOOKUP(J184,インプットシート!$B:$Z,21,0),"")</f>
        <v/>
      </c>
      <c r="M184">
        <v>182</v>
      </c>
      <c r="N184" s="165" t="str">
        <f t="shared" si="39"/>
        <v>1年目家賃182</v>
      </c>
      <c r="O184" s="165" t="str">
        <f>IFERROR(+VLOOKUP(N184,インプットシート!$B:$Z,25,0),"")</f>
        <v/>
      </c>
      <c r="P184" s="165" t="str">
        <f>IFERROR(+VLOOKUP(N184,インプットシート!$B:$Z,21,0),"")</f>
        <v/>
      </c>
      <c r="Q184">
        <v>182</v>
      </c>
      <c r="R184" s="165" t="str">
        <f t="shared" si="40"/>
        <v>1年目光熱水費182</v>
      </c>
      <c r="S184" s="165" t="str">
        <f>IFERROR(+VLOOKUP(R184,インプットシート!$B:$Z,25,0),"")</f>
        <v/>
      </c>
      <c r="T184" s="165" t="str">
        <f>IFERROR(+VLOOKUP(R184,インプットシート!$B:$Z,21,0),"")</f>
        <v/>
      </c>
      <c r="U184">
        <v>182</v>
      </c>
      <c r="V184" s="165" t="str">
        <f t="shared" si="41"/>
        <v>1年目備品購入費182</v>
      </c>
      <c r="W184" s="165" t="str">
        <f>IFERROR(+VLOOKUP(V184,インプットシート!$B:$Z,25,0),"")</f>
        <v/>
      </c>
      <c r="X184" s="165" t="str">
        <f>IFERROR(+VLOOKUP(V184,インプットシート!$B:$Z,21,0),"")</f>
        <v/>
      </c>
      <c r="Y184">
        <v>182</v>
      </c>
      <c r="Z184" s="165" t="str">
        <f t="shared" si="42"/>
        <v>1年目消耗品費182</v>
      </c>
      <c r="AA184" s="165" t="str">
        <f>IFERROR(+VLOOKUP(Z184,インプットシート!$B:$Z,25,0),"")</f>
        <v/>
      </c>
      <c r="AB184" s="165" t="str">
        <f>IFERROR(+VLOOKUP(Z184,インプットシート!$B:$Z,21,0),"")</f>
        <v/>
      </c>
      <c r="AC184">
        <v>182</v>
      </c>
      <c r="AD184" s="165" t="str">
        <f t="shared" si="43"/>
        <v>1年目借料損料182</v>
      </c>
      <c r="AE184" s="165" t="str">
        <f>IFERROR(+VLOOKUP(AD184,インプットシート!$B:$Z,25,0),"")</f>
        <v/>
      </c>
      <c r="AF184" s="165" t="str">
        <f>IFERROR(+VLOOKUP(AD184,インプットシート!$B:$Z,21,0),"")</f>
        <v/>
      </c>
      <c r="AG184">
        <v>182</v>
      </c>
      <c r="AH184" s="165" t="str">
        <f t="shared" si="44"/>
        <v>1年目印刷製本費182</v>
      </c>
      <c r="AI184" s="165" t="str">
        <f>IFERROR(+VLOOKUP(AH184,インプットシート!$B:$Z,25,0),"")</f>
        <v/>
      </c>
      <c r="AJ184" s="165" t="str">
        <f>IFERROR(+VLOOKUP(AH184,インプットシート!$B:$Z,21,0),"")</f>
        <v/>
      </c>
      <c r="AK184">
        <v>182</v>
      </c>
      <c r="AL184" s="165" t="str">
        <f t="shared" si="45"/>
        <v>1年目通信運搬費182</v>
      </c>
      <c r="AM184" s="165" t="str">
        <f>IFERROR(+VLOOKUP(AL184,インプットシート!$B:$Z,25,0),"")</f>
        <v/>
      </c>
      <c r="AN184" s="165" t="str">
        <f>IFERROR(+VLOOKUP(AL184,インプットシート!$B:$Z,21,0),"")</f>
        <v/>
      </c>
      <c r="AO184">
        <v>182</v>
      </c>
      <c r="AP184" s="165" t="str">
        <f t="shared" si="46"/>
        <v>1年目委託費182</v>
      </c>
      <c r="AQ184" s="165" t="str">
        <f>IFERROR(+VLOOKUP(AP184,インプットシート!$B:$Z,25,0),"")</f>
        <v/>
      </c>
      <c r="AR184" s="165" t="str">
        <f>IFERROR(+VLOOKUP(AP184,インプットシート!$B:$Z,21,0),"")</f>
        <v/>
      </c>
      <c r="AS184">
        <v>182</v>
      </c>
      <c r="AT184" s="165" t="str">
        <f t="shared" si="47"/>
        <v>1年目雑役務費182</v>
      </c>
      <c r="AU184" s="165" t="str">
        <f>IFERROR(+VLOOKUP(AT184,インプットシート!$B:$Z,25,0),"")</f>
        <v/>
      </c>
      <c r="AV184" s="165" t="str">
        <f>IFERROR(+VLOOKUP(AT184,インプットシート!$B:$Z,21,0),"")</f>
        <v/>
      </c>
      <c r="AW184">
        <v>182</v>
      </c>
      <c r="AX184" s="165" t="str">
        <f t="shared" si="48"/>
        <v>1年目保険料182</v>
      </c>
      <c r="AY184" s="165" t="str">
        <f>IFERROR(+VLOOKUP(AX184,インプットシート!$B:$Z,25,0),"")</f>
        <v/>
      </c>
      <c r="AZ184" s="165" t="str">
        <f>IFERROR(+VLOOKUP(AX184,インプットシート!$B:$Z,21,0),"")</f>
        <v/>
      </c>
      <c r="BA184">
        <v>182</v>
      </c>
      <c r="BB184" s="165" t="str">
        <f t="shared" si="49"/>
        <v>1年目その他の経費182</v>
      </c>
      <c r="BC184" s="165" t="str">
        <f>IFERROR(+VLOOKUP(BB184,インプットシート!$B:$Z,25,0),"")</f>
        <v/>
      </c>
      <c r="BD184" s="165" t="str">
        <f>IFERROR(+VLOOKUP(BB184,インプットシート!$B:$Z,21,0),"")</f>
        <v/>
      </c>
      <c r="BE184">
        <v>182</v>
      </c>
      <c r="BF184" s="165" t="str">
        <f t="shared" si="50"/>
        <v>1年目参加費収入182</v>
      </c>
      <c r="BG184" s="165" t="str">
        <f>IFERROR(+VLOOKUP(BF184,インプットシート!$B:$Z,25,0),"")</f>
        <v/>
      </c>
      <c r="BH184" s="165" t="str">
        <f>IFERROR(+VLOOKUP(BF184,インプットシート!$B:$Z,21,0),"")</f>
        <v/>
      </c>
      <c r="BI184">
        <v>182</v>
      </c>
      <c r="BJ184" s="165" t="str">
        <f t="shared" si="51"/>
        <v>1年目寄付金・協賛金収入182</v>
      </c>
      <c r="BK184" s="165" t="str">
        <f>IFERROR(+VLOOKUP(BJ184,インプットシート!$B:$Z,25,0),"")</f>
        <v/>
      </c>
      <c r="BL184" s="165" t="str">
        <f>IFERROR(+VLOOKUP(BJ184,インプットシート!$B:$Z,21,0),"")</f>
        <v/>
      </c>
      <c r="BM184">
        <v>182</v>
      </c>
      <c r="BN184" s="165" t="str">
        <f t="shared" si="52"/>
        <v>1年目一般会計繰入金182</v>
      </c>
      <c r="BO184" s="165" t="str">
        <f>IFERROR(+VLOOKUP(BN184,インプットシート!$B:$Z,25,0),"")</f>
        <v/>
      </c>
      <c r="BP184" s="165" t="str">
        <f>IFERROR(+VLOOKUP(BN184,インプットシート!$B:$Z,21,0),"")</f>
        <v/>
      </c>
      <c r="BQ184">
        <v>182</v>
      </c>
      <c r="BR184" s="165" t="str">
        <f t="shared" si="53"/>
        <v>1年目賃金（職員）182</v>
      </c>
      <c r="BS184" s="165" t="str">
        <f>IFERROR(+VLOOKUP(BR184,インプットシート!$B:$Z,25,0),"")</f>
        <v/>
      </c>
      <c r="BT184" s="165" t="str">
        <f>IFERROR(+VLOOKUP(BR184,インプットシート!$B:$Z,21,0),"")</f>
        <v/>
      </c>
    </row>
    <row r="185" spans="1:72">
      <c r="A185">
        <v>183</v>
      </c>
      <c r="B185" s="165" t="str">
        <f t="shared" si="36"/>
        <v>1年目謝金183</v>
      </c>
      <c r="C185" s="165" t="str">
        <f>IFERROR(+VLOOKUP(B185,インプットシート!$B:$Z,25,0),"")</f>
        <v/>
      </c>
      <c r="D185" s="165" t="str">
        <f>IFERROR(+VLOOKUP(B185,インプットシート!$B:$Z,21,0),"")</f>
        <v/>
      </c>
      <c r="E185">
        <v>183</v>
      </c>
      <c r="F185" s="165" t="str">
        <f t="shared" si="37"/>
        <v>1年目旅費183</v>
      </c>
      <c r="G185" s="165" t="str">
        <f>IFERROR(+VLOOKUP(F185,インプットシート!$B:$Z,25,0),"")</f>
        <v/>
      </c>
      <c r="H185" s="165" t="str">
        <f>IFERROR(+VLOOKUP(F185,インプットシート!$B:$Z,21,0),"")</f>
        <v/>
      </c>
      <c r="I185">
        <v>183</v>
      </c>
      <c r="J185" s="165" t="str">
        <f t="shared" si="38"/>
        <v>1年目賃金（アルバイト）183</v>
      </c>
      <c r="K185" s="165" t="str">
        <f>IFERROR(+VLOOKUP(J185,インプットシート!$B:$Z,25,0),"")</f>
        <v/>
      </c>
      <c r="L185" s="165" t="str">
        <f>IFERROR(+VLOOKUP(J185,インプットシート!$B:$Z,21,0),"")</f>
        <v/>
      </c>
      <c r="M185">
        <v>183</v>
      </c>
      <c r="N185" s="165" t="str">
        <f t="shared" si="39"/>
        <v>1年目家賃183</v>
      </c>
      <c r="O185" s="165" t="str">
        <f>IFERROR(+VLOOKUP(N185,インプットシート!$B:$Z,25,0),"")</f>
        <v/>
      </c>
      <c r="P185" s="165" t="str">
        <f>IFERROR(+VLOOKUP(N185,インプットシート!$B:$Z,21,0),"")</f>
        <v/>
      </c>
      <c r="Q185">
        <v>183</v>
      </c>
      <c r="R185" s="165" t="str">
        <f t="shared" si="40"/>
        <v>1年目光熱水費183</v>
      </c>
      <c r="S185" s="165" t="str">
        <f>IFERROR(+VLOOKUP(R185,インプットシート!$B:$Z,25,0),"")</f>
        <v/>
      </c>
      <c r="T185" s="165" t="str">
        <f>IFERROR(+VLOOKUP(R185,インプットシート!$B:$Z,21,0),"")</f>
        <v/>
      </c>
      <c r="U185">
        <v>183</v>
      </c>
      <c r="V185" s="165" t="str">
        <f t="shared" si="41"/>
        <v>1年目備品購入費183</v>
      </c>
      <c r="W185" s="165" t="str">
        <f>IFERROR(+VLOOKUP(V185,インプットシート!$B:$Z,25,0),"")</f>
        <v/>
      </c>
      <c r="X185" s="165" t="str">
        <f>IFERROR(+VLOOKUP(V185,インプットシート!$B:$Z,21,0),"")</f>
        <v/>
      </c>
      <c r="Y185">
        <v>183</v>
      </c>
      <c r="Z185" s="165" t="str">
        <f t="shared" si="42"/>
        <v>1年目消耗品費183</v>
      </c>
      <c r="AA185" s="165" t="str">
        <f>IFERROR(+VLOOKUP(Z185,インプットシート!$B:$Z,25,0),"")</f>
        <v/>
      </c>
      <c r="AB185" s="165" t="str">
        <f>IFERROR(+VLOOKUP(Z185,インプットシート!$B:$Z,21,0),"")</f>
        <v/>
      </c>
      <c r="AC185">
        <v>183</v>
      </c>
      <c r="AD185" s="165" t="str">
        <f t="shared" si="43"/>
        <v>1年目借料損料183</v>
      </c>
      <c r="AE185" s="165" t="str">
        <f>IFERROR(+VLOOKUP(AD185,インプットシート!$B:$Z,25,0),"")</f>
        <v/>
      </c>
      <c r="AF185" s="165" t="str">
        <f>IFERROR(+VLOOKUP(AD185,インプットシート!$B:$Z,21,0),"")</f>
        <v/>
      </c>
      <c r="AG185">
        <v>183</v>
      </c>
      <c r="AH185" s="165" t="str">
        <f t="shared" si="44"/>
        <v>1年目印刷製本費183</v>
      </c>
      <c r="AI185" s="165" t="str">
        <f>IFERROR(+VLOOKUP(AH185,インプットシート!$B:$Z,25,0),"")</f>
        <v/>
      </c>
      <c r="AJ185" s="165" t="str">
        <f>IFERROR(+VLOOKUP(AH185,インプットシート!$B:$Z,21,0),"")</f>
        <v/>
      </c>
      <c r="AK185">
        <v>183</v>
      </c>
      <c r="AL185" s="165" t="str">
        <f t="shared" si="45"/>
        <v>1年目通信運搬費183</v>
      </c>
      <c r="AM185" s="165" t="str">
        <f>IFERROR(+VLOOKUP(AL185,インプットシート!$B:$Z,25,0),"")</f>
        <v/>
      </c>
      <c r="AN185" s="165" t="str">
        <f>IFERROR(+VLOOKUP(AL185,インプットシート!$B:$Z,21,0),"")</f>
        <v/>
      </c>
      <c r="AO185">
        <v>183</v>
      </c>
      <c r="AP185" s="165" t="str">
        <f t="shared" si="46"/>
        <v>1年目委託費183</v>
      </c>
      <c r="AQ185" s="165" t="str">
        <f>IFERROR(+VLOOKUP(AP185,インプットシート!$B:$Z,25,0),"")</f>
        <v/>
      </c>
      <c r="AR185" s="165" t="str">
        <f>IFERROR(+VLOOKUP(AP185,インプットシート!$B:$Z,21,0),"")</f>
        <v/>
      </c>
      <c r="AS185">
        <v>183</v>
      </c>
      <c r="AT185" s="165" t="str">
        <f t="shared" si="47"/>
        <v>1年目雑役務費183</v>
      </c>
      <c r="AU185" s="165" t="str">
        <f>IFERROR(+VLOOKUP(AT185,インプットシート!$B:$Z,25,0),"")</f>
        <v/>
      </c>
      <c r="AV185" s="165" t="str">
        <f>IFERROR(+VLOOKUP(AT185,インプットシート!$B:$Z,21,0),"")</f>
        <v/>
      </c>
      <c r="AW185">
        <v>183</v>
      </c>
      <c r="AX185" s="165" t="str">
        <f t="shared" si="48"/>
        <v>1年目保険料183</v>
      </c>
      <c r="AY185" s="165" t="str">
        <f>IFERROR(+VLOOKUP(AX185,インプットシート!$B:$Z,25,0),"")</f>
        <v/>
      </c>
      <c r="AZ185" s="165" t="str">
        <f>IFERROR(+VLOOKUP(AX185,インプットシート!$B:$Z,21,0),"")</f>
        <v/>
      </c>
      <c r="BA185">
        <v>183</v>
      </c>
      <c r="BB185" s="165" t="str">
        <f t="shared" si="49"/>
        <v>1年目その他の経費183</v>
      </c>
      <c r="BC185" s="165" t="str">
        <f>IFERROR(+VLOOKUP(BB185,インプットシート!$B:$Z,25,0),"")</f>
        <v/>
      </c>
      <c r="BD185" s="165" t="str">
        <f>IFERROR(+VLOOKUP(BB185,インプットシート!$B:$Z,21,0),"")</f>
        <v/>
      </c>
      <c r="BE185">
        <v>183</v>
      </c>
      <c r="BF185" s="165" t="str">
        <f t="shared" si="50"/>
        <v>1年目参加費収入183</v>
      </c>
      <c r="BG185" s="165" t="str">
        <f>IFERROR(+VLOOKUP(BF185,インプットシート!$B:$Z,25,0),"")</f>
        <v/>
      </c>
      <c r="BH185" s="165" t="str">
        <f>IFERROR(+VLOOKUP(BF185,インプットシート!$B:$Z,21,0),"")</f>
        <v/>
      </c>
      <c r="BI185">
        <v>183</v>
      </c>
      <c r="BJ185" s="165" t="str">
        <f t="shared" si="51"/>
        <v>1年目寄付金・協賛金収入183</v>
      </c>
      <c r="BK185" s="165" t="str">
        <f>IFERROR(+VLOOKUP(BJ185,インプットシート!$B:$Z,25,0),"")</f>
        <v/>
      </c>
      <c r="BL185" s="165" t="str">
        <f>IFERROR(+VLOOKUP(BJ185,インプットシート!$B:$Z,21,0),"")</f>
        <v/>
      </c>
      <c r="BM185">
        <v>183</v>
      </c>
      <c r="BN185" s="165" t="str">
        <f t="shared" si="52"/>
        <v>1年目一般会計繰入金183</v>
      </c>
      <c r="BO185" s="165" t="str">
        <f>IFERROR(+VLOOKUP(BN185,インプットシート!$B:$Z,25,0),"")</f>
        <v/>
      </c>
      <c r="BP185" s="165" t="str">
        <f>IFERROR(+VLOOKUP(BN185,インプットシート!$B:$Z,21,0),"")</f>
        <v/>
      </c>
      <c r="BQ185">
        <v>183</v>
      </c>
      <c r="BR185" s="165" t="str">
        <f t="shared" si="53"/>
        <v>1年目賃金（職員）183</v>
      </c>
      <c r="BS185" s="165" t="str">
        <f>IFERROR(+VLOOKUP(BR185,インプットシート!$B:$Z,25,0),"")</f>
        <v/>
      </c>
      <c r="BT185" s="165" t="str">
        <f>IFERROR(+VLOOKUP(BR185,インプットシート!$B:$Z,21,0),"")</f>
        <v/>
      </c>
    </row>
    <row r="186" spans="1:72">
      <c r="A186">
        <v>184</v>
      </c>
      <c r="B186" s="165" t="str">
        <f t="shared" si="36"/>
        <v>1年目謝金184</v>
      </c>
      <c r="C186" s="165" t="str">
        <f>IFERROR(+VLOOKUP(B186,インプットシート!$B:$Z,25,0),"")</f>
        <v/>
      </c>
      <c r="D186" s="165" t="str">
        <f>IFERROR(+VLOOKUP(B186,インプットシート!$B:$Z,21,0),"")</f>
        <v/>
      </c>
      <c r="E186">
        <v>184</v>
      </c>
      <c r="F186" s="165" t="str">
        <f t="shared" si="37"/>
        <v>1年目旅費184</v>
      </c>
      <c r="G186" s="165" t="str">
        <f>IFERROR(+VLOOKUP(F186,インプットシート!$B:$Z,25,0),"")</f>
        <v/>
      </c>
      <c r="H186" s="165" t="str">
        <f>IFERROR(+VLOOKUP(F186,インプットシート!$B:$Z,21,0),"")</f>
        <v/>
      </c>
      <c r="I186">
        <v>184</v>
      </c>
      <c r="J186" s="165" t="str">
        <f t="shared" si="38"/>
        <v>1年目賃金（アルバイト）184</v>
      </c>
      <c r="K186" s="165" t="str">
        <f>IFERROR(+VLOOKUP(J186,インプットシート!$B:$Z,25,0),"")</f>
        <v/>
      </c>
      <c r="L186" s="165" t="str">
        <f>IFERROR(+VLOOKUP(J186,インプットシート!$B:$Z,21,0),"")</f>
        <v/>
      </c>
      <c r="M186">
        <v>184</v>
      </c>
      <c r="N186" s="165" t="str">
        <f t="shared" si="39"/>
        <v>1年目家賃184</v>
      </c>
      <c r="O186" s="165" t="str">
        <f>IFERROR(+VLOOKUP(N186,インプットシート!$B:$Z,25,0),"")</f>
        <v/>
      </c>
      <c r="P186" s="165" t="str">
        <f>IFERROR(+VLOOKUP(N186,インプットシート!$B:$Z,21,0),"")</f>
        <v/>
      </c>
      <c r="Q186">
        <v>184</v>
      </c>
      <c r="R186" s="165" t="str">
        <f t="shared" si="40"/>
        <v>1年目光熱水費184</v>
      </c>
      <c r="S186" s="165" t="str">
        <f>IFERROR(+VLOOKUP(R186,インプットシート!$B:$Z,25,0),"")</f>
        <v/>
      </c>
      <c r="T186" s="165" t="str">
        <f>IFERROR(+VLOOKUP(R186,インプットシート!$B:$Z,21,0),"")</f>
        <v/>
      </c>
      <c r="U186">
        <v>184</v>
      </c>
      <c r="V186" s="165" t="str">
        <f t="shared" si="41"/>
        <v>1年目備品購入費184</v>
      </c>
      <c r="W186" s="165" t="str">
        <f>IFERROR(+VLOOKUP(V186,インプットシート!$B:$Z,25,0),"")</f>
        <v/>
      </c>
      <c r="X186" s="165" t="str">
        <f>IFERROR(+VLOOKUP(V186,インプットシート!$B:$Z,21,0),"")</f>
        <v/>
      </c>
      <c r="Y186">
        <v>184</v>
      </c>
      <c r="Z186" s="165" t="str">
        <f t="shared" si="42"/>
        <v>1年目消耗品費184</v>
      </c>
      <c r="AA186" s="165" t="str">
        <f>IFERROR(+VLOOKUP(Z186,インプットシート!$B:$Z,25,0),"")</f>
        <v/>
      </c>
      <c r="AB186" s="165" t="str">
        <f>IFERROR(+VLOOKUP(Z186,インプットシート!$B:$Z,21,0),"")</f>
        <v/>
      </c>
      <c r="AC186">
        <v>184</v>
      </c>
      <c r="AD186" s="165" t="str">
        <f t="shared" si="43"/>
        <v>1年目借料損料184</v>
      </c>
      <c r="AE186" s="165" t="str">
        <f>IFERROR(+VLOOKUP(AD186,インプットシート!$B:$Z,25,0),"")</f>
        <v/>
      </c>
      <c r="AF186" s="165" t="str">
        <f>IFERROR(+VLOOKUP(AD186,インプットシート!$B:$Z,21,0),"")</f>
        <v/>
      </c>
      <c r="AG186">
        <v>184</v>
      </c>
      <c r="AH186" s="165" t="str">
        <f t="shared" si="44"/>
        <v>1年目印刷製本費184</v>
      </c>
      <c r="AI186" s="165" t="str">
        <f>IFERROR(+VLOOKUP(AH186,インプットシート!$B:$Z,25,0),"")</f>
        <v/>
      </c>
      <c r="AJ186" s="165" t="str">
        <f>IFERROR(+VLOOKUP(AH186,インプットシート!$B:$Z,21,0),"")</f>
        <v/>
      </c>
      <c r="AK186">
        <v>184</v>
      </c>
      <c r="AL186" s="165" t="str">
        <f t="shared" si="45"/>
        <v>1年目通信運搬費184</v>
      </c>
      <c r="AM186" s="165" t="str">
        <f>IFERROR(+VLOOKUP(AL186,インプットシート!$B:$Z,25,0),"")</f>
        <v/>
      </c>
      <c r="AN186" s="165" t="str">
        <f>IFERROR(+VLOOKUP(AL186,インプットシート!$B:$Z,21,0),"")</f>
        <v/>
      </c>
      <c r="AO186">
        <v>184</v>
      </c>
      <c r="AP186" s="165" t="str">
        <f t="shared" si="46"/>
        <v>1年目委託費184</v>
      </c>
      <c r="AQ186" s="165" t="str">
        <f>IFERROR(+VLOOKUP(AP186,インプットシート!$B:$Z,25,0),"")</f>
        <v/>
      </c>
      <c r="AR186" s="165" t="str">
        <f>IFERROR(+VLOOKUP(AP186,インプットシート!$B:$Z,21,0),"")</f>
        <v/>
      </c>
      <c r="AS186">
        <v>184</v>
      </c>
      <c r="AT186" s="165" t="str">
        <f t="shared" si="47"/>
        <v>1年目雑役務費184</v>
      </c>
      <c r="AU186" s="165" t="str">
        <f>IFERROR(+VLOOKUP(AT186,インプットシート!$B:$Z,25,0),"")</f>
        <v/>
      </c>
      <c r="AV186" s="165" t="str">
        <f>IFERROR(+VLOOKUP(AT186,インプットシート!$B:$Z,21,0),"")</f>
        <v/>
      </c>
      <c r="AW186">
        <v>184</v>
      </c>
      <c r="AX186" s="165" t="str">
        <f t="shared" si="48"/>
        <v>1年目保険料184</v>
      </c>
      <c r="AY186" s="165" t="str">
        <f>IFERROR(+VLOOKUP(AX186,インプットシート!$B:$Z,25,0),"")</f>
        <v/>
      </c>
      <c r="AZ186" s="165" t="str">
        <f>IFERROR(+VLOOKUP(AX186,インプットシート!$B:$Z,21,0),"")</f>
        <v/>
      </c>
      <c r="BA186">
        <v>184</v>
      </c>
      <c r="BB186" s="165" t="str">
        <f t="shared" si="49"/>
        <v>1年目その他の経費184</v>
      </c>
      <c r="BC186" s="165" t="str">
        <f>IFERROR(+VLOOKUP(BB186,インプットシート!$B:$Z,25,0),"")</f>
        <v/>
      </c>
      <c r="BD186" s="165" t="str">
        <f>IFERROR(+VLOOKUP(BB186,インプットシート!$B:$Z,21,0),"")</f>
        <v/>
      </c>
      <c r="BE186">
        <v>184</v>
      </c>
      <c r="BF186" s="165" t="str">
        <f t="shared" si="50"/>
        <v>1年目参加費収入184</v>
      </c>
      <c r="BG186" s="165" t="str">
        <f>IFERROR(+VLOOKUP(BF186,インプットシート!$B:$Z,25,0),"")</f>
        <v/>
      </c>
      <c r="BH186" s="165" t="str">
        <f>IFERROR(+VLOOKUP(BF186,インプットシート!$B:$Z,21,0),"")</f>
        <v/>
      </c>
      <c r="BI186">
        <v>184</v>
      </c>
      <c r="BJ186" s="165" t="str">
        <f t="shared" si="51"/>
        <v>1年目寄付金・協賛金収入184</v>
      </c>
      <c r="BK186" s="165" t="str">
        <f>IFERROR(+VLOOKUP(BJ186,インプットシート!$B:$Z,25,0),"")</f>
        <v/>
      </c>
      <c r="BL186" s="165" t="str">
        <f>IFERROR(+VLOOKUP(BJ186,インプットシート!$B:$Z,21,0),"")</f>
        <v/>
      </c>
      <c r="BM186">
        <v>184</v>
      </c>
      <c r="BN186" s="165" t="str">
        <f t="shared" si="52"/>
        <v>1年目一般会計繰入金184</v>
      </c>
      <c r="BO186" s="165" t="str">
        <f>IFERROR(+VLOOKUP(BN186,インプットシート!$B:$Z,25,0),"")</f>
        <v/>
      </c>
      <c r="BP186" s="165" t="str">
        <f>IFERROR(+VLOOKUP(BN186,インプットシート!$B:$Z,21,0),"")</f>
        <v/>
      </c>
      <c r="BQ186">
        <v>184</v>
      </c>
      <c r="BR186" s="165" t="str">
        <f t="shared" si="53"/>
        <v>1年目賃金（職員）184</v>
      </c>
      <c r="BS186" s="165" t="str">
        <f>IFERROR(+VLOOKUP(BR186,インプットシート!$B:$Z,25,0),"")</f>
        <v/>
      </c>
      <c r="BT186" s="165" t="str">
        <f>IFERROR(+VLOOKUP(BR186,インプットシート!$B:$Z,21,0),"")</f>
        <v/>
      </c>
    </row>
    <row r="187" spans="1:72">
      <c r="A187">
        <v>185</v>
      </c>
      <c r="B187" s="165" t="str">
        <f t="shared" si="36"/>
        <v>1年目謝金185</v>
      </c>
      <c r="C187" s="165" t="str">
        <f>IFERROR(+VLOOKUP(B187,インプットシート!$B:$Z,25,0),"")</f>
        <v/>
      </c>
      <c r="D187" s="165" t="str">
        <f>IFERROR(+VLOOKUP(B187,インプットシート!$B:$Z,21,0),"")</f>
        <v/>
      </c>
      <c r="E187">
        <v>185</v>
      </c>
      <c r="F187" s="165" t="str">
        <f t="shared" si="37"/>
        <v>1年目旅費185</v>
      </c>
      <c r="G187" s="165" t="str">
        <f>IFERROR(+VLOOKUP(F187,インプットシート!$B:$Z,25,0),"")</f>
        <v/>
      </c>
      <c r="H187" s="165" t="str">
        <f>IFERROR(+VLOOKUP(F187,インプットシート!$B:$Z,21,0),"")</f>
        <v/>
      </c>
      <c r="I187">
        <v>185</v>
      </c>
      <c r="J187" s="165" t="str">
        <f t="shared" si="38"/>
        <v>1年目賃金（アルバイト）185</v>
      </c>
      <c r="K187" s="165" t="str">
        <f>IFERROR(+VLOOKUP(J187,インプットシート!$B:$Z,25,0),"")</f>
        <v/>
      </c>
      <c r="L187" s="165" t="str">
        <f>IFERROR(+VLOOKUP(J187,インプットシート!$B:$Z,21,0),"")</f>
        <v/>
      </c>
      <c r="M187">
        <v>185</v>
      </c>
      <c r="N187" s="165" t="str">
        <f t="shared" si="39"/>
        <v>1年目家賃185</v>
      </c>
      <c r="O187" s="165" t="str">
        <f>IFERROR(+VLOOKUP(N187,インプットシート!$B:$Z,25,0),"")</f>
        <v/>
      </c>
      <c r="P187" s="165" t="str">
        <f>IFERROR(+VLOOKUP(N187,インプットシート!$B:$Z,21,0),"")</f>
        <v/>
      </c>
      <c r="Q187">
        <v>185</v>
      </c>
      <c r="R187" s="165" t="str">
        <f t="shared" si="40"/>
        <v>1年目光熱水費185</v>
      </c>
      <c r="S187" s="165" t="str">
        <f>IFERROR(+VLOOKUP(R187,インプットシート!$B:$Z,25,0),"")</f>
        <v/>
      </c>
      <c r="T187" s="165" t="str">
        <f>IFERROR(+VLOOKUP(R187,インプットシート!$B:$Z,21,0),"")</f>
        <v/>
      </c>
      <c r="U187">
        <v>185</v>
      </c>
      <c r="V187" s="165" t="str">
        <f t="shared" si="41"/>
        <v>1年目備品購入費185</v>
      </c>
      <c r="W187" s="165" t="str">
        <f>IFERROR(+VLOOKUP(V187,インプットシート!$B:$Z,25,0),"")</f>
        <v/>
      </c>
      <c r="X187" s="165" t="str">
        <f>IFERROR(+VLOOKUP(V187,インプットシート!$B:$Z,21,0),"")</f>
        <v/>
      </c>
      <c r="Y187">
        <v>185</v>
      </c>
      <c r="Z187" s="165" t="str">
        <f t="shared" si="42"/>
        <v>1年目消耗品費185</v>
      </c>
      <c r="AA187" s="165" t="str">
        <f>IFERROR(+VLOOKUP(Z187,インプットシート!$B:$Z,25,0),"")</f>
        <v/>
      </c>
      <c r="AB187" s="165" t="str">
        <f>IFERROR(+VLOOKUP(Z187,インプットシート!$B:$Z,21,0),"")</f>
        <v/>
      </c>
      <c r="AC187">
        <v>185</v>
      </c>
      <c r="AD187" s="165" t="str">
        <f t="shared" si="43"/>
        <v>1年目借料損料185</v>
      </c>
      <c r="AE187" s="165" t="str">
        <f>IFERROR(+VLOOKUP(AD187,インプットシート!$B:$Z,25,0),"")</f>
        <v/>
      </c>
      <c r="AF187" s="165" t="str">
        <f>IFERROR(+VLOOKUP(AD187,インプットシート!$B:$Z,21,0),"")</f>
        <v/>
      </c>
      <c r="AG187">
        <v>185</v>
      </c>
      <c r="AH187" s="165" t="str">
        <f t="shared" si="44"/>
        <v>1年目印刷製本費185</v>
      </c>
      <c r="AI187" s="165" t="str">
        <f>IFERROR(+VLOOKUP(AH187,インプットシート!$B:$Z,25,0),"")</f>
        <v/>
      </c>
      <c r="AJ187" s="165" t="str">
        <f>IFERROR(+VLOOKUP(AH187,インプットシート!$B:$Z,21,0),"")</f>
        <v/>
      </c>
      <c r="AK187">
        <v>185</v>
      </c>
      <c r="AL187" s="165" t="str">
        <f t="shared" si="45"/>
        <v>1年目通信運搬費185</v>
      </c>
      <c r="AM187" s="165" t="str">
        <f>IFERROR(+VLOOKUP(AL187,インプットシート!$B:$Z,25,0),"")</f>
        <v/>
      </c>
      <c r="AN187" s="165" t="str">
        <f>IFERROR(+VLOOKUP(AL187,インプットシート!$B:$Z,21,0),"")</f>
        <v/>
      </c>
      <c r="AO187">
        <v>185</v>
      </c>
      <c r="AP187" s="165" t="str">
        <f t="shared" si="46"/>
        <v>1年目委託費185</v>
      </c>
      <c r="AQ187" s="165" t="str">
        <f>IFERROR(+VLOOKUP(AP187,インプットシート!$B:$Z,25,0),"")</f>
        <v/>
      </c>
      <c r="AR187" s="165" t="str">
        <f>IFERROR(+VLOOKUP(AP187,インプットシート!$B:$Z,21,0),"")</f>
        <v/>
      </c>
      <c r="AS187">
        <v>185</v>
      </c>
      <c r="AT187" s="165" t="str">
        <f t="shared" si="47"/>
        <v>1年目雑役務費185</v>
      </c>
      <c r="AU187" s="165" t="str">
        <f>IFERROR(+VLOOKUP(AT187,インプットシート!$B:$Z,25,0),"")</f>
        <v/>
      </c>
      <c r="AV187" s="165" t="str">
        <f>IFERROR(+VLOOKUP(AT187,インプットシート!$B:$Z,21,0),"")</f>
        <v/>
      </c>
      <c r="AW187">
        <v>185</v>
      </c>
      <c r="AX187" s="165" t="str">
        <f t="shared" si="48"/>
        <v>1年目保険料185</v>
      </c>
      <c r="AY187" s="165" t="str">
        <f>IFERROR(+VLOOKUP(AX187,インプットシート!$B:$Z,25,0),"")</f>
        <v/>
      </c>
      <c r="AZ187" s="165" t="str">
        <f>IFERROR(+VLOOKUP(AX187,インプットシート!$B:$Z,21,0),"")</f>
        <v/>
      </c>
      <c r="BA187">
        <v>185</v>
      </c>
      <c r="BB187" s="165" t="str">
        <f t="shared" si="49"/>
        <v>1年目その他の経費185</v>
      </c>
      <c r="BC187" s="165" t="str">
        <f>IFERROR(+VLOOKUP(BB187,インプットシート!$B:$Z,25,0),"")</f>
        <v/>
      </c>
      <c r="BD187" s="165" t="str">
        <f>IFERROR(+VLOOKUP(BB187,インプットシート!$B:$Z,21,0),"")</f>
        <v/>
      </c>
      <c r="BE187">
        <v>185</v>
      </c>
      <c r="BF187" s="165" t="str">
        <f t="shared" si="50"/>
        <v>1年目参加費収入185</v>
      </c>
      <c r="BG187" s="165" t="str">
        <f>IFERROR(+VLOOKUP(BF187,インプットシート!$B:$Z,25,0),"")</f>
        <v/>
      </c>
      <c r="BH187" s="165" t="str">
        <f>IFERROR(+VLOOKUP(BF187,インプットシート!$B:$Z,21,0),"")</f>
        <v/>
      </c>
      <c r="BI187">
        <v>185</v>
      </c>
      <c r="BJ187" s="165" t="str">
        <f t="shared" si="51"/>
        <v>1年目寄付金・協賛金収入185</v>
      </c>
      <c r="BK187" s="165" t="str">
        <f>IFERROR(+VLOOKUP(BJ187,インプットシート!$B:$Z,25,0),"")</f>
        <v/>
      </c>
      <c r="BL187" s="165" t="str">
        <f>IFERROR(+VLOOKUP(BJ187,インプットシート!$B:$Z,21,0),"")</f>
        <v/>
      </c>
      <c r="BM187">
        <v>185</v>
      </c>
      <c r="BN187" s="165" t="str">
        <f t="shared" si="52"/>
        <v>1年目一般会計繰入金185</v>
      </c>
      <c r="BO187" s="165" t="str">
        <f>IFERROR(+VLOOKUP(BN187,インプットシート!$B:$Z,25,0),"")</f>
        <v/>
      </c>
      <c r="BP187" s="165" t="str">
        <f>IFERROR(+VLOOKUP(BN187,インプットシート!$B:$Z,21,0),"")</f>
        <v/>
      </c>
      <c r="BQ187">
        <v>185</v>
      </c>
      <c r="BR187" s="165" t="str">
        <f t="shared" si="53"/>
        <v>1年目賃金（職員）185</v>
      </c>
      <c r="BS187" s="165" t="str">
        <f>IFERROR(+VLOOKUP(BR187,インプットシート!$B:$Z,25,0),"")</f>
        <v/>
      </c>
      <c r="BT187" s="165" t="str">
        <f>IFERROR(+VLOOKUP(BR187,インプットシート!$B:$Z,21,0),"")</f>
        <v/>
      </c>
    </row>
    <row r="188" spans="1:72">
      <c r="A188">
        <v>186</v>
      </c>
      <c r="B188" s="165" t="str">
        <f t="shared" si="36"/>
        <v>1年目謝金186</v>
      </c>
      <c r="C188" s="165" t="str">
        <f>IFERROR(+VLOOKUP(B188,インプットシート!$B:$Z,25,0),"")</f>
        <v/>
      </c>
      <c r="D188" s="165" t="str">
        <f>IFERROR(+VLOOKUP(B188,インプットシート!$B:$Z,21,0),"")</f>
        <v/>
      </c>
      <c r="E188">
        <v>186</v>
      </c>
      <c r="F188" s="165" t="str">
        <f t="shared" si="37"/>
        <v>1年目旅費186</v>
      </c>
      <c r="G188" s="165" t="str">
        <f>IFERROR(+VLOOKUP(F188,インプットシート!$B:$Z,25,0),"")</f>
        <v/>
      </c>
      <c r="H188" s="165" t="str">
        <f>IFERROR(+VLOOKUP(F188,インプットシート!$B:$Z,21,0),"")</f>
        <v/>
      </c>
      <c r="I188">
        <v>186</v>
      </c>
      <c r="J188" s="165" t="str">
        <f t="shared" si="38"/>
        <v>1年目賃金（アルバイト）186</v>
      </c>
      <c r="K188" s="165" t="str">
        <f>IFERROR(+VLOOKUP(J188,インプットシート!$B:$Z,25,0),"")</f>
        <v/>
      </c>
      <c r="L188" s="165" t="str">
        <f>IFERROR(+VLOOKUP(J188,インプットシート!$B:$Z,21,0),"")</f>
        <v/>
      </c>
      <c r="M188">
        <v>186</v>
      </c>
      <c r="N188" s="165" t="str">
        <f t="shared" si="39"/>
        <v>1年目家賃186</v>
      </c>
      <c r="O188" s="165" t="str">
        <f>IFERROR(+VLOOKUP(N188,インプットシート!$B:$Z,25,0),"")</f>
        <v/>
      </c>
      <c r="P188" s="165" t="str">
        <f>IFERROR(+VLOOKUP(N188,インプットシート!$B:$Z,21,0),"")</f>
        <v/>
      </c>
      <c r="Q188">
        <v>186</v>
      </c>
      <c r="R188" s="165" t="str">
        <f t="shared" si="40"/>
        <v>1年目光熱水費186</v>
      </c>
      <c r="S188" s="165" t="str">
        <f>IFERROR(+VLOOKUP(R188,インプットシート!$B:$Z,25,0),"")</f>
        <v/>
      </c>
      <c r="T188" s="165" t="str">
        <f>IFERROR(+VLOOKUP(R188,インプットシート!$B:$Z,21,0),"")</f>
        <v/>
      </c>
      <c r="U188">
        <v>186</v>
      </c>
      <c r="V188" s="165" t="str">
        <f t="shared" si="41"/>
        <v>1年目備品購入費186</v>
      </c>
      <c r="W188" s="165" t="str">
        <f>IFERROR(+VLOOKUP(V188,インプットシート!$B:$Z,25,0),"")</f>
        <v/>
      </c>
      <c r="X188" s="165" t="str">
        <f>IFERROR(+VLOOKUP(V188,インプットシート!$B:$Z,21,0),"")</f>
        <v/>
      </c>
      <c r="Y188">
        <v>186</v>
      </c>
      <c r="Z188" s="165" t="str">
        <f t="shared" si="42"/>
        <v>1年目消耗品費186</v>
      </c>
      <c r="AA188" s="165" t="str">
        <f>IFERROR(+VLOOKUP(Z188,インプットシート!$B:$Z,25,0),"")</f>
        <v/>
      </c>
      <c r="AB188" s="165" t="str">
        <f>IFERROR(+VLOOKUP(Z188,インプットシート!$B:$Z,21,0),"")</f>
        <v/>
      </c>
      <c r="AC188">
        <v>186</v>
      </c>
      <c r="AD188" s="165" t="str">
        <f t="shared" si="43"/>
        <v>1年目借料損料186</v>
      </c>
      <c r="AE188" s="165" t="str">
        <f>IFERROR(+VLOOKUP(AD188,インプットシート!$B:$Z,25,0),"")</f>
        <v/>
      </c>
      <c r="AF188" s="165" t="str">
        <f>IFERROR(+VLOOKUP(AD188,インプットシート!$B:$Z,21,0),"")</f>
        <v/>
      </c>
      <c r="AG188">
        <v>186</v>
      </c>
      <c r="AH188" s="165" t="str">
        <f t="shared" si="44"/>
        <v>1年目印刷製本費186</v>
      </c>
      <c r="AI188" s="165" t="str">
        <f>IFERROR(+VLOOKUP(AH188,インプットシート!$B:$Z,25,0),"")</f>
        <v/>
      </c>
      <c r="AJ188" s="165" t="str">
        <f>IFERROR(+VLOOKUP(AH188,インプットシート!$B:$Z,21,0),"")</f>
        <v/>
      </c>
      <c r="AK188">
        <v>186</v>
      </c>
      <c r="AL188" s="165" t="str">
        <f t="shared" si="45"/>
        <v>1年目通信運搬費186</v>
      </c>
      <c r="AM188" s="165" t="str">
        <f>IFERROR(+VLOOKUP(AL188,インプットシート!$B:$Z,25,0),"")</f>
        <v/>
      </c>
      <c r="AN188" s="165" t="str">
        <f>IFERROR(+VLOOKUP(AL188,インプットシート!$B:$Z,21,0),"")</f>
        <v/>
      </c>
      <c r="AO188">
        <v>186</v>
      </c>
      <c r="AP188" s="165" t="str">
        <f t="shared" si="46"/>
        <v>1年目委託費186</v>
      </c>
      <c r="AQ188" s="165" t="str">
        <f>IFERROR(+VLOOKUP(AP188,インプットシート!$B:$Z,25,0),"")</f>
        <v/>
      </c>
      <c r="AR188" s="165" t="str">
        <f>IFERROR(+VLOOKUP(AP188,インプットシート!$B:$Z,21,0),"")</f>
        <v/>
      </c>
      <c r="AS188">
        <v>186</v>
      </c>
      <c r="AT188" s="165" t="str">
        <f t="shared" si="47"/>
        <v>1年目雑役務費186</v>
      </c>
      <c r="AU188" s="165" t="str">
        <f>IFERROR(+VLOOKUP(AT188,インプットシート!$B:$Z,25,0),"")</f>
        <v/>
      </c>
      <c r="AV188" s="165" t="str">
        <f>IFERROR(+VLOOKUP(AT188,インプットシート!$B:$Z,21,0),"")</f>
        <v/>
      </c>
      <c r="AW188">
        <v>186</v>
      </c>
      <c r="AX188" s="165" t="str">
        <f t="shared" si="48"/>
        <v>1年目保険料186</v>
      </c>
      <c r="AY188" s="165" t="str">
        <f>IFERROR(+VLOOKUP(AX188,インプットシート!$B:$Z,25,0),"")</f>
        <v/>
      </c>
      <c r="AZ188" s="165" t="str">
        <f>IFERROR(+VLOOKUP(AX188,インプットシート!$B:$Z,21,0),"")</f>
        <v/>
      </c>
      <c r="BA188">
        <v>186</v>
      </c>
      <c r="BB188" s="165" t="str">
        <f t="shared" si="49"/>
        <v>1年目その他の経費186</v>
      </c>
      <c r="BC188" s="165" t="str">
        <f>IFERROR(+VLOOKUP(BB188,インプットシート!$B:$Z,25,0),"")</f>
        <v/>
      </c>
      <c r="BD188" s="165" t="str">
        <f>IFERROR(+VLOOKUP(BB188,インプットシート!$B:$Z,21,0),"")</f>
        <v/>
      </c>
      <c r="BE188">
        <v>186</v>
      </c>
      <c r="BF188" s="165" t="str">
        <f t="shared" si="50"/>
        <v>1年目参加費収入186</v>
      </c>
      <c r="BG188" s="165" t="str">
        <f>IFERROR(+VLOOKUP(BF188,インプットシート!$B:$Z,25,0),"")</f>
        <v/>
      </c>
      <c r="BH188" s="165" t="str">
        <f>IFERROR(+VLOOKUP(BF188,インプットシート!$B:$Z,21,0),"")</f>
        <v/>
      </c>
      <c r="BI188">
        <v>186</v>
      </c>
      <c r="BJ188" s="165" t="str">
        <f t="shared" si="51"/>
        <v>1年目寄付金・協賛金収入186</v>
      </c>
      <c r="BK188" s="165" t="str">
        <f>IFERROR(+VLOOKUP(BJ188,インプットシート!$B:$Z,25,0),"")</f>
        <v/>
      </c>
      <c r="BL188" s="165" t="str">
        <f>IFERROR(+VLOOKUP(BJ188,インプットシート!$B:$Z,21,0),"")</f>
        <v/>
      </c>
      <c r="BM188">
        <v>186</v>
      </c>
      <c r="BN188" s="165" t="str">
        <f t="shared" si="52"/>
        <v>1年目一般会計繰入金186</v>
      </c>
      <c r="BO188" s="165" t="str">
        <f>IFERROR(+VLOOKUP(BN188,インプットシート!$B:$Z,25,0),"")</f>
        <v/>
      </c>
      <c r="BP188" s="165" t="str">
        <f>IFERROR(+VLOOKUP(BN188,インプットシート!$B:$Z,21,0),"")</f>
        <v/>
      </c>
      <c r="BQ188">
        <v>186</v>
      </c>
      <c r="BR188" s="165" t="str">
        <f t="shared" si="53"/>
        <v>1年目賃金（職員）186</v>
      </c>
      <c r="BS188" s="165" t="str">
        <f>IFERROR(+VLOOKUP(BR188,インプットシート!$B:$Z,25,0),"")</f>
        <v/>
      </c>
      <c r="BT188" s="165" t="str">
        <f>IFERROR(+VLOOKUP(BR188,インプットシート!$B:$Z,21,0),"")</f>
        <v/>
      </c>
    </row>
    <row r="189" spans="1:72">
      <c r="A189">
        <v>187</v>
      </c>
      <c r="B189" s="165" t="str">
        <f t="shared" si="36"/>
        <v>1年目謝金187</v>
      </c>
      <c r="C189" s="165" t="str">
        <f>IFERROR(+VLOOKUP(B189,インプットシート!$B:$Z,25,0),"")</f>
        <v/>
      </c>
      <c r="D189" s="165" t="str">
        <f>IFERROR(+VLOOKUP(B189,インプットシート!$B:$Z,21,0),"")</f>
        <v/>
      </c>
      <c r="E189">
        <v>187</v>
      </c>
      <c r="F189" s="165" t="str">
        <f t="shared" si="37"/>
        <v>1年目旅費187</v>
      </c>
      <c r="G189" s="165" t="str">
        <f>IFERROR(+VLOOKUP(F189,インプットシート!$B:$Z,25,0),"")</f>
        <v/>
      </c>
      <c r="H189" s="165" t="str">
        <f>IFERROR(+VLOOKUP(F189,インプットシート!$B:$Z,21,0),"")</f>
        <v/>
      </c>
      <c r="I189">
        <v>187</v>
      </c>
      <c r="J189" s="165" t="str">
        <f t="shared" si="38"/>
        <v>1年目賃金（アルバイト）187</v>
      </c>
      <c r="K189" s="165" t="str">
        <f>IFERROR(+VLOOKUP(J189,インプットシート!$B:$Z,25,0),"")</f>
        <v/>
      </c>
      <c r="L189" s="165" t="str">
        <f>IFERROR(+VLOOKUP(J189,インプットシート!$B:$Z,21,0),"")</f>
        <v/>
      </c>
      <c r="M189">
        <v>187</v>
      </c>
      <c r="N189" s="165" t="str">
        <f t="shared" si="39"/>
        <v>1年目家賃187</v>
      </c>
      <c r="O189" s="165" t="str">
        <f>IFERROR(+VLOOKUP(N189,インプットシート!$B:$Z,25,0),"")</f>
        <v/>
      </c>
      <c r="P189" s="165" t="str">
        <f>IFERROR(+VLOOKUP(N189,インプットシート!$B:$Z,21,0),"")</f>
        <v/>
      </c>
      <c r="Q189">
        <v>187</v>
      </c>
      <c r="R189" s="165" t="str">
        <f t="shared" si="40"/>
        <v>1年目光熱水費187</v>
      </c>
      <c r="S189" s="165" t="str">
        <f>IFERROR(+VLOOKUP(R189,インプットシート!$B:$Z,25,0),"")</f>
        <v/>
      </c>
      <c r="T189" s="165" t="str">
        <f>IFERROR(+VLOOKUP(R189,インプットシート!$B:$Z,21,0),"")</f>
        <v/>
      </c>
      <c r="U189">
        <v>187</v>
      </c>
      <c r="V189" s="165" t="str">
        <f t="shared" si="41"/>
        <v>1年目備品購入費187</v>
      </c>
      <c r="W189" s="165" t="str">
        <f>IFERROR(+VLOOKUP(V189,インプットシート!$B:$Z,25,0),"")</f>
        <v/>
      </c>
      <c r="X189" s="165" t="str">
        <f>IFERROR(+VLOOKUP(V189,インプットシート!$B:$Z,21,0),"")</f>
        <v/>
      </c>
      <c r="Y189">
        <v>187</v>
      </c>
      <c r="Z189" s="165" t="str">
        <f t="shared" si="42"/>
        <v>1年目消耗品費187</v>
      </c>
      <c r="AA189" s="165" t="str">
        <f>IFERROR(+VLOOKUP(Z189,インプットシート!$B:$Z,25,0),"")</f>
        <v/>
      </c>
      <c r="AB189" s="165" t="str">
        <f>IFERROR(+VLOOKUP(Z189,インプットシート!$B:$Z,21,0),"")</f>
        <v/>
      </c>
      <c r="AC189">
        <v>187</v>
      </c>
      <c r="AD189" s="165" t="str">
        <f t="shared" si="43"/>
        <v>1年目借料損料187</v>
      </c>
      <c r="AE189" s="165" t="str">
        <f>IFERROR(+VLOOKUP(AD189,インプットシート!$B:$Z,25,0),"")</f>
        <v/>
      </c>
      <c r="AF189" s="165" t="str">
        <f>IFERROR(+VLOOKUP(AD189,インプットシート!$B:$Z,21,0),"")</f>
        <v/>
      </c>
      <c r="AG189">
        <v>187</v>
      </c>
      <c r="AH189" s="165" t="str">
        <f t="shared" si="44"/>
        <v>1年目印刷製本費187</v>
      </c>
      <c r="AI189" s="165" t="str">
        <f>IFERROR(+VLOOKUP(AH189,インプットシート!$B:$Z,25,0),"")</f>
        <v/>
      </c>
      <c r="AJ189" s="165" t="str">
        <f>IFERROR(+VLOOKUP(AH189,インプットシート!$B:$Z,21,0),"")</f>
        <v/>
      </c>
      <c r="AK189">
        <v>187</v>
      </c>
      <c r="AL189" s="165" t="str">
        <f t="shared" si="45"/>
        <v>1年目通信運搬費187</v>
      </c>
      <c r="AM189" s="165" t="str">
        <f>IFERROR(+VLOOKUP(AL189,インプットシート!$B:$Z,25,0),"")</f>
        <v/>
      </c>
      <c r="AN189" s="165" t="str">
        <f>IFERROR(+VLOOKUP(AL189,インプットシート!$B:$Z,21,0),"")</f>
        <v/>
      </c>
      <c r="AO189">
        <v>187</v>
      </c>
      <c r="AP189" s="165" t="str">
        <f t="shared" si="46"/>
        <v>1年目委託費187</v>
      </c>
      <c r="AQ189" s="165" t="str">
        <f>IFERROR(+VLOOKUP(AP189,インプットシート!$B:$Z,25,0),"")</f>
        <v/>
      </c>
      <c r="AR189" s="165" t="str">
        <f>IFERROR(+VLOOKUP(AP189,インプットシート!$B:$Z,21,0),"")</f>
        <v/>
      </c>
      <c r="AS189">
        <v>187</v>
      </c>
      <c r="AT189" s="165" t="str">
        <f t="shared" si="47"/>
        <v>1年目雑役務費187</v>
      </c>
      <c r="AU189" s="165" t="str">
        <f>IFERROR(+VLOOKUP(AT189,インプットシート!$B:$Z,25,0),"")</f>
        <v/>
      </c>
      <c r="AV189" s="165" t="str">
        <f>IFERROR(+VLOOKUP(AT189,インプットシート!$B:$Z,21,0),"")</f>
        <v/>
      </c>
      <c r="AW189">
        <v>187</v>
      </c>
      <c r="AX189" s="165" t="str">
        <f t="shared" si="48"/>
        <v>1年目保険料187</v>
      </c>
      <c r="AY189" s="165" t="str">
        <f>IFERROR(+VLOOKUP(AX189,インプットシート!$B:$Z,25,0),"")</f>
        <v/>
      </c>
      <c r="AZ189" s="165" t="str">
        <f>IFERROR(+VLOOKUP(AX189,インプットシート!$B:$Z,21,0),"")</f>
        <v/>
      </c>
      <c r="BA189">
        <v>187</v>
      </c>
      <c r="BB189" s="165" t="str">
        <f t="shared" si="49"/>
        <v>1年目その他の経費187</v>
      </c>
      <c r="BC189" s="165" t="str">
        <f>IFERROR(+VLOOKUP(BB189,インプットシート!$B:$Z,25,0),"")</f>
        <v/>
      </c>
      <c r="BD189" s="165" t="str">
        <f>IFERROR(+VLOOKUP(BB189,インプットシート!$B:$Z,21,0),"")</f>
        <v/>
      </c>
      <c r="BE189">
        <v>187</v>
      </c>
      <c r="BF189" s="165" t="str">
        <f t="shared" si="50"/>
        <v>1年目参加費収入187</v>
      </c>
      <c r="BG189" s="165" t="str">
        <f>IFERROR(+VLOOKUP(BF189,インプットシート!$B:$Z,25,0),"")</f>
        <v/>
      </c>
      <c r="BH189" s="165" t="str">
        <f>IFERROR(+VLOOKUP(BF189,インプットシート!$B:$Z,21,0),"")</f>
        <v/>
      </c>
      <c r="BI189">
        <v>187</v>
      </c>
      <c r="BJ189" s="165" t="str">
        <f t="shared" si="51"/>
        <v>1年目寄付金・協賛金収入187</v>
      </c>
      <c r="BK189" s="165" t="str">
        <f>IFERROR(+VLOOKUP(BJ189,インプットシート!$B:$Z,25,0),"")</f>
        <v/>
      </c>
      <c r="BL189" s="165" t="str">
        <f>IFERROR(+VLOOKUP(BJ189,インプットシート!$B:$Z,21,0),"")</f>
        <v/>
      </c>
      <c r="BM189">
        <v>187</v>
      </c>
      <c r="BN189" s="165" t="str">
        <f t="shared" si="52"/>
        <v>1年目一般会計繰入金187</v>
      </c>
      <c r="BO189" s="165" t="str">
        <f>IFERROR(+VLOOKUP(BN189,インプットシート!$B:$Z,25,0),"")</f>
        <v/>
      </c>
      <c r="BP189" s="165" t="str">
        <f>IFERROR(+VLOOKUP(BN189,インプットシート!$B:$Z,21,0),"")</f>
        <v/>
      </c>
      <c r="BQ189">
        <v>187</v>
      </c>
      <c r="BR189" s="165" t="str">
        <f t="shared" si="53"/>
        <v>1年目賃金（職員）187</v>
      </c>
      <c r="BS189" s="165" t="str">
        <f>IFERROR(+VLOOKUP(BR189,インプットシート!$B:$Z,25,0),"")</f>
        <v/>
      </c>
      <c r="BT189" s="165" t="str">
        <f>IFERROR(+VLOOKUP(BR189,インプットシート!$B:$Z,21,0),"")</f>
        <v/>
      </c>
    </row>
    <row r="190" spans="1:72">
      <c r="A190">
        <v>188</v>
      </c>
      <c r="B190" s="165" t="str">
        <f t="shared" si="36"/>
        <v>1年目謝金188</v>
      </c>
      <c r="C190" s="165" t="str">
        <f>IFERROR(+VLOOKUP(B190,インプットシート!$B:$Z,25,0),"")</f>
        <v/>
      </c>
      <c r="D190" s="165" t="str">
        <f>IFERROR(+VLOOKUP(B190,インプットシート!$B:$Z,21,0),"")</f>
        <v/>
      </c>
      <c r="E190">
        <v>188</v>
      </c>
      <c r="F190" s="165" t="str">
        <f t="shared" si="37"/>
        <v>1年目旅費188</v>
      </c>
      <c r="G190" s="165" t="str">
        <f>IFERROR(+VLOOKUP(F190,インプットシート!$B:$Z,25,0),"")</f>
        <v/>
      </c>
      <c r="H190" s="165" t="str">
        <f>IFERROR(+VLOOKUP(F190,インプットシート!$B:$Z,21,0),"")</f>
        <v/>
      </c>
      <c r="I190">
        <v>188</v>
      </c>
      <c r="J190" s="165" t="str">
        <f t="shared" si="38"/>
        <v>1年目賃金（アルバイト）188</v>
      </c>
      <c r="K190" s="165" t="str">
        <f>IFERROR(+VLOOKUP(J190,インプットシート!$B:$Z,25,0),"")</f>
        <v/>
      </c>
      <c r="L190" s="165" t="str">
        <f>IFERROR(+VLOOKUP(J190,インプットシート!$B:$Z,21,0),"")</f>
        <v/>
      </c>
      <c r="M190">
        <v>188</v>
      </c>
      <c r="N190" s="165" t="str">
        <f t="shared" si="39"/>
        <v>1年目家賃188</v>
      </c>
      <c r="O190" s="165" t="str">
        <f>IFERROR(+VLOOKUP(N190,インプットシート!$B:$Z,25,0),"")</f>
        <v/>
      </c>
      <c r="P190" s="165" t="str">
        <f>IFERROR(+VLOOKUP(N190,インプットシート!$B:$Z,21,0),"")</f>
        <v/>
      </c>
      <c r="Q190">
        <v>188</v>
      </c>
      <c r="R190" s="165" t="str">
        <f t="shared" si="40"/>
        <v>1年目光熱水費188</v>
      </c>
      <c r="S190" s="165" t="str">
        <f>IFERROR(+VLOOKUP(R190,インプットシート!$B:$Z,25,0),"")</f>
        <v/>
      </c>
      <c r="T190" s="165" t="str">
        <f>IFERROR(+VLOOKUP(R190,インプットシート!$B:$Z,21,0),"")</f>
        <v/>
      </c>
      <c r="U190">
        <v>188</v>
      </c>
      <c r="V190" s="165" t="str">
        <f t="shared" si="41"/>
        <v>1年目備品購入費188</v>
      </c>
      <c r="W190" s="165" t="str">
        <f>IFERROR(+VLOOKUP(V190,インプットシート!$B:$Z,25,0),"")</f>
        <v/>
      </c>
      <c r="X190" s="165" t="str">
        <f>IFERROR(+VLOOKUP(V190,インプットシート!$B:$Z,21,0),"")</f>
        <v/>
      </c>
      <c r="Y190">
        <v>188</v>
      </c>
      <c r="Z190" s="165" t="str">
        <f t="shared" si="42"/>
        <v>1年目消耗品費188</v>
      </c>
      <c r="AA190" s="165" t="str">
        <f>IFERROR(+VLOOKUP(Z190,インプットシート!$B:$Z,25,0),"")</f>
        <v/>
      </c>
      <c r="AB190" s="165" t="str">
        <f>IFERROR(+VLOOKUP(Z190,インプットシート!$B:$Z,21,0),"")</f>
        <v/>
      </c>
      <c r="AC190">
        <v>188</v>
      </c>
      <c r="AD190" s="165" t="str">
        <f t="shared" si="43"/>
        <v>1年目借料損料188</v>
      </c>
      <c r="AE190" s="165" t="str">
        <f>IFERROR(+VLOOKUP(AD190,インプットシート!$B:$Z,25,0),"")</f>
        <v/>
      </c>
      <c r="AF190" s="165" t="str">
        <f>IFERROR(+VLOOKUP(AD190,インプットシート!$B:$Z,21,0),"")</f>
        <v/>
      </c>
      <c r="AG190">
        <v>188</v>
      </c>
      <c r="AH190" s="165" t="str">
        <f t="shared" si="44"/>
        <v>1年目印刷製本費188</v>
      </c>
      <c r="AI190" s="165" t="str">
        <f>IFERROR(+VLOOKUP(AH190,インプットシート!$B:$Z,25,0),"")</f>
        <v/>
      </c>
      <c r="AJ190" s="165" t="str">
        <f>IFERROR(+VLOOKUP(AH190,インプットシート!$B:$Z,21,0),"")</f>
        <v/>
      </c>
      <c r="AK190">
        <v>188</v>
      </c>
      <c r="AL190" s="165" t="str">
        <f t="shared" si="45"/>
        <v>1年目通信運搬費188</v>
      </c>
      <c r="AM190" s="165" t="str">
        <f>IFERROR(+VLOOKUP(AL190,インプットシート!$B:$Z,25,0),"")</f>
        <v/>
      </c>
      <c r="AN190" s="165" t="str">
        <f>IFERROR(+VLOOKUP(AL190,インプットシート!$B:$Z,21,0),"")</f>
        <v/>
      </c>
      <c r="AO190">
        <v>188</v>
      </c>
      <c r="AP190" s="165" t="str">
        <f t="shared" si="46"/>
        <v>1年目委託費188</v>
      </c>
      <c r="AQ190" s="165" t="str">
        <f>IFERROR(+VLOOKUP(AP190,インプットシート!$B:$Z,25,0),"")</f>
        <v/>
      </c>
      <c r="AR190" s="165" t="str">
        <f>IFERROR(+VLOOKUP(AP190,インプットシート!$B:$Z,21,0),"")</f>
        <v/>
      </c>
      <c r="AS190">
        <v>188</v>
      </c>
      <c r="AT190" s="165" t="str">
        <f t="shared" si="47"/>
        <v>1年目雑役務費188</v>
      </c>
      <c r="AU190" s="165" t="str">
        <f>IFERROR(+VLOOKUP(AT190,インプットシート!$B:$Z,25,0),"")</f>
        <v/>
      </c>
      <c r="AV190" s="165" t="str">
        <f>IFERROR(+VLOOKUP(AT190,インプットシート!$B:$Z,21,0),"")</f>
        <v/>
      </c>
      <c r="AW190">
        <v>188</v>
      </c>
      <c r="AX190" s="165" t="str">
        <f t="shared" si="48"/>
        <v>1年目保険料188</v>
      </c>
      <c r="AY190" s="165" t="str">
        <f>IFERROR(+VLOOKUP(AX190,インプットシート!$B:$Z,25,0),"")</f>
        <v/>
      </c>
      <c r="AZ190" s="165" t="str">
        <f>IFERROR(+VLOOKUP(AX190,インプットシート!$B:$Z,21,0),"")</f>
        <v/>
      </c>
      <c r="BA190">
        <v>188</v>
      </c>
      <c r="BB190" s="165" t="str">
        <f t="shared" si="49"/>
        <v>1年目その他の経費188</v>
      </c>
      <c r="BC190" s="165" t="str">
        <f>IFERROR(+VLOOKUP(BB190,インプットシート!$B:$Z,25,0),"")</f>
        <v/>
      </c>
      <c r="BD190" s="165" t="str">
        <f>IFERROR(+VLOOKUP(BB190,インプットシート!$B:$Z,21,0),"")</f>
        <v/>
      </c>
      <c r="BE190">
        <v>188</v>
      </c>
      <c r="BF190" s="165" t="str">
        <f t="shared" si="50"/>
        <v>1年目参加費収入188</v>
      </c>
      <c r="BG190" s="165" t="str">
        <f>IFERROR(+VLOOKUP(BF190,インプットシート!$B:$Z,25,0),"")</f>
        <v/>
      </c>
      <c r="BH190" s="165" t="str">
        <f>IFERROR(+VLOOKUP(BF190,インプットシート!$B:$Z,21,0),"")</f>
        <v/>
      </c>
      <c r="BI190">
        <v>188</v>
      </c>
      <c r="BJ190" s="165" t="str">
        <f t="shared" si="51"/>
        <v>1年目寄付金・協賛金収入188</v>
      </c>
      <c r="BK190" s="165" t="str">
        <f>IFERROR(+VLOOKUP(BJ190,インプットシート!$B:$Z,25,0),"")</f>
        <v/>
      </c>
      <c r="BL190" s="165" t="str">
        <f>IFERROR(+VLOOKUP(BJ190,インプットシート!$B:$Z,21,0),"")</f>
        <v/>
      </c>
      <c r="BM190">
        <v>188</v>
      </c>
      <c r="BN190" s="165" t="str">
        <f t="shared" si="52"/>
        <v>1年目一般会計繰入金188</v>
      </c>
      <c r="BO190" s="165" t="str">
        <f>IFERROR(+VLOOKUP(BN190,インプットシート!$B:$Z,25,0),"")</f>
        <v/>
      </c>
      <c r="BP190" s="165" t="str">
        <f>IFERROR(+VLOOKUP(BN190,インプットシート!$B:$Z,21,0),"")</f>
        <v/>
      </c>
      <c r="BQ190">
        <v>188</v>
      </c>
      <c r="BR190" s="165" t="str">
        <f t="shared" si="53"/>
        <v>1年目賃金（職員）188</v>
      </c>
      <c r="BS190" s="165" t="str">
        <f>IFERROR(+VLOOKUP(BR190,インプットシート!$B:$Z,25,0),"")</f>
        <v/>
      </c>
      <c r="BT190" s="165" t="str">
        <f>IFERROR(+VLOOKUP(BR190,インプットシート!$B:$Z,21,0),"")</f>
        <v/>
      </c>
    </row>
    <row r="191" spans="1:72">
      <c r="A191">
        <v>189</v>
      </c>
      <c r="B191" s="165" t="str">
        <f t="shared" si="36"/>
        <v>1年目謝金189</v>
      </c>
      <c r="C191" s="165" t="str">
        <f>IFERROR(+VLOOKUP(B191,インプットシート!$B:$Z,25,0),"")</f>
        <v/>
      </c>
      <c r="D191" s="165" t="str">
        <f>IFERROR(+VLOOKUP(B191,インプットシート!$B:$Z,21,0),"")</f>
        <v/>
      </c>
      <c r="E191">
        <v>189</v>
      </c>
      <c r="F191" s="165" t="str">
        <f t="shared" si="37"/>
        <v>1年目旅費189</v>
      </c>
      <c r="G191" s="165" t="str">
        <f>IFERROR(+VLOOKUP(F191,インプットシート!$B:$Z,25,0),"")</f>
        <v/>
      </c>
      <c r="H191" s="165" t="str">
        <f>IFERROR(+VLOOKUP(F191,インプットシート!$B:$Z,21,0),"")</f>
        <v/>
      </c>
      <c r="I191">
        <v>189</v>
      </c>
      <c r="J191" s="165" t="str">
        <f t="shared" si="38"/>
        <v>1年目賃金（アルバイト）189</v>
      </c>
      <c r="K191" s="165" t="str">
        <f>IFERROR(+VLOOKUP(J191,インプットシート!$B:$Z,25,0),"")</f>
        <v/>
      </c>
      <c r="L191" s="165" t="str">
        <f>IFERROR(+VLOOKUP(J191,インプットシート!$B:$Z,21,0),"")</f>
        <v/>
      </c>
      <c r="M191">
        <v>189</v>
      </c>
      <c r="N191" s="165" t="str">
        <f t="shared" si="39"/>
        <v>1年目家賃189</v>
      </c>
      <c r="O191" s="165" t="str">
        <f>IFERROR(+VLOOKUP(N191,インプットシート!$B:$Z,25,0),"")</f>
        <v/>
      </c>
      <c r="P191" s="165" t="str">
        <f>IFERROR(+VLOOKUP(N191,インプットシート!$B:$Z,21,0),"")</f>
        <v/>
      </c>
      <c r="Q191">
        <v>189</v>
      </c>
      <c r="R191" s="165" t="str">
        <f t="shared" si="40"/>
        <v>1年目光熱水費189</v>
      </c>
      <c r="S191" s="165" t="str">
        <f>IFERROR(+VLOOKUP(R191,インプットシート!$B:$Z,25,0),"")</f>
        <v/>
      </c>
      <c r="T191" s="165" t="str">
        <f>IFERROR(+VLOOKUP(R191,インプットシート!$B:$Z,21,0),"")</f>
        <v/>
      </c>
      <c r="U191">
        <v>189</v>
      </c>
      <c r="V191" s="165" t="str">
        <f t="shared" si="41"/>
        <v>1年目備品購入費189</v>
      </c>
      <c r="W191" s="165" t="str">
        <f>IFERROR(+VLOOKUP(V191,インプットシート!$B:$Z,25,0),"")</f>
        <v/>
      </c>
      <c r="X191" s="165" t="str">
        <f>IFERROR(+VLOOKUP(V191,インプットシート!$B:$Z,21,0),"")</f>
        <v/>
      </c>
      <c r="Y191">
        <v>189</v>
      </c>
      <c r="Z191" s="165" t="str">
        <f t="shared" si="42"/>
        <v>1年目消耗品費189</v>
      </c>
      <c r="AA191" s="165" t="str">
        <f>IFERROR(+VLOOKUP(Z191,インプットシート!$B:$Z,25,0),"")</f>
        <v/>
      </c>
      <c r="AB191" s="165" t="str">
        <f>IFERROR(+VLOOKUP(Z191,インプットシート!$B:$Z,21,0),"")</f>
        <v/>
      </c>
      <c r="AC191">
        <v>189</v>
      </c>
      <c r="AD191" s="165" t="str">
        <f t="shared" si="43"/>
        <v>1年目借料損料189</v>
      </c>
      <c r="AE191" s="165" t="str">
        <f>IFERROR(+VLOOKUP(AD191,インプットシート!$B:$Z,25,0),"")</f>
        <v/>
      </c>
      <c r="AF191" s="165" t="str">
        <f>IFERROR(+VLOOKUP(AD191,インプットシート!$B:$Z,21,0),"")</f>
        <v/>
      </c>
      <c r="AG191">
        <v>189</v>
      </c>
      <c r="AH191" s="165" t="str">
        <f t="shared" si="44"/>
        <v>1年目印刷製本費189</v>
      </c>
      <c r="AI191" s="165" t="str">
        <f>IFERROR(+VLOOKUP(AH191,インプットシート!$B:$Z,25,0),"")</f>
        <v/>
      </c>
      <c r="AJ191" s="165" t="str">
        <f>IFERROR(+VLOOKUP(AH191,インプットシート!$B:$Z,21,0),"")</f>
        <v/>
      </c>
      <c r="AK191">
        <v>189</v>
      </c>
      <c r="AL191" s="165" t="str">
        <f t="shared" si="45"/>
        <v>1年目通信運搬費189</v>
      </c>
      <c r="AM191" s="165" t="str">
        <f>IFERROR(+VLOOKUP(AL191,インプットシート!$B:$Z,25,0),"")</f>
        <v/>
      </c>
      <c r="AN191" s="165" t="str">
        <f>IFERROR(+VLOOKUP(AL191,インプットシート!$B:$Z,21,0),"")</f>
        <v/>
      </c>
      <c r="AO191">
        <v>189</v>
      </c>
      <c r="AP191" s="165" t="str">
        <f t="shared" si="46"/>
        <v>1年目委託費189</v>
      </c>
      <c r="AQ191" s="165" t="str">
        <f>IFERROR(+VLOOKUP(AP191,インプットシート!$B:$Z,25,0),"")</f>
        <v/>
      </c>
      <c r="AR191" s="165" t="str">
        <f>IFERROR(+VLOOKUP(AP191,インプットシート!$B:$Z,21,0),"")</f>
        <v/>
      </c>
      <c r="AS191">
        <v>189</v>
      </c>
      <c r="AT191" s="165" t="str">
        <f t="shared" si="47"/>
        <v>1年目雑役務費189</v>
      </c>
      <c r="AU191" s="165" t="str">
        <f>IFERROR(+VLOOKUP(AT191,インプットシート!$B:$Z,25,0),"")</f>
        <v/>
      </c>
      <c r="AV191" s="165" t="str">
        <f>IFERROR(+VLOOKUP(AT191,インプットシート!$B:$Z,21,0),"")</f>
        <v/>
      </c>
      <c r="AW191">
        <v>189</v>
      </c>
      <c r="AX191" s="165" t="str">
        <f t="shared" si="48"/>
        <v>1年目保険料189</v>
      </c>
      <c r="AY191" s="165" t="str">
        <f>IFERROR(+VLOOKUP(AX191,インプットシート!$B:$Z,25,0),"")</f>
        <v/>
      </c>
      <c r="AZ191" s="165" t="str">
        <f>IFERROR(+VLOOKUP(AX191,インプットシート!$B:$Z,21,0),"")</f>
        <v/>
      </c>
      <c r="BA191">
        <v>189</v>
      </c>
      <c r="BB191" s="165" t="str">
        <f t="shared" si="49"/>
        <v>1年目その他の経費189</v>
      </c>
      <c r="BC191" s="165" t="str">
        <f>IFERROR(+VLOOKUP(BB191,インプットシート!$B:$Z,25,0),"")</f>
        <v/>
      </c>
      <c r="BD191" s="165" t="str">
        <f>IFERROR(+VLOOKUP(BB191,インプットシート!$B:$Z,21,0),"")</f>
        <v/>
      </c>
      <c r="BE191">
        <v>189</v>
      </c>
      <c r="BF191" s="165" t="str">
        <f t="shared" si="50"/>
        <v>1年目参加費収入189</v>
      </c>
      <c r="BG191" s="165" t="str">
        <f>IFERROR(+VLOOKUP(BF191,インプットシート!$B:$Z,25,0),"")</f>
        <v/>
      </c>
      <c r="BH191" s="165" t="str">
        <f>IFERROR(+VLOOKUP(BF191,インプットシート!$B:$Z,21,0),"")</f>
        <v/>
      </c>
      <c r="BI191">
        <v>189</v>
      </c>
      <c r="BJ191" s="165" t="str">
        <f t="shared" si="51"/>
        <v>1年目寄付金・協賛金収入189</v>
      </c>
      <c r="BK191" s="165" t="str">
        <f>IFERROR(+VLOOKUP(BJ191,インプットシート!$B:$Z,25,0),"")</f>
        <v/>
      </c>
      <c r="BL191" s="165" t="str">
        <f>IFERROR(+VLOOKUP(BJ191,インプットシート!$B:$Z,21,0),"")</f>
        <v/>
      </c>
      <c r="BM191">
        <v>189</v>
      </c>
      <c r="BN191" s="165" t="str">
        <f t="shared" si="52"/>
        <v>1年目一般会計繰入金189</v>
      </c>
      <c r="BO191" s="165" t="str">
        <f>IFERROR(+VLOOKUP(BN191,インプットシート!$B:$Z,25,0),"")</f>
        <v/>
      </c>
      <c r="BP191" s="165" t="str">
        <f>IFERROR(+VLOOKUP(BN191,インプットシート!$B:$Z,21,0),"")</f>
        <v/>
      </c>
      <c r="BQ191">
        <v>189</v>
      </c>
      <c r="BR191" s="165" t="str">
        <f t="shared" si="53"/>
        <v>1年目賃金（職員）189</v>
      </c>
      <c r="BS191" s="165" t="str">
        <f>IFERROR(+VLOOKUP(BR191,インプットシート!$B:$Z,25,0),"")</f>
        <v/>
      </c>
      <c r="BT191" s="165" t="str">
        <f>IFERROR(+VLOOKUP(BR191,インプットシート!$B:$Z,21,0),"")</f>
        <v/>
      </c>
    </row>
    <row r="192" spans="1:72">
      <c r="A192">
        <v>190</v>
      </c>
      <c r="B192" s="165" t="str">
        <f t="shared" si="36"/>
        <v>1年目謝金190</v>
      </c>
      <c r="C192" s="165" t="str">
        <f>IFERROR(+VLOOKUP(B192,インプットシート!$B:$Z,25,0),"")</f>
        <v/>
      </c>
      <c r="D192" s="165" t="str">
        <f>IFERROR(+VLOOKUP(B192,インプットシート!$B:$Z,21,0),"")</f>
        <v/>
      </c>
      <c r="E192">
        <v>190</v>
      </c>
      <c r="F192" s="165" t="str">
        <f t="shared" si="37"/>
        <v>1年目旅費190</v>
      </c>
      <c r="G192" s="165" t="str">
        <f>IFERROR(+VLOOKUP(F192,インプットシート!$B:$Z,25,0),"")</f>
        <v/>
      </c>
      <c r="H192" s="165" t="str">
        <f>IFERROR(+VLOOKUP(F192,インプットシート!$B:$Z,21,0),"")</f>
        <v/>
      </c>
      <c r="I192">
        <v>190</v>
      </c>
      <c r="J192" s="165" t="str">
        <f t="shared" si="38"/>
        <v>1年目賃金（アルバイト）190</v>
      </c>
      <c r="K192" s="165" t="str">
        <f>IFERROR(+VLOOKUP(J192,インプットシート!$B:$Z,25,0),"")</f>
        <v/>
      </c>
      <c r="L192" s="165" t="str">
        <f>IFERROR(+VLOOKUP(J192,インプットシート!$B:$Z,21,0),"")</f>
        <v/>
      </c>
      <c r="M192">
        <v>190</v>
      </c>
      <c r="N192" s="165" t="str">
        <f t="shared" si="39"/>
        <v>1年目家賃190</v>
      </c>
      <c r="O192" s="165" t="str">
        <f>IFERROR(+VLOOKUP(N192,インプットシート!$B:$Z,25,0),"")</f>
        <v/>
      </c>
      <c r="P192" s="165" t="str">
        <f>IFERROR(+VLOOKUP(N192,インプットシート!$B:$Z,21,0),"")</f>
        <v/>
      </c>
      <c r="Q192">
        <v>190</v>
      </c>
      <c r="R192" s="165" t="str">
        <f t="shared" si="40"/>
        <v>1年目光熱水費190</v>
      </c>
      <c r="S192" s="165" t="str">
        <f>IFERROR(+VLOOKUP(R192,インプットシート!$B:$Z,25,0),"")</f>
        <v/>
      </c>
      <c r="T192" s="165" t="str">
        <f>IFERROR(+VLOOKUP(R192,インプットシート!$B:$Z,21,0),"")</f>
        <v/>
      </c>
      <c r="U192">
        <v>190</v>
      </c>
      <c r="V192" s="165" t="str">
        <f t="shared" si="41"/>
        <v>1年目備品購入費190</v>
      </c>
      <c r="W192" s="165" t="str">
        <f>IFERROR(+VLOOKUP(V192,インプットシート!$B:$Z,25,0),"")</f>
        <v/>
      </c>
      <c r="X192" s="165" t="str">
        <f>IFERROR(+VLOOKUP(V192,インプットシート!$B:$Z,21,0),"")</f>
        <v/>
      </c>
      <c r="Y192">
        <v>190</v>
      </c>
      <c r="Z192" s="165" t="str">
        <f t="shared" si="42"/>
        <v>1年目消耗品費190</v>
      </c>
      <c r="AA192" s="165" t="str">
        <f>IFERROR(+VLOOKUP(Z192,インプットシート!$B:$Z,25,0),"")</f>
        <v/>
      </c>
      <c r="AB192" s="165" t="str">
        <f>IFERROR(+VLOOKUP(Z192,インプットシート!$B:$Z,21,0),"")</f>
        <v/>
      </c>
      <c r="AC192">
        <v>190</v>
      </c>
      <c r="AD192" s="165" t="str">
        <f t="shared" si="43"/>
        <v>1年目借料損料190</v>
      </c>
      <c r="AE192" s="165" t="str">
        <f>IFERROR(+VLOOKUP(AD192,インプットシート!$B:$Z,25,0),"")</f>
        <v/>
      </c>
      <c r="AF192" s="165" t="str">
        <f>IFERROR(+VLOOKUP(AD192,インプットシート!$B:$Z,21,0),"")</f>
        <v/>
      </c>
      <c r="AG192">
        <v>190</v>
      </c>
      <c r="AH192" s="165" t="str">
        <f t="shared" si="44"/>
        <v>1年目印刷製本費190</v>
      </c>
      <c r="AI192" s="165" t="str">
        <f>IFERROR(+VLOOKUP(AH192,インプットシート!$B:$Z,25,0),"")</f>
        <v/>
      </c>
      <c r="AJ192" s="165" t="str">
        <f>IFERROR(+VLOOKUP(AH192,インプットシート!$B:$Z,21,0),"")</f>
        <v/>
      </c>
      <c r="AK192">
        <v>190</v>
      </c>
      <c r="AL192" s="165" t="str">
        <f t="shared" si="45"/>
        <v>1年目通信運搬費190</v>
      </c>
      <c r="AM192" s="165" t="str">
        <f>IFERROR(+VLOOKUP(AL192,インプットシート!$B:$Z,25,0),"")</f>
        <v/>
      </c>
      <c r="AN192" s="165" t="str">
        <f>IFERROR(+VLOOKUP(AL192,インプットシート!$B:$Z,21,0),"")</f>
        <v/>
      </c>
      <c r="AO192">
        <v>190</v>
      </c>
      <c r="AP192" s="165" t="str">
        <f t="shared" si="46"/>
        <v>1年目委託費190</v>
      </c>
      <c r="AQ192" s="165" t="str">
        <f>IFERROR(+VLOOKUP(AP192,インプットシート!$B:$Z,25,0),"")</f>
        <v/>
      </c>
      <c r="AR192" s="165" t="str">
        <f>IFERROR(+VLOOKUP(AP192,インプットシート!$B:$Z,21,0),"")</f>
        <v/>
      </c>
      <c r="AS192">
        <v>190</v>
      </c>
      <c r="AT192" s="165" t="str">
        <f t="shared" si="47"/>
        <v>1年目雑役務費190</v>
      </c>
      <c r="AU192" s="165" t="str">
        <f>IFERROR(+VLOOKUP(AT192,インプットシート!$B:$Z,25,0),"")</f>
        <v/>
      </c>
      <c r="AV192" s="165" t="str">
        <f>IFERROR(+VLOOKUP(AT192,インプットシート!$B:$Z,21,0),"")</f>
        <v/>
      </c>
      <c r="AW192">
        <v>190</v>
      </c>
      <c r="AX192" s="165" t="str">
        <f t="shared" si="48"/>
        <v>1年目保険料190</v>
      </c>
      <c r="AY192" s="165" t="str">
        <f>IFERROR(+VLOOKUP(AX192,インプットシート!$B:$Z,25,0),"")</f>
        <v/>
      </c>
      <c r="AZ192" s="165" t="str">
        <f>IFERROR(+VLOOKUP(AX192,インプットシート!$B:$Z,21,0),"")</f>
        <v/>
      </c>
      <c r="BA192">
        <v>190</v>
      </c>
      <c r="BB192" s="165" t="str">
        <f t="shared" si="49"/>
        <v>1年目その他の経費190</v>
      </c>
      <c r="BC192" s="165" t="str">
        <f>IFERROR(+VLOOKUP(BB192,インプットシート!$B:$Z,25,0),"")</f>
        <v/>
      </c>
      <c r="BD192" s="165" t="str">
        <f>IFERROR(+VLOOKUP(BB192,インプットシート!$B:$Z,21,0),"")</f>
        <v/>
      </c>
      <c r="BE192">
        <v>190</v>
      </c>
      <c r="BF192" s="165" t="str">
        <f t="shared" si="50"/>
        <v>1年目参加費収入190</v>
      </c>
      <c r="BG192" s="165" t="str">
        <f>IFERROR(+VLOOKUP(BF192,インプットシート!$B:$Z,25,0),"")</f>
        <v/>
      </c>
      <c r="BH192" s="165" t="str">
        <f>IFERROR(+VLOOKUP(BF192,インプットシート!$B:$Z,21,0),"")</f>
        <v/>
      </c>
      <c r="BI192">
        <v>190</v>
      </c>
      <c r="BJ192" s="165" t="str">
        <f t="shared" si="51"/>
        <v>1年目寄付金・協賛金収入190</v>
      </c>
      <c r="BK192" s="165" t="str">
        <f>IFERROR(+VLOOKUP(BJ192,インプットシート!$B:$Z,25,0),"")</f>
        <v/>
      </c>
      <c r="BL192" s="165" t="str">
        <f>IFERROR(+VLOOKUP(BJ192,インプットシート!$B:$Z,21,0),"")</f>
        <v/>
      </c>
      <c r="BM192">
        <v>190</v>
      </c>
      <c r="BN192" s="165" t="str">
        <f t="shared" si="52"/>
        <v>1年目一般会計繰入金190</v>
      </c>
      <c r="BO192" s="165" t="str">
        <f>IFERROR(+VLOOKUP(BN192,インプットシート!$B:$Z,25,0),"")</f>
        <v/>
      </c>
      <c r="BP192" s="165" t="str">
        <f>IFERROR(+VLOOKUP(BN192,インプットシート!$B:$Z,21,0),"")</f>
        <v/>
      </c>
      <c r="BQ192">
        <v>190</v>
      </c>
      <c r="BR192" s="165" t="str">
        <f t="shared" si="53"/>
        <v>1年目賃金（職員）190</v>
      </c>
      <c r="BS192" s="165" t="str">
        <f>IFERROR(+VLOOKUP(BR192,インプットシート!$B:$Z,25,0),"")</f>
        <v/>
      </c>
      <c r="BT192" s="165" t="str">
        <f>IFERROR(+VLOOKUP(BR192,インプットシート!$B:$Z,21,0),"")</f>
        <v/>
      </c>
    </row>
    <row r="193" spans="1:72">
      <c r="A193">
        <v>191</v>
      </c>
      <c r="B193" s="165" t="str">
        <f t="shared" si="36"/>
        <v>1年目謝金191</v>
      </c>
      <c r="C193" s="165" t="str">
        <f>IFERROR(+VLOOKUP(B193,インプットシート!$B:$Z,25,0),"")</f>
        <v/>
      </c>
      <c r="D193" s="165" t="str">
        <f>IFERROR(+VLOOKUP(B193,インプットシート!$B:$Z,21,0),"")</f>
        <v/>
      </c>
      <c r="E193">
        <v>191</v>
      </c>
      <c r="F193" s="165" t="str">
        <f t="shared" si="37"/>
        <v>1年目旅費191</v>
      </c>
      <c r="G193" s="165" t="str">
        <f>IFERROR(+VLOOKUP(F193,インプットシート!$B:$Z,25,0),"")</f>
        <v/>
      </c>
      <c r="H193" s="165" t="str">
        <f>IFERROR(+VLOOKUP(F193,インプットシート!$B:$Z,21,0),"")</f>
        <v/>
      </c>
      <c r="I193">
        <v>191</v>
      </c>
      <c r="J193" s="165" t="str">
        <f t="shared" si="38"/>
        <v>1年目賃金（アルバイト）191</v>
      </c>
      <c r="K193" s="165" t="str">
        <f>IFERROR(+VLOOKUP(J193,インプットシート!$B:$Z,25,0),"")</f>
        <v/>
      </c>
      <c r="L193" s="165" t="str">
        <f>IFERROR(+VLOOKUP(J193,インプットシート!$B:$Z,21,0),"")</f>
        <v/>
      </c>
      <c r="M193">
        <v>191</v>
      </c>
      <c r="N193" s="165" t="str">
        <f t="shared" si="39"/>
        <v>1年目家賃191</v>
      </c>
      <c r="O193" s="165" t="str">
        <f>IFERROR(+VLOOKUP(N193,インプットシート!$B:$Z,25,0),"")</f>
        <v/>
      </c>
      <c r="P193" s="165" t="str">
        <f>IFERROR(+VLOOKUP(N193,インプットシート!$B:$Z,21,0),"")</f>
        <v/>
      </c>
      <c r="Q193">
        <v>191</v>
      </c>
      <c r="R193" s="165" t="str">
        <f t="shared" si="40"/>
        <v>1年目光熱水費191</v>
      </c>
      <c r="S193" s="165" t="str">
        <f>IFERROR(+VLOOKUP(R193,インプットシート!$B:$Z,25,0),"")</f>
        <v/>
      </c>
      <c r="T193" s="165" t="str">
        <f>IFERROR(+VLOOKUP(R193,インプットシート!$B:$Z,21,0),"")</f>
        <v/>
      </c>
      <c r="U193">
        <v>191</v>
      </c>
      <c r="V193" s="165" t="str">
        <f t="shared" si="41"/>
        <v>1年目備品購入費191</v>
      </c>
      <c r="W193" s="165" t="str">
        <f>IFERROR(+VLOOKUP(V193,インプットシート!$B:$Z,25,0),"")</f>
        <v/>
      </c>
      <c r="X193" s="165" t="str">
        <f>IFERROR(+VLOOKUP(V193,インプットシート!$B:$Z,21,0),"")</f>
        <v/>
      </c>
      <c r="Y193">
        <v>191</v>
      </c>
      <c r="Z193" s="165" t="str">
        <f t="shared" si="42"/>
        <v>1年目消耗品費191</v>
      </c>
      <c r="AA193" s="165" t="str">
        <f>IFERROR(+VLOOKUP(Z193,インプットシート!$B:$Z,25,0),"")</f>
        <v/>
      </c>
      <c r="AB193" s="165" t="str">
        <f>IFERROR(+VLOOKUP(Z193,インプットシート!$B:$Z,21,0),"")</f>
        <v/>
      </c>
      <c r="AC193">
        <v>191</v>
      </c>
      <c r="AD193" s="165" t="str">
        <f t="shared" si="43"/>
        <v>1年目借料損料191</v>
      </c>
      <c r="AE193" s="165" t="str">
        <f>IFERROR(+VLOOKUP(AD193,インプットシート!$B:$Z,25,0),"")</f>
        <v/>
      </c>
      <c r="AF193" s="165" t="str">
        <f>IFERROR(+VLOOKUP(AD193,インプットシート!$B:$Z,21,0),"")</f>
        <v/>
      </c>
      <c r="AG193">
        <v>191</v>
      </c>
      <c r="AH193" s="165" t="str">
        <f t="shared" si="44"/>
        <v>1年目印刷製本費191</v>
      </c>
      <c r="AI193" s="165" t="str">
        <f>IFERROR(+VLOOKUP(AH193,インプットシート!$B:$Z,25,0),"")</f>
        <v/>
      </c>
      <c r="AJ193" s="165" t="str">
        <f>IFERROR(+VLOOKUP(AH193,インプットシート!$B:$Z,21,0),"")</f>
        <v/>
      </c>
      <c r="AK193">
        <v>191</v>
      </c>
      <c r="AL193" s="165" t="str">
        <f t="shared" si="45"/>
        <v>1年目通信運搬費191</v>
      </c>
      <c r="AM193" s="165" t="str">
        <f>IFERROR(+VLOOKUP(AL193,インプットシート!$B:$Z,25,0),"")</f>
        <v/>
      </c>
      <c r="AN193" s="165" t="str">
        <f>IFERROR(+VLOOKUP(AL193,インプットシート!$B:$Z,21,0),"")</f>
        <v/>
      </c>
      <c r="AO193">
        <v>191</v>
      </c>
      <c r="AP193" s="165" t="str">
        <f t="shared" si="46"/>
        <v>1年目委託費191</v>
      </c>
      <c r="AQ193" s="165" t="str">
        <f>IFERROR(+VLOOKUP(AP193,インプットシート!$B:$Z,25,0),"")</f>
        <v/>
      </c>
      <c r="AR193" s="165" t="str">
        <f>IFERROR(+VLOOKUP(AP193,インプットシート!$B:$Z,21,0),"")</f>
        <v/>
      </c>
      <c r="AS193">
        <v>191</v>
      </c>
      <c r="AT193" s="165" t="str">
        <f t="shared" si="47"/>
        <v>1年目雑役務費191</v>
      </c>
      <c r="AU193" s="165" t="str">
        <f>IFERROR(+VLOOKUP(AT193,インプットシート!$B:$Z,25,0),"")</f>
        <v/>
      </c>
      <c r="AV193" s="165" t="str">
        <f>IFERROR(+VLOOKUP(AT193,インプットシート!$B:$Z,21,0),"")</f>
        <v/>
      </c>
      <c r="AW193">
        <v>191</v>
      </c>
      <c r="AX193" s="165" t="str">
        <f t="shared" si="48"/>
        <v>1年目保険料191</v>
      </c>
      <c r="AY193" s="165" t="str">
        <f>IFERROR(+VLOOKUP(AX193,インプットシート!$B:$Z,25,0),"")</f>
        <v/>
      </c>
      <c r="AZ193" s="165" t="str">
        <f>IFERROR(+VLOOKUP(AX193,インプットシート!$B:$Z,21,0),"")</f>
        <v/>
      </c>
      <c r="BA193">
        <v>191</v>
      </c>
      <c r="BB193" s="165" t="str">
        <f t="shared" si="49"/>
        <v>1年目その他の経費191</v>
      </c>
      <c r="BC193" s="165" t="str">
        <f>IFERROR(+VLOOKUP(BB193,インプットシート!$B:$Z,25,0),"")</f>
        <v/>
      </c>
      <c r="BD193" s="165" t="str">
        <f>IFERROR(+VLOOKUP(BB193,インプットシート!$B:$Z,21,0),"")</f>
        <v/>
      </c>
      <c r="BE193">
        <v>191</v>
      </c>
      <c r="BF193" s="165" t="str">
        <f t="shared" si="50"/>
        <v>1年目参加費収入191</v>
      </c>
      <c r="BG193" s="165" t="str">
        <f>IFERROR(+VLOOKUP(BF193,インプットシート!$B:$Z,25,0),"")</f>
        <v/>
      </c>
      <c r="BH193" s="165" t="str">
        <f>IFERROR(+VLOOKUP(BF193,インプットシート!$B:$Z,21,0),"")</f>
        <v/>
      </c>
      <c r="BI193">
        <v>191</v>
      </c>
      <c r="BJ193" s="165" t="str">
        <f t="shared" si="51"/>
        <v>1年目寄付金・協賛金収入191</v>
      </c>
      <c r="BK193" s="165" t="str">
        <f>IFERROR(+VLOOKUP(BJ193,インプットシート!$B:$Z,25,0),"")</f>
        <v/>
      </c>
      <c r="BL193" s="165" t="str">
        <f>IFERROR(+VLOOKUP(BJ193,インプットシート!$B:$Z,21,0),"")</f>
        <v/>
      </c>
      <c r="BM193">
        <v>191</v>
      </c>
      <c r="BN193" s="165" t="str">
        <f t="shared" si="52"/>
        <v>1年目一般会計繰入金191</v>
      </c>
      <c r="BO193" s="165" t="str">
        <f>IFERROR(+VLOOKUP(BN193,インプットシート!$B:$Z,25,0),"")</f>
        <v/>
      </c>
      <c r="BP193" s="165" t="str">
        <f>IFERROR(+VLOOKUP(BN193,インプットシート!$B:$Z,21,0),"")</f>
        <v/>
      </c>
      <c r="BQ193">
        <v>191</v>
      </c>
      <c r="BR193" s="165" t="str">
        <f t="shared" si="53"/>
        <v>1年目賃金（職員）191</v>
      </c>
      <c r="BS193" s="165" t="str">
        <f>IFERROR(+VLOOKUP(BR193,インプットシート!$B:$Z,25,0),"")</f>
        <v/>
      </c>
      <c r="BT193" s="165" t="str">
        <f>IFERROR(+VLOOKUP(BR193,インプットシート!$B:$Z,21,0),"")</f>
        <v/>
      </c>
    </row>
    <row r="194" spans="1:72">
      <c r="A194">
        <v>192</v>
      </c>
      <c r="B194" s="165" t="str">
        <f t="shared" si="36"/>
        <v>1年目謝金192</v>
      </c>
      <c r="C194" s="165" t="str">
        <f>IFERROR(+VLOOKUP(B194,インプットシート!$B:$Z,25,0),"")</f>
        <v/>
      </c>
      <c r="D194" s="165" t="str">
        <f>IFERROR(+VLOOKUP(B194,インプットシート!$B:$Z,21,0),"")</f>
        <v/>
      </c>
      <c r="E194">
        <v>192</v>
      </c>
      <c r="F194" s="165" t="str">
        <f t="shared" si="37"/>
        <v>1年目旅費192</v>
      </c>
      <c r="G194" s="165" t="str">
        <f>IFERROR(+VLOOKUP(F194,インプットシート!$B:$Z,25,0),"")</f>
        <v/>
      </c>
      <c r="H194" s="165" t="str">
        <f>IFERROR(+VLOOKUP(F194,インプットシート!$B:$Z,21,0),"")</f>
        <v/>
      </c>
      <c r="I194">
        <v>192</v>
      </c>
      <c r="J194" s="165" t="str">
        <f t="shared" si="38"/>
        <v>1年目賃金（アルバイト）192</v>
      </c>
      <c r="K194" s="165" t="str">
        <f>IFERROR(+VLOOKUP(J194,インプットシート!$B:$Z,25,0),"")</f>
        <v/>
      </c>
      <c r="L194" s="165" t="str">
        <f>IFERROR(+VLOOKUP(J194,インプットシート!$B:$Z,21,0),"")</f>
        <v/>
      </c>
      <c r="M194">
        <v>192</v>
      </c>
      <c r="N194" s="165" t="str">
        <f t="shared" si="39"/>
        <v>1年目家賃192</v>
      </c>
      <c r="O194" s="165" t="str">
        <f>IFERROR(+VLOOKUP(N194,インプットシート!$B:$Z,25,0),"")</f>
        <v/>
      </c>
      <c r="P194" s="165" t="str">
        <f>IFERROR(+VLOOKUP(N194,インプットシート!$B:$Z,21,0),"")</f>
        <v/>
      </c>
      <c r="Q194">
        <v>192</v>
      </c>
      <c r="R194" s="165" t="str">
        <f t="shared" si="40"/>
        <v>1年目光熱水費192</v>
      </c>
      <c r="S194" s="165" t="str">
        <f>IFERROR(+VLOOKUP(R194,インプットシート!$B:$Z,25,0),"")</f>
        <v/>
      </c>
      <c r="T194" s="165" t="str">
        <f>IFERROR(+VLOOKUP(R194,インプットシート!$B:$Z,21,0),"")</f>
        <v/>
      </c>
      <c r="U194">
        <v>192</v>
      </c>
      <c r="V194" s="165" t="str">
        <f t="shared" si="41"/>
        <v>1年目備品購入費192</v>
      </c>
      <c r="W194" s="165" t="str">
        <f>IFERROR(+VLOOKUP(V194,インプットシート!$B:$Z,25,0),"")</f>
        <v/>
      </c>
      <c r="X194" s="165" t="str">
        <f>IFERROR(+VLOOKUP(V194,インプットシート!$B:$Z,21,0),"")</f>
        <v/>
      </c>
      <c r="Y194">
        <v>192</v>
      </c>
      <c r="Z194" s="165" t="str">
        <f t="shared" si="42"/>
        <v>1年目消耗品費192</v>
      </c>
      <c r="AA194" s="165" t="str">
        <f>IFERROR(+VLOOKUP(Z194,インプットシート!$B:$Z,25,0),"")</f>
        <v/>
      </c>
      <c r="AB194" s="165" t="str">
        <f>IFERROR(+VLOOKUP(Z194,インプットシート!$B:$Z,21,0),"")</f>
        <v/>
      </c>
      <c r="AC194">
        <v>192</v>
      </c>
      <c r="AD194" s="165" t="str">
        <f t="shared" si="43"/>
        <v>1年目借料損料192</v>
      </c>
      <c r="AE194" s="165" t="str">
        <f>IFERROR(+VLOOKUP(AD194,インプットシート!$B:$Z,25,0),"")</f>
        <v/>
      </c>
      <c r="AF194" s="165" t="str">
        <f>IFERROR(+VLOOKUP(AD194,インプットシート!$B:$Z,21,0),"")</f>
        <v/>
      </c>
      <c r="AG194">
        <v>192</v>
      </c>
      <c r="AH194" s="165" t="str">
        <f t="shared" si="44"/>
        <v>1年目印刷製本費192</v>
      </c>
      <c r="AI194" s="165" t="str">
        <f>IFERROR(+VLOOKUP(AH194,インプットシート!$B:$Z,25,0),"")</f>
        <v/>
      </c>
      <c r="AJ194" s="165" t="str">
        <f>IFERROR(+VLOOKUP(AH194,インプットシート!$B:$Z,21,0),"")</f>
        <v/>
      </c>
      <c r="AK194">
        <v>192</v>
      </c>
      <c r="AL194" s="165" t="str">
        <f t="shared" si="45"/>
        <v>1年目通信運搬費192</v>
      </c>
      <c r="AM194" s="165" t="str">
        <f>IFERROR(+VLOOKUP(AL194,インプットシート!$B:$Z,25,0),"")</f>
        <v/>
      </c>
      <c r="AN194" s="165" t="str">
        <f>IFERROR(+VLOOKUP(AL194,インプットシート!$B:$Z,21,0),"")</f>
        <v/>
      </c>
      <c r="AO194">
        <v>192</v>
      </c>
      <c r="AP194" s="165" t="str">
        <f t="shared" si="46"/>
        <v>1年目委託費192</v>
      </c>
      <c r="AQ194" s="165" t="str">
        <f>IFERROR(+VLOOKUP(AP194,インプットシート!$B:$Z,25,0),"")</f>
        <v/>
      </c>
      <c r="AR194" s="165" t="str">
        <f>IFERROR(+VLOOKUP(AP194,インプットシート!$B:$Z,21,0),"")</f>
        <v/>
      </c>
      <c r="AS194">
        <v>192</v>
      </c>
      <c r="AT194" s="165" t="str">
        <f t="shared" si="47"/>
        <v>1年目雑役務費192</v>
      </c>
      <c r="AU194" s="165" t="str">
        <f>IFERROR(+VLOOKUP(AT194,インプットシート!$B:$Z,25,0),"")</f>
        <v/>
      </c>
      <c r="AV194" s="165" t="str">
        <f>IFERROR(+VLOOKUP(AT194,インプットシート!$B:$Z,21,0),"")</f>
        <v/>
      </c>
      <c r="AW194">
        <v>192</v>
      </c>
      <c r="AX194" s="165" t="str">
        <f t="shared" si="48"/>
        <v>1年目保険料192</v>
      </c>
      <c r="AY194" s="165" t="str">
        <f>IFERROR(+VLOOKUP(AX194,インプットシート!$B:$Z,25,0),"")</f>
        <v/>
      </c>
      <c r="AZ194" s="165" t="str">
        <f>IFERROR(+VLOOKUP(AX194,インプットシート!$B:$Z,21,0),"")</f>
        <v/>
      </c>
      <c r="BA194">
        <v>192</v>
      </c>
      <c r="BB194" s="165" t="str">
        <f t="shared" si="49"/>
        <v>1年目その他の経費192</v>
      </c>
      <c r="BC194" s="165" t="str">
        <f>IFERROR(+VLOOKUP(BB194,インプットシート!$B:$Z,25,0),"")</f>
        <v/>
      </c>
      <c r="BD194" s="165" t="str">
        <f>IFERROR(+VLOOKUP(BB194,インプットシート!$B:$Z,21,0),"")</f>
        <v/>
      </c>
      <c r="BE194">
        <v>192</v>
      </c>
      <c r="BF194" s="165" t="str">
        <f t="shared" si="50"/>
        <v>1年目参加費収入192</v>
      </c>
      <c r="BG194" s="165" t="str">
        <f>IFERROR(+VLOOKUP(BF194,インプットシート!$B:$Z,25,0),"")</f>
        <v/>
      </c>
      <c r="BH194" s="165" t="str">
        <f>IFERROR(+VLOOKUP(BF194,インプットシート!$B:$Z,21,0),"")</f>
        <v/>
      </c>
      <c r="BI194">
        <v>192</v>
      </c>
      <c r="BJ194" s="165" t="str">
        <f t="shared" si="51"/>
        <v>1年目寄付金・協賛金収入192</v>
      </c>
      <c r="BK194" s="165" t="str">
        <f>IFERROR(+VLOOKUP(BJ194,インプットシート!$B:$Z,25,0),"")</f>
        <v/>
      </c>
      <c r="BL194" s="165" t="str">
        <f>IFERROR(+VLOOKUP(BJ194,インプットシート!$B:$Z,21,0),"")</f>
        <v/>
      </c>
      <c r="BM194">
        <v>192</v>
      </c>
      <c r="BN194" s="165" t="str">
        <f t="shared" si="52"/>
        <v>1年目一般会計繰入金192</v>
      </c>
      <c r="BO194" s="165" t="str">
        <f>IFERROR(+VLOOKUP(BN194,インプットシート!$B:$Z,25,0),"")</f>
        <v/>
      </c>
      <c r="BP194" s="165" t="str">
        <f>IFERROR(+VLOOKUP(BN194,インプットシート!$B:$Z,21,0),"")</f>
        <v/>
      </c>
      <c r="BQ194">
        <v>192</v>
      </c>
      <c r="BR194" s="165" t="str">
        <f t="shared" si="53"/>
        <v>1年目賃金（職員）192</v>
      </c>
      <c r="BS194" s="165" t="str">
        <f>IFERROR(+VLOOKUP(BR194,インプットシート!$B:$Z,25,0),"")</f>
        <v/>
      </c>
      <c r="BT194" s="165" t="str">
        <f>IFERROR(+VLOOKUP(BR194,インプットシート!$B:$Z,21,0),"")</f>
        <v/>
      </c>
    </row>
    <row r="195" spans="1:72">
      <c r="A195">
        <v>193</v>
      </c>
      <c r="B195" s="165" t="str">
        <f t="shared" si="36"/>
        <v>1年目謝金193</v>
      </c>
      <c r="C195" s="165" t="str">
        <f>IFERROR(+VLOOKUP(B195,インプットシート!$B:$Z,25,0),"")</f>
        <v/>
      </c>
      <c r="D195" s="165" t="str">
        <f>IFERROR(+VLOOKUP(B195,インプットシート!$B:$Z,21,0),"")</f>
        <v/>
      </c>
      <c r="E195">
        <v>193</v>
      </c>
      <c r="F195" s="165" t="str">
        <f t="shared" si="37"/>
        <v>1年目旅費193</v>
      </c>
      <c r="G195" s="165" t="str">
        <f>IFERROR(+VLOOKUP(F195,インプットシート!$B:$Z,25,0),"")</f>
        <v/>
      </c>
      <c r="H195" s="165" t="str">
        <f>IFERROR(+VLOOKUP(F195,インプットシート!$B:$Z,21,0),"")</f>
        <v/>
      </c>
      <c r="I195">
        <v>193</v>
      </c>
      <c r="J195" s="165" t="str">
        <f t="shared" si="38"/>
        <v>1年目賃金（アルバイト）193</v>
      </c>
      <c r="K195" s="165" t="str">
        <f>IFERROR(+VLOOKUP(J195,インプットシート!$B:$Z,25,0),"")</f>
        <v/>
      </c>
      <c r="L195" s="165" t="str">
        <f>IFERROR(+VLOOKUP(J195,インプットシート!$B:$Z,21,0),"")</f>
        <v/>
      </c>
      <c r="M195">
        <v>193</v>
      </c>
      <c r="N195" s="165" t="str">
        <f t="shared" si="39"/>
        <v>1年目家賃193</v>
      </c>
      <c r="O195" s="165" t="str">
        <f>IFERROR(+VLOOKUP(N195,インプットシート!$B:$Z,25,0),"")</f>
        <v/>
      </c>
      <c r="P195" s="165" t="str">
        <f>IFERROR(+VLOOKUP(N195,インプットシート!$B:$Z,21,0),"")</f>
        <v/>
      </c>
      <c r="Q195">
        <v>193</v>
      </c>
      <c r="R195" s="165" t="str">
        <f t="shared" si="40"/>
        <v>1年目光熱水費193</v>
      </c>
      <c r="S195" s="165" t="str">
        <f>IFERROR(+VLOOKUP(R195,インプットシート!$B:$Z,25,0),"")</f>
        <v/>
      </c>
      <c r="T195" s="165" t="str">
        <f>IFERROR(+VLOOKUP(R195,インプットシート!$B:$Z,21,0),"")</f>
        <v/>
      </c>
      <c r="U195">
        <v>193</v>
      </c>
      <c r="V195" s="165" t="str">
        <f t="shared" si="41"/>
        <v>1年目備品購入費193</v>
      </c>
      <c r="W195" s="165" t="str">
        <f>IFERROR(+VLOOKUP(V195,インプットシート!$B:$Z,25,0),"")</f>
        <v/>
      </c>
      <c r="X195" s="165" t="str">
        <f>IFERROR(+VLOOKUP(V195,インプットシート!$B:$Z,21,0),"")</f>
        <v/>
      </c>
      <c r="Y195">
        <v>193</v>
      </c>
      <c r="Z195" s="165" t="str">
        <f t="shared" si="42"/>
        <v>1年目消耗品費193</v>
      </c>
      <c r="AA195" s="165" t="str">
        <f>IFERROR(+VLOOKUP(Z195,インプットシート!$B:$Z,25,0),"")</f>
        <v/>
      </c>
      <c r="AB195" s="165" t="str">
        <f>IFERROR(+VLOOKUP(Z195,インプットシート!$B:$Z,21,0),"")</f>
        <v/>
      </c>
      <c r="AC195">
        <v>193</v>
      </c>
      <c r="AD195" s="165" t="str">
        <f t="shared" si="43"/>
        <v>1年目借料損料193</v>
      </c>
      <c r="AE195" s="165" t="str">
        <f>IFERROR(+VLOOKUP(AD195,インプットシート!$B:$Z,25,0),"")</f>
        <v/>
      </c>
      <c r="AF195" s="165" t="str">
        <f>IFERROR(+VLOOKUP(AD195,インプットシート!$B:$Z,21,0),"")</f>
        <v/>
      </c>
      <c r="AG195">
        <v>193</v>
      </c>
      <c r="AH195" s="165" t="str">
        <f t="shared" si="44"/>
        <v>1年目印刷製本費193</v>
      </c>
      <c r="AI195" s="165" t="str">
        <f>IFERROR(+VLOOKUP(AH195,インプットシート!$B:$Z,25,0),"")</f>
        <v/>
      </c>
      <c r="AJ195" s="165" t="str">
        <f>IFERROR(+VLOOKUP(AH195,インプットシート!$B:$Z,21,0),"")</f>
        <v/>
      </c>
      <c r="AK195">
        <v>193</v>
      </c>
      <c r="AL195" s="165" t="str">
        <f t="shared" si="45"/>
        <v>1年目通信運搬費193</v>
      </c>
      <c r="AM195" s="165" t="str">
        <f>IFERROR(+VLOOKUP(AL195,インプットシート!$B:$Z,25,0),"")</f>
        <v/>
      </c>
      <c r="AN195" s="165" t="str">
        <f>IFERROR(+VLOOKUP(AL195,インプットシート!$B:$Z,21,0),"")</f>
        <v/>
      </c>
      <c r="AO195">
        <v>193</v>
      </c>
      <c r="AP195" s="165" t="str">
        <f t="shared" si="46"/>
        <v>1年目委託費193</v>
      </c>
      <c r="AQ195" s="165" t="str">
        <f>IFERROR(+VLOOKUP(AP195,インプットシート!$B:$Z,25,0),"")</f>
        <v/>
      </c>
      <c r="AR195" s="165" t="str">
        <f>IFERROR(+VLOOKUP(AP195,インプットシート!$B:$Z,21,0),"")</f>
        <v/>
      </c>
      <c r="AS195">
        <v>193</v>
      </c>
      <c r="AT195" s="165" t="str">
        <f t="shared" si="47"/>
        <v>1年目雑役務費193</v>
      </c>
      <c r="AU195" s="165" t="str">
        <f>IFERROR(+VLOOKUP(AT195,インプットシート!$B:$Z,25,0),"")</f>
        <v/>
      </c>
      <c r="AV195" s="165" t="str">
        <f>IFERROR(+VLOOKUP(AT195,インプットシート!$B:$Z,21,0),"")</f>
        <v/>
      </c>
      <c r="AW195">
        <v>193</v>
      </c>
      <c r="AX195" s="165" t="str">
        <f t="shared" si="48"/>
        <v>1年目保険料193</v>
      </c>
      <c r="AY195" s="165" t="str">
        <f>IFERROR(+VLOOKUP(AX195,インプットシート!$B:$Z,25,0),"")</f>
        <v/>
      </c>
      <c r="AZ195" s="165" t="str">
        <f>IFERROR(+VLOOKUP(AX195,インプットシート!$B:$Z,21,0),"")</f>
        <v/>
      </c>
      <c r="BA195">
        <v>193</v>
      </c>
      <c r="BB195" s="165" t="str">
        <f t="shared" si="49"/>
        <v>1年目その他の経費193</v>
      </c>
      <c r="BC195" s="165" t="str">
        <f>IFERROR(+VLOOKUP(BB195,インプットシート!$B:$Z,25,0),"")</f>
        <v/>
      </c>
      <c r="BD195" s="165" t="str">
        <f>IFERROR(+VLOOKUP(BB195,インプットシート!$B:$Z,21,0),"")</f>
        <v/>
      </c>
      <c r="BE195">
        <v>193</v>
      </c>
      <c r="BF195" s="165" t="str">
        <f t="shared" si="50"/>
        <v>1年目参加費収入193</v>
      </c>
      <c r="BG195" s="165" t="str">
        <f>IFERROR(+VLOOKUP(BF195,インプットシート!$B:$Z,25,0),"")</f>
        <v/>
      </c>
      <c r="BH195" s="165" t="str">
        <f>IFERROR(+VLOOKUP(BF195,インプットシート!$B:$Z,21,0),"")</f>
        <v/>
      </c>
      <c r="BI195">
        <v>193</v>
      </c>
      <c r="BJ195" s="165" t="str">
        <f t="shared" si="51"/>
        <v>1年目寄付金・協賛金収入193</v>
      </c>
      <c r="BK195" s="165" t="str">
        <f>IFERROR(+VLOOKUP(BJ195,インプットシート!$B:$Z,25,0),"")</f>
        <v/>
      </c>
      <c r="BL195" s="165" t="str">
        <f>IFERROR(+VLOOKUP(BJ195,インプットシート!$B:$Z,21,0),"")</f>
        <v/>
      </c>
      <c r="BM195">
        <v>193</v>
      </c>
      <c r="BN195" s="165" t="str">
        <f t="shared" si="52"/>
        <v>1年目一般会計繰入金193</v>
      </c>
      <c r="BO195" s="165" t="str">
        <f>IFERROR(+VLOOKUP(BN195,インプットシート!$B:$Z,25,0),"")</f>
        <v/>
      </c>
      <c r="BP195" s="165" t="str">
        <f>IFERROR(+VLOOKUP(BN195,インプットシート!$B:$Z,21,0),"")</f>
        <v/>
      </c>
      <c r="BQ195">
        <v>193</v>
      </c>
      <c r="BR195" s="165" t="str">
        <f t="shared" si="53"/>
        <v>1年目賃金（職員）193</v>
      </c>
      <c r="BS195" s="165" t="str">
        <f>IFERROR(+VLOOKUP(BR195,インプットシート!$B:$Z,25,0),"")</f>
        <v/>
      </c>
      <c r="BT195" s="165" t="str">
        <f>IFERROR(+VLOOKUP(BR195,インプットシート!$B:$Z,21,0),"")</f>
        <v/>
      </c>
    </row>
    <row r="196" spans="1:72">
      <c r="A196">
        <v>194</v>
      </c>
      <c r="B196" s="165" t="str">
        <f t="shared" ref="B196:B249" si="54">A$1&amp;B$1&amp;A196</f>
        <v>1年目謝金194</v>
      </c>
      <c r="C196" s="165" t="str">
        <f>IFERROR(+VLOOKUP(B196,インプットシート!$B:$Z,25,0),"")</f>
        <v/>
      </c>
      <c r="D196" s="165" t="str">
        <f>IFERROR(+VLOOKUP(B196,インプットシート!$B:$Z,21,0),"")</f>
        <v/>
      </c>
      <c r="E196">
        <v>194</v>
      </c>
      <c r="F196" s="165" t="str">
        <f t="shared" ref="F196:F249" si="55">E$1&amp;F$1&amp;E196</f>
        <v>1年目旅費194</v>
      </c>
      <c r="G196" s="165" t="str">
        <f>IFERROR(+VLOOKUP(F196,インプットシート!$B:$Z,25,0),"")</f>
        <v/>
      </c>
      <c r="H196" s="165" t="str">
        <f>IFERROR(+VLOOKUP(F196,インプットシート!$B:$Z,21,0),"")</f>
        <v/>
      </c>
      <c r="I196">
        <v>194</v>
      </c>
      <c r="J196" s="165" t="str">
        <f t="shared" ref="J196:J249" si="56">I$1&amp;J$1&amp;I196</f>
        <v>1年目賃金（アルバイト）194</v>
      </c>
      <c r="K196" s="165" t="str">
        <f>IFERROR(+VLOOKUP(J196,インプットシート!$B:$Z,25,0),"")</f>
        <v/>
      </c>
      <c r="L196" s="165" t="str">
        <f>IFERROR(+VLOOKUP(J196,インプットシート!$B:$Z,21,0),"")</f>
        <v/>
      </c>
      <c r="M196">
        <v>194</v>
      </c>
      <c r="N196" s="165" t="str">
        <f t="shared" ref="N196:N249" si="57">M$1&amp;N$1&amp;M196</f>
        <v>1年目家賃194</v>
      </c>
      <c r="O196" s="165" t="str">
        <f>IFERROR(+VLOOKUP(N196,インプットシート!$B:$Z,25,0),"")</f>
        <v/>
      </c>
      <c r="P196" s="165" t="str">
        <f>IFERROR(+VLOOKUP(N196,インプットシート!$B:$Z,21,0),"")</f>
        <v/>
      </c>
      <c r="Q196">
        <v>194</v>
      </c>
      <c r="R196" s="165" t="str">
        <f t="shared" ref="R196:R249" si="58">Q$1&amp;R$1&amp;Q196</f>
        <v>1年目光熱水費194</v>
      </c>
      <c r="S196" s="165" t="str">
        <f>IFERROR(+VLOOKUP(R196,インプットシート!$B:$Z,25,0),"")</f>
        <v/>
      </c>
      <c r="T196" s="165" t="str">
        <f>IFERROR(+VLOOKUP(R196,インプットシート!$B:$Z,21,0),"")</f>
        <v/>
      </c>
      <c r="U196">
        <v>194</v>
      </c>
      <c r="V196" s="165" t="str">
        <f t="shared" ref="V196:V249" si="59">U$1&amp;V$1&amp;U196</f>
        <v>1年目備品購入費194</v>
      </c>
      <c r="W196" s="165" t="str">
        <f>IFERROR(+VLOOKUP(V196,インプットシート!$B:$Z,25,0),"")</f>
        <v/>
      </c>
      <c r="X196" s="165" t="str">
        <f>IFERROR(+VLOOKUP(V196,インプットシート!$B:$Z,21,0),"")</f>
        <v/>
      </c>
      <c r="Y196">
        <v>194</v>
      </c>
      <c r="Z196" s="165" t="str">
        <f t="shared" ref="Z196:Z249" si="60">Y$1&amp;Z$1&amp;Y196</f>
        <v>1年目消耗品費194</v>
      </c>
      <c r="AA196" s="165" t="str">
        <f>IFERROR(+VLOOKUP(Z196,インプットシート!$B:$Z,25,0),"")</f>
        <v/>
      </c>
      <c r="AB196" s="165" t="str">
        <f>IFERROR(+VLOOKUP(Z196,インプットシート!$B:$Z,21,0),"")</f>
        <v/>
      </c>
      <c r="AC196">
        <v>194</v>
      </c>
      <c r="AD196" s="165" t="str">
        <f t="shared" ref="AD196:AD249" si="61">AC$1&amp;AD$1&amp;AC196</f>
        <v>1年目借料損料194</v>
      </c>
      <c r="AE196" s="165" t="str">
        <f>IFERROR(+VLOOKUP(AD196,インプットシート!$B:$Z,25,0),"")</f>
        <v/>
      </c>
      <c r="AF196" s="165" t="str">
        <f>IFERROR(+VLOOKUP(AD196,インプットシート!$B:$Z,21,0),"")</f>
        <v/>
      </c>
      <c r="AG196">
        <v>194</v>
      </c>
      <c r="AH196" s="165" t="str">
        <f t="shared" ref="AH196:AH249" si="62">AG$1&amp;AH$1&amp;AG196</f>
        <v>1年目印刷製本費194</v>
      </c>
      <c r="AI196" s="165" t="str">
        <f>IFERROR(+VLOOKUP(AH196,インプットシート!$B:$Z,25,0),"")</f>
        <v/>
      </c>
      <c r="AJ196" s="165" t="str">
        <f>IFERROR(+VLOOKUP(AH196,インプットシート!$B:$Z,21,0),"")</f>
        <v/>
      </c>
      <c r="AK196">
        <v>194</v>
      </c>
      <c r="AL196" s="165" t="str">
        <f t="shared" ref="AL196:AL249" si="63">AK$1&amp;AL$1&amp;AK196</f>
        <v>1年目通信運搬費194</v>
      </c>
      <c r="AM196" s="165" t="str">
        <f>IFERROR(+VLOOKUP(AL196,インプットシート!$B:$Z,25,0),"")</f>
        <v/>
      </c>
      <c r="AN196" s="165" t="str">
        <f>IFERROR(+VLOOKUP(AL196,インプットシート!$B:$Z,21,0),"")</f>
        <v/>
      </c>
      <c r="AO196">
        <v>194</v>
      </c>
      <c r="AP196" s="165" t="str">
        <f t="shared" ref="AP196:AP249" si="64">AO$1&amp;AP$1&amp;AO196</f>
        <v>1年目委託費194</v>
      </c>
      <c r="AQ196" s="165" t="str">
        <f>IFERROR(+VLOOKUP(AP196,インプットシート!$B:$Z,25,0),"")</f>
        <v/>
      </c>
      <c r="AR196" s="165" t="str">
        <f>IFERROR(+VLOOKUP(AP196,インプットシート!$B:$Z,21,0),"")</f>
        <v/>
      </c>
      <c r="AS196">
        <v>194</v>
      </c>
      <c r="AT196" s="165" t="str">
        <f t="shared" ref="AT196:AT249" si="65">AS$1&amp;AT$1&amp;AS196</f>
        <v>1年目雑役務費194</v>
      </c>
      <c r="AU196" s="165" t="str">
        <f>IFERROR(+VLOOKUP(AT196,インプットシート!$B:$Z,25,0),"")</f>
        <v/>
      </c>
      <c r="AV196" s="165" t="str">
        <f>IFERROR(+VLOOKUP(AT196,インプットシート!$B:$Z,21,0),"")</f>
        <v/>
      </c>
      <c r="AW196">
        <v>194</v>
      </c>
      <c r="AX196" s="165" t="str">
        <f t="shared" ref="AX196:AX249" si="66">AW$1&amp;AX$1&amp;AW196</f>
        <v>1年目保険料194</v>
      </c>
      <c r="AY196" s="165" t="str">
        <f>IFERROR(+VLOOKUP(AX196,インプットシート!$B:$Z,25,0),"")</f>
        <v/>
      </c>
      <c r="AZ196" s="165" t="str">
        <f>IFERROR(+VLOOKUP(AX196,インプットシート!$B:$Z,21,0),"")</f>
        <v/>
      </c>
      <c r="BA196">
        <v>194</v>
      </c>
      <c r="BB196" s="165" t="str">
        <f t="shared" ref="BB196:BB249" si="67">BA$1&amp;BB$1&amp;BA196</f>
        <v>1年目その他の経費194</v>
      </c>
      <c r="BC196" s="165" t="str">
        <f>IFERROR(+VLOOKUP(BB196,インプットシート!$B:$Z,25,0),"")</f>
        <v/>
      </c>
      <c r="BD196" s="165" t="str">
        <f>IFERROR(+VLOOKUP(BB196,インプットシート!$B:$Z,21,0),"")</f>
        <v/>
      </c>
      <c r="BE196">
        <v>194</v>
      </c>
      <c r="BF196" s="165" t="str">
        <f t="shared" ref="BF196:BF249" si="68">BE$1&amp;BF$1&amp;BE196</f>
        <v>1年目参加費収入194</v>
      </c>
      <c r="BG196" s="165" t="str">
        <f>IFERROR(+VLOOKUP(BF196,インプットシート!$B:$Z,25,0),"")</f>
        <v/>
      </c>
      <c r="BH196" s="165" t="str">
        <f>IFERROR(+VLOOKUP(BF196,インプットシート!$B:$Z,21,0),"")</f>
        <v/>
      </c>
      <c r="BI196">
        <v>194</v>
      </c>
      <c r="BJ196" s="165" t="str">
        <f t="shared" ref="BJ196:BJ249" si="69">BI$1&amp;BJ$1&amp;BI196</f>
        <v>1年目寄付金・協賛金収入194</v>
      </c>
      <c r="BK196" s="165" t="str">
        <f>IFERROR(+VLOOKUP(BJ196,インプットシート!$B:$Z,25,0),"")</f>
        <v/>
      </c>
      <c r="BL196" s="165" t="str">
        <f>IFERROR(+VLOOKUP(BJ196,インプットシート!$B:$Z,21,0),"")</f>
        <v/>
      </c>
      <c r="BM196">
        <v>194</v>
      </c>
      <c r="BN196" s="165" t="str">
        <f t="shared" ref="BN196:BN249" si="70">BM$1&amp;BN$1&amp;BM196</f>
        <v>1年目一般会計繰入金194</v>
      </c>
      <c r="BO196" s="165" t="str">
        <f>IFERROR(+VLOOKUP(BN196,インプットシート!$B:$Z,25,0),"")</f>
        <v/>
      </c>
      <c r="BP196" s="165" t="str">
        <f>IFERROR(+VLOOKUP(BN196,インプットシート!$B:$Z,21,0),"")</f>
        <v/>
      </c>
      <c r="BQ196">
        <v>194</v>
      </c>
      <c r="BR196" s="165" t="str">
        <f t="shared" ref="BR196:BR249" si="71">BQ$1&amp;BR$1&amp;BQ196</f>
        <v>1年目賃金（職員）194</v>
      </c>
      <c r="BS196" s="165" t="str">
        <f>IFERROR(+VLOOKUP(BR196,インプットシート!$B:$Z,25,0),"")</f>
        <v/>
      </c>
      <c r="BT196" s="165" t="str">
        <f>IFERROR(+VLOOKUP(BR196,インプットシート!$B:$Z,21,0),"")</f>
        <v/>
      </c>
    </row>
    <row r="197" spans="1:72">
      <c r="A197">
        <v>195</v>
      </c>
      <c r="B197" s="165" t="str">
        <f t="shared" si="54"/>
        <v>1年目謝金195</v>
      </c>
      <c r="C197" s="165" t="str">
        <f>IFERROR(+VLOOKUP(B197,インプットシート!$B:$Z,25,0),"")</f>
        <v/>
      </c>
      <c r="D197" s="165" t="str">
        <f>IFERROR(+VLOOKUP(B197,インプットシート!$B:$Z,21,0),"")</f>
        <v/>
      </c>
      <c r="E197">
        <v>195</v>
      </c>
      <c r="F197" s="165" t="str">
        <f t="shared" si="55"/>
        <v>1年目旅費195</v>
      </c>
      <c r="G197" s="165" t="str">
        <f>IFERROR(+VLOOKUP(F197,インプットシート!$B:$Z,25,0),"")</f>
        <v/>
      </c>
      <c r="H197" s="165" t="str">
        <f>IFERROR(+VLOOKUP(F197,インプットシート!$B:$Z,21,0),"")</f>
        <v/>
      </c>
      <c r="I197">
        <v>195</v>
      </c>
      <c r="J197" s="165" t="str">
        <f t="shared" si="56"/>
        <v>1年目賃金（アルバイト）195</v>
      </c>
      <c r="K197" s="165" t="str">
        <f>IFERROR(+VLOOKUP(J197,インプットシート!$B:$Z,25,0),"")</f>
        <v/>
      </c>
      <c r="L197" s="165" t="str">
        <f>IFERROR(+VLOOKUP(J197,インプットシート!$B:$Z,21,0),"")</f>
        <v/>
      </c>
      <c r="M197">
        <v>195</v>
      </c>
      <c r="N197" s="165" t="str">
        <f t="shared" si="57"/>
        <v>1年目家賃195</v>
      </c>
      <c r="O197" s="165" t="str">
        <f>IFERROR(+VLOOKUP(N197,インプットシート!$B:$Z,25,0),"")</f>
        <v/>
      </c>
      <c r="P197" s="165" t="str">
        <f>IFERROR(+VLOOKUP(N197,インプットシート!$B:$Z,21,0),"")</f>
        <v/>
      </c>
      <c r="Q197">
        <v>195</v>
      </c>
      <c r="R197" s="165" t="str">
        <f t="shared" si="58"/>
        <v>1年目光熱水費195</v>
      </c>
      <c r="S197" s="165" t="str">
        <f>IFERROR(+VLOOKUP(R197,インプットシート!$B:$Z,25,0),"")</f>
        <v/>
      </c>
      <c r="T197" s="165" t="str">
        <f>IFERROR(+VLOOKUP(R197,インプットシート!$B:$Z,21,0),"")</f>
        <v/>
      </c>
      <c r="U197">
        <v>195</v>
      </c>
      <c r="V197" s="165" t="str">
        <f t="shared" si="59"/>
        <v>1年目備品購入費195</v>
      </c>
      <c r="W197" s="165" t="str">
        <f>IFERROR(+VLOOKUP(V197,インプットシート!$B:$Z,25,0),"")</f>
        <v/>
      </c>
      <c r="X197" s="165" t="str">
        <f>IFERROR(+VLOOKUP(V197,インプットシート!$B:$Z,21,0),"")</f>
        <v/>
      </c>
      <c r="Y197">
        <v>195</v>
      </c>
      <c r="Z197" s="165" t="str">
        <f t="shared" si="60"/>
        <v>1年目消耗品費195</v>
      </c>
      <c r="AA197" s="165" t="str">
        <f>IFERROR(+VLOOKUP(Z197,インプットシート!$B:$Z,25,0),"")</f>
        <v/>
      </c>
      <c r="AB197" s="165" t="str">
        <f>IFERROR(+VLOOKUP(Z197,インプットシート!$B:$Z,21,0),"")</f>
        <v/>
      </c>
      <c r="AC197">
        <v>195</v>
      </c>
      <c r="AD197" s="165" t="str">
        <f t="shared" si="61"/>
        <v>1年目借料損料195</v>
      </c>
      <c r="AE197" s="165" t="str">
        <f>IFERROR(+VLOOKUP(AD197,インプットシート!$B:$Z,25,0),"")</f>
        <v/>
      </c>
      <c r="AF197" s="165" t="str">
        <f>IFERROR(+VLOOKUP(AD197,インプットシート!$B:$Z,21,0),"")</f>
        <v/>
      </c>
      <c r="AG197">
        <v>195</v>
      </c>
      <c r="AH197" s="165" t="str">
        <f t="shared" si="62"/>
        <v>1年目印刷製本費195</v>
      </c>
      <c r="AI197" s="165" t="str">
        <f>IFERROR(+VLOOKUP(AH197,インプットシート!$B:$Z,25,0),"")</f>
        <v/>
      </c>
      <c r="AJ197" s="165" t="str">
        <f>IFERROR(+VLOOKUP(AH197,インプットシート!$B:$Z,21,0),"")</f>
        <v/>
      </c>
      <c r="AK197">
        <v>195</v>
      </c>
      <c r="AL197" s="165" t="str">
        <f t="shared" si="63"/>
        <v>1年目通信運搬費195</v>
      </c>
      <c r="AM197" s="165" t="str">
        <f>IFERROR(+VLOOKUP(AL197,インプットシート!$B:$Z,25,0),"")</f>
        <v/>
      </c>
      <c r="AN197" s="165" t="str">
        <f>IFERROR(+VLOOKUP(AL197,インプットシート!$B:$Z,21,0),"")</f>
        <v/>
      </c>
      <c r="AO197">
        <v>195</v>
      </c>
      <c r="AP197" s="165" t="str">
        <f t="shared" si="64"/>
        <v>1年目委託費195</v>
      </c>
      <c r="AQ197" s="165" t="str">
        <f>IFERROR(+VLOOKUP(AP197,インプットシート!$B:$Z,25,0),"")</f>
        <v/>
      </c>
      <c r="AR197" s="165" t="str">
        <f>IFERROR(+VLOOKUP(AP197,インプットシート!$B:$Z,21,0),"")</f>
        <v/>
      </c>
      <c r="AS197">
        <v>195</v>
      </c>
      <c r="AT197" s="165" t="str">
        <f t="shared" si="65"/>
        <v>1年目雑役務費195</v>
      </c>
      <c r="AU197" s="165" t="str">
        <f>IFERROR(+VLOOKUP(AT197,インプットシート!$B:$Z,25,0),"")</f>
        <v/>
      </c>
      <c r="AV197" s="165" t="str">
        <f>IFERROR(+VLOOKUP(AT197,インプットシート!$B:$Z,21,0),"")</f>
        <v/>
      </c>
      <c r="AW197">
        <v>195</v>
      </c>
      <c r="AX197" s="165" t="str">
        <f t="shared" si="66"/>
        <v>1年目保険料195</v>
      </c>
      <c r="AY197" s="165" t="str">
        <f>IFERROR(+VLOOKUP(AX197,インプットシート!$B:$Z,25,0),"")</f>
        <v/>
      </c>
      <c r="AZ197" s="165" t="str">
        <f>IFERROR(+VLOOKUP(AX197,インプットシート!$B:$Z,21,0),"")</f>
        <v/>
      </c>
      <c r="BA197">
        <v>195</v>
      </c>
      <c r="BB197" s="165" t="str">
        <f t="shared" si="67"/>
        <v>1年目その他の経費195</v>
      </c>
      <c r="BC197" s="165" t="str">
        <f>IFERROR(+VLOOKUP(BB197,インプットシート!$B:$Z,25,0),"")</f>
        <v/>
      </c>
      <c r="BD197" s="165" t="str">
        <f>IFERROR(+VLOOKUP(BB197,インプットシート!$B:$Z,21,0),"")</f>
        <v/>
      </c>
      <c r="BE197">
        <v>195</v>
      </c>
      <c r="BF197" s="165" t="str">
        <f t="shared" si="68"/>
        <v>1年目参加費収入195</v>
      </c>
      <c r="BG197" s="165" t="str">
        <f>IFERROR(+VLOOKUP(BF197,インプットシート!$B:$Z,25,0),"")</f>
        <v/>
      </c>
      <c r="BH197" s="165" t="str">
        <f>IFERROR(+VLOOKUP(BF197,インプットシート!$B:$Z,21,0),"")</f>
        <v/>
      </c>
      <c r="BI197">
        <v>195</v>
      </c>
      <c r="BJ197" s="165" t="str">
        <f t="shared" si="69"/>
        <v>1年目寄付金・協賛金収入195</v>
      </c>
      <c r="BK197" s="165" t="str">
        <f>IFERROR(+VLOOKUP(BJ197,インプットシート!$B:$Z,25,0),"")</f>
        <v/>
      </c>
      <c r="BL197" s="165" t="str">
        <f>IFERROR(+VLOOKUP(BJ197,インプットシート!$B:$Z,21,0),"")</f>
        <v/>
      </c>
      <c r="BM197">
        <v>195</v>
      </c>
      <c r="BN197" s="165" t="str">
        <f t="shared" si="70"/>
        <v>1年目一般会計繰入金195</v>
      </c>
      <c r="BO197" s="165" t="str">
        <f>IFERROR(+VLOOKUP(BN197,インプットシート!$B:$Z,25,0),"")</f>
        <v/>
      </c>
      <c r="BP197" s="165" t="str">
        <f>IFERROR(+VLOOKUP(BN197,インプットシート!$B:$Z,21,0),"")</f>
        <v/>
      </c>
      <c r="BQ197">
        <v>195</v>
      </c>
      <c r="BR197" s="165" t="str">
        <f t="shared" si="71"/>
        <v>1年目賃金（職員）195</v>
      </c>
      <c r="BS197" s="165" t="str">
        <f>IFERROR(+VLOOKUP(BR197,インプットシート!$B:$Z,25,0),"")</f>
        <v/>
      </c>
      <c r="BT197" s="165" t="str">
        <f>IFERROR(+VLOOKUP(BR197,インプットシート!$B:$Z,21,0),"")</f>
        <v/>
      </c>
    </row>
    <row r="198" spans="1:72">
      <c r="A198">
        <v>196</v>
      </c>
      <c r="B198" s="165" t="str">
        <f t="shared" si="54"/>
        <v>1年目謝金196</v>
      </c>
      <c r="C198" s="165" t="str">
        <f>IFERROR(+VLOOKUP(B198,インプットシート!$B:$Z,25,0),"")</f>
        <v/>
      </c>
      <c r="D198" s="165" t="str">
        <f>IFERROR(+VLOOKUP(B198,インプットシート!$B:$Z,21,0),"")</f>
        <v/>
      </c>
      <c r="E198">
        <v>196</v>
      </c>
      <c r="F198" s="165" t="str">
        <f t="shared" si="55"/>
        <v>1年目旅費196</v>
      </c>
      <c r="G198" s="165" t="str">
        <f>IFERROR(+VLOOKUP(F198,インプットシート!$B:$Z,25,0),"")</f>
        <v/>
      </c>
      <c r="H198" s="165" t="str">
        <f>IFERROR(+VLOOKUP(F198,インプットシート!$B:$Z,21,0),"")</f>
        <v/>
      </c>
      <c r="I198">
        <v>196</v>
      </c>
      <c r="J198" s="165" t="str">
        <f t="shared" si="56"/>
        <v>1年目賃金（アルバイト）196</v>
      </c>
      <c r="K198" s="165" t="str">
        <f>IFERROR(+VLOOKUP(J198,インプットシート!$B:$Z,25,0),"")</f>
        <v/>
      </c>
      <c r="L198" s="165" t="str">
        <f>IFERROR(+VLOOKUP(J198,インプットシート!$B:$Z,21,0),"")</f>
        <v/>
      </c>
      <c r="M198">
        <v>196</v>
      </c>
      <c r="N198" s="165" t="str">
        <f t="shared" si="57"/>
        <v>1年目家賃196</v>
      </c>
      <c r="O198" s="165" t="str">
        <f>IFERROR(+VLOOKUP(N198,インプットシート!$B:$Z,25,0),"")</f>
        <v/>
      </c>
      <c r="P198" s="165" t="str">
        <f>IFERROR(+VLOOKUP(N198,インプットシート!$B:$Z,21,0),"")</f>
        <v/>
      </c>
      <c r="Q198">
        <v>196</v>
      </c>
      <c r="R198" s="165" t="str">
        <f t="shared" si="58"/>
        <v>1年目光熱水費196</v>
      </c>
      <c r="S198" s="165" t="str">
        <f>IFERROR(+VLOOKUP(R198,インプットシート!$B:$Z,25,0),"")</f>
        <v/>
      </c>
      <c r="T198" s="165" t="str">
        <f>IFERROR(+VLOOKUP(R198,インプットシート!$B:$Z,21,0),"")</f>
        <v/>
      </c>
      <c r="U198">
        <v>196</v>
      </c>
      <c r="V198" s="165" t="str">
        <f t="shared" si="59"/>
        <v>1年目備品購入費196</v>
      </c>
      <c r="W198" s="165" t="str">
        <f>IFERROR(+VLOOKUP(V198,インプットシート!$B:$Z,25,0),"")</f>
        <v/>
      </c>
      <c r="X198" s="165" t="str">
        <f>IFERROR(+VLOOKUP(V198,インプットシート!$B:$Z,21,0),"")</f>
        <v/>
      </c>
      <c r="Y198">
        <v>196</v>
      </c>
      <c r="Z198" s="165" t="str">
        <f t="shared" si="60"/>
        <v>1年目消耗品費196</v>
      </c>
      <c r="AA198" s="165" t="str">
        <f>IFERROR(+VLOOKUP(Z198,インプットシート!$B:$Z,25,0),"")</f>
        <v/>
      </c>
      <c r="AB198" s="165" t="str">
        <f>IFERROR(+VLOOKUP(Z198,インプットシート!$B:$Z,21,0),"")</f>
        <v/>
      </c>
      <c r="AC198">
        <v>196</v>
      </c>
      <c r="AD198" s="165" t="str">
        <f t="shared" si="61"/>
        <v>1年目借料損料196</v>
      </c>
      <c r="AE198" s="165" t="str">
        <f>IFERROR(+VLOOKUP(AD198,インプットシート!$B:$Z,25,0),"")</f>
        <v/>
      </c>
      <c r="AF198" s="165" t="str">
        <f>IFERROR(+VLOOKUP(AD198,インプットシート!$B:$Z,21,0),"")</f>
        <v/>
      </c>
      <c r="AG198">
        <v>196</v>
      </c>
      <c r="AH198" s="165" t="str">
        <f t="shared" si="62"/>
        <v>1年目印刷製本費196</v>
      </c>
      <c r="AI198" s="165" t="str">
        <f>IFERROR(+VLOOKUP(AH198,インプットシート!$B:$Z,25,0),"")</f>
        <v/>
      </c>
      <c r="AJ198" s="165" t="str">
        <f>IFERROR(+VLOOKUP(AH198,インプットシート!$B:$Z,21,0),"")</f>
        <v/>
      </c>
      <c r="AK198">
        <v>196</v>
      </c>
      <c r="AL198" s="165" t="str">
        <f t="shared" si="63"/>
        <v>1年目通信運搬費196</v>
      </c>
      <c r="AM198" s="165" t="str">
        <f>IFERROR(+VLOOKUP(AL198,インプットシート!$B:$Z,25,0),"")</f>
        <v/>
      </c>
      <c r="AN198" s="165" t="str">
        <f>IFERROR(+VLOOKUP(AL198,インプットシート!$B:$Z,21,0),"")</f>
        <v/>
      </c>
      <c r="AO198">
        <v>196</v>
      </c>
      <c r="AP198" s="165" t="str">
        <f t="shared" si="64"/>
        <v>1年目委託費196</v>
      </c>
      <c r="AQ198" s="165" t="str">
        <f>IFERROR(+VLOOKUP(AP198,インプットシート!$B:$Z,25,0),"")</f>
        <v/>
      </c>
      <c r="AR198" s="165" t="str">
        <f>IFERROR(+VLOOKUP(AP198,インプットシート!$B:$Z,21,0),"")</f>
        <v/>
      </c>
      <c r="AS198">
        <v>196</v>
      </c>
      <c r="AT198" s="165" t="str">
        <f t="shared" si="65"/>
        <v>1年目雑役務費196</v>
      </c>
      <c r="AU198" s="165" t="str">
        <f>IFERROR(+VLOOKUP(AT198,インプットシート!$B:$Z,25,0),"")</f>
        <v/>
      </c>
      <c r="AV198" s="165" t="str">
        <f>IFERROR(+VLOOKUP(AT198,インプットシート!$B:$Z,21,0),"")</f>
        <v/>
      </c>
      <c r="AW198">
        <v>196</v>
      </c>
      <c r="AX198" s="165" t="str">
        <f t="shared" si="66"/>
        <v>1年目保険料196</v>
      </c>
      <c r="AY198" s="165" t="str">
        <f>IFERROR(+VLOOKUP(AX198,インプットシート!$B:$Z,25,0),"")</f>
        <v/>
      </c>
      <c r="AZ198" s="165" t="str">
        <f>IFERROR(+VLOOKUP(AX198,インプットシート!$B:$Z,21,0),"")</f>
        <v/>
      </c>
      <c r="BA198">
        <v>196</v>
      </c>
      <c r="BB198" s="165" t="str">
        <f t="shared" si="67"/>
        <v>1年目その他の経費196</v>
      </c>
      <c r="BC198" s="165" t="str">
        <f>IFERROR(+VLOOKUP(BB198,インプットシート!$B:$Z,25,0),"")</f>
        <v/>
      </c>
      <c r="BD198" s="165" t="str">
        <f>IFERROR(+VLOOKUP(BB198,インプットシート!$B:$Z,21,0),"")</f>
        <v/>
      </c>
      <c r="BE198">
        <v>196</v>
      </c>
      <c r="BF198" s="165" t="str">
        <f t="shared" si="68"/>
        <v>1年目参加費収入196</v>
      </c>
      <c r="BG198" s="165" t="str">
        <f>IFERROR(+VLOOKUP(BF198,インプットシート!$B:$Z,25,0),"")</f>
        <v/>
      </c>
      <c r="BH198" s="165" t="str">
        <f>IFERROR(+VLOOKUP(BF198,インプットシート!$B:$Z,21,0),"")</f>
        <v/>
      </c>
      <c r="BI198">
        <v>196</v>
      </c>
      <c r="BJ198" s="165" t="str">
        <f t="shared" si="69"/>
        <v>1年目寄付金・協賛金収入196</v>
      </c>
      <c r="BK198" s="165" t="str">
        <f>IFERROR(+VLOOKUP(BJ198,インプットシート!$B:$Z,25,0),"")</f>
        <v/>
      </c>
      <c r="BL198" s="165" t="str">
        <f>IFERROR(+VLOOKUP(BJ198,インプットシート!$B:$Z,21,0),"")</f>
        <v/>
      </c>
      <c r="BM198">
        <v>196</v>
      </c>
      <c r="BN198" s="165" t="str">
        <f t="shared" si="70"/>
        <v>1年目一般会計繰入金196</v>
      </c>
      <c r="BO198" s="165" t="str">
        <f>IFERROR(+VLOOKUP(BN198,インプットシート!$B:$Z,25,0),"")</f>
        <v/>
      </c>
      <c r="BP198" s="165" t="str">
        <f>IFERROR(+VLOOKUP(BN198,インプットシート!$B:$Z,21,0),"")</f>
        <v/>
      </c>
      <c r="BQ198">
        <v>196</v>
      </c>
      <c r="BR198" s="165" t="str">
        <f t="shared" si="71"/>
        <v>1年目賃金（職員）196</v>
      </c>
      <c r="BS198" s="165" t="str">
        <f>IFERROR(+VLOOKUP(BR198,インプットシート!$B:$Z,25,0),"")</f>
        <v/>
      </c>
      <c r="BT198" s="165" t="str">
        <f>IFERROR(+VLOOKUP(BR198,インプットシート!$B:$Z,21,0),"")</f>
        <v/>
      </c>
    </row>
    <row r="199" spans="1:72">
      <c r="A199">
        <v>197</v>
      </c>
      <c r="B199" s="165" t="str">
        <f t="shared" si="54"/>
        <v>1年目謝金197</v>
      </c>
      <c r="C199" s="165" t="str">
        <f>IFERROR(+VLOOKUP(B199,インプットシート!$B:$Z,25,0),"")</f>
        <v/>
      </c>
      <c r="D199" s="165" t="str">
        <f>IFERROR(+VLOOKUP(B199,インプットシート!$B:$Z,21,0),"")</f>
        <v/>
      </c>
      <c r="E199">
        <v>197</v>
      </c>
      <c r="F199" s="165" t="str">
        <f t="shared" si="55"/>
        <v>1年目旅費197</v>
      </c>
      <c r="G199" s="165" t="str">
        <f>IFERROR(+VLOOKUP(F199,インプットシート!$B:$Z,25,0),"")</f>
        <v/>
      </c>
      <c r="H199" s="165" t="str">
        <f>IFERROR(+VLOOKUP(F199,インプットシート!$B:$Z,21,0),"")</f>
        <v/>
      </c>
      <c r="I199">
        <v>197</v>
      </c>
      <c r="J199" s="165" t="str">
        <f t="shared" si="56"/>
        <v>1年目賃金（アルバイト）197</v>
      </c>
      <c r="K199" s="165" t="str">
        <f>IFERROR(+VLOOKUP(J199,インプットシート!$B:$Z,25,0),"")</f>
        <v/>
      </c>
      <c r="L199" s="165" t="str">
        <f>IFERROR(+VLOOKUP(J199,インプットシート!$B:$Z,21,0),"")</f>
        <v/>
      </c>
      <c r="M199">
        <v>197</v>
      </c>
      <c r="N199" s="165" t="str">
        <f t="shared" si="57"/>
        <v>1年目家賃197</v>
      </c>
      <c r="O199" s="165" t="str">
        <f>IFERROR(+VLOOKUP(N199,インプットシート!$B:$Z,25,0),"")</f>
        <v/>
      </c>
      <c r="P199" s="165" t="str">
        <f>IFERROR(+VLOOKUP(N199,インプットシート!$B:$Z,21,0),"")</f>
        <v/>
      </c>
      <c r="Q199">
        <v>197</v>
      </c>
      <c r="R199" s="165" t="str">
        <f t="shared" si="58"/>
        <v>1年目光熱水費197</v>
      </c>
      <c r="S199" s="165" t="str">
        <f>IFERROR(+VLOOKUP(R199,インプットシート!$B:$Z,25,0),"")</f>
        <v/>
      </c>
      <c r="T199" s="165" t="str">
        <f>IFERROR(+VLOOKUP(R199,インプットシート!$B:$Z,21,0),"")</f>
        <v/>
      </c>
      <c r="U199">
        <v>197</v>
      </c>
      <c r="V199" s="165" t="str">
        <f t="shared" si="59"/>
        <v>1年目備品購入費197</v>
      </c>
      <c r="W199" s="165" t="str">
        <f>IFERROR(+VLOOKUP(V199,インプットシート!$B:$Z,25,0),"")</f>
        <v/>
      </c>
      <c r="X199" s="165" t="str">
        <f>IFERROR(+VLOOKUP(V199,インプットシート!$B:$Z,21,0),"")</f>
        <v/>
      </c>
      <c r="Y199">
        <v>197</v>
      </c>
      <c r="Z199" s="165" t="str">
        <f t="shared" si="60"/>
        <v>1年目消耗品費197</v>
      </c>
      <c r="AA199" s="165" t="str">
        <f>IFERROR(+VLOOKUP(Z199,インプットシート!$B:$Z,25,0),"")</f>
        <v/>
      </c>
      <c r="AB199" s="165" t="str">
        <f>IFERROR(+VLOOKUP(Z199,インプットシート!$B:$Z,21,0),"")</f>
        <v/>
      </c>
      <c r="AC199">
        <v>197</v>
      </c>
      <c r="AD199" s="165" t="str">
        <f t="shared" si="61"/>
        <v>1年目借料損料197</v>
      </c>
      <c r="AE199" s="165" t="str">
        <f>IFERROR(+VLOOKUP(AD199,インプットシート!$B:$Z,25,0),"")</f>
        <v/>
      </c>
      <c r="AF199" s="165" t="str">
        <f>IFERROR(+VLOOKUP(AD199,インプットシート!$B:$Z,21,0),"")</f>
        <v/>
      </c>
      <c r="AG199">
        <v>197</v>
      </c>
      <c r="AH199" s="165" t="str">
        <f t="shared" si="62"/>
        <v>1年目印刷製本費197</v>
      </c>
      <c r="AI199" s="165" t="str">
        <f>IFERROR(+VLOOKUP(AH199,インプットシート!$B:$Z,25,0),"")</f>
        <v/>
      </c>
      <c r="AJ199" s="165" t="str">
        <f>IFERROR(+VLOOKUP(AH199,インプットシート!$B:$Z,21,0),"")</f>
        <v/>
      </c>
      <c r="AK199">
        <v>197</v>
      </c>
      <c r="AL199" s="165" t="str">
        <f t="shared" si="63"/>
        <v>1年目通信運搬費197</v>
      </c>
      <c r="AM199" s="165" t="str">
        <f>IFERROR(+VLOOKUP(AL199,インプットシート!$B:$Z,25,0),"")</f>
        <v/>
      </c>
      <c r="AN199" s="165" t="str">
        <f>IFERROR(+VLOOKUP(AL199,インプットシート!$B:$Z,21,0),"")</f>
        <v/>
      </c>
      <c r="AO199">
        <v>197</v>
      </c>
      <c r="AP199" s="165" t="str">
        <f t="shared" si="64"/>
        <v>1年目委託費197</v>
      </c>
      <c r="AQ199" s="165" t="str">
        <f>IFERROR(+VLOOKUP(AP199,インプットシート!$B:$Z,25,0),"")</f>
        <v/>
      </c>
      <c r="AR199" s="165" t="str">
        <f>IFERROR(+VLOOKUP(AP199,インプットシート!$B:$Z,21,0),"")</f>
        <v/>
      </c>
      <c r="AS199">
        <v>197</v>
      </c>
      <c r="AT199" s="165" t="str">
        <f t="shared" si="65"/>
        <v>1年目雑役務費197</v>
      </c>
      <c r="AU199" s="165" t="str">
        <f>IFERROR(+VLOOKUP(AT199,インプットシート!$B:$Z,25,0),"")</f>
        <v/>
      </c>
      <c r="AV199" s="165" t="str">
        <f>IFERROR(+VLOOKUP(AT199,インプットシート!$B:$Z,21,0),"")</f>
        <v/>
      </c>
      <c r="AW199">
        <v>197</v>
      </c>
      <c r="AX199" s="165" t="str">
        <f t="shared" si="66"/>
        <v>1年目保険料197</v>
      </c>
      <c r="AY199" s="165" t="str">
        <f>IFERROR(+VLOOKUP(AX199,インプットシート!$B:$Z,25,0),"")</f>
        <v/>
      </c>
      <c r="AZ199" s="165" t="str">
        <f>IFERROR(+VLOOKUP(AX199,インプットシート!$B:$Z,21,0),"")</f>
        <v/>
      </c>
      <c r="BA199">
        <v>197</v>
      </c>
      <c r="BB199" s="165" t="str">
        <f t="shared" si="67"/>
        <v>1年目その他の経費197</v>
      </c>
      <c r="BC199" s="165" t="str">
        <f>IFERROR(+VLOOKUP(BB199,インプットシート!$B:$Z,25,0),"")</f>
        <v/>
      </c>
      <c r="BD199" s="165" t="str">
        <f>IFERROR(+VLOOKUP(BB199,インプットシート!$B:$Z,21,0),"")</f>
        <v/>
      </c>
      <c r="BE199">
        <v>197</v>
      </c>
      <c r="BF199" s="165" t="str">
        <f t="shared" si="68"/>
        <v>1年目参加費収入197</v>
      </c>
      <c r="BG199" s="165" t="str">
        <f>IFERROR(+VLOOKUP(BF199,インプットシート!$B:$Z,25,0),"")</f>
        <v/>
      </c>
      <c r="BH199" s="165" t="str">
        <f>IFERROR(+VLOOKUP(BF199,インプットシート!$B:$Z,21,0),"")</f>
        <v/>
      </c>
      <c r="BI199">
        <v>197</v>
      </c>
      <c r="BJ199" s="165" t="str">
        <f t="shared" si="69"/>
        <v>1年目寄付金・協賛金収入197</v>
      </c>
      <c r="BK199" s="165" t="str">
        <f>IFERROR(+VLOOKUP(BJ199,インプットシート!$B:$Z,25,0),"")</f>
        <v/>
      </c>
      <c r="BL199" s="165" t="str">
        <f>IFERROR(+VLOOKUP(BJ199,インプットシート!$B:$Z,21,0),"")</f>
        <v/>
      </c>
      <c r="BM199">
        <v>197</v>
      </c>
      <c r="BN199" s="165" t="str">
        <f t="shared" si="70"/>
        <v>1年目一般会計繰入金197</v>
      </c>
      <c r="BO199" s="165" t="str">
        <f>IFERROR(+VLOOKUP(BN199,インプットシート!$B:$Z,25,0),"")</f>
        <v/>
      </c>
      <c r="BP199" s="165" t="str">
        <f>IFERROR(+VLOOKUP(BN199,インプットシート!$B:$Z,21,0),"")</f>
        <v/>
      </c>
      <c r="BQ199">
        <v>197</v>
      </c>
      <c r="BR199" s="165" t="str">
        <f t="shared" si="71"/>
        <v>1年目賃金（職員）197</v>
      </c>
      <c r="BS199" s="165" t="str">
        <f>IFERROR(+VLOOKUP(BR199,インプットシート!$B:$Z,25,0),"")</f>
        <v/>
      </c>
      <c r="BT199" s="165" t="str">
        <f>IFERROR(+VLOOKUP(BR199,インプットシート!$B:$Z,21,0),"")</f>
        <v/>
      </c>
    </row>
    <row r="200" spans="1:72">
      <c r="A200">
        <v>198</v>
      </c>
      <c r="B200" s="165" t="str">
        <f t="shared" si="54"/>
        <v>1年目謝金198</v>
      </c>
      <c r="C200" s="165" t="str">
        <f>IFERROR(+VLOOKUP(B200,インプットシート!$B:$Z,25,0),"")</f>
        <v/>
      </c>
      <c r="D200" s="165" t="str">
        <f>IFERROR(+VLOOKUP(B200,インプットシート!$B:$Z,21,0),"")</f>
        <v/>
      </c>
      <c r="E200">
        <v>198</v>
      </c>
      <c r="F200" s="165" t="str">
        <f t="shared" si="55"/>
        <v>1年目旅費198</v>
      </c>
      <c r="G200" s="165" t="str">
        <f>IFERROR(+VLOOKUP(F200,インプットシート!$B:$Z,25,0),"")</f>
        <v/>
      </c>
      <c r="H200" s="165" t="str">
        <f>IFERROR(+VLOOKUP(F200,インプットシート!$B:$Z,21,0),"")</f>
        <v/>
      </c>
      <c r="I200">
        <v>198</v>
      </c>
      <c r="J200" s="165" t="str">
        <f t="shared" si="56"/>
        <v>1年目賃金（アルバイト）198</v>
      </c>
      <c r="K200" s="165" t="str">
        <f>IFERROR(+VLOOKUP(J200,インプットシート!$B:$Z,25,0),"")</f>
        <v/>
      </c>
      <c r="L200" s="165" t="str">
        <f>IFERROR(+VLOOKUP(J200,インプットシート!$B:$Z,21,0),"")</f>
        <v/>
      </c>
      <c r="M200">
        <v>198</v>
      </c>
      <c r="N200" s="165" t="str">
        <f t="shared" si="57"/>
        <v>1年目家賃198</v>
      </c>
      <c r="O200" s="165" t="str">
        <f>IFERROR(+VLOOKUP(N200,インプットシート!$B:$Z,25,0),"")</f>
        <v/>
      </c>
      <c r="P200" s="165" t="str">
        <f>IFERROR(+VLOOKUP(N200,インプットシート!$B:$Z,21,0),"")</f>
        <v/>
      </c>
      <c r="Q200">
        <v>198</v>
      </c>
      <c r="R200" s="165" t="str">
        <f t="shared" si="58"/>
        <v>1年目光熱水費198</v>
      </c>
      <c r="S200" s="165" t="str">
        <f>IFERROR(+VLOOKUP(R200,インプットシート!$B:$Z,25,0),"")</f>
        <v/>
      </c>
      <c r="T200" s="165" t="str">
        <f>IFERROR(+VLOOKUP(R200,インプットシート!$B:$Z,21,0),"")</f>
        <v/>
      </c>
      <c r="U200">
        <v>198</v>
      </c>
      <c r="V200" s="165" t="str">
        <f t="shared" si="59"/>
        <v>1年目備品購入費198</v>
      </c>
      <c r="W200" s="165" t="str">
        <f>IFERROR(+VLOOKUP(V200,インプットシート!$B:$Z,25,0),"")</f>
        <v/>
      </c>
      <c r="X200" s="165" t="str">
        <f>IFERROR(+VLOOKUP(V200,インプットシート!$B:$Z,21,0),"")</f>
        <v/>
      </c>
      <c r="Y200">
        <v>198</v>
      </c>
      <c r="Z200" s="165" t="str">
        <f t="shared" si="60"/>
        <v>1年目消耗品費198</v>
      </c>
      <c r="AA200" s="165" t="str">
        <f>IFERROR(+VLOOKUP(Z200,インプットシート!$B:$Z,25,0),"")</f>
        <v/>
      </c>
      <c r="AB200" s="165" t="str">
        <f>IFERROR(+VLOOKUP(Z200,インプットシート!$B:$Z,21,0),"")</f>
        <v/>
      </c>
      <c r="AC200">
        <v>198</v>
      </c>
      <c r="AD200" s="165" t="str">
        <f t="shared" si="61"/>
        <v>1年目借料損料198</v>
      </c>
      <c r="AE200" s="165" t="str">
        <f>IFERROR(+VLOOKUP(AD200,インプットシート!$B:$Z,25,0),"")</f>
        <v/>
      </c>
      <c r="AF200" s="165" t="str">
        <f>IFERROR(+VLOOKUP(AD200,インプットシート!$B:$Z,21,0),"")</f>
        <v/>
      </c>
      <c r="AG200">
        <v>198</v>
      </c>
      <c r="AH200" s="165" t="str">
        <f t="shared" si="62"/>
        <v>1年目印刷製本費198</v>
      </c>
      <c r="AI200" s="165" t="str">
        <f>IFERROR(+VLOOKUP(AH200,インプットシート!$B:$Z,25,0),"")</f>
        <v/>
      </c>
      <c r="AJ200" s="165" t="str">
        <f>IFERROR(+VLOOKUP(AH200,インプットシート!$B:$Z,21,0),"")</f>
        <v/>
      </c>
      <c r="AK200">
        <v>198</v>
      </c>
      <c r="AL200" s="165" t="str">
        <f t="shared" si="63"/>
        <v>1年目通信運搬費198</v>
      </c>
      <c r="AM200" s="165" t="str">
        <f>IFERROR(+VLOOKUP(AL200,インプットシート!$B:$Z,25,0),"")</f>
        <v/>
      </c>
      <c r="AN200" s="165" t="str">
        <f>IFERROR(+VLOOKUP(AL200,インプットシート!$B:$Z,21,0),"")</f>
        <v/>
      </c>
      <c r="AO200">
        <v>198</v>
      </c>
      <c r="AP200" s="165" t="str">
        <f t="shared" si="64"/>
        <v>1年目委託費198</v>
      </c>
      <c r="AQ200" s="165" t="str">
        <f>IFERROR(+VLOOKUP(AP200,インプットシート!$B:$Z,25,0),"")</f>
        <v/>
      </c>
      <c r="AR200" s="165" t="str">
        <f>IFERROR(+VLOOKUP(AP200,インプットシート!$B:$Z,21,0),"")</f>
        <v/>
      </c>
      <c r="AS200">
        <v>198</v>
      </c>
      <c r="AT200" s="165" t="str">
        <f t="shared" si="65"/>
        <v>1年目雑役務費198</v>
      </c>
      <c r="AU200" s="165" t="str">
        <f>IFERROR(+VLOOKUP(AT200,インプットシート!$B:$Z,25,0),"")</f>
        <v/>
      </c>
      <c r="AV200" s="165" t="str">
        <f>IFERROR(+VLOOKUP(AT200,インプットシート!$B:$Z,21,0),"")</f>
        <v/>
      </c>
      <c r="AW200">
        <v>198</v>
      </c>
      <c r="AX200" s="165" t="str">
        <f t="shared" si="66"/>
        <v>1年目保険料198</v>
      </c>
      <c r="AY200" s="165" t="str">
        <f>IFERROR(+VLOOKUP(AX200,インプットシート!$B:$Z,25,0),"")</f>
        <v/>
      </c>
      <c r="AZ200" s="165" t="str">
        <f>IFERROR(+VLOOKUP(AX200,インプットシート!$B:$Z,21,0),"")</f>
        <v/>
      </c>
      <c r="BA200">
        <v>198</v>
      </c>
      <c r="BB200" s="165" t="str">
        <f t="shared" si="67"/>
        <v>1年目その他の経費198</v>
      </c>
      <c r="BC200" s="165" t="str">
        <f>IFERROR(+VLOOKUP(BB200,インプットシート!$B:$Z,25,0),"")</f>
        <v/>
      </c>
      <c r="BD200" s="165" t="str">
        <f>IFERROR(+VLOOKUP(BB200,インプットシート!$B:$Z,21,0),"")</f>
        <v/>
      </c>
      <c r="BE200">
        <v>198</v>
      </c>
      <c r="BF200" s="165" t="str">
        <f t="shared" si="68"/>
        <v>1年目参加費収入198</v>
      </c>
      <c r="BG200" s="165" t="str">
        <f>IFERROR(+VLOOKUP(BF200,インプットシート!$B:$Z,25,0),"")</f>
        <v/>
      </c>
      <c r="BH200" s="165" t="str">
        <f>IFERROR(+VLOOKUP(BF200,インプットシート!$B:$Z,21,0),"")</f>
        <v/>
      </c>
      <c r="BI200">
        <v>198</v>
      </c>
      <c r="BJ200" s="165" t="str">
        <f t="shared" si="69"/>
        <v>1年目寄付金・協賛金収入198</v>
      </c>
      <c r="BK200" s="165" t="str">
        <f>IFERROR(+VLOOKUP(BJ200,インプットシート!$B:$Z,25,0),"")</f>
        <v/>
      </c>
      <c r="BL200" s="165" t="str">
        <f>IFERROR(+VLOOKUP(BJ200,インプットシート!$B:$Z,21,0),"")</f>
        <v/>
      </c>
      <c r="BM200">
        <v>198</v>
      </c>
      <c r="BN200" s="165" t="str">
        <f t="shared" si="70"/>
        <v>1年目一般会計繰入金198</v>
      </c>
      <c r="BO200" s="165" t="str">
        <f>IFERROR(+VLOOKUP(BN200,インプットシート!$B:$Z,25,0),"")</f>
        <v/>
      </c>
      <c r="BP200" s="165" t="str">
        <f>IFERROR(+VLOOKUP(BN200,インプットシート!$B:$Z,21,0),"")</f>
        <v/>
      </c>
      <c r="BQ200">
        <v>198</v>
      </c>
      <c r="BR200" s="165" t="str">
        <f t="shared" si="71"/>
        <v>1年目賃金（職員）198</v>
      </c>
      <c r="BS200" s="165" t="str">
        <f>IFERROR(+VLOOKUP(BR200,インプットシート!$B:$Z,25,0),"")</f>
        <v/>
      </c>
      <c r="BT200" s="165" t="str">
        <f>IFERROR(+VLOOKUP(BR200,インプットシート!$B:$Z,21,0),"")</f>
        <v/>
      </c>
    </row>
    <row r="201" spans="1:72">
      <c r="A201">
        <v>199</v>
      </c>
      <c r="B201" s="165" t="str">
        <f t="shared" si="54"/>
        <v>1年目謝金199</v>
      </c>
      <c r="C201" s="165" t="str">
        <f>IFERROR(+VLOOKUP(B201,インプットシート!$B:$Z,25,0),"")</f>
        <v/>
      </c>
      <c r="D201" s="165" t="str">
        <f>IFERROR(+VLOOKUP(B201,インプットシート!$B:$Z,21,0),"")</f>
        <v/>
      </c>
      <c r="E201">
        <v>199</v>
      </c>
      <c r="F201" s="165" t="str">
        <f t="shared" si="55"/>
        <v>1年目旅費199</v>
      </c>
      <c r="G201" s="165" t="str">
        <f>IFERROR(+VLOOKUP(F201,インプットシート!$B:$Z,25,0),"")</f>
        <v/>
      </c>
      <c r="H201" s="165" t="str">
        <f>IFERROR(+VLOOKUP(F201,インプットシート!$B:$Z,21,0),"")</f>
        <v/>
      </c>
      <c r="I201">
        <v>199</v>
      </c>
      <c r="J201" s="165" t="str">
        <f t="shared" si="56"/>
        <v>1年目賃金（アルバイト）199</v>
      </c>
      <c r="K201" s="165" t="str">
        <f>IFERROR(+VLOOKUP(J201,インプットシート!$B:$Z,25,0),"")</f>
        <v/>
      </c>
      <c r="L201" s="165" t="str">
        <f>IFERROR(+VLOOKUP(J201,インプットシート!$B:$Z,21,0),"")</f>
        <v/>
      </c>
      <c r="M201">
        <v>199</v>
      </c>
      <c r="N201" s="165" t="str">
        <f t="shared" si="57"/>
        <v>1年目家賃199</v>
      </c>
      <c r="O201" s="165" t="str">
        <f>IFERROR(+VLOOKUP(N201,インプットシート!$B:$Z,25,0),"")</f>
        <v/>
      </c>
      <c r="P201" s="165" t="str">
        <f>IFERROR(+VLOOKUP(N201,インプットシート!$B:$Z,21,0),"")</f>
        <v/>
      </c>
      <c r="Q201">
        <v>199</v>
      </c>
      <c r="R201" s="165" t="str">
        <f t="shared" si="58"/>
        <v>1年目光熱水費199</v>
      </c>
      <c r="S201" s="165" t="str">
        <f>IFERROR(+VLOOKUP(R201,インプットシート!$B:$Z,25,0),"")</f>
        <v/>
      </c>
      <c r="T201" s="165" t="str">
        <f>IFERROR(+VLOOKUP(R201,インプットシート!$B:$Z,21,0),"")</f>
        <v/>
      </c>
      <c r="U201">
        <v>199</v>
      </c>
      <c r="V201" s="165" t="str">
        <f t="shared" si="59"/>
        <v>1年目備品購入費199</v>
      </c>
      <c r="W201" s="165" t="str">
        <f>IFERROR(+VLOOKUP(V201,インプットシート!$B:$Z,25,0),"")</f>
        <v/>
      </c>
      <c r="X201" s="165" t="str">
        <f>IFERROR(+VLOOKUP(V201,インプットシート!$B:$Z,21,0),"")</f>
        <v/>
      </c>
      <c r="Y201">
        <v>199</v>
      </c>
      <c r="Z201" s="165" t="str">
        <f t="shared" si="60"/>
        <v>1年目消耗品費199</v>
      </c>
      <c r="AA201" s="165" t="str">
        <f>IFERROR(+VLOOKUP(Z201,インプットシート!$B:$Z,25,0),"")</f>
        <v/>
      </c>
      <c r="AB201" s="165" t="str">
        <f>IFERROR(+VLOOKUP(Z201,インプットシート!$B:$Z,21,0),"")</f>
        <v/>
      </c>
      <c r="AC201">
        <v>199</v>
      </c>
      <c r="AD201" s="165" t="str">
        <f t="shared" si="61"/>
        <v>1年目借料損料199</v>
      </c>
      <c r="AE201" s="165" t="str">
        <f>IFERROR(+VLOOKUP(AD201,インプットシート!$B:$Z,25,0),"")</f>
        <v/>
      </c>
      <c r="AF201" s="165" t="str">
        <f>IFERROR(+VLOOKUP(AD201,インプットシート!$B:$Z,21,0),"")</f>
        <v/>
      </c>
      <c r="AG201">
        <v>199</v>
      </c>
      <c r="AH201" s="165" t="str">
        <f t="shared" si="62"/>
        <v>1年目印刷製本費199</v>
      </c>
      <c r="AI201" s="165" t="str">
        <f>IFERROR(+VLOOKUP(AH201,インプットシート!$B:$Z,25,0),"")</f>
        <v/>
      </c>
      <c r="AJ201" s="165" t="str">
        <f>IFERROR(+VLOOKUP(AH201,インプットシート!$B:$Z,21,0),"")</f>
        <v/>
      </c>
      <c r="AK201">
        <v>199</v>
      </c>
      <c r="AL201" s="165" t="str">
        <f t="shared" si="63"/>
        <v>1年目通信運搬費199</v>
      </c>
      <c r="AM201" s="165" t="str">
        <f>IFERROR(+VLOOKUP(AL201,インプットシート!$B:$Z,25,0),"")</f>
        <v/>
      </c>
      <c r="AN201" s="165" t="str">
        <f>IFERROR(+VLOOKUP(AL201,インプットシート!$B:$Z,21,0),"")</f>
        <v/>
      </c>
      <c r="AO201">
        <v>199</v>
      </c>
      <c r="AP201" s="165" t="str">
        <f t="shared" si="64"/>
        <v>1年目委託費199</v>
      </c>
      <c r="AQ201" s="165" t="str">
        <f>IFERROR(+VLOOKUP(AP201,インプットシート!$B:$Z,25,0),"")</f>
        <v/>
      </c>
      <c r="AR201" s="165" t="str">
        <f>IFERROR(+VLOOKUP(AP201,インプットシート!$B:$Z,21,0),"")</f>
        <v/>
      </c>
      <c r="AS201">
        <v>199</v>
      </c>
      <c r="AT201" s="165" t="str">
        <f t="shared" si="65"/>
        <v>1年目雑役務費199</v>
      </c>
      <c r="AU201" s="165" t="str">
        <f>IFERROR(+VLOOKUP(AT201,インプットシート!$B:$Z,25,0),"")</f>
        <v/>
      </c>
      <c r="AV201" s="165" t="str">
        <f>IFERROR(+VLOOKUP(AT201,インプットシート!$B:$Z,21,0),"")</f>
        <v/>
      </c>
      <c r="AW201">
        <v>199</v>
      </c>
      <c r="AX201" s="165" t="str">
        <f t="shared" si="66"/>
        <v>1年目保険料199</v>
      </c>
      <c r="AY201" s="165" t="str">
        <f>IFERROR(+VLOOKUP(AX201,インプットシート!$B:$Z,25,0),"")</f>
        <v/>
      </c>
      <c r="AZ201" s="165" t="str">
        <f>IFERROR(+VLOOKUP(AX201,インプットシート!$B:$Z,21,0),"")</f>
        <v/>
      </c>
      <c r="BA201">
        <v>199</v>
      </c>
      <c r="BB201" s="165" t="str">
        <f t="shared" si="67"/>
        <v>1年目その他の経費199</v>
      </c>
      <c r="BC201" s="165" t="str">
        <f>IFERROR(+VLOOKUP(BB201,インプットシート!$B:$Z,25,0),"")</f>
        <v/>
      </c>
      <c r="BD201" s="165" t="str">
        <f>IFERROR(+VLOOKUP(BB201,インプットシート!$B:$Z,21,0),"")</f>
        <v/>
      </c>
      <c r="BE201">
        <v>199</v>
      </c>
      <c r="BF201" s="165" t="str">
        <f t="shared" si="68"/>
        <v>1年目参加費収入199</v>
      </c>
      <c r="BG201" s="165" t="str">
        <f>IFERROR(+VLOOKUP(BF201,インプットシート!$B:$Z,25,0),"")</f>
        <v/>
      </c>
      <c r="BH201" s="165" t="str">
        <f>IFERROR(+VLOOKUP(BF201,インプットシート!$B:$Z,21,0),"")</f>
        <v/>
      </c>
      <c r="BI201">
        <v>199</v>
      </c>
      <c r="BJ201" s="165" t="str">
        <f t="shared" si="69"/>
        <v>1年目寄付金・協賛金収入199</v>
      </c>
      <c r="BK201" s="165" t="str">
        <f>IFERROR(+VLOOKUP(BJ201,インプットシート!$B:$Z,25,0),"")</f>
        <v/>
      </c>
      <c r="BL201" s="165" t="str">
        <f>IFERROR(+VLOOKUP(BJ201,インプットシート!$B:$Z,21,0),"")</f>
        <v/>
      </c>
      <c r="BM201">
        <v>199</v>
      </c>
      <c r="BN201" s="165" t="str">
        <f t="shared" si="70"/>
        <v>1年目一般会計繰入金199</v>
      </c>
      <c r="BO201" s="165" t="str">
        <f>IFERROR(+VLOOKUP(BN201,インプットシート!$B:$Z,25,0),"")</f>
        <v/>
      </c>
      <c r="BP201" s="165" t="str">
        <f>IFERROR(+VLOOKUP(BN201,インプットシート!$B:$Z,21,0),"")</f>
        <v/>
      </c>
      <c r="BQ201">
        <v>199</v>
      </c>
      <c r="BR201" s="165" t="str">
        <f t="shared" si="71"/>
        <v>1年目賃金（職員）199</v>
      </c>
      <c r="BS201" s="165" t="str">
        <f>IFERROR(+VLOOKUP(BR201,インプットシート!$B:$Z,25,0),"")</f>
        <v/>
      </c>
      <c r="BT201" s="165" t="str">
        <f>IFERROR(+VLOOKUP(BR201,インプットシート!$B:$Z,21,0),"")</f>
        <v/>
      </c>
    </row>
    <row r="202" spans="1:72">
      <c r="A202">
        <v>200</v>
      </c>
      <c r="B202" s="165" t="str">
        <f t="shared" si="54"/>
        <v>1年目謝金200</v>
      </c>
      <c r="C202" s="165" t="str">
        <f>IFERROR(+VLOOKUP(B202,インプットシート!$B:$Z,25,0),"")</f>
        <v/>
      </c>
      <c r="D202" s="165" t="str">
        <f>IFERROR(+VLOOKUP(B202,インプットシート!$B:$Z,21,0),"")</f>
        <v/>
      </c>
      <c r="E202">
        <v>200</v>
      </c>
      <c r="F202" s="165" t="str">
        <f t="shared" si="55"/>
        <v>1年目旅費200</v>
      </c>
      <c r="G202" s="165" t="str">
        <f>IFERROR(+VLOOKUP(F202,インプットシート!$B:$Z,25,0),"")</f>
        <v/>
      </c>
      <c r="H202" s="165" t="str">
        <f>IFERROR(+VLOOKUP(F202,インプットシート!$B:$Z,21,0),"")</f>
        <v/>
      </c>
      <c r="I202">
        <v>200</v>
      </c>
      <c r="J202" s="165" t="str">
        <f t="shared" si="56"/>
        <v>1年目賃金（アルバイト）200</v>
      </c>
      <c r="K202" s="165" t="str">
        <f>IFERROR(+VLOOKUP(J202,インプットシート!$B:$Z,25,0),"")</f>
        <v/>
      </c>
      <c r="L202" s="165" t="str">
        <f>IFERROR(+VLOOKUP(J202,インプットシート!$B:$Z,21,0),"")</f>
        <v/>
      </c>
      <c r="M202">
        <v>200</v>
      </c>
      <c r="N202" s="165" t="str">
        <f t="shared" si="57"/>
        <v>1年目家賃200</v>
      </c>
      <c r="O202" s="165" t="str">
        <f>IFERROR(+VLOOKUP(N202,インプットシート!$B:$Z,25,0),"")</f>
        <v/>
      </c>
      <c r="P202" s="165" t="str">
        <f>IFERROR(+VLOOKUP(N202,インプットシート!$B:$Z,21,0),"")</f>
        <v/>
      </c>
      <c r="Q202">
        <v>200</v>
      </c>
      <c r="R202" s="165" t="str">
        <f t="shared" si="58"/>
        <v>1年目光熱水費200</v>
      </c>
      <c r="S202" s="165" t="str">
        <f>IFERROR(+VLOOKUP(R202,インプットシート!$B:$Z,25,0),"")</f>
        <v/>
      </c>
      <c r="T202" s="165" t="str">
        <f>IFERROR(+VLOOKUP(R202,インプットシート!$B:$Z,21,0),"")</f>
        <v/>
      </c>
      <c r="U202">
        <v>200</v>
      </c>
      <c r="V202" s="165" t="str">
        <f t="shared" si="59"/>
        <v>1年目備品購入費200</v>
      </c>
      <c r="W202" s="165" t="str">
        <f>IFERROR(+VLOOKUP(V202,インプットシート!$B:$Z,25,0),"")</f>
        <v/>
      </c>
      <c r="X202" s="165" t="str">
        <f>IFERROR(+VLOOKUP(V202,インプットシート!$B:$Z,21,0),"")</f>
        <v/>
      </c>
      <c r="Y202">
        <v>200</v>
      </c>
      <c r="Z202" s="165" t="str">
        <f t="shared" si="60"/>
        <v>1年目消耗品費200</v>
      </c>
      <c r="AA202" s="165" t="str">
        <f>IFERROR(+VLOOKUP(Z202,インプットシート!$B:$Z,25,0),"")</f>
        <v/>
      </c>
      <c r="AB202" s="165" t="str">
        <f>IFERROR(+VLOOKUP(Z202,インプットシート!$B:$Z,21,0),"")</f>
        <v/>
      </c>
      <c r="AC202">
        <v>200</v>
      </c>
      <c r="AD202" s="165" t="str">
        <f t="shared" si="61"/>
        <v>1年目借料損料200</v>
      </c>
      <c r="AE202" s="165" t="str">
        <f>IFERROR(+VLOOKUP(AD202,インプットシート!$B:$Z,25,0),"")</f>
        <v/>
      </c>
      <c r="AF202" s="165" t="str">
        <f>IFERROR(+VLOOKUP(AD202,インプットシート!$B:$Z,21,0),"")</f>
        <v/>
      </c>
      <c r="AG202">
        <v>200</v>
      </c>
      <c r="AH202" s="165" t="str">
        <f t="shared" si="62"/>
        <v>1年目印刷製本費200</v>
      </c>
      <c r="AI202" s="165" t="str">
        <f>IFERROR(+VLOOKUP(AH202,インプットシート!$B:$Z,25,0),"")</f>
        <v/>
      </c>
      <c r="AJ202" s="165" t="str">
        <f>IFERROR(+VLOOKUP(AH202,インプットシート!$B:$Z,21,0),"")</f>
        <v/>
      </c>
      <c r="AK202">
        <v>200</v>
      </c>
      <c r="AL202" s="165" t="str">
        <f t="shared" si="63"/>
        <v>1年目通信運搬費200</v>
      </c>
      <c r="AM202" s="165" t="str">
        <f>IFERROR(+VLOOKUP(AL202,インプットシート!$B:$Z,25,0),"")</f>
        <v/>
      </c>
      <c r="AN202" s="165" t="str">
        <f>IFERROR(+VLOOKUP(AL202,インプットシート!$B:$Z,21,0),"")</f>
        <v/>
      </c>
      <c r="AO202">
        <v>200</v>
      </c>
      <c r="AP202" s="165" t="str">
        <f t="shared" si="64"/>
        <v>1年目委託費200</v>
      </c>
      <c r="AQ202" s="165" t="str">
        <f>IFERROR(+VLOOKUP(AP202,インプットシート!$B:$Z,25,0),"")</f>
        <v/>
      </c>
      <c r="AR202" s="165" t="str">
        <f>IFERROR(+VLOOKUP(AP202,インプットシート!$B:$Z,21,0),"")</f>
        <v/>
      </c>
      <c r="AS202">
        <v>200</v>
      </c>
      <c r="AT202" s="165" t="str">
        <f t="shared" si="65"/>
        <v>1年目雑役務費200</v>
      </c>
      <c r="AU202" s="165" t="str">
        <f>IFERROR(+VLOOKUP(AT202,インプットシート!$B:$Z,25,0),"")</f>
        <v/>
      </c>
      <c r="AV202" s="165" t="str">
        <f>IFERROR(+VLOOKUP(AT202,インプットシート!$B:$Z,21,0),"")</f>
        <v/>
      </c>
      <c r="AW202">
        <v>200</v>
      </c>
      <c r="AX202" s="165" t="str">
        <f t="shared" si="66"/>
        <v>1年目保険料200</v>
      </c>
      <c r="AY202" s="165" t="str">
        <f>IFERROR(+VLOOKUP(AX202,インプットシート!$B:$Z,25,0),"")</f>
        <v/>
      </c>
      <c r="AZ202" s="165" t="str">
        <f>IFERROR(+VLOOKUP(AX202,インプットシート!$B:$Z,21,0),"")</f>
        <v/>
      </c>
      <c r="BA202">
        <v>200</v>
      </c>
      <c r="BB202" s="165" t="str">
        <f t="shared" si="67"/>
        <v>1年目その他の経費200</v>
      </c>
      <c r="BC202" s="165" t="str">
        <f>IFERROR(+VLOOKUP(BB202,インプットシート!$B:$Z,25,0),"")</f>
        <v/>
      </c>
      <c r="BD202" s="165" t="str">
        <f>IFERROR(+VLOOKUP(BB202,インプットシート!$B:$Z,21,0),"")</f>
        <v/>
      </c>
      <c r="BE202">
        <v>200</v>
      </c>
      <c r="BF202" s="165" t="str">
        <f t="shared" si="68"/>
        <v>1年目参加費収入200</v>
      </c>
      <c r="BG202" s="165" t="str">
        <f>IFERROR(+VLOOKUP(BF202,インプットシート!$B:$Z,25,0),"")</f>
        <v/>
      </c>
      <c r="BH202" s="165" t="str">
        <f>IFERROR(+VLOOKUP(BF202,インプットシート!$B:$Z,21,0),"")</f>
        <v/>
      </c>
      <c r="BI202">
        <v>200</v>
      </c>
      <c r="BJ202" s="165" t="str">
        <f t="shared" si="69"/>
        <v>1年目寄付金・協賛金収入200</v>
      </c>
      <c r="BK202" s="165" t="str">
        <f>IFERROR(+VLOOKUP(BJ202,インプットシート!$B:$Z,25,0),"")</f>
        <v/>
      </c>
      <c r="BL202" s="165" t="str">
        <f>IFERROR(+VLOOKUP(BJ202,インプットシート!$B:$Z,21,0),"")</f>
        <v/>
      </c>
      <c r="BM202">
        <v>200</v>
      </c>
      <c r="BN202" s="165" t="str">
        <f t="shared" si="70"/>
        <v>1年目一般会計繰入金200</v>
      </c>
      <c r="BO202" s="165" t="str">
        <f>IFERROR(+VLOOKUP(BN202,インプットシート!$B:$Z,25,0),"")</f>
        <v/>
      </c>
      <c r="BP202" s="165" t="str">
        <f>IFERROR(+VLOOKUP(BN202,インプットシート!$B:$Z,21,0),"")</f>
        <v/>
      </c>
      <c r="BQ202">
        <v>200</v>
      </c>
      <c r="BR202" s="165" t="str">
        <f t="shared" si="71"/>
        <v>1年目賃金（職員）200</v>
      </c>
      <c r="BS202" s="165" t="str">
        <f>IFERROR(+VLOOKUP(BR202,インプットシート!$B:$Z,25,0),"")</f>
        <v/>
      </c>
      <c r="BT202" s="165" t="str">
        <f>IFERROR(+VLOOKUP(BR202,インプットシート!$B:$Z,21,0),"")</f>
        <v/>
      </c>
    </row>
    <row r="203" spans="1:72">
      <c r="A203">
        <v>201</v>
      </c>
      <c r="B203" s="165" t="str">
        <f t="shared" si="54"/>
        <v>1年目謝金201</v>
      </c>
      <c r="C203" s="165" t="str">
        <f>IFERROR(+VLOOKUP(B203,インプットシート!$B:$Z,25,0),"")</f>
        <v/>
      </c>
      <c r="D203" s="165" t="str">
        <f>IFERROR(+VLOOKUP(B203,インプットシート!$B:$Z,21,0),"")</f>
        <v/>
      </c>
      <c r="E203">
        <v>201</v>
      </c>
      <c r="F203" s="165" t="str">
        <f t="shared" si="55"/>
        <v>1年目旅費201</v>
      </c>
      <c r="G203" s="165" t="str">
        <f>IFERROR(+VLOOKUP(F203,インプットシート!$B:$Z,25,0),"")</f>
        <v/>
      </c>
      <c r="H203" s="165" t="str">
        <f>IFERROR(+VLOOKUP(F203,インプットシート!$B:$Z,21,0),"")</f>
        <v/>
      </c>
      <c r="I203">
        <v>201</v>
      </c>
      <c r="J203" s="165" t="str">
        <f t="shared" si="56"/>
        <v>1年目賃金（アルバイト）201</v>
      </c>
      <c r="K203" s="165" t="str">
        <f>IFERROR(+VLOOKUP(J203,インプットシート!$B:$Z,25,0),"")</f>
        <v/>
      </c>
      <c r="L203" s="165" t="str">
        <f>IFERROR(+VLOOKUP(J203,インプットシート!$B:$Z,21,0),"")</f>
        <v/>
      </c>
      <c r="M203">
        <v>201</v>
      </c>
      <c r="N203" s="165" t="str">
        <f t="shared" si="57"/>
        <v>1年目家賃201</v>
      </c>
      <c r="O203" s="165" t="str">
        <f>IFERROR(+VLOOKUP(N203,インプットシート!$B:$Z,25,0),"")</f>
        <v/>
      </c>
      <c r="P203" s="165" t="str">
        <f>IFERROR(+VLOOKUP(N203,インプットシート!$B:$Z,21,0),"")</f>
        <v/>
      </c>
      <c r="Q203">
        <v>201</v>
      </c>
      <c r="R203" s="165" t="str">
        <f t="shared" si="58"/>
        <v>1年目光熱水費201</v>
      </c>
      <c r="S203" s="165" t="str">
        <f>IFERROR(+VLOOKUP(R203,インプットシート!$B:$Z,25,0),"")</f>
        <v/>
      </c>
      <c r="T203" s="165" t="str">
        <f>IFERROR(+VLOOKUP(R203,インプットシート!$B:$Z,21,0),"")</f>
        <v/>
      </c>
      <c r="U203">
        <v>201</v>
      </c>
      <c r="V203" s="165" t="str">
        <f t="shared" si="59"/>
        <v>1年目備品購入費201</v>
      </c>
      <c r="W203" s="165" t="str">
        <f>IFERROR(+VLOOKUP(V203,インプットシート!$B:$Z,25,0),"")</f>
        <v/>
      </c>
      <c r="X203" s="165" t="str">
        <f>IFERROR(+VLOOKUP(V203,インプットシート!$B:$Z,21,0),"")</f>
        <v/>
      </c>
      <c r="Y203">
        <v>201</v>
      </c>
      <c r="Z203" s="165" t="str">
        <f t="shared" si="60"/>
        <v>1年目消耗品費201</v>
      </c>
      <c r="AA203" s="165" t="str">
        <f>IFERROR(+VLOOKUP(Z203,インプットシート!$B:$Z,25,0),"")</f>
        <v/>
      </c>
      <c r="AB203" s="165" t="str">
        <f>IFERROR(+VLOOKUP(Z203,インプットシート!$B:$Z,21,0),"")</f>
        <v/>
      </c>
      <c r="AC203">
        <v>201</v>
      </c>
      <c r="AD203" s="165" t="str">
        <f t="shared" si="61"/>
        <v>1年目借料損料201</v>
      </c>
      <c r="AE203" s="165" t="str">
        <f>IFERROR(+VLOOKUP(AD203,インプットシート!$B:$Z,25,0),"")</f>
        <v/>
      </c>
      <c r="AF203" s="165" t="str">
        <f>IFERROR(+VLOOKUP(AD203,インプットシート!$B:$Z,21,0),"")</f>
        <v/>
      </c>
      <c r="AG203">
        <v>201</v>
      </c>
      <c r="AH203" s="165" t="str">
        <f t="shared" si="62"/>
        <v>1年目印刷製本費201</v>
      </c>
      <c r="AI203" s="165" t="str">
        <f>IFERROR(+VLOOKUP(AH203,インプットシート!$B:$Z,25,0),"")</f>
        <v/>
      </c>
      <c r="AJ203" s="165" t="str">
        <f>IFERROR(+VLOOKUP(AH203,インプットシート!$B:$Z,21,0),"")</f>
        <v/>
      </c>
      <c r="AK203">
        <v>201</v>
      </c>
      <c r="AL203" s="165" t="str">
        <f t="shared" si="63"/>
        <v>1年目通信運搬費201</v>
      </c>
      <c r="AM203" s="165" t="str">
        <f>IFERROR(+VLOOKUP(AL203,インプットシート!$B:$Z,25,0),"")</f>
        <v/>
      </c>
      <c r="AN203" s="165" t="str">
        <f>IFERROR(+VLOOKUP(AL203,インプットシート!$B:$Z,21,0),"")</f>
        <v/>
      </c>
      <c r="AO203">
        <v>201</v>
      </c>
      <c r="AP203" s="165" t="str">
        <f t="shared" si="64"/>
        <v>1年目委託費201</v>
      </c>
      <c r="AQ203" s="165" t="str">
        <f>IFERROR(+VLOOKUP(AP203,インプットシート!$B:$Z,25,0),"")</f>
        <v/>
      </c>
      <c r="AR203" s="165" t="str">
        <f>IFERROR(+VLOOKUP(AP203,インプットシート!$B:$Z,21,0),"")</f>
        <v/>
      </c>
      <c r="AS203">
        <v>201</v>
      </c>
      <c r="AT203" s="165" t="str">
        <f t="shared" si="65"/>
        <v>1年目雑役務費201</v>
      </c>
      <c r="AU203" s="165" t="str">
        <f>IFERROR(+VLOOKUP(AT203,インプットシート!$B:$Z,25,0),"")</f>
        <v/>
      </c>
      <c r="AV203" s="165" t="str">
        <f>IFERROR(+VLOOKUP(AT203,インプットシート!$B:$Z,21,0),"")</f>
        <v/>
      </c>
      <c r="AW203">
        <v>201</v>
      </c>
      <c r="AX203" s="165" t="str">
        <f t="shared" si="66"/>
        <v>1年目保険料201</v>
      </c>
      <c r="AY203" s="165" t="str">
        <f>IFERROR(+VLOOKUP(AX203,インプットシート!$B:$Z,25,0),"")</f>
        <v/>
      </c>
      <c r="AZ203" s="165" t="str">
        <f>IFERROR(+VLOOKUP(AX203,インプットシート!$B:$Z,21,0),"")</f>
        <v/>
      </c>
      <c r="BA203">
        <v>201</v>
      </c>
      <c r="BB203" s="165" t="str">
        <f t="shared" si="67"/>
        <v>1年目その他の経費201</v>
      </c>
      <c r="BC203" s="165" t="str">
        <f>IFERROR(+VLOOKUP(BB203,インプットシート!$B:$Z,25,0),"")</f>
        <v/>
      </c>
      <c r="BD203" s="165" t="str">
        <f>IFERROR(+VLOOKUP(BB203,インプットシート!$B:$Z,21,0),"")</f>
        <v/>
      </c>
      <c r="BE203">
        <v>201</v>
      </c>
      <c r="BF203" s="165" t="str">
        <f t="shared" si="68"/>
        <v>1年目参加費収入201</v>
      </c>
      <c r="BG203" s="165" t="str">
        <f>IFERROR(+VLOOKUP(BF203,インプットシート!$B:$Z,25,0),"")</f>
        <v/>
      </c>
      <c r="BH203" s="165" t="str">
        <f>IFERROR(+VLOOKUP(BF203,インプットシート!$B:$Z,21,0),"")</f>
        <v/>
      </c>
      <c r="BI203">
        <v>201</v>
      </c>
      <c r="BJ203" s="165" t="str">
        <f t="shared" si="69"/>
        <v>1年目寄付金・協賛金収入201</v>
      </c>
      <c r="BK203" s="165" t="str">
        <f>IFERROR(+VLOOKUP(BJ203,インプットシート!$B:$Z,25,0),"")</f>
        <v/>
      </c>
      <c r="BL203" s="165" t="str">
        <f>IFERROR(+VLOOKUP(BJ203,インプットシート!$B:$Z,21,0),"")</f>
        <v/>
      </c>
      <c r="BM203">
        <v>201</v>
      </c>
      <c r="BN203" s="165" t="str">
        <f t="shared" si="70"/>
        <v>1年目一般会計繰入金201</v>
      </c>
      <c r="BO203" s="165" t="str">
        <f>IFERROR(+VLOOKUP(BN203,インプットシート!$B:$Z,25,0),"")</f>
        <v/>
      </c>
      <c r="BP203" s="165" t="str">
        <f>IFERROR(+VLOOKUP(BN203,インプットシート!$B:$Z,21,0),"")</f>
        <v/>
      </c>
      <c r="BQ203">
        <v>201</v>
      </c>
      <c r="BR203" s="165" t="str">
        <f t="shared" si="71"/>
        <v>1年目賃金（職員）201</v>
      </c>
      <c r="BS203" s="165" t="str">
        <f>IFERROR(+VLOOKUP(BR203,インプットシート!$B:$Z,25,0),"")</f>
        <v/>
      </c>
      <c r="BT203" s="165" t="str">
        <f>IFERROR(+VLOOKUP(BR203,インプットシート!$B:$Z,21,0),"")</f>
        <v/>
      </c>
    </row>
    <row r="204" spans="1:72">
      <c r="A204">
        <v>202</v>
      </c>
      <c r="B204" s="165" t="str">
        <f t="shared" si="54"/>
        <v>1年目謝金202</v>
      </c>
      <c r="C204" s="165" t="str">
        <f>IFERROR(+VLOOKUP(B204,インプットシート!$B:$Z,25,0),"")</f>
        <v/>
      </c>
      <c r="D204" s="165" t="str">
        <f>IFERROR(+VLOOKUP(B204,インプットシート!$B:$Z,21,0),"")</f>
        <v/>
      </c>
      <c r="E204">
        <v>202</v>
      </c>
      <c r="F204" s="165" t="str">
        <f t="shared" si="55"/>
        <v>1年目旅費202</v>
      </c>
      <c r="G204" s="165" t="str">
        <f>IFERROR(+VLOOKUP(F204,インプットシート!$B:$Z,25,0),"")</f>
        <v/>
      </c>
      <c r="H204" s="165" t="str">
        <f>IFERROR(+VLOOKUP(F204,インプットシート!$B:$Z,21,0),"")</f>
        <v/>
      </c>
      <c r="I204">
        <v>202</v>
      </c>
      <c r="J204" s="165" t="str">
        <f t="shared" si="56"/>
        <v>1年目賃金（アルバイト）202</v>
      </c>
      <c r="K204" s="165" t="str">
        <f>IFERROR(+VLOOKUP(J204,インプットシート!$B:$Z,25,0),"")</f>
        <v/>
      </c>
      <c r="L204" s="165" t="str">
        <f>IFERROR(+VLOOKUP(J204,インプットシート!$B:$Z,21,0),"")</f>
        <v/>
      </c>
      <c r="M204">
        <v>202</v>
      </c>
      <c r="N204" s="165" t="str">
        <f t="shared" si="57"/>
        <v>1年目家賃202</v>
      </c>
      <c r="O204" s="165" t="str">
        <f>IFERROR(+VLOOKUP(N204,インプットシート!$B:$Z,25,0),"")</f>
        <v/>
      </c>
      <c r="P204" s="165" t="str">
        <f>IFERROR(+VLOOKUP(N204,インプットシート!$B:$Z,21,0),"")</f>
        <v/>
      </c>
      <c r="Q204">
        <v>202</v>
      </c>
      <c r="R204" s="165" t="str">
        <f t="shared" si="58"/>
        <v>1年目光熱水費202</v>
      </c>
      <c r="S204" s="165" t="str">
        <f>IFERROR(+VLOOKUP(R204,インプットシート!$B:$Z,25,0),"")</f>
        <v/>
      </c>
      <c r="T204" s="165" t="str">
        <f>IFERROR(+VLOOKUP(R204,インプットシート!$B:$Z,21,0),"")</f>
        <v/>
      </c>
      <c r="U204">
        <v>202</v>
      </c>
      <c r="V204" s="165" t="str">
        <f t="shared" si="59"/>
        <v>1年目備品購入費202</v>
      </c>
      <c r="W204" s="165" t="str">
        <f>IFERROR(+VLOOKUP(V204,インプットシート!$B:$Z,25,0),"")</f>
        <v/>
      </c>
      <c r="X204" s="165" t="str">
        <f>IFERROR(+VLOOKUP(V204,インプットシート!$B:$Z,21,0),"")</f>
        <v/>
      </c>
      <c r="Y204">
        <v>202</v>
      </c>
      <c r="Z204" s="165" t="str">
        <f t="shared" si="60"/>
        <v>1年目消耗品費202</v>
      </c>
      <c r="AA204" s="165" t="str">
        <f>IFERROR(+VLOOKUP(Z204,インプットシート!$B:$Z,25,0),"")</f>
        <v/>
      </c>
      <c r="AB204" s="165" t="str">
        <f>IFERROR(+VLOOKUP(Z204,インプットシート!$B:$Z,21,0),"")</f>
        <v/>
      </c>
      <c r="AC204">
        <v>202</v>
      </c>
      <c r="AD204" s="165" t="str">
        <f t="shared" si="61"/>
        <v>1年目借料損料202</v>
      </c>
      <c r="AE204" s="165" t="str">
        <f>IFERROR(+VLOOKUP(AD204,インプットシート!$B:$Z,25,0),"")</f>
        <v/>
      </c>
      <c r="AF204" s="165" t="str">
        <f>IFERROR(+VLOOKUP(AD204,インプットシート!$B:$Z,21,0),"")</f>
        <v/>
      </c>
      <c r="AG204">
        <v>202</v>
      </c>
      <c r="AH204" s="165" t="str">
        <f t="shared" si="62"/>
        <v>1年目印刷製本費202</v>
      </c>
      <c r="AI204" s="165" t="str">
        <f>IFERROR(+VLOOKUP(AH204,インプットシート!$B:$Z,25,0),"")</f>
        <v/>
      </c>
      <c r="AJ204" s="165" t="str">
        <f>IFERROR(+VLOOKUP(AH204,インプットシート!$B:$Z,21,0),"")</f>
        <v/>
      </c>
      <c r="AK204">
        <v>202</v>
      </c>
      <c r="AL204" s="165" t="str">
        <f t="shared" si="63"/>
        <v>1年目通信運搬費202</v>
      </c>
      <c r="AM204" s="165" t="str">
        <f>IFERROR(+VLOOKUP(AL204,インプットシート!$B:$Z,25,0),"")</f>
        <v/>
      </c>
      <c r="AN204" s="165" t="str">
        <f>IFERROR(+VLOOKUP(AL204,インプットシート!$B:$Z,21,0),"")</f>
        <v/>
      </c>
      <c r="AO204">
        <v>202</v>
      </c>
      <c r="AP204" s="165" t="str">
        <f t="shared" si="64"/>
        <v>1年目委託費202</v>
      </c>
      <c r="AQ204" s="165" t="str">
        <f>IFERROR(+VLOOKUP(AP204,インプットシート!$B:$Z,25,0),"")</f>
        <v/>
      </c>
      <c r="AR204" s="165" t="str">
        <f>IFERROR(+VLOOKUP(AP204,インプットシート!$B:$Z,21,0),"")</f>
        <v/>
      </c>
      <c r="AS204">
        <v>202</v>
      </c>
      <c r="AT204" s="165" t="str">
        <f t="shared" si="65"/>
        <v>1年目雑役務費202</v>
      </c>
      <c r="AU204" s="165" t="str">
        <f>IFERROR(+VLOOKUP(AT204,インプットシート!$B:$Z,25,0),"")</f>
        <v/>
      </c>
      <c r="AV204" s="165" t="str">
        <f>IFERROR(+VLOOKUP(AT204,インプットシート!$B:$Z,21,0),"")</f>
        <v/>
      </c>
      <c r="AW204">
        <v>202</v>
      </c>
      <c r="AX204" s="165" t="str">
        <f t="shared" si="66"/>
        <v>1年目保険料202</v>
      </c>
      <c r="AY204" s="165" t="str">
        <f>IFERROR(+VLOOKUP(AX204,インプットシート!$B:$Z,25,0),"")</f>
        <v/>
      </c>
      <c r="AZ204" s="165" t="str">
        <f>IFERROR(+VLOOKUP(AX204,インプットシート!$B:$Z,21,0),"")</f>
        <v/>
      </c>
      <c r="BA204">
        <v>202</v>
      </c>
      <c r="BB204" s="165" t="str">
        <f t="shared" si="67"/>
        <v>1年目その他の経費202</v>
      </c>
      <c r="BC204" s="165" t="str">
        <f>IFERROR(+VLOOKUP(BB204,インプットシート!$B:$Z,25,0),"")</f>
        <v/>
      </c>
      <c r="BD204" s="165" t="str">
        <f>IFERROR(+VLOOKUP(BB204,インプットシート!$B:$Z,21,0),"")</f>
        <v/>
      </c>
      <c r="BE204">
        <v>202</v>
      </c>
      <c r="BF204" s="165" t="str">
        <f t="shared" si="68"/>
        <v>1年目参加費収入202</v>
      </c>
      <c r="BG204" s="165" t="str">
        <f>IFERROR(+VLOOKUP(BF204,インプットシート!$B:$Z,25,0),"")</f>
        <v/>
      </c>
      <c r="BH204" s="165" t="str">
        <f>IFERROR(+VLOOKUP(BF204,インプットシート!$B:$Z,21,0),"")</f>
        <v/>
      </c>
      <c r="BI204">
        <v>202</v>
      </c>
      <c r="BJ204" s="165" t="str">
        <f t="shared" si="69"/>
        <v>1年目寄付金・協賛金収入202</v>
      </c>
      <c r="BK204" s="165" t="str">
        <f>IFERROR(+VLOOKUP(BJ204,インプットシート!$B:$Z,25,0),"")</f>
        <v/>
      </c>
      <c r="BL204" s="165" t="str">
        <f>IFERROR(+VLOOKUP(BJ204,インプットシート!$B:$Z,21,0),"")</f>
        <v/>
      </c>
      <c r="BM204">
        <v>202</v>
      </c>
      <c r="BN204" s="165" t="str">
        <f t="shared" si="70"/>
        <v>1年目一般会計繰入金202</v>
      </c>
      <c r="BO204" s="165" t="str">
        <f>IFERROR(+VLOOKUP(BN204,インプットシート!$B:$Z,25,0),"")</f>
        <v/>
      </c>
      <c r="BP204" s="165" t="str">
        <f>IFERROR(+VLOOKUP(BN204,インプットシート!$B:$Z,21,0),"")</f>
        <v/>
      </c>
      <c r="BQ204">
        <v>202</v>
      </c>
      <c r="BR204" s="165" t="str">
        <f t="shared" si="71"/>
        <v>1年目賃金（職員）202</v>
      </c>
      <c r="BS204" s="165" t="str">
        <f>IFERROR(+VLOOKUP(BR204,インプットシート!$B:$Z,25,0),"")</f>
        <v/>
      </c>
      <c r="BT204" s="165" t="str">
        <f>IFERROR(+VLOOKUP(BR204,インプットシート!$B:$Z,21,0),"")</f>
        <v/>
      </c>
    </row>
    <row r="205" spans="1:72">
      <c r="A205">
        <v>203</v>
      </c>
      <c r="B205" s="165" t="str">
        <f t="shared" si="54"/>
        <v>1年目謝金203</v>
      </c>
      <c r="C205" s="165" t="str">
        <f>IFERROR(+VLOOKUP(B205,インプットシート!$B:$Z,25,0),"")</f>
        <v/>
      </c>
      <c r="D205" s="165" t="str">
        <f>IFERROR(+VLOOKUP(B205,インプットシート!$B:$Z,21,0),"")</f>
        <v/>
      </c>
      <c r="E205">
        <v>203</v>
      </c>
      <c r="F205" s="165" t="str">
        <f t="shared" si="55"/>
        <v>1年目旅費203</v>
      </c>
      <c r="G205" s="165" t="str">
        <f>IFERROR(+VLOOKUP(F205,インプットシート!$B:$Z,25,0),"")</f>
        <v/>
      </c>
      <c r="H205" s="165" t="str">
        <f>IFERROR(+VLOOKUP(F205,インプットシート!$B:$Z,21,0),"")</f>
        <v/>
      </c>
      <c r="I205">
        <v>203</v>
      </c>
      <c r="J205" s="165" t="str">
        <f t="shared" si="56"/>
        <v>1年目賃金（アルバイト）203</v>
      </c>
      <c r="K205" s="165" t="str">
        <f>IFERROR(+VLOOKUP(J205,インプットシート!$B:$Z,25,0),"")</f>
        <v/>
      </c>
      <c r="L205" s="165" t="str">
        <f>IFERROR(+VLOOKUP(J205,インプットシート!$B:$Z,21,0),"")</f>
        <v/>
      </c>
      <c r="M205">
        <v>203</v>
      </c>
      <c r="N205" s="165" t="str">
        <f t="shared" si="57"/>
        <v>1年目家賃203</v>
      </c>
      <c r="O205" s="165" t="str">
        <f>IFERROR(+VLOOKUP(N205,インプットシート!$B:$Z,25,0),"")</f>
        <v/>
      </c>
      <c r="P205" s="165" t="str">
        <f>IFERROR(+VLOOKUP(N205,インプットシート!$B:$Z,21,0),"")</f>
        <v/>
      </c>
      <c r="Q205">
        <v>203</v>
      </c>
      <c r="R205" s="165" t="str">
        <f t="shared" si="58"/>
        <v>1年目光熱水費203</v>
      </c>
      <c r="S205" s="165" t="str">
        <f>IFERROR(+VLOOKUP(R205,インプットシート!$B:$Z,25,0),"")</f>
        <v/>
      </c>
      <c r="T205" s="165" t="str">
        <f>IFERROR(+VLOOKUP(R205,インプットシート!$B:$Z,21,0),"")</f>
        <v/>
      </c>
      <c r="U205">
        <v>203</v>
      </c>
      <c r="V205" s="165" t="str">
        <f t="shared" si="59"/>
        <v>1年目備品購入費203</v>
      </c>
      <c r="W205" s="165" t="str">
        <f>IFERROR(+VLOOKUP(V205,インプットシート!$B:$Z,25,0),"")</f>
        <v/>
      </c>
      <c r="X205" s="165" t="str">
        <f>IFERROR(+VLOOKUP(V205,インプットシート!$B:$Z,21,0),"")</f>
        <v/>
      </c>
      <c r="Y205">
        <v>203</v>
      </c>
      <c r="Z205" s="165" t="str">
        <f t="shared" si="60"/>
        <v>1年目消耗品費203</v>
      </c>
      <c r="AA205" s="165" t="str">
        <f>IFERROR(+VLOOKUP(Z205,インプットシート!$B:$Z,25,0),"")</f>
        <v/>
      </c>
      <c r="AB205" s="165" t="str">
        <f>IFERROR(+VLOOKUP(Z205,インプットシート!$B:$Z,21,0),"")</f>
        <v/>
      </c>
      <c r="AC205">
        <v>203</v>
      </c>
      <c r="AD205" s="165" t="str">
        <f t="shared" si="61"/>
        <v>1年目借料損料203</v>
      </c>
      <c r="AE205" s="165" t="str">
        <f>IFERROR(+VLOOKUP(AD205,インプットシート!$B:$Z,25,0),"")</f>
        <v/>
      </c>
      <c r="AF205" s="165" t="str">
        <f>IFERROR(+VLOOKUP(AD205,インプットシート!$B:$Z,21,0),"")</f>
        <v/>
      </c>
      <c r="AG205">
        <v>203</v>
      </c>
      <c r="AH205" s="165" t="str">
        <f t="shared" si="62"/>
        <v>1年目印刷製本費203</v>
      </c>
      <c r="AI205" s="165" t="str">
        <f>IFERROR(+VLOOKUP(AH205,インプットシート!$B:$Z,25,0),"")</f>
        <v/>
      </c>
      <c r="AJ205" s="165" t="str">
        <f>IFERROR(+VLOOKUP(AH205,インプットシート!$B:$Z,21,0),"")</f>
        <v/>
      </c>
      <c r="AK205">
        <v>203</v>
      </c>
      <c r="AL205" s="165" t="str">
        <f t="shared" si="63"/>
        <v>1年目通信運搬費203</v>
      </c>
      <c r="AM205" s="165" t="str">
        <f>IFERROR(+VLOOKUP(AL205,インプットシート!$B:$Z,25,0),"")</f>
        <v/>
      </c>
      <c r="AN205" s="165" t="str">
        <f>IFERROR(+VLOOKUP(AL205,インプットシート!$B:$Z,21,0),"")</f>
        <v/>
      </c>
      <c r="AO205">
        <v>203</v>
      </c>
      <c r="AP205" s="165" t="str">
        <f t="shared" si="64"/>
        <v>1年目委託費203</v>
      </c>
      <c r="AQ205" s="165" t="str">
        <f>IFERROR(+VLOOKUP(AP205,インプットシート!$B:$Z,25,0),"")</f>
        <v/>
      </c>
      <c r="AR205" s="165" t="str">
        <f>IFERROR(+VLOOKUP(AP205,インプットシート!$B:$Z,21,0),"")</f>
        <v/>
      </c>
      <c r="AS205">
        <v>203</v>
      </c>
      <c r="AT205" s="165" t="str">
        <f t="shared" si="65"/>
        <v>1年目雑役務費203</v>
      </c>
      <c r="AU205" s="165" t="str">
        <f>IFERROR(+VLOOKUP(AT205,インプットシート!$B:$Z,25,0),"")</f>
        <v/>
      </c>
      <c r="AV205" s="165" t="str">
        <f>IFERROR(+VLOOKUP(AT205,インプットシート!$B:$Z,21,0),"")</f>
        <v/>
      </c>
      <c r="AW205">
        <v>203</v>
      </c>
      <c r="AX205" s="165" t="str">
        <f t="shared" si="66"/>
        <v>1年目保険料203</v>
      </c>
      <c r="AY205" s="165" t="str">
        <f>IFERROR(+VLOOKUP(AX205,インプットシート!$B:$Z,25,0),"")</f>
        <v/>
      </c>
      <c r="AZ205" s="165" t="str">
        <f>IFERROR(+VLOOKUP(AX205,インプットシート!$B:$Z,21,0),"")</f>
        <v/>
      </c>
      <c r="BA205">
        <v>203</v>
      </c>
      <c r="BB205" s="165" t="str">
        <f t="shared" si="67"/>
        <v>1年目その他の経費203</v>
      </c>
      <c r="BC205" s="165" t="str">
        <f>IFERROR(+VLOOKUP(BB205,インプットシート!$B:$Z,25,0),"")</f>
        <v/>
      </c>
      <c r="BD205" s="165" t="str">
        <f>IFERROR(+VLOOKUP(BB205,インプットシート!$B:$Z,21,0),"")</f>
        <v/>
      </c>
      <c r="BE205">
        <v>203</v>
      </c>
      <c r="BF205" s="165" t="str">
        <f t="shared" si="68"/>
        <v>1年目参加費収入203</v>
      </c>
      <c r="BG205" s="165" t="str">
        <f>IFERROR(+VLOOKUP(BF205,インプットシート!$B:$Z,25,0),"")</f>
        <v/>
      </c>
      <c r="BH205" s="165" t="str">
        <f>IFERROR(+VLOOKUP(BF205,インプットシート!$B:$Z,21,0),"")</f>
        <v/>
      </c>
      <c r="BI205">
        <v>203</v>
      </c>
      <c r="BJ205" s="165" t="str">
        <f t="shared" si="69"/>
        <v>1年目寄付金・協賛金収入203</v>
      </c>
      <c r="BK205" s="165" t="str">
        <f>IFERROR(+VLOOKUP(BJ205,インプットシート!$B:$Z,25,0),"")</f>
        <v/>
      </c>
      <c r="BL205" s="165" t="str">
        <f>IFERROR(+VLOOKUP(BJ205,インプットシート!$B:$Z,21,0),"")</f>
        <v/>
      </c>
      <c r="BM205">
        <v>203</v>
      </c>
      <c r="BN205" s="165" t="str">
        <f t="shared" si="70"/>
        <v>1年目一般会計繰入金203</v>
      </c>
      <c r="BO205" s="165" t="str">
        <f>IFERROR(+VLOOKUP(BN205,インプットシート!$B:$Z,25,0),"")</f>
        <v/>
      </c>
      <c r="BP205" s="165" t="str">
        <f>IFERROR(+VLOOKUP(BN205,インプットシート!$B:$Z,21,0),"")</f>
        <v/>
      </c>
      <c r="BQ205">
        <v>203</v>
      </c>
      <c r="BR205" s="165" t="str">
        <f t="shared" si="71"/>
        <v>1年目賃金（職員）203</v>
      </c>
      <c r="BS205" s="165" t="str">
        <f>IFERROR(+VLOOKUP(BR205,インプットシート!$B:$Z,25,0),"")</f>
        <v/>
      </c>
      <c r="BT205" s="165" t="str">
        <f>IFERROR(+VLOOKUP(BR205,インプットシート!$B:$Z,21,0),"")</f>
        <v/>
      </c>
    </row>
    <row r="206" spans="1:72">
      <c r="A206">
        <v>204</v>
      </c>
      <c r="B206" s="165" t="str">
        <f t="shared" si="54"/>
        <v>1年目謝金204</v>
      </c>
      <c r="C206" s="165" t="str">
        <f>IFERROR(+VLOOKUP(B206,インプットシート!$B:$Z,25,0),"")</f>
        <v/>
      </c>
      <c r="D206" s="165" t="str">
        <f>IFERROR(+VLOOKUP(B206,インプットシート!$B:$Z,21,0),"")</f>
        <v/>
      </c>
      <c r="E206">
        <v>204</v>
      </c>
      <c r="F206" s="165" t="str">
        <f t="shared" si="55"/>
        <v>1年目旅費204</v>
      </c>
      <c r="G206" s="165" t="str">
        <f>IFERROR(+VLOOKUP(F206,インプットシート!$B:$Z,25,0),"")</f>
        <v/>
      </c>
      <c r="H206" s="165" t="str">
        <f>IFERROR(+VLOOKUP(F206,インプットシート!$B:$Z,21,0),"")</f>
        <v/>
      </c>
      <c r="I206">
        <v>204</v>
      </c>
      <c r="J206" s="165" t="str">
        <f t="shared" si="56"/>
        <v>1年目賃金（アルバイト）204</v>
      </c>
      <c r="K206" s="165" t="str">
        <f>IFERROR(+VLOOKUP(J206,インプットシート!$B:$Z,25,0),"")</f>
        <v/>
      </c>
      <c r="L206" s="165" t="str">
        <f>IFERROR(+VLOOKUP(J206,インプットシート!$B:$Z,21,0),"")</f>
        <v/>
      </c>
      <c r="M206">
        <v>204</v>
      </c>
      <c r="N206" s="165" t="str">
        <f t="shared" si="57"/>
        <v>1年目家賃204</v>
      </c>
      <c r="O206" s="165" t="str">
        <f>IFERROR(+VLOOKUP(N206,インプットシート!$B:$Z,25,0),"")</f>
        <v/>
      </c>
      <c r="P206" s="165" t="str">
        <f>IFERROR(+VLOOKUP(N206,インプットシート!$B:$Z,21,0),"")</f>
        <v/>
      </c>
      <c r="Q206">
        <v>204</v>
      </c>
      <c r="R206" s="165" t="str">
        <f t="shared" si="58"/>
        <v>1年目光熱水費204</v>
      </c>
      <c r="S206" s="165" t="str">
        <f>IFERROR(+VLOOKUP(R206,インプットシート!$B:$Z,25,0),"")</f>
        <v/>
      </c>
      <c r="T206" s="165" t="str">
        <f>IFERROR(+VLOOKUP(R206,インプットシート!$B:$Z,21,0),"")</f>
        <v/>
      </c>
      <c r="U206">
        <v>204</v>
      </c>
      <c r="V206" s="165" t="str">
        <f t="shared" si="59"/>
        <v>1年目備品購入費204</v>
      </c>
      <c r="W206" s="165" t="str">
        <f>IFERROR(+VLOOKUP(V206,インプットシート!$B:$Z,25,0),"")</f>
        <v/>
      </c>
      <c r="X206" s="165" t="str">
        <f>IFERROR(+VLOOKUP(V206,インプットシート!$B:$Z,21,0),"")</f>
        <v/>
      </c>
      <c r="Y206">
        <v>204</v>
      </c>
      <c r="Z206" s="165" t="str">
        <f t="shared" si="60"/>
        <v>1年目消耗品費204</v>
      </c>
      <c r="AA206" s="165" t="str">
        <f>IFERROR(+VLOOKUP(Z206,インプットシート!$B:$Z,25,0),"")</f>
        <v/>
      </c>
      <c r="AB206" s="165" t="str">
        <f>IFERROR(+VLOOKUP(Z206,インプットシート!$B:$Z,21,0),"")</f>
        <v/>
      </c>
      <c r="AC206">
        <v>204</v>
      </c>
      <c r="AD206" s="165" t="str">
        <f t="shared" si="61"/>
        <v>1年目借料損料204</v>
      </c>
      <c r="AE206" s="165" t="str">
        <f>IFERROR(+VLOOKUP(AD206,インプットシート!$B:$Z,25,0),"")</f>
        <v/>
      </c>
      <c r="AF206" s="165" t="str">
        <f>IFERROR(+VLOOKUP(AD206,インプットシート!$B:$Z,21,0),"")</f>
        <v/>
      </c>
      <c r="AG206">
        <v>204</v>
      </c>
      <c r="AH206" s="165" t="str">
        <f t="shared" si="62"/>
        <v>1年目印刷製本費204</v>
      </c>
      <c r="AI206" s="165" t="str">
        <f>IFERROR(+VLOOKUP(AH206,インプットシート!$B:$Z,25,0),"")</f>
        <v/>
      </c>
      <c r="AJ206" s="165" t="str">
        <f>IFERROR(+VLOOKUP(AH206,インプットシート!$B:$Z,21,0),"")</f>
        <v/>
      </c>
      <c r="AK206">
        <v>204</v>
      </c>
      <c r="AL206" s="165" t="str">
        <f t="shared" si="63"/>
        <v>1年目通信運搬費204</v>
      </c>
      <c r="AM206" s="165" t="str">
        <f>IFERROR(+VLOOKUP(AL206,インプットシート!$B:$Z,25,0),"")</f>
        <v/>
      </c>
      <c r="AN206" s="165" t="str">
        <f>IFERROR(+VLOOKUP(AL206,インプットシート!$B:$Z,21,0),"")</f>
        <v/>
      </c>
      <c r="AO206">
        <v>204</v>
      </c>
      <c r="AP206" s="165" t="str">
        <f t="shared" si="64"/>
        <v>1年目委託費204</v>
      </c>
      <c r="AQ206" s="165" t="str">
        <f>IFERROR(+VLOOKUP(AP206,インプットシート!$B:$Z,25,0),"")</f>
        <v/>
      </c>
      <c r="AR206" s="165" t="str">
        <f>IFERROR(+VLOOKUP(AP206,インプットシート!$B:$Z,21,0),"")</f>
        <v/>
      </c>
      <c r="AS206">
        <v>204</v>
      </c>
      <c r="AT206" s="165" t="str">
        <f t="shared" si="65"/>
        <v>1年目雑役務費204</v>
      </c>
      <c r="AU206" s="165" t="str">
        <f>IFERROR(+VLOOKUP(AT206,インプットシート!$B:$Z,25,0),"")</f>
        <v/>
      </c>
      <c r="AV206" s="165" t="str">
        <f>IFERROR(+VLOOKUP(AT206,インプットシート!$B:$Z,21,0),"")</f>
        <v/>
      </c>
      <c r="AW206">
        <v>204</v>
      </c>
      <c r="AX206" s="165" t="str">
        <f t="shared" si="66"/>
        <v>1年目保険料204</v>
      </c>
      <c r="AY206" s="165" t="str">
        <f>IFERROR(+VLOOKUP(AX206,インプットシート!$B:$Z,25,0),"")</f>
        <v/>
      </c>
      <c r="AZ206" s="165" t="str">
        <f>IFERROR(+VLOOKUP(AX206,インプットシート!$B:$Z,21,0),"")</f>
        <v/>
      </c>
      <c r="BA206">
        <v>204</v>
      </c>
      <c r="BB206" s="165" t="str">
        <f t="shared" si="67"/>
        <v>1年目その他の経費204</v>
      </c>
      <c r="BC206" s="165" t="str">
        <f>IFERROR(+VLOOKUP(BB206,インプットシート!$B:$Z,25,0),"")</f>
        <v/>
      </c>
      <c r="BD206" s="165" t="str">
        <f>IFERROR(+VLOOKUP(BB206,インプットシート!$B:$Z,21,0),"")</f>
        <v/>
      </c>
      <c r="BE206">
        <v>204</v>
      </c>
      <c r="BF206" s="165" t="str">
        <f t="shared" si="68"/>
        <v>1年目参加費収入204</v>
      </c>
      <c r="BG206" s="165" t="str">
        <f>IFERROR(+VLOOKUP(BF206,インプットシート!$B:$Z,25,0),"")</f>
        <v/>
      </c>
      <c r="BH206" s="165" t="str">
        <f>IFERROR(+VLOOKUP(BF206,インプットシート!$B:$Z,21,0),"")</f>
        <v/>
      </c>
      <c r="BI206">
        <v>204</v>
      </c>
      <c r="BJ206" s="165" t="str">
        <f t="shared" si="69"/>
        <v>1年目寄付金・協賛金収入204</v>
      </c>
      <c r="BK206" s="165" t="str">
        <f>IFERROR(+VLOOKUP(BJ206,インプットシート!$B:$Z,25,0),"")</f>
        <v/>
      </c>
      <c r="BL206" s="165" t="str">
        <f>IFERROR(+VLOOKUP(BJ206,インプットシート!$B:$Z,21,0),"")</f>
        <v/>
      </c>
      <c r="BM206">
        <v>204</v>
      </c>
      <c r="BN206" s="165" t="str">
        <f t="shared" si="70"/>
        <v>1年目一般会計繰入金204</v>
      </c>
      <c r="BO206" s="165" t="str">
        <f>IFERROR(+VLOOKUP(BN206,インプットシート!$B:$Z,25,0),"")</f>
        <v/>
      </c>
      <c r="BP206" s="165" t="str">
        <f>IFERROR(+VLOOKUP(BN206,インプットシート!$B:$Z,21,0),"")</f>
        <v/>
      </c>
      <c r="BQ206">
        <v>204</v>
      </c>
      <c r="BR206" s="165" t="str">
        <f t="shared" si="71"/>
        <v>1年目賃金（職員）204</v>
      </c>
      <c r="BS206" s="165" t="str">
        <f>IFERROR(+VLOOKUP(BR206,インプットシート!$B:$Z,25,0),"")</f>
        <v/>
      </c>
      <c r="BT206" s="165" t="str">
        <f>IFERROR(+VLOOKUP(BR206,インプットシート!$B:$Z,21,0),"")</f>
        <v/>
      </c>
    </row>
    <row r="207" spans="1:72">
      <c r="A207">
        <v>205</v>
      </c>
      <c r="B207" s="165" t="str">
        <f t="shared" si="54"/>
        <v>1年目謝金205</v>
      </c>
      <c r="C207" s="165" t="str">
        <f>IFERROR(+VLOOKUP(B207,インプットシート!$B:$Z,25,0),"")</f>
        <v/>
      </c>
      <c r="D207" s="165" t="str">
        <f>IFERROR(+VLOOKUP(B207,インプットシート!$B:$Z,21,0),"")</f>
        <v/>
      </c>
      <c r="E207">
        <v>205</v>
      </c>
      <c r="F207" s="165" t="str">
        <f t="shared" si="55"/>
        <v>1年目旅費205</v>
      </c>
      <c r="G207" s="165" t="str">
        <f>IFERROR(+VLOOKUP(F207,インプットシート!$B:$Z,25,0),"")</f>
        <v/>
      </c>
      <c r="H207" s="165" t="str">
        <f>IFERROR(+VLOOKUP(F207,インプットシート!$B:$Z,21,0),"")</f>
        <v/>
      </c>
      <c r="I207">
        <v>205</v>
      </c>
      <c r="J207" s="165" t="str">
        <f t="shared" si="56"/>
        <v>1年目賃金（アルバイト）205</v>
      </c>
      <c r="K207" s="165" t="str">
        <f>IFERROR(+VLOOKUP(J207,インプットシート!$B:$Z,25,0),"")</f>
        <v/>
      </c>
      <c r="L207" s="165" t="str">
        <f>IFERROR(+VLOOKUP(J207,インプットシート!$B:$Z,21,0),"")</f>
        <v/>
      </c>
      <c r="M207">
        <v>205</v>
      </c>
      <c r="N207" s="165" t="str">
        <f t="shared" si="57"/>
        <v>1年目家賃205</v>
      </c>
      <c r="O207" s="165" t="str">
        <f>IFERROR(+VLOOKUP(N207,インプットシート!$B:$Z,25,0),"")</f>
        <v/>
      </c>
      <c r="P207" s="165" t="str">
        <f>IFERROR(+VLOOKUP(N207,インプットシート!$B:$Z,21,0),"")</f>
        <v/>
      </c>
      <c r="Q207">
        <v>205</v>
      </c>
      <c r="R207" s="165" t="str">
        <f t="shared" si="58"/>
        <v>1年目光熱水費205</v>
      </c>
      <c r="S207" s="165" t="str">
        <f>IFERROR(+VLOOKUP(R207,インプットシート!$B:$Z,25,0),"")</f>
        <v/>
      </c>
      <c r="T207" s="165" t="str">
        <f>IFERROR(+VLOOKUP(R207,インプットシート!$B:$Z,21,0),"")</f>
        <v/>
      </c>
      <c r="U207">
        <v>205</v>
      </c>
      <c r="V207" s="165" t="str">
        <f t="shared" si="59"/>
        <v>1年目備品購入費205</v>
      </c>
      <c r="W207" s="165" t="str">
        <f>IFERROR(+VLOOKUP(V207,インプットシート!$B:$Z,25,0),"")</f>
        <v/>
      </c>
      <c r="X207" s="165" t="str">
        <f>IFERROR(+VLOOKUP(V207,インプットシート!$B:$Z,21,0),"")</f>
        <v/>
      </c>
      <c r="Y207">
        <v>205</v>
      </c>
      <c r="Z207" s="165" t="str">
        <f t="shared" si="60"/>
        <v>1年目消耗品費205</v>
      </c>
      <c r="AA207" s="165" t="str">
        <f>IFERROR(+VLOOKUP(Z207,インプットシート!$B:$Z,25,0),"")</f>
        <v/>
      </c>
      <c r="AB207" s="165" t="str">
        <f>IFERROR(+VLOOKUP(Z207,インプットシート!$B:$Z,21,0),"")</f>
        <v/>
      </c>
      <c r="AC207">
        <v>205</v>
      </c>
      <c r="AD207" s="165" t="str">
        <f t="shared" si="61"/>
        <v>1年目借料損料205</v>
      </c>
      <c r="AE207" s="165" t="str">
        <f>IFERROR(+VLOOKUP(AD207,インプットシート!$B:$Z,25,0),"")</f>
        <v/>
      </c>
      <c r="AF207" s="165" t="str">
        <f>IFERROR(+VLOOKUP(AD207,インプットシート!$B:$Z,21,0),"")</f>
        <v/>
      </c>
      <c r="AG207">
        <v>205</v>
      </c>
      <c r="AH207" s="165" t="str">
        <f t="shared" si="62"/>
        <v>1年目印刷製本費205</v>
      </c>
      <c r="AI207" s="165" t="str">
        <f>IFERROR(+VLOOKUP(AH207,インプットシート!$B:$Z,25,0),"")</f>
        <v/>
      </c>
      <c r="AJ207" s="165" t="str">
        <f>IFERROR(+VLOOKUP(AH207,インプットシート!$B:$Z,21,0),"")</f>
        <v/>
      </c>
      <c r="AK207">
        <v>205</v>
      </c>
      <c r="AL207" s="165" t="str">
        <f t="shared" si="63"/>
        <v>1年目通信運搬費205</v>
      </c>
      <c r="AM207" s="165" t="str">
        <f>IFERROR(+VLOOKUP(AL207,インプットシート!$B:$Z,25,0),"")</f>
        <v/>
      </c>
      <c r="AN207" s="165" t="str">
        <f>IFERROR(+VLOOKUP(AL207,インプットシート!$B:$Z,21,0),"")</f>
        <v/>
      </c>
      <c r="AO207">
        <v>205</v>
      </c>
      <c r="AP207" s="165" t="str">
        <f t="shared" si="64"/>
        <v>1年目委託費205</v>
      </c>
      <c r="AQ207" s="165" t="str">
        <f>IFERROR(+VLOOKUP(AP207,インプットシート!$B:$Z,25,0),"")</f>
        <v/>
      </c>
      <c r="AR207" s="165" t="str">
        <f>IFERROR(+VLOOKUP(AP207,インプットシート!$B:$Z,21,0),"")</f>
        <v/>
      </c>
      <c r="AS207">
        <v>205</v>
      </c>
      <c r="AT207" s="165" t="str">
        <f t="shared" si="65"/>
        <v>1年目雑役務費205</v>
      </c>
      <c r="AU207" s="165" t="str">
        <f>IFERROR(+VLOOKUP(AT207,インプットシート!$B:$Z,25,0),"")</f>
        <v/>
      </c>
      <c r="AV207" s="165" t="str">
        <f>IFERROR(+VLOOKUP(AT207,インプットシート!$B:$Z,21,0),"")</f>
        <v/>
      </c>
      <c r="AW207">
        <v>205</v>
      </c>
      <c r="AX207" s="165" t="str">
        <f t="shared" si="66"/>
        <v>1年目保険料205</v>
      </c>
      <c r="AY207" s="165" t="str">
        <f>IFERROR(+VLOOKUP(AX207,インプットシート!$B:$Z,25,0),"")</f>
        <v/>
      </c>
      <c r="AZ207" s="165" t="str">
        <f>IFERROR(+VLOOKUP(AX207,インプットシート!$B:$Z,21,0),"")</f>
        <v/>
      </c>
      <c r="BA207">
        <v>205</v>
      </c>
      <c r="BB207" s="165" t="str">
        <f t="shared" si="67"/>
        <v>1年目その他の経費205</v>
      </c>
      <c r="BC207" s="165" t="str">
        <f>IFERROR(+VLOOKUP(BB207,インプットシート!$B:$Z,25,0),"")</f>
        <v/>
      </c>
      <c r="BD207" s="165" t="str">
        <f>IFERROR(+VLOOKUP(BB207,インプットシート!$B:$Z,21,0),"")</f>
        <v/>
      </c>
      <c r="BE207">
        <v>205</v>
      </c>
      <c r="BF207" s="165" t="str">
        <f t="shared" si="68"/>
        <v>1年目参加費収入205</v>
      </c>
      <c r="BG207" s="165" t="str">
        <f>IFERROR(+VLOOKUP(BF207,インプットシート!$B:$Z,25,0),"")</f>
        <v/>
      </c>
      <c r="BH207" s="165" t="str">
        <f>IFERROR(+VLOOKUP(BF207,インプットシート!$B:$Z,21,0),"")</f>
        <v/>
      </c>
      <c r="BI207">
        <v>205</v>
      </c>
      <c r="BJ207" s="165" t="str">
        <f t="shared" si="69"/>
        <v>1年目寄付金・協賛金収入205</v>
      </c>
      <c r="BK207" s="165" t="str">
        <f>IFERROR(+VLOOKUP(BJ207,インプットシート!$B:$Z,25,0),"")</f>
        <v/>
      </c>
      <c r="BL207" s="165" t="str">
        <f>IFERROR(+VLOOKUP(BJ207,インプットシート!$B:$Z,21,0),"")</f>
        <v/>
      </c>
      <c r="BM207">
        <v>205</v>
      </c>
      <c r="BN207" s="165" t="str">
        <f t="shared" si="70"/>
        <v>1年目一般会計繰入金205</v>
      </c>
      <c r="BO207" s="165" t="str">
        <f>IFERROR(+VLOOKUP(BN207,インプットシート!$B:$Z,25,0),"")</f>
        <v/>
      </c>
      <c r="BP207" s="165" t="str">
        <f>IFERROR(+VLOOKUP(BN207,インプットシート!$B:$Z,21,0),"")</f>
        <v/>
      </c>
      <c r="BQ207">
        <v>205</v>
      </c>
      <c r="BR207" s="165" t="str">
        <f t="shared" si="71"/>
        <v>1年目賃金（職員）205</v>
      </c>
      <c r="BS207" s="165" t="str">
        <f>IFERROR(+VLOOKUP(BR207,インプットシート!$B:$Z,25,0),"")</f>
        <v/>
      </c>
      <c r="BT207" s="165" t="str">
        <f>IFERROR(+VLOOKUP(BR207,インプットシート!$B:$Z,21,0),"")</f>
        <v/>
      </c>
    </row>
    <row r="208" spans="1:72">
      <c r="A208">
        <v>206</v>
      </c>
      <c r="B208" s="165" t="str">
        <f t="shared" si="54"/>
        <v>1年目謝金206</v>
      </c>
      <c r="C208" s="165" t="str">
        <f>IFERROR(+VLOOKUP(B208,インプットシート!$B:$Z,25,0),"")</f>
        <v/>
      </c>
      <c r="D208" s="165" t="str">
        <f>IFERROR(+VLOOKUP(B208,インプットシート!$B:$Z,21,0),"")</f>
        <v/>
      </c>
      <c r="E208">
        <v>206</v>
      </c>
      <c r="F208" s="165" t="str">
        <f t="shared" si="55"/>
        <v>1年目旅費206</v>
      </c>
      <c r="G208" s="165" t="str">
        <f>IFERROR(+VLOOKUP(F208,インプットシート!$B:$Z,25,0),"")</f>
        <v/>
      </c>
      <c r="H208" s="165" t="str">
        <f>IFERROR(+VLOOKUP(F208,インプットシート!$B:$Z,21,0),"")</f>
        <v/>
      </c>
      <c r="I208">
        <v>206</v>
      </c>
      <c r="J208" s="165" t="str">
        <f t="shared" si="56"/>
        <v>1年目賃金（アルバイト）206</v>
      </c>
      <c r="K208" s="165" t="str">
        <f>IFERROR(+VLOOKUP(J208,インプットシート!$B:$Z,25,0),"")</f>
        <v/>
      </c>
      <c r="L208" s="165" t="str">
        <f>IFERROR(+VLOOKUP(J208,インプットシート!$B:$Z,21,0),"")</f>
        <v/>
      </c>
      <c r="M208">
        <v>206</v>
      </c>
      <c r="N208" s="165" t="str">
        <f t="shared" si="57"/>
        <v>1年目家賃206</v>
      </c>
      <c r="O208" s="165" t="str">
        <f>IFERROR(+VLOOKUP(N208,インプットシート!$B:$Z,25,0),"")</f>
        <v/>
      </c>
      <c r="P208" s="165" t="str">
        <f>IFERROR(+VLOOKUP(N208,インプットシート!$B:$Z,21,0),"")</f>
        <v/>
      </c>
      <c r="Q208">
        <v>206</v>
      </c>
      <c r="R208" s="165" t="str">
        <f t="shared" si="58"/>
        <v>1年目光熱水費206</v>
      </c>
      <c r="S208" s="165" t="str">
        <f>IFERROR(+VLOOKUP(R208,インプットシート!$B:$Z,25,0),"")</f>
        <v/>
      </c>
      <c r="T208" s="165" t="str">
        <f>IFERROR(+VLOOKUP(R208,インプットシート!$B:$Z,21,0),"")</f>
        <v/>
      </c>
      <c r="U208">
        <v>206</v>
      </c>
      <c r="V208" s="165" t="str">
        <f t="shared" si="59"/>
        <v>1年目備品購入費206</v>
      </c>
      <c r="W208" s="165" t="str">
        <f>IFERROR(+VLOOKUP(V208,インプットシート!$B:$Z,25,0),"")</f>
        <v/>
      </c>
      <c r="X208" s="165" t="str">
        <f>IFERROR(+VLOOKUP(V208,インプットシート!$B:$Z,21,0),"")</f>
        <v/>
      </c>
      <c r="Y208">
        <v>206</v>
      </c>
      <c r="Z208" s="165" t="str">
        <f t="shared" si="60"/>
        <v>1年目消耗品費206</v>
      </c>
      <c r="AA208" s="165" t="str">
        <f>IFERROR(+VLOOKUP(Z208,インプットシート!$B:$Z,25,0),"")</f>
        <v/>
      </c>
      <c r="AB208" s="165" t="str">
        <f>IFERROR(+VLOOKUP(Z208,インプットシート!$B:$Z,21,0),"")</f>
        <v/>
      </c>
      <c r="AC208">
        <v>206</v>
      </c>
      <c r="AD208" s="165" t="str">
        <f t="shared" si="61"/>
        <v>1年目借料損料206</v>
      </c>
      <c r="AE208" s="165" t="str">
        <f>IFERROR(+VLOOKUP(AD208,インプットシート!$B:$Z,25,0),"")</f>
        <v/>
      </c>
      <c r="AF208" s="165" t="str">
        <f>IFERROR(+VLOOKUP(AD208,インプットシート!$B:$Z,21,0),"")</f>
        <v/>
      </c>
      <c r="AG208">
        <v>206</v>
      </c>
      <c r="AH208" s="165" t="str">
        <f t="shared" si="62"/>
        <v>1年目印刷製本費206</v>
      </c>
      <c r="AI208" s="165" t="str">
        <f>IFERROR(+VLOOKUP(AH208,インプットシート!$B:$Z,25,0),"")</f>
        <v/>
      </c>
      <c r="AJ208" s="165" t="str">
        <f>IFERROR(+VLOOKUP(AH208,インプットシート!$B:$Z,21,0),"")</f>
        <v/>
      </c>
      <c r="AK208">
        <v>206</v>
      </c>
      <c r="AL208" s="165" t="str">
        <f t="shared" si="63"/>
        <v>1年目通信運搬費206</v>
      </c>
      <c r="AM208" s="165" t="str">
        <f>IFERROR(+VLOOKUP(AL208,インプットシート!$B:$Z,25,0),"")</f>
        <v/>
      </c>
      <c r="AN208" s="165" t="str">
        <f>IFERROR(+VLOOKUP(AL208,インプットシート!$B:$Z,21,0),"")</f>
        <v/>
      </c>
      <c r="AO208">
        <v>206</v>
      </c>
      <c r="AP208" s="165" t="str">
        <f t="shared" si="64"/>
        <v>1年目委託費206</v>
      </c>
      <c r="AQ208" s="165" t="str">
        <f>IFERROR(+VLOOKUP(AP208,インプットシート!$B:$Z,25,0),"")</f>
        <v/>
      </c>
      <c r="AR208" s="165" t="str">
        <f>IFERROR(+VLOOKUP(AP208,インプットシート!$B:$Z,21,0),"")</f>
        <v/>
      </c>
      <c r="AS208">
        <v>206</v>
      </c>
      <c r="AT208" s="165" t="str">
        <f t="shared" si="65"/>
        <v>1年目雑役務費206</v>
      </c>
      <c r="AU208" s="165" t="str">
        <f>IFERROR(+VLOOKUP(AT208,インプットシート!$B:$Z,25,0),"")</f>
        <v/>
      </c>
      <c r="AV208" s="165" t="str">
        <f>IFERROR(+VLOOKUP(AT208,インプットシート!$B:$Z,21,0),"")</f>
        <v/>
      </c>
      <c r="AW208">
        <v>206</v>
      </c>
      <c r="AX208" s="165" t="str">
        <f t="shared" si="66"/>
        <v>1年目保険料206</v>
      </c>
      <c r="AY208" s="165" t="str">
        <f>IFERROR(+VLOOKUP(AX208,インプットシート!$B:$Z,25,0),"")</f>
        <v/>
      </c>
      <c r="AZ208" s="165" t="str">
        <f>IFERROR(+VLOOKUP(AX208,インプットシート!$B:$Z,21,0),"")</f>
        <v/>
      </c>
      <c r="BA208">
        <v>206</v>
      </c>
      <c r="BB208" s="165" t="str">
        <f t="shared" si="67"/>
        <v>1年目その他の経費206</v>
      </c>
      <c r="BC208" s="165" t="str">
        <f>IFERROR(+VLOOKUP(BB208,インプットシート!$B:$Z,25,0),"")</f>
        <v/>
      </c>
      <c r="BD208" s="165" t="str">
        <f>IFERROR(+VLOOKUP(BB208,インプットシート!$B:$Z,21,0),"")</f>
        <v/>
      </c>
      <c r="BE208">
        <v>206</v>
      </c>
      <c r="BF208" s="165" t="str">
        <f t="shared" si="68"/>
        <v>1年目参加費収入206</v>
      </c>
      <c r="BG208" s="165" t="str">
        <f>IFERROR(+VLOOKUP(BF208,インプットシート!$B:$Z,25,0),"")</f>
        <v/>
      </c>
      <c r="BH208" s="165" t="str">
        <f>IFERROR(+VLOOKUP(BF208,インプットシート!$B:$Z,21,0),"")</f>
        <v/>
      </c>
      <c r="BI208">
        <v>206</v>
      </c>
      <c r="BJ208" s="165" t="str">
        <f t="shared" si="69"/>
        <v>1年目寄付金・協賛金収入206</v>
      </c>
      <c r="BK208" s="165" t="str">
        <f>IFERROR(+VLOOKUP(BJ208,インプットシート!$B:$Z,25,0),"")</f>
        <v/>
      </c>
      <c r="BL208" s="165" t="str">
        <f>IFERROR(+VLOOKUP(BJ208,インプットシート!$B:$Z,21,0),"")</f>
        <v/>
      </c>
      <c r="BM208">
        <v>206</v>
      </c>
      <c r="BN208" s="165" t="str">
        <f t="shared" si="70"/>
        <v>1年目一般会計繰入金206</v>
      </c>
      <c r="BO208" s="165" t="str">
        <f>IFERROR(+VLOOKUP(BN208,インプットシート!$B:$Z,25,0),"")</f>
        <v/>
      </c>
      <c r="BP208" s="165" t="str">
        <f>IFERROR(+VLOOKUP(BN208,インプットシート!$B:$Z,21,0),"")</f>
        <v/>
      </c>
      <c r="BQ208">
        <v>206</v>
      </c>
      <c r="BR208" s="165" t="str">
        <f t="shared" si="71"/>
        <v>1年目賃金（職員）206</v>
      </c>
      <c r="BS208" s="165" t="str">
        <f>IFERROR(+VLOOKUP(BR208,インプットシート!$B:$Z,25,0),"")</f>
        <v/>
      </c>
      <c r="BT208" s="165" t="str">
        <f>IFERROR(+VLOOKUP(BR208,インプットシート!$B:$Z,21,0),"")</f>
        <v/>
      </c>
    </row>
    <row r="209" spans="1:72">
      <c r="A209">
        <v>207</v>
      </c>
      <c r="B209" s="165" t="str">
        <f t="shared" si="54"/>
        <v>1年目謝金207</v>
      </c>
      <c r="C209" s="165" t="str">
        <f>IFERROR(+VLOOKUP(B209,インプットシート!$B:$Z,25,0),"")</f>
        <v/>
      </c>
      <c r="D209" s="165" t="str">
        <f>IFERROR(+VLOOKUP(B209,インプットシート!$B:$Z,21,0),"")</f>
        <v/>
      </c>
      <c r="E209">
        <v>207</v>
      </c>
      <c r="F209" s="165" t="str">
        <f t="shared" si="55"/>
        <v>1年目旅費207</v>
      </c>
      <c r="G209" s="165" t="str">
        <f>IFERROR(+VLOOKUP(F209,インプットシート!$B:$Z,25,0),"")</f>
        <v/>
      </c>
      <c r="H209" s="165" t="str">
        <f>IFERROR(+VLOOKUP(F209,インプットシート!$B:$Z,21,0),"")</f>
        <v/>
      </c>
      <c r="I209">
        <v>207</v>
      </c>
      <c r="J209" s="165" t="str">
        <f t="shared" si="56"/>
        <v>1年目賃金（アルバイト）207</v>
      </c>
      <c r="K209" s="165" t="str">
        <f>IFERROR(+VLOOKUP(J209,インプットシート!$B:$Z,25,0),"")</f>
        <v/>
      </c>
      <c r="L209" s="165" t="str">
        <f>IFERROR(+VLOOKUP(J209,インプットシート!$B:$Z,21,0),"")</f>
        <v/>
      </c>
      <c r="M209">
        <v>207</v>
      </c>
      <c r="N209" s="165" t="str">
        <f t="shared" si="57"/>
        <v>1年目家賃207</v>
      </c>
      <c r="O209" s="165" t="str">
        <f>IFERROR(+VLOOKUP(N209,インプットシート!$B:$Z,25,0),"")</f>
        <v/>
      </c>
      <c r="P209" s="165" t="str">
        <f>IFERROR(+VLOOKUP(N209,インプットシート!$B:$Z,21,0),"")</f>
        <v/>
      </c>
      <c r="Q209">
        <v>207</v>
      </c>
      <c r="R209" s="165" t="str">
        <f t="shared" si="58"/>
        <v>1年目光熱水費207</v>
      </c>
      <c r="S209" s="165" t="str">
        <f>IFERROR(+VLOOKUP(R209,インプットシート!$B:$Z,25,0),"")</f>
        <v/>
      </c>
      <c r="T209" s="165" t="str">
        <f>IFERROR(+VLOOKUP(R209,インプットシート!$B:$Z,21,0),"")</f>
        <v/>
      </c>
      <c r="U209">
        <v>207</v>
      </c>
      <c r="V209" s="165" t="str">
        <f t="shared" si="59"/>
        <v>1年目備品購入費207</v>
      </c>
      <c r="W209" s="165" t="str">
        <f>IFERROR(+VLOOKUP(V209,インプットシート!$B:$Z,25,0),"")</f>
        <v/>
      </c>
      <c r="X209" s="165" t="str">
        <f>IFERROR(+VLOOKUP(V209,インプットシート!$B:$Z,21,0),"")</f>
        <v/>
      </c>
      <c r="Y209">
        <v>207</v>
      </c>
      <c r="Z209" s="165" t="str">
        <f t="shared" si="60"/>
        <v>1年目消耗品費207</v>
      </c>
      <c r="AA209" s="165" t="str">
        <f>IFERROR(+VLOOKUP(Z209,インプットシート!$B:$Z,25,0),"")</f>
        <v/>
      </c>
      <c r="AB209" s="165" t="str">
        <f>IFERROR(+VLOOKUP(Z209,インプットシート!$B:$Z,21,0),"")</f>
        <v/>
      </c>
      <c r="AC209">
        <v>207</v>
      </c>
      <c r="AD209" s="165" t="str">
        <f t="shared" si="61"/>
        <v>1年目借料損料207</v>
      </c>
      <c r="AE209" s="165" t="str">
        <f>IFERROR(+VLOOKUP(AD209,インプットシート!$B:$Z,25,0),"")</f>
        <v/>
      </c>
      <c r="AF209" s="165" t="str">
        <f>IFERROR(+VLOOKUP(AD209,インプットシート!$B:$Z,21,0),"")</f>
        <v/>
      </c>
      <c r="AG209">
        <v>207</v>
      </c>
      <c r="AH209" s="165" t="str">
        <f t="shared" si="62"/>
        <v>1年目印刷製本費207</v>
      </c>
      <c r="AI209" s="165" t="str">
        <f>IFERROR(+VLOOKUP(AH209,インプットシート!$B:$Z,25,0),"")</f>
        <v/>
      </c>
      <c r="AJ209" s="165" t="str">
        <f>IFERROR(+VLOOKUP(AH209,インプットシート!$B:$Z,21,0),"")</f>
        <v/>
      </c>
      <c r="AK209">
        <v>207</v>
      </c>
      <c r="AL209" s="165" t="str">
        <f t="shared" si="63"/>
        <v>1年目通信運搬費207</v>
      </c>
      <c r="AM209" s="165" t="str">
        <f>IFERROR(+VLOOKUP(AL209,インプットシート!$B:$Z,25,0),"")</f>
        <v/>
      </c>
      <c r="AN209" s="165" t="str">
        <f>IFERROR(+VLOOKUP(AL209,インプットシート!$B:$Z,21,0),"")</f>
        <v/>
      </c>
      <c r="AO209">
        <v>207</v>
      </c>
      <c r="AP209" s="165" t="str">
        <f t="shared" si="64"/>
        <v>1年目委託費207</v>
      </c>
      <c r="AQ209" s="165" t="str">
        <f>IFERROR(+VLOOKUP(AP209,インプットシート!$B:$Z,25,0),"")</f>
        <v/>
      </c>
      <c r="AR209" s="165" t="str">
        <f>IFERROR(+VLOOKUP(AP209,インプットシート!$B:$Z,21,0),"")</f>
        <v/>
      </c>
      <c r="AS209">
        <v>207</v>
      </c>
      <c r="AT209" s="165" t="str">
        <f t="shared" si="65"/>
        <v>1年目雑役務費207</v>
      </c>
      <c r="AU209" s="165" t="str">
        <f>IFERROR(+VLOOKUP(AT209,インプットシート!$B:$Z,25,0),"")</f>
        <v/>
      </c>
      <c r="AV209" s="165" t="str">
        <f>IFERROR(+VLOOKUP(AT209,インプットシート!$B:$Z,21,0),"")</f>
        <v/>
      </c>
      <c r="AW209">
        <v>207</v>
      </c>
      <c r="AX209" s="165" t="str">
        <f t="shared" si="66"/>
        <v>1年目保険料207</v>
      </c>
      <c r="AY209" s="165" t="str">
        <f>IFERROR(+VLOOKUP(AX209,インプットシート!$B:$Z,25,0),"")</f>
        <v/>
      </c>
      <c r="AZ209" s="165" t="str">
        <f>IFERROR(+VLOOKUP(AX209,インプットシート!$B:$Z,21,0),"")</f>
        <v/>
      </c>
      <c r="BA209">
        <v>207</v>
      </c>
      <c r="BB209" s="165" t="str">
        <f t="shared" si="67"/>
        <v>1年目その他の経費207</v>
      </c>
      <c r="BC209" s="165" t="str">
        <f>IFERROR(+VLOOKUP(BB209,インプットシート!$B:$Z,25,0),"")</f>
        <v/>
      </c>
      <c r="BD209" s="165" t="str">
        <f>IFERROR(+VLOOKUP(BB209,インプットシート!$B:$Z,21,0),"")</f>
        <v/>
      </c>
      <c r="BE209">
        <v>207</v>
      </c>
      <c r="BF209" s="165" t="str">
        <f t="shared" si="68"/>
        <v>1年目参加費収入207</v>
      </c>
      <c r="BG209" s="165" t="str">
        <f>IFERROR(+VLOOKUP(BF209,インプットシート!$B:$Z,25,0),"")</f>
        <v/>
      </c>
      <c r="BH209" s="165" t="str">
        <f>IFERROR(+VLOOKUP(BF209,インプットシート!$B:$Z,21,0),"")</f>
        <v/>
      </c>
      <c r="BI209">
        <v>207</v>
      </c>
      <c r="BJ209" s="165" t="str">
        <f t="shared" si="69"/>
        <v>1年目寄付金・協賛金収入207</v>
      </c>
      <c r="BK209" s="165" t="str">
        <f>IFERROR(+VLOOKUP(BJ209,インプットシート!$B:$Z,25,0),"")</f>
        <v/>
      </c>
      <c r="BL209" s="165" t="str">
        <f>IFERROR(+VLOOKUP(BJ209,インプットシート!$B:$Z,21,0),"")</f>
        <v/>
      </c>
      <c r="BM209">
        <v>207</v>
      </c>
      <c r="BN209" s="165" t="str">
        <f t="shared" si="70"/>
        <v>1年目一般会計繰入金207</v>
      </c>
      <c r="BO209" s="165" t="str">
        <f>IFERROR(+VLOOKUP(BN209,インプットシート!$B:$Z,25,0),"")</f>
        <v/>
      </c>
      <c r="BP209" s="165" t="str">
        <f>IFERROR(+VLOOKUP(BN209,インプットシート!$B:$Z,21,0),"")</f>
        <v/>
      </c>
      <c r="BQ209">
        <v>207</v>
      </c>
      <c r="BR209" s="165" t="str">
        <f t="shared" si="71"/>
        <v>1年目賃金（職員）207</v>
      </c>
      <c r="BS209" s="165" t="str">
        <f>IFERROR(+VLOOKUP(BR209,インプットシート!$B:$Z,25,0),"")</f>
        <v/>
      </c>
      <c r="BT209" s="165" t="str">
        <f>IFERROR(+VLOOKUP(BR209,インプットシート!$B:$Z,21,0),"")</f>
        <v/>
      </c>
    </row>
    <row r="210" spans="1:72">
      <c r="A210">
        <v>208</v>
      </c>
      <c r="B210" s="165" t="str">
        <f t="shared" si="54"/>
        <v>1年目謝金208</v>
      </c>
      <c r="C210" s="165" t="str">
        <f>IFERROR(+VLOOKUP(B210,インプットシート!$B:$Z,25,0),"")</f>
        <v/>
      </c>
      <c r="D210" s="165" t="str">
        <f>IFERROR(+VLOOKUP(B210,インプットシート!$B:$Z,21,0),"")</f>
        <v/>
      </c>
      <c r="E210">
        <v>208</v>
      </c>
      <c r="F210" s="165" t="str">
        <f t="shared" si="55"/>
        <v>1年目旅費208</v>
      </c>
      <c r="G210" s="165" t="str">
        <f>IFERROR(+VLOOKUP(F210,インプットシート!$B:$Z,25,0),"")</f>
        <v/>
      </c>
      <c r="H210" s="165" t="str">
        <f>IFERROR(+VLOOKUP(F210,インプットシート!$B:$Z,21,0),"")</f>
        <v/>
      </c>
      <c r="I210">
        <v>208</v>
      </c>
      <c r="J210" s="165" t="str">
        <f t="shared" si="56"/>
        <v>1年目賃金（アルバイト）208</v>
      </c>
      <c r="K210" s="165" t="str">
        <f>IFERROR(+VLOOKUP(J210,インプットシート!$B:$Z,25,0),"")</f>
        <v/>
      </c>
      <c r="L210" s="165" t="str">
        <f>IFERROR(+VLOOKUP(J210,インプットシート!$B:$Z,21,0),"")</f>
        <v/>
      </c>
      <c r="M210">
        <v>208</v>
      </c>
      <c r="N210" s="165" t="str">
        <f t="shared" si="57"/>
        <v>1年目家賃208</v>
      </c>
      <c r="O210" s="165" t="str">
        <f>IFERROR(+VLOOKUP(N210,インプットシート!$B:$Z,25,0),"")</f>
        <v/>
      </c>
      <c r="P210" s="165" t="str">
        <f>IFERROR(+VLOOKUP(N210,インプットシート!$B:$Z,21,0),"")</f>
        <v/>
      </c>
      <c r="Q210">
        <v>208</v>
      </c>
      <c r="R210" s="165" t="str">
        <f t="shared" si="58"/>
        <v>1年目光熱水費208</v>
      </c>
      <c r="S210" s="165" t="str">
        <f>IFERROR(+VLOOKUP(R210,インプットシート!$B:$Z,25,0),"")</f>
        <v/>
      </c>
      <c r="T210" s="165" t="str">
        <f>IFERROR(+VLOOKUP(R210,インプットシート!$B:$Z,21,0),"")</f>
        <v/>
      </c>
      <c r="U210">
        <v>208</v>
      </c>
      <c r="V210" s="165" t="str">
        <f t="shared" si="59"/>
        <v>1年目備品購入費208</v>
      </c>
      <c r="W210" s="165" t="str">
        <f>IFERROR(+VLOOKUP(V210,インプットシート!$B:$Z,25,0),"")</f>
        <v/>
      </c>
      <c r="X210" s="165" t="str">
        <f>IFERROR(+VLOOKUP(V210,インプットシート!$B:$Z,21,0),"")</f>
        <v/>
      </c>
      <c r="Y210">
        <v>208</v>
      </c>
      <c r="Z210" s="165" t="str">
        <f t="shared" si="60"/>
        <v>1年目消耗品費208</v>
      </c>
      <c r="AA210" s="165" t="str">
        <f>IFERROR(+VLOOKUP(Z210,インプットシート!$B:$Z,25,0),"")</f>
        <v/>
      </c>
      <c r="AB210" s="165" t="str">
        <f>IFERROR(+VLOOKUP(Z210,インプットシート!$B:$Z,21,0),"")</f>
        <v/>
      </c>
      <c r="AC210">
        <v>208</v>
      </c>
      <c r="AD210" s="165" t="str">
        <f t="shared" si="61"/>
        <v>1年目借料損料208</v>
      </c>
      <c r="AE210" s="165" t="str">
        <f>IFERROR(+VLOOKUP(AD210,インプットシート!$B:$Z,25,0),"")</f>
        <v/>
      </c>
      <c r="AF210" s="165" t="str">
        <f>IFERROR(+VLOOKUP(AD210,インプットシート!$B:$Z,21,0),"")</f>
        <v/>
      </c>
      <c r="AG210">
        <v>208</v>
      </c>
      <c r="AH210" s="165" t="str">
        <f t="shared" si="62"/>
        <v>1年目印刷製本費208</v>
      </c>
      <c r="AI210" s="165" t="str">
        <f>IFERROR(+VLOOKUP(AH210,インプットシート!$B:$Z,25,0),"")</f>
        <v/>
      </c>
      <c r="AJ210" s="165" t="str">
        <f>IFERROR(+VLOOKUP(AH210,インプットシート!$B:$Z,21,0),"")</f>
        <v/>
      </c>
      <c r="AK210">
        <v>208</v>
      </c>
      <c r="AL210" s="165" t="str">
        <f t="shared" si="63"/>
        <v>1年目通信運搬費208</v>
      </c>
      <c r="AM210" s="165" t="str">
        <f>IFERROR(+VLOOKUP(AL210,インプットシート!$B:$Z,25,0),"")</f>
        <v/>
      </c>
      <c r="AN210" s="165" t="str">
        <f>IFERROR(+VLOOKUP(AL210,インプットシート!$B:$Z,21,0),"")</f>
        <v/>
      </c>
      <c r="AO210">
        <v>208</v>
      </c>
      <c r="AP210" s="165" t="str">
        <f t="shared" si="64"/>
        <v>1年目委託費208</v>
      </c>
      <c r="AQ210" s="165" t="str">
        <f>IFERROR(+VLOOKUP(AP210,インプットシート!$B:$Z,25,0),"")</f>
        <v/>
      </c>
      <c r="AR210" s="165" t="str">
        <f>IFERROR(+VLOOKUP(AP210,インプットシート!$B:$Z,21,0),"")</f>
        <v/>
      </c>
      <c r="AS210">
        <v>208</v>
      </c>
      <c r="AT210" s="165" t="str">
        <f t="shared" si="65"/>
        <v>1年目雑役務費208</v>
      </c>
      <c r="AU210" s="165" t="str">
        <f>IFERROR(+VLOOKUP(AT210,インプットシート!$B:$Z,25,0),"")</f>
        <v/>
      </c>
      <c r="AV210" s="165" t="str">
        <f>IFERROR(+VLOOKUP(AT210,インプットシート!$B:$Z,21,0),"")</f>
        <v/>
      </c>
      <c r="AW210">
        <v>208</v>
      </c>
      <c r="AX210" s="165" t="str">
        <f t="shared" si="66"/>
        <v>1年目保険料208</v>
      </c>
      <c r="AY210" s="165" t="str">
        <f>IFERROR(+VLOOKUP(AX210,インプットシート!$B:$Z,25,0),"")</f>
        <v/>
      </c>
      <c r="AZ210" s="165" t="str">
        <f>IFERROR(+VLOOKUP(AX210,インプットシート!$B:$Z,21,0),"")</f>
        <v/>
      </c>
      <c r="BA210">
        <v>208</v>
      </c>
      <c r="BB210" s="165" t="str">
        <f t="shared" si="67"/>
        <v>1年目その他の経費208</v>
      </c>
      <c r="BC210" s="165" t="str">
        <f>IFERROR(+VLOOKUP(BB210,インプットシート!$B:$Z,25,0),"")</f>
        <v/>
      </c>
      <c r="BD210" s="165" t="str">
        <f>IFERROR(+VLOOKUP(BB210,インプットシート!$B:$Z,21,0),"")</f>
        <v/>
      </c>
      <c r="BE210">
        <v>208</v>
      </c>
      <c r="BF210" s="165" t="str">
        <f t="shared" si="68"/>
        <v>1年目参加費収入208</v>
      </c>
      <c r="BG210" s="165" t="str">
        <f>IFERROR(+VLOOKUP(BF210,インプットシート!$B:$Z,25,0),"")</f>
        <v/>
      </c>
      <c r="BH210" s="165" t="str">
        <f>IFERROR(+VLOOKUP(BF210,インプットシート!$B:$Z,21,0),"")</f>
        <v/>
      </c>
      <c r="BI210">
        <v>208</v>
      </c>
      <c r="BJ210" s="165" t="str">
        <f t="shared" si="69"/>
        <v>1年目寄付金・協賛金収入208</v>
      </c>
      <c r="BK210" s="165" t="str">
        <f>IFERROR(+VLOOKUP(BJ210,インプットシート!$B:$Z,25,0),"")</f>
        <v/>
      </c>
      <c r="BL210" s="165" t="str">
        <f>IFERROR(+VLOOKUP(BJ210,インプットシート!$B:$Z,21,0),"")</f>
        <v/>
      </c>
      <c r="BM210">
        <v>208</v>
      </c>
      <c r="BN210" s="165" t="str">
        <f t="shared" si="70"/>
        <v>1年目一般会計繰入金208</v>
      </c>
      <c r="BO210" s="165" t="str">
        <f>IFERROR(+VLOOKUP(BN210,インプットシート!$B:$Z,25,0),"")</f>
        <v/>
      </c>
      <c r="BP210" s="165" t="str">
        <f>IFERROR(+VLOOKUP(BN210,インプットシート!$B:$Z,21,0),"")</f>
        <v/>
      </c>
      <c r="BQ210">
        <v>208</v>
      </c>
      <c r="BR210" s="165" t="str">
        <f t="shared" si="71"/>
        <v>1年目賃金（職員）208</v>
      </c>
      <c r="BS210" s="165" t="str">
        <f>IFERROR(+VLOOKUP(BR210,インプットシート!$B:$Z,25,0),"")</f>
        <v/>
      </c>
      <c r="BT210" s="165" t="str">
        <f>IFERROR(+VLOOKUP(BR210,インプットシート!$B:$Z,21,0),"")</f>
        <v/>
      </c>
    </row>
    <row r="211" spans="1:72">
      <c r="A211">
        <v>209</v>
      </c>
      <c r="B211" s="165" t="str">
        <f t="shared" si="54"/>
        <v>1年目謝金209</v>
      </c>
      <c r="C211" s="165" t="str">
        <f>IFERROR(+VLOOKUP(B211,インプットシート!$B:$Z,25,0),"")</f>
        <v/>
      </c>
      <c r="D211" s="165" t="str">
        <f>IFERROR(+VLOOKUP(B211,インプットシート!$B:$Z,21,0),"")</f>
        <v/>
      </c>
      <c r="E211">
        <v>209</v>
      </c>
      <c r="F211" s="165" t="str">
        <f t="shared" si="55"/>
        <v>1年目旅費209</v>
      </c>
      <c r="G211" s="165" t="str">
        <f>IFERROR(+VLOOKUP(F211,インプットシート!$B:$Z,25,0),"")</f>
        <v/>
      </c>
      <c r="H211" s="165" t="str">
        <f>IFERROR(+VLOOKUP(F211,インプットシート!$B:$Z,21,0),"")</f>
        <v/>
      </c>
      <c r="I211">
        <v>209</v>
      </c>
      <c r="J211" s="165" t="str">
        <f t="shared" si="56"/>
        <v>1年目賃金（アルバイト）209</v>
      </c>
      <c r="K211" s="165" t="str">
        <f>IFERROR(+VLOOKUP(J211,インプットシート!$B:$Z,25,0),"")</f>
        <v/>
      </c>
      <c r="L211" s="165" t="str">
        <f>IFERROR(+VLOOKUP(J211,インプットシート!$B:$Z,21,0),"")</f>
        <v/>
      </c>
      <c r="M211">
        <v>209</v>
      </c>
      <c r="N211" s="165" t="str">
        <f t="shared" si="57"/>
        <v>1年目家賃209</v>
      </c>
      <c r="O211" s="165" t="str">
        <f>IFERROR(+VLOOKUP(N211,インプットシート!$B:$Z,25,0),"")</f>
        <v/>
      </c>
      <c r="P211" s="165" t="str">
        <f>IFERROR(+VLOOKUP(N211,インプットシート!$B:$Z,21,0),"")</f>
        <v/>
      </c>
      <c r="Q211">
        <v>209</v>
      </c>
      <c r="R211" s="165" t="str">
        <f t="shared" si="58"/>
        <v>1年目光熱水費209</v>
      </c>
      <c r="S211" s="165" t="str">
        <f>IFERROR(+VLOOKUP(R211,インプットシート!$B:$Z,25,0),"")</f>
        <v/>
      </c>
      <c r="T211" s="165" t="str">
        <f>IFERROR(+VLOOKUP(R211,インプットシート!$B:$Z,21,0),"")</f>
        <v/>
      </c>
      <c r="U211">
        <v>209</v>
      </c>
      <c r="V211" s="165" t="str">
        <f t="shared" si="59"/>
        <v>1年目備品購入費209</v>
      </c>
      <c r="W211" s="165" t="str">
        <f>IFERROR(+VLOOKUP(V211,インプットシート!$B:$Z,25,0),"")</f>
        <v/>
      </c>
      <c r="X211" s="165" t="str">
        <f>IFERROR(+VLOOKUP(V211,インプットシート!$B:$Z,21,0),"")</f>
        <v/>
      </c>
      <c r="Y211">
        <v>209</v>
      </c>
      <c r="Z211" s="165" t="str">
        <f t="shared" si="60"/>
        <v>1年目消耗品費209</v>
      </c>
      <c r="AA211" s="165" t="str">
        <f>IFERROR(+VLOOKUP(Z211,インプットシート!$B:$Z,25,0),"")</f>
        <v/>
      </c>
      <c r="AB211" s="165" t="str">
        <f>IFERROR(+VLOOKUP(Z211,インプットシート!$B:$Z,21,0),"")</f>
        <v/>
      </c>
      <c r="AC211">
        <v>209</v>
      </c>
      <c r="AD211" s="165" t="str">
        <f t="shared" si="61"/>
        <v>1年目借料損料209</v>
      </c>
      <c r="AE211" s="165" t="str">
        <f>IFERROR(+VLOOKUP(AD211,インプットシート!$B:$Z,25,0),"")</f>
        <v/>
      </c>
      <c r="AF211" s="165" t="str">
        <f>IFERROR(+VLOOKUP(AD211,インプットシート!$B:$Z,21,0),"")</f>
        <v/>
      </c>
      <c r="AG211">
        <v>209</v>
      </c>
      <c r="AH211" s="165" t="str">
        <f t="shared" si="62"/>
        <v>1年目印刷製本費209</v>
      </c>
      <c r="AI211" s="165" t="str">
        <f>IFERROR(+VLOOKUP(AH211,インプットシート!$B:$Z,25,0),"")</f>
        <v/>
      </c>
      <c r="AJ211" s="165" t="str">
        <f>IFERROR(+VLOOKUP(AH211,インプットシート!$B:$Z,21,0),"")</f>
        <v/>
      </c>
      <c r="AK211">
        <v>209</v>
      </c>
      <c r="AL211" s="165" t="str">
        <f t="shared" si="63"/>
        <v>1年目通信運搬費209</v>
      </c>
      <c r="AM211" s="165" t="str">
        <f>IFERROR(+VLOOKUP(AL211,インプットシート!$B:$Z,25,0),"")</f>
        <v/>
      </c>
      <c r="AN211" s="165" t="str">
        <f>IFERROR(+VLOOKUP(AL211,インプットシート!$B:$Z,21,0),"")</f>
        <v/>
      </c>
      <c r="AO211">
        <v>209</v>
      </c>
      <c r="AP211" s="165" t="str">
        <f t="shared" si="64"/>
        <v>1年目委託費209</v>
      </c>
      <c r="AQ211" s="165" t="str">
        <f>IFERROR(+VLOOKUP(AP211,インプットシート!$B:$Z,25,0),"")</f>
        <v/>
      </c>
      <c r="AR211" s="165" t="str">
        <f>IFERROR(+VLOOKUP(AP211,インプットシート!$B:$Z,21,0),"")</f>
        <v/>
      </c>
      <c r="AS211">
        <v>209</v>
      </c>
      <c r="AT211" s="165" t="str">
        <f t="shared" si="65"/>
        <v>1年目雑役務費209</v>
      </c>
      <c r="AU211" s="165" t="str">
        <f>IFERROR(+VLOOKUP(AT211,インプットシート!$B:$Z,25,0),"")</f>
        <v/>
      </c>
      <c r="AV211" s="165" t="str">
        <f>IFERROR(+VLOOKUP(AT211,インプットシート!$B:$Z,21,0),"")</f>
        <v/>
      </c>
      <c r="AW211">
        <v>209</v>
      </c>
      <c r="AX211" s="165" t="str">
        <f t="shared" si="66"/>
        <v>1年目保険料209</v>
      </c>
      <c r="AY211" s="165" t="str">
        <f>IFERROR(+VLOOKUP(AX211,インプットシート!$B:$Z,25,0),"")</f>
        <v/>
      </c>
      <c r="AZ211" s="165" t="str">
        <f>IFERROR(+VLOOKUP(AX211,インプットシート!$B:$Z,21,0),"")</f>
        <v/>
      </c>
      <c r="BA211">
        <v>209</v>
      </c>
      <c r="BB211" s="165" t="str">
        <f t="shared" si="67"/>
        <v>1年目その他の経費209</v>
      </c>
      <c r="BC211" s="165" t="str">
        <f>IFERROR(+VLOOKUP(BB211,インプットシート!$B:$Z,25,0),"")</f>
        <v/>
      </c>
      <c r="BD211" s="165" t="str">
        <f>IFERROR(+VLOOKUP(BB211,インプットシート!$B:$Z,21,0),"")</f>
        <v/>
      </c>
      <c r="BE211">
        <v>209</v>
      </c>
      <c r="BF211" s="165" t="str">
        <f t="shared" si="68"/>
        <v>1年目参加費収入209</v>
      </c>
      <c r="BG211" s="165" t="str">
        <f>IFERROR(+VLOOKUP(BF211,インプットシート!$B:$Z,25,0),"")</f>
        <v/>
      </c>
      <c r="BH211" s="165" t="str">
        <f>IFERROR(+VLOOKUP(BF211,インプットシート!$B:$Z,21,0),"")</f>
        <v/>
      </c>
      <c r="BI211">
        <v>209</v>
      </c>
      <c r="BJ211" s="165" t="str">
        <f t="shared" si="69"/>
        <v>1年目寄付金・協賛金収入209</v>
      </c>
      <c r="BK211" s="165" t="str">
        <f>IFERROR(+VLOOKUP(BJ211,インプットシート!$B:$Z,25,0),"")</f>
        <v/>
      </c>
      <c r="BL211" s="165" t="str">
        <f>IFERROR(+VLOOKUP(BJ211,インプットシート!$B:$Z,21,0),"")</f>
        <v/>
      </c>
      <c r="BM211">
        <v>209</v>
      </c>
      <c r="BN211" s="165" t="str">
        <f t="shared" si="70"/>
        <v>1年目一般会計繰入金209</v>
      </c>
      <c r="BO211" s="165" t="str">
        <f>IFERROR(+VLOOKUP(BN211,インプットシート!$B:$Z,25,0),"")</f>
        <v/>
      </c>
      <c r="BP211" s="165" t="str">
        <f>IFERROR(+VLOOKUP(BN211,インプットシート!$B:$Z,21,0),"")</f>
        <v/>
      </c>
      <c r="BQ211">
        <v>209</v>
      </c>
      <c r="BR211" s="165" t="str">
        <f t="shared" si="71"/>
        <v>1年目賃金（職員）209</v>
      </c>
      <c r="BS211" s="165" t="str">
        <f>IFERROR(+VLOOKUP(BR211,インプットシート!$B:$Z,25,0),"")</f>
        <v/>
      </c>
      <c r="BT211" s="165" t="str">
        <f>IFERROR(+VLOOKUP(BR211,インプットシート!$B:$Z,21,0),"")</f>
        <v/>
      </c>
    </row>
    <row r="212" spans="1:72">
      <c r="A212">
        <v>210</v>
      </c>
      <c r="B212" s="165" t="str">
        <f t="shared" si="54"/>
        <v>1年目謝金210</v>
      </c>
      <c r="C212" s="165" t="str">
        <f>IFERROR(+VLOOKUP(B212,インプットシート!$B:$Z,25,0),"")</f>
        <v/>
      </c>
      <c r="D212" s="165" t="str">
        <f>IFERROR(+VLOOKUP(B212,インプットシート!$B:$Z,21,0),"")</f>
        <v/>
      </c>
      <c r="E212">
        <v>210</v>
      </c>
      <c r="F212" s="165" t="str">
        <f t="shared" si="55"/>
        <v>1年目旅費210</v>
      </c>
      <c r="G212" s="165" t="str">
        <f>IFERROR(+VLOOKUP(F212,インプットシート!$B:$Z,25,0),"")</f>
        <v/>
      </c>
      <c r="H212" s="165" t="str">
        <f>IFERROR(+VLOOKUP(F212,インプットシート!$B:$Z,21,0),"")</f>
        <v/>
      </c>
      <c r="I212">
        <v>210</v>
      </c>
      <c r="J212" s="165" t="str">
        <f t="shared" si="56"/>
        <v>1年目賃金（アルバイト）210</v>
      </c>
      <c r="K212" s="165" t="str">
        <f>IFERROR(+VLOOKUP(J212,インプットシート!$B:$Z,25,0),"")</f>
        <v/>
      </c>
      <c r="L212" s="165" t="str">
        <f>IFERROR(+VLOOKUP(J212,インプットシート!$B:$Z,21,0),"")</f>
        <v/>
      </c>
      <c r="M212">
        <v>210</v>
      </c>
      <c r="N212" s="165" t="str">
        <f t="shared" si="57"/>
        <v>1年目家賃210</v>
      </c>
      <c r="O212" s="165" t="str">
        <f>IFERROR(+VLOOKUP(N212,インプットシート!$B:$Z,25,0),"")</f>
        <v/>
      </c>
      <c r="P212" s="165" t="str">
        <f>IFERROR(+VLOOKUP(N212,インプットシート!$B:$Z,21,0),"")</f>
        <v/>
      </c>
      <c r="Q212">
        <v>210</v>
      </c>
      <c r="R212" s="165" t="str">
        <f t="shared" si="58"/>
        <v>1年目光熱水費210</v>
      </c>
      <c r="S212" s="165" t="str">
        <f>IFERROR(+VLOOKUP(R212,インプットシート!$B:$Z,25,0),"")</f>
        <v/>
      </c>
      <c r="T212" s="165" t="str">
        <f>IFERROR(+VLOOKUP(R212,インプットシート!$B:$Z,21,0),"")</f>
        <v/>
      </c>
      <c r="U212">
        <v>210</v>
      </c>
      <c r="V212" s="165" t="str">
        <f t="shared" si="59"/>
        <v>1年目備品購入費210</v>
      </c>
      <c r="W212" s="165" t="str">
        <f>IFERROR(+VLOOKUP(V212,インプットシート!$B:$Z,25,0),"")</f>
        <v/>
      </c>
      <c r="X212" s="165" t="str">
        <f>IFERROR(+VLOOKUP(V212,インプットシート!$B:$Z,21,0),"")</f>
        <v/>
      </c>
      <c r="Y212">
        <v>210</v>
      </c>
      <c r="Z212" s="165" t="str">
        <f t="shared" si="60"/>
        <v>1年目消耗品費210</v>
      </c>
      <c r="AA212" s="165" t="str">
        <f>IFERROR(+VLOOKUP(Z212,インプットシート!$B:$Z,25,0),"")</f>
        <v/>
      </c>
      <c r="AB212" s="165" t="str">
        <f>IFERROR(+VLOOKUP(Z212,インプットシート!$B:$Z,21,0),"")</f>
        <v/>
      </c>
      <c r="AC212">
        <v>210</v>
      </c>
      <c r="AD212" s="165" t="str">
        <f t="shared" si="61"/>
        <v>1年目借料損料210</v>
      </c>
      <c r="AE212" s="165" t="str">
        <f>IFERROR(+VLOOKUP(AD212,インプットシート!$B:$Z,25,0),"")</f>
        <v/>
      </c>
      <c r="AF212" s="165" t="str">
        <f>IFERROR(+VLOOKUP(AD212,インプットシート!$B:$Z,21,0),"")</f>
        <v/>
      </c>
      <c r="AG212">
        <v>210</v>
      </c>
      <c r="AH212" s="165" t="str">
        <f t="shared" si="62"/>
        <v>1年目印刷製本費210</v>
      </c>
      <c r="AI212" s="165" t="str">
        <f>IFERROR(+VLOOKUP(AH212,インプットシート!$B:$Z,25,0),"")</f>
        <v/>
      </c>
      <c r="AJ212" s="165" t="str">
        <f>IFERROR(+VLOOKUP(AH212,インプットシート!$B:$Z,21,0),"")</f>
        <v/>
      </c>
      <c r="AK212">
        <v>210</v>
      </c>
      <c r="AL212" s="165" t="str">
        <f t="shared" si="63"/>
        <v>1年目通信運搬費210</v>
      </c>
      <c r="AM212" s="165" t="str">
        <f>IFERROR(+VLOOKUP(AL212,インプットシート!$B:$Z,25,0),"")</f>
        <v/>
      </c>
      <c r="AN212" s="165" t="str">
        <f>IFERROR(+VLOOKUP(AL212,インプットシート!$B:$Z,21,0),"")</f>
        <v/>
      </c>
      <c r="AO212">
        <v>210</v>
      </c>
      <c r="AP212" s="165" t="str">
        <f t="shared" si="64"/>
        <v>1年目委託費210</v>
      </c>
      <c r="AQ212" s="165" t="str">
        <f>IFERROR(+VLOOKUP(AP212,インプットシート!$B:$Z,25,0),"")</f>
        <v/>
      </c>
      <c r="AR212" s="165" t="str">
        <f>IFERROR(+VLOOKUP(AP212,インプットシート!$B:$Z,21,0),"")</f>
        <v/>
      </c>
      <c r="AS212">
        <v>210</v>
      </c>
      <c r="AT212" s="165" t="str">
        <f t="shared" si="65"/>
        <v>1年目雑役務費210</v>
      </c>
      <c r="AU212" s="165" t="str">
        <f>IFERROR(+VLOOKUP(AT212,インプットシート!$B:$Z,25,0),"")</f>
        <v/>
      </c>
      <c r="AV212" s="165" t="str">
        <f>IFERROR(+VLOOKUP(AT212,インプットシート!$B:$Z,21,0),"")</f>
        <v/>
      </c>
      <c r="AW212">
        <v>210</v>
      </c>
      <c r="AX212" s="165" t="str">
        <f t="shared" si="66"/>
        <v>1年目保険料210</v>
      </c>
      <c r="AY212" s="165" t="str">
        <f>IFERROR(+VLOOKUP(AX212,インプットシート!$B:$Z,25,0),"")</f>
        <v/>
      </c>
      <c r="AZ212" s="165" t="str">
        <f>IFERROR(+VLOOKUP(AX212,インプットシート!$B:$Z,21,0),"")</f>
        <v/>
      </c>
      <c r="BA212">
        <v>210</v>
      </c>
      <c r="BB212" s="165" t="str">
        <f t="shared" si="67"/>
        <v>1年目その他の経費210</v>
      </c>
      <c r="BC212" s="165" t="str">
        <f>IFERROR(+VLOOKUP(BB212,インプットシート!$B:$Z,25,0),"")</f>
        <v/>
      </c>
      <c r="BD212" s="165" t="str">
        <f>IFERROR(+VLOOKUP(BB212,インプットシート!$B:$Z,21,0),"")</f>
        <v/>
      </c>
      <c r="BE212">
        <v>210</v>
      </c>
      <c r="BF212" s="165" t="str">
        <f t="shared" si="68"/>
        <v>1年目参加費収入210</v>
      </c>
      <c r="BG212" s="165" t="str">
        <f>IFERROR(+VLOOKUP(BF212,インプットシート!$B:$Z,25,0),"")</f>
        <v/>
      </c>
      <c r="BH212" s="165" t="str">
        <f>IFERROR(+VLOOKUP(BF212,インプットシート!$B:$Z,21,0),"")</f>
        <v/>
      </c>
      <c r="BI212">
        <v>210</v>
      </c>
      <c r="BJ212" s="165" t="str">
        <f t="shared" si="69"/>
        <v>1年目寄付金・協賛金収入210</v>
      </c>
      <c r="BK212" s="165" t="str">
        <f>IFERROR(+VLOOKUP(BJ212,インプットシート!$B:$Z,25,0),"")</f>
        <v/>
      </c>
      <c r="BL212" s="165" t="str">
        <f>IFERROR(+VLOOKUP(BJ212,インプットシート!$B:$Z,21,0),"")</f>
        <v/>
      </c>
      <c r="BM212">
        <v>210</v>
      </c>
      <c r="BN212" s="165" t="str">
        <f t="shared" si="70"/>
        <v>1年目一般会計繰入金210</v>
      </c>
      <c r="BO212" s="165" t="str">
        <f>IFERROR(+VLOOKUP(BN212,インプットシート!$B:$Z,25,0),"")</f>
        <v/>
      </c>
      <c r="BP212" s="165" t="str">
        <f>IFERROR(+VLOOKUP(BN212,インプットシート!$B:$Z,21,0),"")</f>
        <v/>
      </c>
      <c r="BQ212">
        <v>210</v>
      </c>
      <c r="BR212" s="165" t="str">
        <f t="shared" si="71"/>
        <v>1年目賃金（職員）210</v>
      </c>
      <c r="BS212" s="165" t="str">
        <f>IFERROR(+VLOOKUP(BR212,インプットシート!$B:$Z,25,0),"")</f>
        <v/>
      </c>
      <c r="BT212" s="165" t="str">
        <f>IFERROR(+VLOOKUP(BR212,インプットシート!$B:$Z,21,0),"")</f>
        <v/>
      </c>
    </row>
    <row r="213" spans="1:72">
      <c r="A213">
        <v>211</v>
      </c>
      <c r="B213" s="165" t="str">
        <f t="shared" si="54"/>
        <v>1年目謝金211</v>
      </c>
      <c r="C213" s="165" t="str">
        <f>IFERROR(+VLOOKUP(B213,インプットシート!$B:$Z,25,0),"")</f>
        <v/>
      </c>
      <c r="D213" s="165" t="str">
        <f>IFERROR(+VLOOKUP(B213,インプットシート!$B:$Z,21,0),"")</f>
        <v/>
      </c>
      <c r="E213">
        <v>211</v>
      </c>
      <c r="F213" s="165" t="str">
        <f t="shared" si="55"/>
        <v>1年目旅費211</v>
      </c>
      <c r="G213" s="165" t="str">
        <f>IFERROR(+VLOOKUP(F213,インプットシート!$B:$Z,25,0),"")</f>
        <v/>
      </c>
      <c r="H213" s="165" t="str">
        <f>IFERROR(+VLOOKUP(F213,インプットシート!$B:$Z,21,0),"")</f>
        <v/>
      </c>
      <c r="I213">
        <v>211</v>
      </c>
      <c r="J213" s="165" t="str">
        <f t="shared" si="56"/>
        <v>1年目賃金（アルバイト）211</v>
      </c>
      <c r="K213" s="165" t="str">
        <f>IFERROR(+VLOOKUP(J213,インプットシート!$B:$Z,25,0),"")</f>
        <v/>
      </c>
      <c r="L213" s="165" t="str">
        <f>IFERROR(+VLOOKUP(J213,インプットシート!$B:$Z,21,0),"")</f>
        <v/>
      </c>
      <c r="M213">
        <v>211</v>
      </c>
      <c r="N213" s="165" t="str">
        <f t="shared" si="57"/>
        <v>1年目家賃211</v>
      </c>
      <c r="O213" s="165" t="str">
        <f>IFERROR(+VLOOKUP(N213,インプットシート!$B:$Z,25,0),"")</f>
        <v/>
      </c>
      <c r="P213" s="165" t="str">
        <f>IFERROR(+VLOOKUP(N213,インプットシート!$B:$Z,21,0),"")</f>
        <v/>
      </c>
      <c r="Q213">
        <v>211</v>
      </c>
      <c r="R213" s="165" t="str">
        <f t="shared" si="58"/>
        <v>1年目光熱水費211</v>
      </c>
      <c r="S213" s="165" t="str">
        <f>IFERROR(+VLOOKUP(R213,インプットシート!$B:$Z,25,0),"")</f>
        <v/>
      </c>
      <c r="T213" s="165" t="str">
        <f>IFERROR(+VLOOKUP(R213,インプットシート!$B:$Z,21,0),"")</f>
        <v/>
      </c>
      <c r="U213">
        <v>211</v>
      </c>
      <c r="V213" s="165" t="str">
        <f t="shared" si="59"/>
        <v>1年目備品購入費211</v>
      </c>
      <c r="W213" s="165" t="str">
        <f>IFERROR(+VLOOKUP(V213,インプットシート!$B:$Z,25,0),"")</f>
        <v/>
      </c>
      <c r="X213" s="165" t="str">
        <f>IFERROR(+VLOOKUP(V213,インプットシート!$B:$Z,21,0),"")</f>
        <v/>
      </c>
      <c r="Y213">
        <v>211</v>
      </c>
      <c r="Z213" s="165" t="str">
        <f t="shared" si="60"/>
        <v>1年目消耗品費211</v>
      </c>
      <c r="AA213" s="165" t="str">
        <f>IFERROR(+VLOOKUP(Z213,インプットシート!$B:$Z,25,0),"")</f>
        <v/>
      </c>
      <c r="AB213" s="165" t="str">
        <f>IFERROR(+VLOOKUP(Z213,インプットシート!$B:$Z,21,0),"")</f>
        <v/>
      </c>
      <c r="AC213">
        <v>211</v>
      </c>
      <c r="AD213" s="165" t="str">
        <f t="shared" si="61"/>
        <v>1年目借料損料211</v>
      </c>
      <c r="AE213" s="165" t="str">
        <f>IFERROR(+VLOOKUP(AD213,インプットシート!$B:$Z,25,0),"")</f>
        <v/>
      </c>
      <c r="AF213" s="165" t="str">
        <f>IFERROR(+VLOOKUP(AD213,インプットシート!$B:$Z,21,0),"")</f>
        <v/>
      </c>
      <c r="AG213">
        <v>211</v>
      </c>
      <c r="AH213" s="165" t="str">
        <f t="shared" si="62"/>
        <v>1年目印刷製本費211</v>
      </c>
      <c r="AI213" s="165" t="str">
        <f>IFERROR(+VLOOKUP(AH213,インプットシート!$B:$Z,25,0),"")</f>
        <v/>
      </c>
      <c r="AJ213" s="165" t="str">
        <f>IFERROR(+VLOOKUP(AH213,インプットシート!$B:$Z,21,0),"")</f>
        <v/>
      </c>
      <c r="AK213">
        <v>211</v>
      </c>
      <c r="AL213" s="165" t="str">
        <f t="shared" si="63"/>
        <v>1年目通信運搬費211</v>
      </c>
      <c r="AM213" s="165" t="str">
        <f>IFERROR(+VLOOKUP(AL213,インプットシート!$B:$Z,25,0),"")</f>
        <v/>
      </c>
      <c r="AN213" s="165" t="str">
        <f>IFERROR(+VLOOKUP(AL213,インプットシート!$B:$Z,21,0),"")</f>
        <v/>
      </c>
      <c r="AO213">
        <v>211</v>
      </c>
      <c r="AP213" s="165" t="str">
        <f t="shared" si="64"/>
        <v>1年目委託費211</v>
      </c>
      <c r="AQ213" s="165" t="str">
        <f>IFERROR(+VLOOKUP(AP213,インプットシート!$B:$Z,25,0),"")</f>
        <v/>
      </c>
      <c r="AR213" s="165" t="str">
        <f>IFERROR(+VLOOKUP(AP213,インプットシート!$B:$Z,21,0),"")</f>
        <v/>
      </c>
      <c r="AS213">
        <v>211</v>
      </c>
      <c r="AT213" s="165" t="str">
        <f t="shared" si="65"/>
        <v>1年目雑役務費211</v>
      </c>
      <c r="AU213" s="165" t="str">
        <f>IFERROR(+VLOOKUP(AT213,インプットシート!$B:$Z,25,0),"")</f>
        <v/>
      </c>
      <c r="AV213" s="165" t="str">
        <f>IFERROR(+VLOOKUP(AT213,インプットシート!$B:$Z,21,0),"")</f>
        <v/>
      </c>
      <c r="AW213">
        <v>211</v>
      </c>
      <c r="AX213" s="165" t="str">
        <f t="shared" si="66"/>
        <v>1年目保険料211</v>
      </c>
      <c r="AY213" s="165" t="str">
        <f>IFERROR(+VLOOKUP(AX213,インプットシート!$B:$Z,25,0),"")</f>
        <v/>
      </c>
      <c r="AZ213" s="165" t="str">
        <f>IFERROR(+VLOOKUP(AX213,インプットシート!$B:$Z,21,0),"")</f>
        <v/>
      </c>
      <c r="BA213">
        <v>211</v>
      </c>
      <c r="BB213" s="165" t="str">
        <f t="shared" si="67"/>
        <v>1年目その他の経費211</v>
      </c>
      <c r="BC213" s="165" t="str">
        <f>IFERROR(+VLOOKUP(BB213,インプットシート!$B:$Z,25,0),"")</f>
        <v/>
      </c>
      <c r="BD213" s="165" t="str">
        <f>IFERROR(+VLOOKUP(BB213,インプットシート!$B:$Z,21,0),"")</f>
        <v/>
      </c>
      <c r="BE213">
        <v>211</v>
      </c>
      <c r="BF213" s="165" t="str">
        <f t="shared" si="68"/>
        <v>1年目参加費収入211</v>
      </c>
      <c r="BG213" s="165" t="str">
        <f>IFERROR(+VLOOKUP(BF213,インプットシート!$B:$Z,25,0),"")</f>
        <v/>
      </c>
      <c r="BH213" s="165" t="str">
        <f>IFERROR(+VLOOKUP(BF213,インプットシート!$B:$Z,21,0),"")</f>
        <v/>
      </c>
      <c r="BI213">
        <v>211</v>
      </c>
      <c r="BJ213" s="165" t="str">
        <f t="shared" si="69"/>
        <v>1年目寄付金・協賛金収入211</v>
      </c>
      <c r="BK213" s="165" t="str">
        <f>IFERROR(+VLOOKUP(BJ213,インプットシート!$B:$Z,25,0),"")</f>
        <v/>
      </c>
      <c r="BL213" s="165" t="str">
        <f>IFERROR(+VLOOKUP(BJ213,インプットシート!$B:$Z,21,0),"")</f>
        <v/>
      </c>
      <c r="BM213">
        <v>211</v>
      </c>
      <c r="BN213" s="165" t="str">
        <f t="shared" si="70"/>
        <v>1年目一般会計繰入金211</v>
      </c>
      <c r="BO213" s="165" t="str">
        <f>IFERROR(+VLOOKUP(BN213,インプットシート!$B:$Z,25,0),"")</f>
        <v/>
      </c>
      <c r="BP213" s="165" t="str">
        <f>IFERROR(+VLOOKUP(BN213,インプットシート!$B:$Z,21,0),"")</f>
        <v/>
      </c>
      <c r="BQ213">
        <v>211</v>
      </c>
      <c r="BR213" s="165" t="str">
        <f t="shared" si="71"/>
        <v>1年目賃金（職員）211</v>
      </c>
      <c r="BS213" s="165" t="str">
        <f>IFERROR(+VLOOKUP(BR213,インプットシート!$B:$Z,25,0),"")</f>
        <v/>
      </c>
      <c r="BT213" s="165" t="str">
        <f>IFERROR(+VLOOKUP(BR213,インプットシート!$B:$Z,21,0),"")</f>
        <v/>
      </c>
    </row>
    <row r="214" spans="1:72">
      <c r="A214">
        <v>212</v>
      </c>
      <c r="B214" s="165" t="str">
        <f t="shared" si="54"/>
        <v>1年目謝金212</v>
      </c>
      <c r="C214" s="165" t="str">
        <f>IFERROR(+VLOOKUP(B214,インプットシート!$B:$Z,25,0),"")</f>
        <v/>
      </c>
      <c r="D214" s="165" t="str">
        <f>IFERROR(+VLOOKUP(B214,インプットシート!$B:$Z,21,0),"")</f>
        <v/>
      </c>
      <c r="E214">
        <v>212</v>
      </c>
      <c r="F214" s="165" t="str">
        <f t="shared" si="55"/>
        <v>1年目旅費212</v>
      </c>
      <c r="G214" s="165" t="str">
        <f>IFERROR(+VLOOKUP(F214,インプットシート!$B:$Z,25,0),"")</f>
        <v/>
      </c>
      <c r="H214" s="165" t="str">
        <f>IFERROR(+VLOOKUP(F214,インプットシート!$B:$Z,21,0),"")</f>
        <v/>
      </c>
      <c r="I214">
        <v>212</v>
      </c>
      <c r="J214" s="165" t="str">
        <f t="shared" si="56"/>
        <v>1年目賃金（アルバイト）212</v>
      </c>
      <c r="K214" s="165" t="str">
        <f>IFERROR(+VLOOKUP(J214,インプットシート!$B:$Z,25,0),"")</f>
        <v/>
      </c>
      <c r="L214" s="165" t="str">
        <f>IFERROR(+VLOOKUP(J214,インプットシート!$B:$Z,21,0),"")</f>
        <v/>
      </c>
      <c r="M214">
        <v>212</v>
      </c>
      <c r="N214" s="165" t="str">
        <f t="shared" si="57"/>
        <v>1年目家賃212</v>
      </c>
      <c r="O214" s="165" t="str">
        <f>IFERROR(+VLOOKUP(N214,インプットシート!$B:$Z,25,0),"")</f>
        <v/>
      </c>
      <c r="P214" s="165" t="str">
        <f>IFERROR(+VLOOKUP(N214,インプットシート!$B:$Z,21,0),"")</f>
        <v/>
      </c>
      <c r="Q214">
        <v>212</v>
      </c>
      <c r="R214" s="165" t="str">
        <f t="shared" si="58"/>
        <v>1年目光熱水費212</v>
      </c>
      <c r="S214" s="165" t="str">
        <f>IFERROR(+VLOOKUP(R214,インプットシート!$B:$Z,25,0),"")</f>
        <v/>
      </c>
      <c r="T214" s="165" t="str">
        <f>IFERROR(+VLOOKUP(R214,インプットシート!$B:$Z,21,0),"")</f>
        <v/>
      </c>
      <c r="U214">
        <v>212</v>
      </c>
      <c r="V214" s="165" t="str">
        <f t="shared" si="59"/>
        <v>1年目備品購入費212</v>
      </c>
      <c r="W214" s="165" t="str">
        <f>IFERROR(+VLOOKUP(V214,インプットシート!$B:$Z,25,0),"")</f>
        <v/>
      </c>
      <c r="X214" s="165" t="str">
        <f>IFERROR(+VLOOKUP(V214,インプットシート!$B:$Z,21,0),"")</f>
        <v/>
      </c>
      <c r="Y214">
        <v>212</v>
      </c>
      <c r="Z214" s="165" t="str">
        <f t="shared" si="60"/>
        <v>1年目消耗品費212</v>
      </c>
      <c r="AA214" s="165" t="str">
        <f>IFERROR(+VLOOKUP(Z214,インプットシート!$B:$Z,25,0),"")</f>
        <v/>
      </c>
      <c r="AB214" s="165" t="str">
        <f>IFERROR(+VLOOKUP(Z214,インプットシート!$B:$Z,21,0),"")</f>
        <v/>
      </c>
      <c r="AC214">
        <v>212</v>
      </c>
      <c r="AD214" s="165" t="str">
        <f t="shared" si="61"/>
        <v>1年目借料損料212</v>
      </c>
      <c r="AE214" s="165" t="str">
        <f>IFERROR(+VLOOKUP(AD214,インプットシート!$B:$Z,25,0),"")</f>
        <v/>
      </c>
      <c r="AF214" s="165" t="str">
        <f>IFERROR(+VLOOKUP(AD214,インプットシート!$B:$Z,21,0),"")</f>
        <v/>
      </c>
      <c r="AG214">
        <v>212</v>
      </c>
      <c r="AH214" s="165" t="str">
        <f t="shared" si="62"/>
        <v>1年目印刷製本費212</v>
      </c>
      <c r="AI214" s="165" t="str">
        <f>IFERROR(+VLOOKUP(AH214,インプットシート!$B:$Z,25,0),"")</f>
        <v/>
      </c>
      <c r="AJ214" s="165" t="str">
        <f>IFERROR(+VLOOKUP(AH214,インプットシート!$B:$Z,21,0),"")</f>
        <v/>
      </c>
      <c r="AK214">
        <v>212</v>
      </c>
      <c r="AL214" s="165" t="str">
        <f t="shared" si="63"/>
        <v>1年目通信運搬費212</v>
      </c>
      <c r="AM214" s="165" t="str">
        <f>IFERROR(+VLOOKUP(AL214,インプットシート!$B:$Z,25,0),"")</f>
        <v/>
      </c>
      <c r="AN214" s="165" t="str">
        <f>IFERROR(+VLOOKUP(AL214,インプットシート!$B:$Z,21,0),"")</f>
        <v/>
      </c>
      <c r="AO214">
        <v>212</v>
      </c>
      <c r="AP214" s="165" t="str">
        <f t="shared" si="64"/>
        <v>1年目委託費212</v>
      </c>
      <c r="AQ214" s="165" t="str">
        <f>IFERROR(+VLOOKUP(AP214,インプットシート!$B:$Z,25,0),"")</f>
        <v/>
      </c>
      <c r="AR214" s="165" t="str">
        <f>IFERROR(+VLOOKUP(AP214,インプットシート!$B:$Z,21,0),"")</f>
        <v/>
      </c>
      <c r="AS214">
        <v>212</v>
      </c>
      <c r="AT214" s="165" t="str">
        <f t="shared" si="65"/>
        <v>1年目雑役務費212</v>
      </c>
      <c r="AU214" s="165" t="str">
        <f>IFERROR(+VLOOKUP(AT214,インプットシート!$B:$Z,25,0),"")</f>
        <v/>
      </c>
      <c r="AV214" s="165" t="str">
        <f>IFERROR(+VLOOKUP(AT214,インプットシート!$B:$Z,21,0),"")</f>
        <v/>
      </c>
      <c r="AW214">
        <v>212</v>
      </c>
      <c r="AX214" s="165" t="str">
        <f t="shared" si="66"/>
        <v>1年目保険料212</v>
      </c>
      <c r="AY214" s="165" t="str">
        <f>IFERROR(+VLOOKUP(AX214,インプットシート!$B:$Z,25,0),"")</f>
        <v/>
      </c>
      <c r="AZ214" s="165" t="str">
        <f>IFERROR(+VLOOKUP(AX214,インプットシート!$B:$Z,21,0),"")</f>
        <v/>
      </c>
      <c r="BA214">
        <v>212</v>
      </c>
      <c r="BB214" s="165" t="str">
        <f t="shared" si="67"/>
        <v>1年目その他の経費212</v>
      </c>
      <c r="BC214" s="165" t="str">
        <f>IFERROR(+VLOOKUP(BB214,インプットシート!$B:$Z,25,0),"")</f>
        <v/>
      </c>
      <c r="BD214" s="165" t="str">
        <f>IFERROR(+VLOOKUP(BB214,インプットシート!$B:$Z,21,0),"")</f>
        <v/>
      </c>
      <c r="BE214">
        <v>212</v>
      </c>
      <c r="BF214" s="165" t="str">
        <f t="shared" si="68"/>
        <v>1年目参加費収入212</v>
      </c>
      <c r="BG214" s="165" t="str">
        <f>IFERROR(+VLOOKUP(BF214,インプットシート!$B:$Z,25,0),"")</f>
        <v/>
      </c>
      <c r="BH214" s="165" t="str">
        <f>IFERROR(+VLOOKUP(BF214,インプットシート!$B:$Z,21,0),"")</f>
        <v/>
      </c>
      <c r="BI214">
        <v>212</v>
      </c>
      <c r="BJ214" s="165" t="str">
        <f t="shared" si="69"/>
        <v>1年目寄付金・協賛金収入212</v>
      </c>
      <c r="BK214" s="165" t="str">
        <f>IFERROR(+VLOOKUP(BJ214,インプットシート!$B:$Z,25,0),"")</f>
        <v/>
      </c>
      <c r="BL214" s="165" t="str">
        <f>IFERROR(+VLOOKUP(BJ214,インプットシート!$B:$Z,21,0),"")</f>
        <v/>
      </c>
      <c r="BM214">
        <v>212</v>
      </c>
      <c r="BN214" s="165" t="str">
        <f t="shared" si="70"/>
        <v>1年目一般会計繰入金212</v>
      </c>
      <c r="BO214" s="165" t="str">
        <f>IFERROR(+VLOOKUP(BN214,インプットシート!$B:$Z,25,0),"")</f>
        <v/>
      </c>
      <c r="BP214" s="165" t="str">
        <f>IFERROR(+VLOOKUP(BN214,インプットシート!$B:$Z,21,0),"")</f>
        <v/>
      </c>
      <c r="BQ214">
        <v>212</v>
      </c>
      <c r="BR214" s="165" t="str">
        <f t="shared" si="71"/>
        <v>1年目賃金（職員）212</v>
      </c>
      <c r="BS214" s="165" t="str">
        <f>IFERROR(+VLOOKUP(BR214,インプットシート!$B:$Z,25,0),"")</f>
        <v/>
      </c>
      <c r="BT214" s="165" t="str">
        <f>IFERROR(+VLOOKUP(BR214,インプットシート!$B:$Z,21,0),"")</f>
        <v/>
      </c>
    </row>
    <row r="215" spans="1:72">
      <c r="A215">
        <v>213</v>
      </c>
      <c r="B215" s="165" t="str">
        <f t="shared" si="54"/>
        <v>1年目謝金213</v>
      </c>
      <c r="C215" s="165" t="str">
        <f>IFERROR(+VLOOKUP(B215,インプットシート!$B:$Z,25,0),"")</f>
        <v/>
      </c>
      <c r="D215" s="165" t="str">
        <f>IFERROR(+VLOOKUP(B215,インプットシート!$B:$Z,21,0),"")</f>
        <v/>
      </c>
      <c r="E215">
        <v>213</v>
      </c>
      <c r="F215" s="165" t="str">
        <f t="shared" si="55"/>
        <v>1年目旅費213</v>
      </c>
      <c r="G215" s="165" t="str">
        <f>IFERROR(+VLOOKUP(F215,インプットシート!$B:$Z,25,0),"")</f>
        <v/>
      </c>
      <c r="H215" s="165" t="str">
        <f>IFERROR(+VLOOKUP(F215,インプットシート!$B:$Z,21,0),"")</f>
        <v/>
      </c>
      <c r="I215">
        <v>213</v>
      </c>
      <c r="J215" s="165" t="str">
        <f t="shared" si="56"/>
        <v>1年目賃金（アルバイト）213</v>
      </c>
      <c r="K215" s="165" t="str">
        <f>IFERROR(+VLOOKUP(J215,インプットシート!$B:$Z,25,0),"")</f>
        <v/>
      </c>
      <c r="L215" s="165" t="str">
        <f>IFERROR(+VLOOKUP(J215,インプットシート!$B:$Z,21,0),"")</f>
        <v/>
      </c>
      <c r="M215">
        <v>213</v>
      </c>
      <c r="N215" s="165" t="str">
        <f t="shared" si="57"/>
        <v>1年目家賃213</v>
      </c>
      <c r="O215" s="165" t="str">
        <f>IFERROR(+VLOOKUP(N215,インプットシート!$B:$Z,25,0),"")</f>
        <v/>
      </c>
      <c r="P215" s="165" t="str">
        <f>IFERROR(+VLOOKUP(N215,インプットシート!$B:$Z,21,0),"")</f>
        <v/>
      </c>
      <c r="Q215">
        <v>213</v>
      </c>
      <c r="R215" s="165" t="str">
        <f t="shared" si="58"/>
        <v>1年目光熱水費213</v>
      </c>
      <c r="S215" s="165" t="str">
        <f>IFERROR(+VLOOKUP(R215,インプットシート!$B:$Z,25,0),"")</f>
        <v/>
      </c>
      <c r="T215" s="165" t="str">
        <f>IFERROR(+VLOOKUP(R215,インプットシート!$B:$Z,21,0),"")</f>
        <v/>
      </c>
      <c r="U215">
        <v>213</v>
      </c>
      <c r="V215" s="165" t="str">
        <f t="shared" si="59"/>
        <v>1年目備品購入費213</v>
      </c>
      <c r="W215" s="165" t="str">
        <f>IFERROR(+VLOOKUP(V215,インプットシート!$B:$Z,25,0),"")</f>
        <v/>
      </c>
      <c r="X215" s="165" t="str">
        <f>IFERROR(+VLOOKUP(V215,インプットシート!$B:$Z,21,0),"")</f>
        <v/>
      </c>
      <c r="Y215">
        <v>213</v>
      </c>
      <c r="Z215" s="165" t="str">
        <f t="shared" si="60"/>
        <v>1年目消耗品費213</v>
      </c>
      <c r="AA215" s="165" t="str">
        <f>IFERROR(+VLOOKUP(Z215,インプットシート!$B:$Z,25,0),"")</f>
        <v/>
      </c>
      <c r="AB215" s="165" t="str">
        <f>IFERROR(+VLOOKUP(Z215,インプットシート!$B:$Z,21,0),"")</f>
        <v/>
      </c>
      <c r="AC215">
        <v>213</v>
      </c>
      <c r="AD215" s="165" t="str">
        <f t="shared" si="61"/>
        <v>1年目借料損料213</v>
      </c>
      <c r="AE215" s="165" t="str">
        <f>IFERROR(+VLOOKUP(AD215,インプットシート!$B:$Z,25,0),"")</f>
        <v/>
      </c>
      <c r="AF215" s="165" t="str">
        <f>IFERROR(+VLOOKUP(AD215,インプットシート!$B:$Z,21,0),"")</f>
        <v/>
      </c>
      <c r="AG215">
        <v>213</v>
      </c>
      <c r="AH215" s="165" t="str">
        <f t="shared" si="62"/>
        <v>1年目印刷製本費213</v>
      </c>
      <c r="AI215" s="165" t="str">
        <f>IFERROR(+VLOOKUP(AH215,インプットシート!$B:$Z,25,0),"")</f>
        <v/>
      </c>
      <c r="AJ215" s="165" t="str">
        <f>IFERROR(+VLOOKUP(AH215,インプットシート!$B:$Z,21,0),"")</f>
        <v/>
      </c>
      <c r="AK215">
        <v>213</v>
      </c>
      <c r="AL215" s="165" t="str">
        <f t="shared" si="63"/>
        <v>1年目通信運搬費213</v>
      </c>
      <c r="AM215" s="165" t="str">
        <f>IFERROR(+VLOOKUP(AL215,インプットシート!$B:$Z,25,0),"")</f>
        <v/>
      </c>
      <c r="AN215" s="165" t="str">
        <f>IFERROR(+VLOOKUP(AL215,インプットシート!$B:$Z,21,0),"")</f>
        <v/>
      </c>
      <c r="AO215">
        <v>213</v>
      </c>
      <c r="AP215" s="165" t="str">
        <f t="shared" si="64"/>
        <v>1年目委託費213</v>
      </c>
      <c r="AQ215" s="165" t="str">
        <f>IFERROR(+VLOOKUP(AP215,インプットシート!$B:$Z,25,0),"")</f>
        <v/>
      </c>
      <c r="AR215" s="165" t="str">
        <f>IFERROR(+VLOOKUP(AP215,インプットシート!$B:$Z,21,0),"")</f>
        <v/>
      </c>
      <c r="AS215">
        <v>213</v>
      </c>
      <c r="AT215" s="165" t="str">
        <f t="shared" si="65"/>
        <v>1年目雑役務費213</v>
      </c>
      <c r="AU215" s="165" t="str">
        <f>IFERROR(+VLOOKUP(AT215,インプットシート!$B:$Z,25,0),"")</f>
        <v/>
      </c>
      <c r="AV215" s="165" t="str">
        <f>IFERROR(+VLOOKUP(AT215,インプットシート!$B:$Z,21,0),"")</f>
        <v/>
      </c>
      <c r="AW215">
        <v>213</v>
      </c>
      <c r="AX215" s="165" t="str">
        <f t="shared" si="66"/>
        <v>1年目保険料213</v>
      </c>
      <c r="AY215" s="165" t="str">
        <f>IFERROR(+VLOOKUP(AX215,インプットシート!$B:$Z,25,0),"")</f>
        <v/>
      </c>
      <c r="AZ215" s="165" t="str">
        <f>IFERROR(+VLOOKUP(AX215,インプットシート!$B:$Z,21,0),"")</f>
        <v/>
      </c>
      <c r="BA215">
        <v>213</v>
      </c>
      <c r="BB215" s="165" t="str">
        <f t="shared" si="67"/>
        <v>1年目その他の経費213</v>
      </c>
      <c r="BC215" s="165" t="str">
        <f>IFERROR(+VLOOKUP(BB215,インプットシート!$B:$Z,25,0),"")</f>
        <v/>
      </c>
      <c r="BD215" s="165" t="str">
        <f>IFERROR(+VLOOKUP(BB215,インプットシート!$B:$Z,21,0),"")</f>
        <v/>
      </c>
      <c r="BE215">
        <v>213</v>
      </c>
      <c r="BF215" s="165" t="str">
        <f t="shared" si="68"/>
        <v>1年目参加費収入213</v>
      </c>
      <c r="BG215" s="165" t="str">
        <f>IFERROR(+VLOOKUP(BF215,インプットシート!$B:$Z,25,0),"")</f>
        <v/>
      </c>
      <c r="BH215" s="165" t="str">
        <f>IFERROR(+VLOOKUP(BF215,インプットシート!$B:$Z,21,0),"")</f>
        <v/>
      </c>
      <c r="BI215">
        <v>213</v>
      </c>
      <c r="BJ215" s="165" t="str">
        <f t="shared" si="69"/>
        <v>1年目寄付金・協賛金収入213</v>
      </c>
      <c r="BK215" s="165" t="str">
        <f>IFERROR(+VLOOKUP(BJ215,インプットシート!$B:$Z,25,0),"")</f>
        <v/>
      </c>
      <c r="BL215" s="165" t="str">
        <f>IFERROR(+VLOOKUP(BJ215,インプットシート!$B:$Z,21,0),"")</f>
        <v/>
      </c>
      <c r="BM215">
        <v>213</v>
      </c>
      <c r="BN215" s="165" t="str">
        <f t="shared" si="70"/>
        <v>1年目一般会計繰入金213</v>
      </c>
      <c r="BO215" s="165" t="str">
        <f>IFERROR(+VLOOKUP(BN215,インプットシート!$B:$Z,25,0),"")</f>
        <v/>
      </c>
      <c r="BP215" s="165" t="str">
        <f>IFERROR(+VLOOKUP(BN215,インプットシート!$B:$Z,21,0),"")</f>
        <v/>
      </c>
      <c r="BQ215">
        <v>213</v>
      </c>
      <c r="BR215" s="165" t="str">
        <f t="shared" si="71"/>
        <v>1年目賃金（職員）213</v>
      </c>
      <c r="BS215" s="165" t="str">
        <f>IFERROR(+VLOOKUP(BR215,インプットシート!$B:$Z,25,0),"")</f>
        <v/>
      </c>
      <c r="BT215" s="165" t="str">
        <f>IFERROR(+VLOOKUP(BR215,インプットシート!$B:$Z,21,0),"")</f>
        <v/>
      </c>
    </row>
    <row r="216" spans="1:72">
      <c r="A216">
        <v>214</v>
      </c>
      <c r="B216" s="165" t="str">
        <f t="shared" si="54"/>
        <v>1年目謝金214</v>
      </c>
      <c r="C216" s="165" t="str">
        <f>IFERROR(+VLOOKUP(B216,インプットシート!$B:$Z,25,0),"")</f>
        <v/>
      </c>
      <c r="D216" s="165" t="str">
        <f>IFERROR(+VLOOKUP(B216,インプットシート!$B:$Z,21,0),"")</f>
        <v/>
      </c>
      <c r="E216">
        <v>214</v>
      </c>
      <c r="F216" s="165" t="str">
        <f t="shared" si="55"/>
        <v>1年目旅費214</v>
      </c>
      <c r="G216" s="165" t="str">
        <f>IFERROR(+VLOOKUP(F216,インプットシート!$B:$Z,25,0),"")</f>
        <v/>
      </c>
      <c r="H216" s="165" t="str">
        <f>IFERROR(+VLOOKUP(F216,インプットシート!$B:$Z,21,0),"")</f>
        <v/>
      </c>
      <c r="I216">
        <v>214</v>
      </c>
      <c r="J216" s="165" t="str">
        <f t="shared" si="56"/>
        <v>1年目賃金（アルバイト）214</v>
      </c>
      <c r="K216" s="165" t="str">
        <f>IFERROR(+VLOOKUP(J216,インプットシート!$B:$Z,25,0),"")</f>
        <v/>
      </c>
      <c r="L216" s="165" t="str">
        <f>IFERROR(+VLOOKUP(J216,インプットシート!$B:$Z,21,0),"")</f>
        <v/>
      </c>
      <c r="M216">
        <v>214</v>
      </c>
      <c r="N216" s="165" t="str">
        <f t="shared" si="57"/>
        <v>1年目家賃214</v>
      </c>
      <c r="O216" s="165" t="str">
        <f>IFERROR(+VLOOKUP(N216,インプットシート!$B:$Z,25,0),"")</f>
        <v/>
      </c>
      <c r="P216" s="165" t="str">
        <f>IFERROR(+VLOOKUP(N216,インプットシート!$B:$Z,21,0),"")</f>
        <v/>
      </c>
      <c r="Q216">
        <v>214</v>
      </c>
      <c r="R216" s="165" t="str">
        <f t="shared" si="58"/>
        <v>1年目光熱水費214</v>
      </c>
      <c r="S216" s="165" t="str">
        <f>IFERROR(+VLOOKUP(R216,インプットシート!$B:$Z,25,0),"")</f>
        <v/>
      </c>
      <c r="T216" s="165" t="str">
        <f>IFERROR(+VLOOKUP(R216,インプットシート!$B:$Z,21,0),"")</f>
        <v/>
      </c>
      <c r="U216">
        <v>214</v>
      </c>
      <c r="V216" s="165" t="str">
        <f t="shared" si="59"/>
        <v>1年目備品購入費214</v>
      </c>
      <c r="W216" s="165" t="str">
        <f>IFERROR(+VLOOKUP(V216,インプットシート!$B:$Z,25,0),"")</f>
        <v/>
      </c>
      <c r="X216" s="165" t="str">
        <f>IFERROR(+VLOOKUP(V216,インプットシート!$B:$Z,21,0),"")</f>
        <v/>
      </c>
      <c r="Y216">
        <v>214</v>
      </c>
      <c r="Z216" s="165" t="str">
        <f t="shared" si="60"/>
        <v>1年目消耗品費214</v>
      </c>
      <c r="AA216" s="165" t="str">
        <f>IFERROR(+VLOOKUP(Z216,インプットシート!$B:$Z,25,0),"")</f>
        <v/>
      </c>
      <c r="AB216" s="165" t="str">
        <f>IFERROR(+VLOOKUP(Z216,インプットシート!$B:$Z,21,0),"")</f>
        <v/>
      </c>
      <c r="AC216">
        <v>214</v>
      </c>
      <c r="AD216" s="165" t="str">
        <f t="shared" si="61"/>
        <v>1年目借料損料214</v>
      </c>
      <c r="AE216" s="165" t="str">
        <f>IFERROR(+VLOOKUP(AD216,インプットシート!$B:$Z,25,0),"")</f>
        <v/>
      </c>
      <c r="AF216" s="165" t="str">
        <f>IFERROR(+VLOOKUP(AD216,インプットシート!$B:$Z,21,0),"")</f>
        <v/>
      </c>
      <c r="AG216">
        <v>214</v>
      </c>
      <c r="AH216" s="165" t="str">
        <f t="shared" si="62"/>
        <v>1年目印刷製本費214</v>
      </c>
      <c r="AI216" s="165" t="str">
        <f>IFERROR(+VLOOKUP(AH216,インプットシート!$B:$Z,25,0),"")</f>
        <v/>
      </c>
      <c r="AJ216" s="165" t="str">
        <f>IFERROR(+VLOOKUP(AH216,インプットシート!$B:$Z,21,0),"")</f>
        <v/>
      </c>
      <c r="AK216">
        <v>214</v>
      </c>
      <c r="AL216" s="165" t="str">
        <f t="shared" si="63"/>
        <v>1年目通信運搬費214</v>
      </c>
      <c r="AM216" s="165" t="str">
        <f>IFERROR(+VLOOKUP(AL216,インプットシート!$B:$Z,25,0),"")</f>
        <v/>
      </c>
      <c r="AN216" s="165" t="str">
        <f>IFERROR(+VLOOKUP(AL216,インプットシート!$B:$Z,21,0),"")</f>
        <v/>
      </c>
      <c r="AO216">
        <v>214</v>
      </c>
      <c r="AP216" s="165" t="str">
        <f t="shared" si="64"/>
        <v>1年目委託費214</v>
      </c>
      <c r="AQ216" s="165" t="str">
        <f>IFERROR(+VLOOKUP(AP216,インプットシート!$B:$Z,25,0),"")</f>
        <v/>
      </c>
      <c r="AR216" s="165" t="str">
        <f>IFERROR(+VLOOKUP(AP216,インプットシート!$B:$Z,21,0),"")</f>
        <v/>
      </c>
      <c r="AS216">
        <v>214</v>
      </c>
      <c r="AT216" s="165" t="str">
        <f t="shared" si="65"/>
        <v>1年目雑役務費214</v>
      </c>
      <c r="AU216" s="165" t="str">
        <f>IFERROR(+VLOOKUP(AT216,インプットシート!$B:$Z,25,0),"")</f>
        <v/>
      </c>
      <c r="AV216" s="165" t="str">
        <f>IFERROR(+VLOOKUP(AT216,インプットシート!$B:$Z,21,0),"")</f>
        <v/>
      </c>
      <c r="AW216">
        <v>214</v>
      </c>
      <c r="AX216" s="165" t="str">
        <f t="shared" si="66"/>
        <v>1年目保険料214</v>
      </c>
      <c r="AY216" s="165" t="str">
        <f>IFERROR(+VLOOKUP(AX216,インプットシート!$B:$Z,25,0),"")</f>
        <v/>
      </c>
      <c r="AZ216" s="165" t="str">
        <f>IFERROR(+VLOOKUP(AX216,インプットシート!$B:$Z,21,0),"")</f>
        <v/>
      </c>
      <c r="BA216">
        <v>214</v>
      </c>
      <c r="BB216" s="165" t="str">
        <f t="shared" si="67"/>
        <v>1年目その他の経費214</v>
      </c>
      <c r="BC216" s="165" t="str">
        <f>IFERROR(+VLOOKUP(BB216,インプットシート!$B:$Z,25,0),"")</f>
        <v/>
      </c>
      <c r="BD216" s="165" t="str">
        <f>IFERROR(+VLOOKUP(BB216,インプットシート!$B:$Z,21,0),"")</f>
        <v/>
      </c>
      <c r="BE216">
        <v>214</v>
      </c>
      <c r="BF216" s="165" t="str">
        <f t="shared" si="68"/>
        <v>1年目参加費収入214</v>
      </c>
      <c r="BG216" s="165" t="str">
        <f>IFERROR(+VLOOKUP(BF216,インプットシート!$B:$Z,25,0),"")</f>
        <v/>
      </c>
      <c r="BH216" s="165" t="str">
        <f>IFERROR(+VLOOKUP(BF216,インプットシート!$B:$Z,21,0),"")</f>
        <v/>
      </c>
      <c r="BI216">
        <v>214</v>
      </c>
      <c r="BJ216" s="165" t="str">
        <f t="shared" si="69"/>
        <v>1年目寄付金・協賛金収入214</v>
      </c>
      <c r="BK216" s="165" t="str">
        <f>IFERROR(+VLOOKUP(BJ216,インプットシート!$B:$Z,25,0),"")</f>
        <v/>
      </c>
      <c r="BL216" s="165" t="str">
        <f>IFERROR(+VLOOKUP(BJ216,インプットシート!$B:$Z,21,0),"")</f>
        <v/>
      </c>
      <c r="BM216">
        <v>214</v>
      </c>
      <c r="BN216" s="165" t="str">
        <f t="shared" si="70"/>
        <v>1年目一般会計繰入金214</v>
      </c>
      <c r="BO216" s="165" t="str">
        <f>IFERROR(+VLOOKUP(BN216,インプットシート!$B:$Z,25,0),"")</f>
        <v/>
      </c>
      <c r="BP216" s="165" t="str">
        <f>IFERROR(+VLOOKUP(BN216,インプットシート!$B:$Z,21,0),"")</f>
        <v/>
      </c>
      <c r="BQ216">
        <v>214</v>
      </c>
      <c r="BR216" s="165" t="str">
        <f t="shared" si="71"/>
        <v>1年目賃金（職員）214</v>
      </c>
      <c r="BS216" s="165" t="str">
        <f>IFERROR(+VLOOKUP(BR216,インプットシート!$B:$Z,25,0),"")</f>
        <v/>
      </c>
      <c r="BT216" s="165" t="str">
        <f>IFERROR(+VLOOKUP(BR216,インプットシート!$B:$Z,21,0),"")</f>
        <v/>
      </c>
    </row>
    <row r="217" spans="1:72">
      <c r="A217">
        <v>215</v>
      </c>
      <c r="B217" s="165" t="str">
        <f t="shared" si="54"/>
        <v>1年目謝金215</v>
      </c>
      <c r="C217" s="165" t="str">
        <f>IFERROR(+VLOOKUP(B217,インプットシート!$B:$Z,25,0),"")</f>
        <v/>
      </c>
      <c r="D217" s="165" t="str">
        <f>IFERROR(+VLOOKUP(B217,インプットシート!$B:$Z,21,0),"")</f>
        <v/>
      </c>
      <c r="E217">
        <v>215</v>
      </c>
      <c r="F217" s="165" t="str">
        <f t="shared" si="55"/>
        <v>1年目旅費215</v>
      </c>
      <c r="G217" s="165" t="str">
        <f>IFERROR(+VLOOKUP(F217,インプットシート!$B:$Z,25,0),"")</f>
        <v/>
      </c>
      <c r="H217" s="165" t="str">
        <f>IFERROR(+VLOOKUP(F217,インプットシート!$B:$Z,21,0),"")</f>
        <v/>
      </c>
      <c r="I217">
        <v>215</v>
      </c>
      <c r="J217" s="165" t="str">
        <f t="shared" si="56"/>
        <v>1年目賃金（アルバイト）215</v>
      </c>
      <c r="K217" s="165" t="str">
        <f>IFERROR(+VLOOKUP(J217,インプットシート!$B:$Z,25,0),"")</f>
        <v/>
      </c>
      <c r="L217" s="165" t="str">
        <f>IFERROR(+VLOOKUP(J217,インプットシート!$B:$Z,21,0),"")</f>
        <v/>
      </c>
      <c r="M217">
        <v>215</v>
      </c>
      <c r="N217" s="165" t="str">
        <f t="shared" si="57"/>
        <v>1年目家賃215</v>
      </c>
      <c r="O217" s="165" t="str">
        <f>IFERROR(+VLOOKUP(N217,インプットシート!$B:$Z,25,0),"")</f>
        <v/>
      </c>
      <c r="P217" s="165" t="str">
        <f>IFERROR(+VLOOKUP(N217,インプットシート!$B:$Z,21,0),"")</f>
        <v/>
      </c>
      <c r="Q217">
        <v>215</v>
      </c>
      <c r="R217" s="165" t="str">
        <f t="shared" si="58"/>
        <v>1年目光熱水費215</v>
      </c>
      <c r="S217" s="165" t="str">
        <f>IFERROR(+VLOOKUP(R217,インプットシート!$B:$Z,25,0),"")</f>
        <v/>
      </c>
      <c r="T217" s="165" t="str">
        <f>IFERROR(+VLOOKUP(R217,インプットシート!$B:$Z,21,0),"")</f>
        <v/>
      </c>
      <c r="U217">
        <v>215</v>
      </c>
      <c r="V217" s="165" t="str">
        <f t="shared" si="59"/>
        <v>1年目備品購入費215</v>
      </c>
      <c r="W217" s="165" t="str">
        <f>IFERROR(+VLOOKUP(V217,インプットシート!$B:$Z,25,0),"")</f>
        <v/>
      </c>
      <c r="X217" s="165" t="str">
        <f>IFERROR(+VLOOKUP(V217,インプットシート!$B:$Z,21,0),"")</f>
        <v/>
      </c>
      <c r="Y217">
        <v>215</v>
      </c>
      <c r="Z217" s="165" t="str">
        <f t="shared" si="60"/>
        <v>1年目消耗品費215</v>
      </c>
      <c r="AA217" s="165" t="str">
        <f>IFERROR(+VLOOKUP(Z217,インプットシート!$B:$Z,25,0),"")</f>
        <v/>
      </c>
      <c r="AB217" s="165" t="str">
        <f>IFERROR(+VLOOKUP(Z217,インプットシート!$B:$Z,21,0),"")</f>
        <v/>
      </c>
      <c r="AC217">
        <v>215</v>
      </c>
      <c r="AD217" s="165" t="str">
        <f t="shared" si="61"/>
        <v>1年目借料損料215</v>
      </c>
      <c r="AE217" s="165" t="str">
        <f>IFERROR(+VLOOKUP(AD217,インプットシート!$B:$Z,25,0),"")</f>
        <v/>
      </c>
      <c r="AF217" s="165" t="str">
        <f>IFERROR(+VLOOKUP(AD217,インプットシート!$B:$Z,21,0),"")</f>
        <v/>
      </c>
      <c r="AG217">
        <v>215</v>
      </c>
      <c r="AH217" s="165" t="str">
        <f t="shared" si="62"/>
        <v>1年目印刷製本費215</v>
      </c>
      <c r="AI217" s="165" t="str">
        <f>IFERROR(+VLOOKUP(AH217,インプットシート!$B:$Z,25,0),"")</f>
        <v/>
      </c>
      <c r="AJ217" s="165" t="str">
        <f>IFERROR(+VLOOKUP(AH217,インプットシート!$B:$Z,21,0),"")</f>
        <v/>
      </c>
      <c r="AK217">
        <v>215</v>
      </c>
      <c r="AL217" s="165" t="str">
        <f t="shared" si="63"/>
        <v>1年目通信運搬費215</v>
      </c>
      <c r="AM217" s="165" t="str">
        <f>IFERROR(+VLOOKUP(AL217,インプットシート!$B:$Z,25,0),"")</f>
        <v/>
      </c>
      <c r="AN217" s="165" t="str">
        <f>IFERROR(+VLOOKUP(AL217,インプットシート!$B:$Z,21,0),"")</f>
        <v/>
      </c>
      <c r="AO217">
        <v>215</v>
      </c>
      <c r="AP217" s="165" t="str">
        <f t="shared" si="64"/>
        <v>1年目委託費215</v>
      </c>
      <c r="AQ217" s="165" t="str">
        <f>IFERROR(+VLOOKUP(AP217,インプットシート!$B:$Z,25,0),"")</f>
        <v/>
      </c>
      <c r="AR217" s="165" t="str">
        <f>IFERROR(+VLOOKUP(AP217,インプットシート!$B:$Z,21,0),"")</f>
        <v/>
      </c>
      <c r="AS217">
        <v>215</v>
      </c>
      <c r="AT217" s="165" t="str">
        <f t="shared" si="65"/>
        <v>1年目雑役務費215</v>
      </c>
      <c r="AU217" s="165" t="str">
        <f>IFERROR(+VLOOKUP(AT217,インプットシート!$B:$Z,25,0),"")</f>
        <v/>
      </c>
      <c r="AV217" s="165" t="str">
        <f>IFERROR(+VLOOKUP(AT217,インプットシート!$B:$Z,21,0),"")</f>
        <v/>
      </c>
      <c r="AW217">
        <v>215</v>
      </c>
      <c r="AX217" s="165" t="str">
        <f t="shared" si="66"/>
        <v>1年目保険料215</v>
      </c>
      <c r="AY217" s="165" t="str">
        <f>IFERROR(+VLOOKUP(AX217,インプットシート!$B:$Z,25,0),"")</f>
        <v/>
      </c>
      <c r="AZ217" s="165" t="str">
        <f>IFERROR(+VLOOKUP(AX217,インプットシート!$B:$Z,21,0),"")</f>
        <v/>
      </c>
      <c r="BA217">
        <v>215</v>
      </c>
      <c r="BB217" s="165" t="str">
        <f t="shared" si="67"/>
        <v>1年目その他の経費215</v>
      </c>
      <c r="BC217" s="165" t="str">
        <f>IFERROR(+VLOOKUP(BB217,インプットシート!$B:$Z,25,0),"")</f>
        <v/>
      </c>
      <c r="BD217" s="165" t="str">
        <f>IFERROR(+VLOOKUP(BB217,インプットシート!$B:$Z,21,0),"")</f>
        <v/>
      </c>
      <c r="BE217">
        <v>215</v>
      </c>
      <c r="BF217" s="165" t="str">
        <f t="shared" si="68"/>
        <v>1年目参加費収入215</v>
      </c>
      <c r="BG217" s="165" t="str">
        <f>IFERROR(+VLOOKUP(BF217,インプットシート!$B:$Z,25,0),"")</f>
        <v/>
      </c>
      <c r="BH217" s="165" t="str">
        <f>IFERROR(+VLOOKUP(BF217,インプットシート!$B:$Z,21,0),"")</f>
        <v/>
      </c>
      <c r="BI217">
        <v>215</v>
      </c>
      <c r="BJ217" s="165" t="str">
        <f t="shared" si="69"/>
        <v>1年目寄付金・協賛金収入215</v>
      </c>
      <c r="BK217" s="165" t="str">
        <f>IFERROR(+VLOOKUP(BJ217,インプットシート!$B:$Z,25,0),"")</f>
        <v/>
      </c>
      <c r="BL217" s="165" t="str">
        <f>IFERROR(+VLOOKUP(BJ217,インプットシート!$B:$Z,21,0),"")</f>
        <v/>
      </c>
      <c r="BM217">
        <v>215</v>
      </c>
      <c r="BN217" s="165" t="str">
        <f t="shared" si="70"/>
        <v>1年目一般会計繰入金215</v>
      </c>
      <c r="BO217" s="165" t="str">
        <f>IFERROR(+VLOOKUP(BN217,インプットシート!$B:$Z,25,0),"")</f>
        <v/>
      </c>
      <c r="BP217" s="165" t="str">
        <f>IFERROR(+VLOOKUP(BN217,インプットシート!$B:$Z,21,0),"")</f>
        <v/>
      </c>
      <c r="BQ217">
        <v>215</v>
      </c>
      <c r="BR217" s="165" t="str">
        <f t="shared" si="71"/>
        <v>1年目賃金（職員）215</v>
      </c>
      <c r="BS217" s="165" t="str">
        <f>IFERROR(+VLOOKUP(BR217,インプットシート!$B:$Z,25,0),"")</f>
        <v/>
      </c>
      <c r="BT217" s="165" t="str">
        <f>IFERROR(+VLOOKUP(BR217,インプットシート!$B:$Z,21,0),"")</f>
        <v/>
      </c>
    </row>
    <row r="218" spans="1:72">
      <c r="A218">
        <v>216</v>
      </c>
      <c r="B218" s="165" t="str">
        <f t="shared" si="54"/>
        <v>1年目謝金216</v>
      </c>
      <c r="C218" s="165" t="str">
        <f>IFERROR(+VLOOKUP(B218,インプットシート!$B:$Z,25,0),"")</f>
        <v/>
      </c>
      <c r="D218" s="165" t="str">
        <f>IFERROR(+VLOOKUP(B218,インプットシート!$B:$Z,21,0),"")</f>
        <v/>
      </c>
      <c r="E218">
        <v>216</v>
      </c>
      <c r="F218" s="165" t="str">
        <f t="shared" si="55"/>
        <v>1年目旅費216</v>
      </c>
      <c r="G218" s="165" t="str">
        <f>IFERROR(+VLOOKUP(F218,インプットシート!$B:$Z,25,0),"")</f>
        <v/>
      </c>
      <c r="H218" s="165" t="str">
        <f>IFERROR(+VLOOKUP(F218,インプットシート!$B:$Z,21,0),"")</f>
        <v/>
      </c>
      <c r="I218">
        <v>216</v>
      </c>
      <c r="J218" s="165" t="str">
        <f t="shared" si="56"/>
        <v>1年目賃金（アルバイト）216</v>
      </c>
      <c r="K218" s="165" t="str">
        <f>IFERROR(+VLOOKUP(J218,インプットシート!$B:$Z,25,0),"")</f>
        <v/>
      </c>
      <c r="L218" s="165" t="str">
        <f>IFERROR(+VLOOKUP(J218,インプットシート!$B:$Z,21,0),"")</f>
        <v/>
      </c>
      <c r="M218">
        <v>216</v>
      </c>
      <c r="N218" s="165" t="str">
        <f t="shared" si="57"/>
        <v>1年目家賃216</v>
      </c>
      <c r="O218" s="165" t="str">
        <f>IFERROR(+VLOOKUP(N218,インプットシート!$B:$Z,25,0),"")</f>
        <v/>
      </c>
      <c r="P218" s="165" t="str">
        <f>IFERROR(+VLOOKUP(N218,インプットシート!$B:$Z,21,0),"")</f>
        <v/>
      </c>
      <c r="Q218">
        <v>216</v>
      </c>
      <c r="R218" s="165" t="str">
        <f t="shared" si="58"/>
        <v>1年目光熱水費216</v>
      </c>
      <c r="S218" s="165" t="str">
        <f>IFERROR(+VLOOKUP(R218,インプットシート!$B:$Z,25,0),"")</f>
        <v/>
      </c>
      <c r="T218" s="165" t="str">
        <f>IFERROR(+VLOOKUP(R218,インプットシート!$B:$Z,21,0),"")</f>
        <v/>
      </c>
      <c r="U218">
        <v>216</v>
      </c>
      <c r="V218" s="165" t="str">
        <f t="shared" si="59"/>
        <v>1年目備品購入費216</v>
      </c>
      <c r="W218" s="165" t="str">
        <f>IFERROR(+VLOOKUP(V218,インプットシート!$B:$Z,25,0),"")</f>
        <v/>
      </c>
      <c r="X218" s="165" t="str">
        <f>IFERROR(+VLOOKUP(V218,インプットシート!$B:$Z,21,0),"")</f>
        <v/>
      </c>
      <c r="Y218">
        <v>216</v>
      </c>
      <c r="Z218" s="165" t="str">
        <f t="shared" si="60"/>
        <v>1年目消耗品費216</v>
      </c>
      <c r="AA218" s="165" t="str">
        <f>IFERROR(+VLOOKUP(Z218,インプットシート!$B:$Z,25,0),"")</f>
        <v/>
      </c>
      <c r="AB218" s="165" t="str">
        <f>IFERROR(+VLOOKUP(Z218,インプットシート!$B:$Z,21,0),"")</f>
        <v/>
      </c>
      <c r="AC218">
        <v>216</v>
      </c>
      <c r="AD218" s="165" t="str">
        <f t="shared" si="61"/>
        <v>1年目借料損料216</v>
      </c>
      <c r="AE218" s="165" t="str">
        <f>IFERROR(+VLOOKUP(AD218,インプットシート!$B:$Z,25,0),"")</f>
        <v/>
      </c>
      <c r="AF218" s="165" t="str">
        <f>IFERROR(+VLOOKUP(AD218,インプットシート!$B:$Z,21,0),"")</f>
        <v/>
      </c>
      <c r="AG218">
        <v>216</v>
      </c>
      <c r="AH218" s="165" t="str">
        <f t="shared" si="62"/>
        <v>1年目印刷製本費216</v>
      </c>
      <c r="AI218" s="165" t="str">
        <f>IFERROR(+VLOOKUP(AH218,インプットシート!$B:$Z,25,0),"")</f>
        <v/>
      </c>
      <c r="AJ218" s="165" t="str">
        <f>IFERROR(+VLOOKUP(AH218,インプットシート!$B:$Z,21,0),"")</f>
        <v/>
      </c>
      <c r="AK218">
        <v>216</v>
      </c>
      <c r="AL218" s="165" t="str">
        <f t="shared" si="63"/>
        <v>1年目通信運搬費216</v>
      </c>
      <c r="AM218" s="165" t="str">
        <f>IFERROR(+VLOOKUP(AL218,インプットシート!$B:$Z,25,0),"")</f>
        <v/>
      </c>
      <c r="AN218" s="165" t="str">
        <f>IFERROR(+VLOOKUP(AL218,インプットシート!$B:$Z,21,0),"")</f>
        <v/>
      </c>
      <c r="AO218">
        <v>216</v>
      </c>
      <c r="AP218" s="165" t="str">
        <f t="shared" si="64"/>
        <v>1年目委託費216</v>
      </c>
      <c r="AQ218" s="165" t="str">
        <f>IFERROR(+VLOOKUP(AP218,インプットシート!$B:$Z,25,0),"")</f>
        <v/>
      </c>
      <c r="AR218" s="165" t="str">
        <f>IFERROR(+VLOOKUP(AP218,インプットシート!$B:$Z,21,0),"")</f>
        <v/>
      </c>
      <c r="AS218">
        <v>216</v>
      </c>
      <c r="AT218" s="165" t="str">
        <f t="shared" si="65"/>
        <v>1年目雑役務費216</v>
      </c>
      <c r="AU218" s="165" t="str">
        <f>IFERROR(+VLOOKUP(AT218,インプットシート!$B:$Z,25,0),"")</f>
        <v/>
      </c>
      <c r="AV218" s="165" t="str">
        <f>IFERROR(+VLOOKUP(AT218,インプットシート!$B:$Z,21,0),"")</f>
        <v/>
      </c>
      <c r="AW218">
        <v>216</v>
      </c>
      <c r="AX218" s="165" t="str">
        <f t="shared" si="66"/>
        <v>1年目保険料216</v>
      </c>
      <c r="AY218" s="165" t="str">
        <f>IFERROR(+VLOOKUP(AX218,インプットシート!$B:$Z,25,0),"")</f>
        <v/>
      </c>
      <c r="AZ218" s="165" t="str">
        <f>IFERROR(+VLOOKUP(AX218,インプットシート!$B:$Z,21,0),"")</f>
        <v/>
      </c>
      <c r="BA218">
        <v>216</v>
      </c>
      <c r="BB218" s="165" t="str">
        <f t="shared" si="67"/>
        <v>1年目その他の経費216</v>
      </c>
      <c r="BC218" s="165" t="str">
        <f>IFERROR(+VLOOKUP(BB218,インプットシート!$B:$Z,25,0),"")</f>
        <v/>
      </c>
      <c r="BD218" s="165" t="str">
        <f>IFERROR(+VLOOKUP(BB218,インプットシート!$B:$Z,21,0),"")</f>
        <v/>
      </c>
      <c r="BE218">
        <v>216</v>
      </c>
      <c r="BF218" s="165" t="str">
        <f t="shared" si="68"/>
        <v>1年目参加費収入216</v>
      </c>
      <c r="BG218" s="165" t="str">
        <f>IFERROR(+VLOOKUP(BF218,インプットシート!$B:$Z,25,0),"")</f>
        <v/>
      </c>
      <c r="BH218" s="165" t="str">
        <f>IFERROR(+VLOOKUP(BF218,インプットシート!$B:$Z,21,0),"")</f>
        <v/>
      </c>
      <c r="BI218">
        <v>216</v>
      </c>
      <c r="BJ218" s="165" t="str">
        <f t="shared" si="69"/>
        <v>1年目寄付金・協賛金収入216</v>
      </c>
      <c r="BK218" s="165" t="str">
        <f>IFERROR(+VLOOKUP(BJ218,インプットシート!$B:$Z,25,0),"")</f>
        <v/>
      </c>
      <c r="BL218" s="165" t="str">
        <f>IFERROR(+VLOOKUP(BJ218,インプットシート!$B:$Z,21,0),"")</f>
        <v/>
      </c>
      <c r="BM218">
        <v>216</v>
      </c>
      <c r="BN218" s="165" t="str">
        <f t="shared" si="70"/>
        <v>1年目一般会計繰入金216</v>
      </c>
      <c r="BO218" s="165" t="str">
        <f>IFERROR(+VLOOKUP(BN218,インプットシート!$B:$Z,25,0),"")</f>
        <v/>
      </c>
      <c r="BP218" s="165" t="str">
        <f>IFERROR(+VLOOKUP(BN218,インプットシート!$B:$Z,21,0),"")</f>
        <v/>
      </c>
      <c r="BQ218">
        <v>216</v>
      </c>
      <c r="BR218" s="165" t="str">
        <f t="shared" si="71"/>
        <v>1年目賃金（職員）216</v>
      </c>
      <c r="BS218" s="165" t="str">
        <f>IFERROR(+VLOOKUP(BR218,インプットシート!$B:$Z,25,0),"")</f>
        <v/>
      </c>
      <c r="BT218" s="165" t="str">
        <f>IFERROR(+VLOOKUP(BR218,インプットシート!$B:$Z,21,0),"")</f>
        <v/>
      </c>
    </row>
    <row r="219" spans="1:72">
      <c r="A219">
        <v>217</v>
      </c>
      <c r="B219" s="165" t="str">
        <f t="shared" si="54"/>
        <v>1年目謝金217</v>
      </c>
      <c r="C219" s="165" t="str">
        <f>IFERROR(+VLOOKUP(B219,インプットシート!$B:$Z,25,0),"")</f>
        <v/>
      </c>
      <c r="D219" s="165" t="str">
        <f>IFERROR(+VLOOKUP(B219,インプットシート!$B:$Z,21,0),"")</f>
        <v/>
      </c>
      <c r="E219">
        <v>217</v>
      </c>
      <c r="F219" s="165" t="str">
        <f t="shared" si="55"/>
        <v>1年目旅費217</v>
      </c>
      <c r="G219" s="165" t="str">
        <f>IFERROR(+VLOOKUP(F219,インプットシート!$B:$Z,25,0),"")</f>
        <v/>
      </c>
      <c r="H219" s="165" t="str">
        <f>IFERROR(+VLOOKUP(F219,インプットシート!$B:$Z,21,0),"")</f>
        <v/>
      </c>
      <c r="I219">
        <v>217</v>
      </c>
      <c r="J219" s="165" t="str">
        <f t="shared" si="56"/>
        <v>1年目賃金（アルバイト）217</v>
      </c>
      <c r="K219" s="165" t="str">
        <f>IFERROR(+VLOOKUP(J219,インプットシート!$B:$Z,25,0),"")</f>
        <v/>
      </c>
      <c r="L219" s="165" t="str">
        <f>IFERROR(+VLOOKUP(J219,インプットシート!$B:$Z,21,0),"")</f>
        <v/>
      </c>
      <c r="M219">
        <v>217</v>
      </c>
      <c r="N219" s="165" t="str">
        <f t="shared" si="57"/>
        <v>1年目家賃217</v>
      </c>
      <c r="O219" s="165" t="str">
        <f>IFERROR(+VLOOKUP(N219,インプットシート!$B:$Z,25,0),"")</f>
        <v/>
      </c>
      <c r="P219" s="165" t="str">
        <f>IFERROR(+VLOOKUP(N219,インプットシート!$B:$Z,21,0),"")</f>
        <v/>
      </c>
      <c r="Q219">
        <v>217</v>
      </c>
      <c r="R219" s="165" t="str">
        <f t="shared" si="58"/>
        <v>1年目光熱水費217</v>
      </c>
      <c r="S219" s="165" t="str">
        <f>IFERROR(+VLOOKUP(R219,インプットシート!$B:$Z,25,0),"")</f>
        <v/>
      </c>
      <c r="T219" s="165" t="str">
        <f>IFERROR(+VLOOKUP(R219,インプットシート!$B:$Z,21,0),"")</f>
        <v/>
      </c>
      <c r="U219">
        <v>217</v>
      </c>
      <c r="V219" s="165" t="str">
        <f t="shared" si="59"/>
        <v>1年目備品購入費217</v>
      </c>
      <c r="W219" s="165" t="str">
        <f>IFERROR(+VLOOKUP(V219,インプットシート!$B:$Z,25,0),"")</f>
        <v/>
      </c>
      <c r="X219" s="165" t="str">
        <f>IFERROR(+VLOOKUP(V219,インプットシート!$B:$Z,21,0),"")</f>
        <v/>
      </c>
      <c r="Y219">
        <v>217</v>
      </c>
      <c r="Z219" s="165" t="str">
        <f t="shared" si="60"/>
        <v>1年目消耗品費217</v>
      </c>
      <c r="AA219" s="165" t="str">
        <f>IFERROR(+VLOOKUP(Z219,インプットシート!$B:$Z,25,0),"")</f>
        <v/>
      </c>
      <c r="AB219" s="165" t="str">
        <f>IFERROR(+VLOOKUP(Z219,インプットシート!$B:$Z,21,0),"")</f>
        <v/>
      </c>
      <c r="AC219">
        <v>217</v>
      </c>
      <c r="AD219" s="165" t="str">
        <f t="shared" si="61"/>
        <v>1年目借料損料217</v>
      </c>
      <c r="AE219" s="165" t="str">
        <f>IFERROR(+VLOOKUP(AD219,インプットシート!$B:$Z,25,0),"")</f>
        <v/>
      </c>
      <c r="AF219" s="165" t="str">
        <f>IFERROR(+VLOOKUP(AD219,インプットシート!$B:$Z,21,0),"")</f>
        <v/>
      </c>
      <c r="AG219">
        <v>217</v>
      </c>
      <c r="AH219" s="165" t="str">
        <f t="shared" si="62"/>
        <v>1年目印刷製本費217</v>
      </c>
      <c r="AI219" s="165" t="str">
        <f>IFERROR(+VLOOKUP(AH219,インプットシート!$B:$Z,25,0),"")</f>
        <v/>
      </c>
      <c r="AJ219" s="165" t="str">
        <f>IFERROR(+VLOOKUP(AH219,インプットシート!$B:$Z,21,0),"")</f>
        <v/>
      </c>
      <c r="AK219">
        <v>217</v>
      </c>
      <c r="AL219" s="165" t="str">
        <f t="shared" si="63"/>
        <v>1年目通信運搬費217</v>
      </c>
      <c r="AM219" s="165" t="str">
        <f>IFERROR(+VLOOKUP(AL219,インプットシート!$B:$Z,25,0),"")</f>
        <v/>
      </c>
      <c r="AN219" s="165" t="str">
        <f>IFERROR(+VLOOKUP(AL219,インプットシート!$B:$Z,21,0),"")</f>
        <v/>
      </c>
      <c r="AO219">
        <v>217</v>
      </c>
      <c r="AP219" s="165" t="str">
        <f t="shared" si="64"/>
        <v>1年目委託費217</v>
      </c>
      <c r="AQ219" s="165" t="str">
        <f>IFERROR(+VLOOKUP(AP219,インプットシート!$B:$Z,25,0),"")</f>
        <v/>
      </c>
      <c r="AR219" s="165" t="str">
        <f>IFERROR(+VLOOKUP(AP219,インプットシート!$B:$Z,21,0),"")</f>
        <v/>
      </c>
      <c r="AS219">
        <v>217</v>
      </c>
      <c r="AT219" s="165" t="str">
        <f t="shared" si="65"/>
        <v>1年目雑役務費217</v>
      </c>
      <c r="AU219" s="165" t="str">
        <f>IFERROR(+VLOOKUP(AT219,インプットシート!$B:$Z,25,0),"")</f>
        <v/>
      </c>
      <c r="AV219" s="165" t="str">
        <f>IFERROR(+VLOOKUP(AT219,インプットシート!$B:$Z,21,0),"")</f>
        <v/>
      </c>
      <c r="AW219">
        <v>217</v>
      </c>
      <c r="AX219" s="165" t="str">
        <f t="shared" si="66"/>
        <v>1年目保険料217</v>
      </c>
      <c r="AY219" s="165" t="str">
        <f>IFERROR(+VLOOKUP(AX219,インプットシート!$B:$Z,25,0),"")</f>
        <v/>
      </c>
      <c r="AZ219" s="165" t="str">
        <f>IFERROR(+VLOOKUP(AX219,インプットシート!$B:$Z,21,0),"")</f>
        <v/>
      </c>
      <c r="BA219">
        <v>217</v>
      </c>
      <c r="BB219" s="165" t="str">
        <f t="shared" si="67"/>
        <v>1年目その他の経費217</v>
      </c>
      <c r="BC219" s="165" t="str">
        <f>IFERROR(+VLOOKUP(BB219,インプットシート!$B:$Z,25,0),"")</f>
        <v/>
      </c>
      <c r="BD219" s="165" t="str">
        <f>IFERROR(+VLOOKUP(BB219,インプットシート!$B:$Z,21,0),"")</f>
        <v/>
      </c>
      <c r="BE219">
        <v>217</v>
      </c>
      <c r="BF219" s="165" t="str">
        <f t="shared" si="68"/>
        <v>1年目参加費収入217</v>
      </c>
      <c r="BG219" s="165" t="str">
        <f>IFERROR(+VLOOKUP(BF219,インプットシート!$B:$Z,25,0),"")</f>
        <v/>
      </c>
      <c r="BH219" s="165" t="str">
        <f>IFERROR(+VLOOKUP(BF219,インプットシート!$B:$Z,21,0),"")</f>
        <v/>
      </c>
      <c r="BI219">
        <v>217</v>
      </c>
      <c r="BJ219" s="165" t="str">
        <f t="shared" si="69"/>
        <v>1年目寄付金・協賛金収入217</v>
      </c>
      <c r="BK219" s="165" t="str">
        <f>IFERROR(+VLOOKUP(BJ219,インプットシート!$B:$Z,25,0),"")</f>
        <v/>
      </c>
      <c r="BL219" s="165" t="str">
        <f>IFERROR(+VLOOKUP(BJ219,インプットシート!$B:$Z,21,0),"")</f>
        <v/>
      </c>
      <c r="BM219">
        <v>217</v>
      </c>
      <c r="BN219" s="165" t="str">
        <f t="shared" si="70"/>
        <v>1年目一般会計繰入金217</v>
      </c>
      <c r="BO219" s="165" t="str">
        <f>IFERROR(+VLOOKUP(BN219,インプットシート!$B:$Z,25,0),"")</f>
        <v/>
      </c>
      <c r="BP219" s="165" t="str">
        <f>IFERROR(+VLOOKUP(BN219,インプットシート!$B:$Z,21,0),"")</f>
        <v/>
      </c>
      <c r="BQ219">
        <v>217</v>
      </c>
      <c r="BR219" s="165" t="str">
        <f t="shared" si="71"/>
        <v>1年目賃金（職員）217</v>
      </c>
      <c r="BS219" s="165" t="str">
        <f>IFERROR(+VLOOKUP(BR219,インプットシート!$B:$Z,25,0),"")</f>
        <v/>
      </c>
      <c r="BT219" s="165" t="str">
        <f>IFERROR(+VLOOKUP(BR219,インプットシート!$B:$Z,21,0),"")</f>
        <v/>
      </c>
    </row>
    <row r="220" spans="1:72">
      <c r="A220">
        <v>218</v>
      </c>
      <c r="B220" s="165" t="str">
        <f t="shared" si="54"/>
        <v>1年目謝金218</v>
      </c>
      <c r="C220" s="165" t="str">
        <f>IFERROR(+VLOOKUP(B220,インプットシート!$B:$Z,25,0),"")</f>
        <v/>
      </c>
      <c r="D220" s="165" t="str">
        <f>IFERROR(+VLOOKUP(B220,インプットシート!$B:$Z,21,0),"")</f>
        <v/>
      </c>
      <c r="E220">
        <v>218</v>
      </c>
      <c r="F220" s="165" t="str">
        <f t="shared" si="55"/>
        <v>1年目旅費218</v>
      </c>
      <c r="G220" s="165" t="str">
        <f>IFERROR(+VLOOKUP(F220,インプットシート!$B:$Z,25,0),"")</f>
        <v/>
      </c>
      <c r="H220" s="165" t="str">
        <f>IFERROR(+VLOOKUP(F220,インプットシート!$B:$Z,21,0),"")</f>
        <v/>
      </c>
      <c r="I220">
        <v>218</v>
      </c>
      <c r="J220" s="165" t="str">
        <f t="shared" si="56"/>
        <v>1年目賃金（アルバイト）218</v>
      </c>
      <c r="K220" s="165" t="str">
        <f>IFERROR(+VLOOKUP(J220,インプットシート!$B:$Z,25,0),"")</f>
        <v/>
      </c>
      <c r="L220" s="165" t="str">
        <f>IFERROR(+VLOOKUP(J220,インプットシート!$B:$Z,21,0),"")</f>
        <v/>
      </c>
      <c r="M220">
        <v>218</v>
      </c>
      <c r="N220" s="165" t="str">
        <f t="shared" si="57"/>
        <v>1年目家賃218</v>
      </c>
      <c r="O220" s="165" t="str">
        <f>IFERROR(+VLOOKUP(N220,インプットシート!$B:$Z,25,0),"")</f>
        <v/>
      </c>
      <c r="P220" s="165" t="str">
        <f>IFERROR(+VLOOKUP(N220,インプットシート!$B:$Z,21,0),"")</f>
        <v/>
      </c>
      <c r="Q220">
        <v>218</v>
      </c>
      <c r="R220" s="165" t="str">
        <f t="shared" si="58"/>
        <v>1年目光熱水費218</v>
      </c>
      <c r="S220" s="165" t="str">
        <f>IFERROR(+VLOOKUP(R220,インプットシート!$B:$Z,25,0),"")</f>
        <v/>
      </c>
      <c r="T220" s="165" t="str">
        <f>IFERROR(+VLOOKUP(R220,インプットシート!$B:$Z,21,0),"")</f>
        <v/>
      </c>
      <c r="U220">
        <v>218</v>
      </c>
      <c r="V220" s="165" t="str">
        <f t="shared" si="59"/>
        <v>1年目備品購入費218</v>
      </c>
      <c r="W220" s="165" t="str">
        <f>IFERROR(+VLOOKUP(V220,インプットシート!$B:$Z,25,0),"")</f>
        <v/>
      </c>
      <c r="X220" s="165" t="str">
        <f>IFERROR(+VLOOKUP(V220,インプットシート!$B:$Z,21,0),"")</f>
        <v/>
      </c>
      <c r="Y220">
        <v>218</v>
      </c>
      <c r="Z220" s="165" t="str">
        <f t="shared" si="60"/>
        <v>1年目消耗品費218</v>
      </c>
      <c r="AA220" s="165" t="str">
        <f>IFERROR(+VLOOKUP(Z220,インプットシート!$B:$Z,25,0),"")</f>
        <v/>
      </c>
      <c r="AB220" s="165" t="str">
        <f>IFERROR(+VLOOKUP(Z220,インプットシート!$B:$Z,21,0),"")</f>
        <v/>
      </c>
      <c r="AC220">
        <v>218</v>
      </c>
      <c r="AD220" s="165" t="str">
        <f t="shared" si="61"/>
        <v>1年目借料損料218</v>
      </c>
      <c r="AE220" s="165" t="str">
        <f>IFERROR(+VLOOKUP(AD220,インプットシート!$B:$Z,25,0),"")</f>
        <v/>
      </c>
      <c r="AF220" s="165" t="str">
        <f>IFERROR(+VLOOKUP(AD220,インプットシート!$B:$Z,21,0),"")</f>
        <v/>
      </c>
      <c r="AG220">
        <v>218</v>
      </c>
      <c r="AH220" s="165" t="str">
        <f t="shared" si="62"/>
        <v>1年目印刷製本費218</v>
      </c>
      <c r="AI220" s="165" t="str">
        <f>IFERROR(+VLOOKUP(AH220,インプットシート!$B:$Z,25,0),"")</f>
        <v/>
      </c>
      <c r="AJ220" s="165" t="str">
        <f>IFERROR(+VLOOKUP(AH220,インプットシート!$B:$Z,21,0),"")</f>
        <v/>
      </c>
      <c r="AK220">
        <v>218</v>
      </c>
      <c r="AL220" s="165" t="str">
        <f t="shared" si="63"/>
        <v>1年目通信運搬費218</v>
      </c>
      <c r="AM220" s="165" t="str">
        <f>IFERROR(+VLOOKUP(AL220,インプットシート!$B:$Z,25,0),"")</f>
        <v/>
      </c>
      <c r="AN220" s="165" t="str">
        <f>IFERROR(+VLOOKUP(AL220,インプットシート!$B:$Z,21,0),"")</f>
        <v/>
      </c>
      <c r="AO220">
        <v>218</v>
      </c>
      <c r="AP220" s="165" t="str">
        <f t="shared" si="64"/>
        <v>1年目委託費218</v>
      </c>
      <c r="AQ220" s="165" t="str">
        <f>IFERROR(+VLOOKUP(AP220,インプットシート!$B:$Z,25,0),"")</f>
        <v/>
      </c>
      <c r="AR220" s="165" t="str">
        <f>IFERROR(+VLOOKUP(AP220,インプットシート!$B:$Z,21,0),"")</f>
        <v/>
      </c>
      <c r="AS220">
        <v>218</v>
      </c>
      <c r="AT220" s="165" t="str">
        <f t="shared" si="65"/>
        <v>1年目雑役務費218</v>
      </c>
      <c r="AU220" s="165" t="str">
        <f>IFERROR(+VLOOKUP(AT220,インプットシート!$B:$Z,25,0),"")</f>
        <v/>
      </c>
      <c r="AV220" s="165" t="str">
        <f>IFERROR(+VLOOKUP(AT220,インプットシート!$B:$Z,21,0),"")</f>
        <v/>
      </c>
      <c r="AW220">
        <v>218</v>
      </c>
      <c r="AX220" s="165" t="str">
        <f t="shared" si="66"/>
        <v>1年目保険料218</v>
      </c>
      <c r="AY220" s="165" t="str">
        <f>IFERROR(+VLOOKUP(AX220,インプットシート!$B:$Z,25,0),"")</f>
        <v/>
      </c>
      <c r="AZ220" s="165" t="str">
        <f>IFERROR(+VLOOKUP(AX220,インプットシート!$B:$Z,21,0),"")</f>
        <v/>
      </c>
      <c r="BA220">
        <v>218</v>
      </c>
      <c r="BB220" s="165" t="str">
        <f t="shared" si="67"/>
        <v>1年目その他の経費218</v>
      </c>
      <c r="BC220" s="165" t="str">
        <f>IFERROR(+VLOOKUP(BB220,インプットシート!$B:$Z,25,0),"")</f>
        <v/>
      </c>
      <c r="BD220" s="165" t="str">
        <f>IFERROR(+VLOOKUP(BB220,インプットシート!$B:$Z,21,0),"")</f>
        <v/>
      </c>
      <c r="BE220">
        <v>218</v>
      </c>
      <c r="BF220" s="165" t="str">
        <f t="shared" si="68"/>
        <v>1年目参加費収入218</v>
      </c>
      <c r="BG220" s="165" t="str">
        <f>IFERROR(+VLOOKUP(BF220,インプットシート!$B:$Z,25,0),"")</f>
        <v/>
      </c>
      <c r="BH220" s="165" t="str">
        <f>IFERROR(+VLOOKUP(BF220,インプットシート!$B:$Z,21,0),"")</f>
        <v/>
      </c>
      <c r="BI220">
        <v>218</v>
      </c>
      <c r="BJ220" s="165" t="str">
        <f t="shared" si="69"/>
        <v>1年目寄付金・協賛金収入218</v>
      </c>
      <c r="BK220" s="165" t="str">
        <f>IFERROR(+VLOOKUP(BJ220,インプットシート!$B:$Z,25,0),"")</f>
        <v/>
      </c>
      <c r="BL220" s="165" t="str">
        <f>IFERROR(+VLOOKUP(BJ220,インプットシート!$B:$Z,21,0),"")</f>
        <v/>
      </c>
      <c r="BM220">
        <v>218</v>
      </c>
      <c r="BN220" s="165" t="str">
        <f t="shared" si="70"/>
        <v>1年目一般会計繰入金218</v>
      </c>
      <c r="BO220" s="165" t="str">
        <f>IFERROR(+VLOOKUP(BN220,インプットシート!$B:$Z,25,0),"")</f>
        <v/>
      </c>
      <c r="BP220" s="165" t="str">
        <f>IFERROR(+VLOOKUP(BN220,インプットシート!$B:$Z,21,0),"")</f>
        <v/>
      </c>
      <c r="BQ220">
        <v>218</v>
      </c>
      <c r="BR220" s="165" t="str">
        <f t="shared" si="71"/>
        <v>1年目賃金（職員）218</v>
      </c>
      <c r="BS220" s="165" t="str">
        <f>IFERROR(+VLOOKUP(BR220,インプットシート!$B:$Z,25,0),"")</f>
        <v/>
      </c>
      <c r="BT220" s="165" t="str">
        <f>IFERROR(+VLOOKUP(BR220,インプットシート!$B:$Z,21,0),"")</f>
        <v/>
      </c>
    </row>
    <row r="221" spans="1:72">
      <c r="A221">
        <v>219</v>
      </c>
      <c r="B221" s="165" t="str">
        <f t="shared" si="54"/>
        <v>1年目謝金219</v>
      </c>
      <c r="C221" s="165" t="str">
        <f>IFERROR(+VLOOKUP(B221,インプットシート!$B:$Z,25,0),"")</f>
        <v/>
      </c>
      <c r="D221" s="165" t="str">
        <f>IFERROR(+VLOOKUP(B221,インプットシート!$B:$Z,21,0),"")</f>
        <v/>
      </c>
      <c r="E221">
        <v>219</v>
      </c>
      <c r="F221" s="165" t="str">
        <f t="shared" si="55"/>
        <v>1年目旅費219</v>
      </c>
      <c r="G221" s="165" t="str">
        <f>IFERROR(+VLOOKUP(F221,インプットシート!$B:$Z,25,0),"")</f>
        <v/>
      </c>
      <c r="H221" s="165" t="str">
        <f>IFERROR(+VLOOKUP(F221,インプットシート!$B:$Z,21,0),"")</f>
        <v/>
      </c>
      <c r="I221">
        <v>219</v>
      </c>
      <c r="J221" s="165" t="str">
        <f t="shared" si="56"/>
        <v>1年目賃金（アルバイト）219</v>
      </c>
      <c r="K221" s="165" t="str">
        <f>IFERROR(+VLOOKUP(J221,インプットシート!$B:$Z,25,0),"")</f>
        <v/>
      </c>
      <c r="L221" s="165" t="str">
        <f>IFERROR(+VLOOKUP(J221,インプットシート!$B:$Z,21,0),"")</f>
        <v/>
      </c>
      <c r="M221">
        <v>219</v>
      </c>
      <c r="N221" s="165" t="str">
        <f t="shared" si="57"/>
        <v>1年目家賃219</v>
      </c>
      <c r="O221" s="165" t="str">
        <f>IFERROR(+VLOOKUP(N221,インプットシート!$B:$Z,25,0),"")</f>
        <v/>
      </c>
      <c r="P221" s="165" t="str">
        <f>IFERROR(+VLOOKUP(N221,インプットシート!$B:$Z,21,0),"")</f>
        <v/>
      </c>
      <c r="Q221">
        <v>219</v>
      </c>
      <c r="R221" s="165" t="str">
        <f t="shared" si="58"/>
        <v>1年目光熱水費219</v>
      </c>
      <c r="S221" s="165" t="str">
        <f>IFERROR(+VLOOKUP(R221,インプットシート!$B:$Z,25,0),"")</f>
        <v/>
      </c>
      <c r="T221" s="165" t="str">
        <f>IFERROR(+VLOOKUP(R221,インプットシート!$B:$Z,21,0),"")</f>
        <v/>
      </c>
      <c r="U221">
        <v>219</v>
      </c>
      <c r="V221" s="165" t="str">
        <f t="shared" si="59"/>
        <v>1年目備品購入費219</v>
      </c>
      <c r="W221" s="165" t="str">
        <f>IFERROR(+VLOOKUP(V221,インプットシート!$B:$Z,25,0),"")</f>
        <v/>
      </c>
      <c r="X221" s="165" t="str">
        <f>IFERROR(+VLOOKUP(V221,インプットシート!$B:$Z,21,0),"")</f>
        <v/>
      </c>
      <c r="Y221">
        <v>219</v>
      </c>
      <c r="Z221" s="165" t="str">
        <f t="shared" si="60"/>
        <v>1年目消耗品費219</v>
      </c>
      <c r="AA221" s="165" t="str">
        <f>IFERROR(+VLOOKUP(Z221,インプットシート!$B:$Z,25,0),"")</f>
        <v/>
      </c>
      <c r="AB221" s="165" t="str">
        <f>IFERROR(+VLOOKUP(Z221,インプットシート!$B:$Z,21,0),"")</f>
        <v/>
      </c>
      <c r="AC221">
        <v>219</v>
      </c>
      <c r="AD221" s="165" t="str">
        <f t="shared" si="61"/>
        <v>1年目借料損料219</v>
      </c>
      <c r="AE221" s="165" t="str">
        <f>IFERROR(+VLOOKUP(AD221,インプットシート!$B:$Z,25,0),"")</f>
        <v/>
      </c>
      <c r="AF221" s="165" t="str">
        <f>IFERROR(+VLOOKUP(AD221,インプットシート!$B:$Z,21,0),"")</f>
        <v/>
      </c>
      <c r="AG221">
        <v>219</v>
      </c>
      <c r="AH221" s="165" t="str">
        <f t="shared" si="62"/>
        <v>1年目印刷製本費219</v>
      </c>
      <c r="AI221" s="165" t="str">
        <f>IFERROR(+VLOOKUP(AH221,インプットシート!$B:$Z,25,0),"")</f>
        <v/>
      </c>
      <c r="AJ221" s="165" t="str">
        <f>IFERROR(+VLOOKUP(AH221,インプットシート!$B:$Z,21,0),"")</f>
        <v/>
      </c>
      <c r="AK221">
        <v>219</v>
      </c>
      <c r="AL221" s="165" t="str">
        <f t="shared" si="63"/>
        <v>1年目通信運搬費219</v>
      </c>
      <c r="AM221" s="165" t="str">
        <f>IFERROR(+VLOOKUP(AL221,インプットシート!$B:$Z,25,0),"")</f>
        <v/>
      </c>
      <c r="AN221" s="165" t="str">
        <f>IFERROR(+VLOOKUP(AL221,インプットシート!$B:$Z,21,0),"")</f>
        <v/>
      </c>
      <c r="AO221">
        <v>219</v>
      </c>
      <c r="AP221" s="165" t="str">
        <f t="shared" si="64"/>
        <v>1年目委託費219</v>
      </c>
      <c r="AQ221" s="165" t="str">
        <f>IFERROR(+VLOOKUP(AP221,インプットシート!$B:$Z,25,0),"")</f>
        <v/>
      </c>
      <c r="AR221" s="165" t="str">
        <f>IFERROR(+VLOOKUP(AP221,インプットシート!$B:$Z,21,0),"")</f>
        <v/>
      </c>
      <c r="AS221">
        <v>219</v>
      </c>
      <c r="AT221" s="165" t="str">
        <f t="shared" si="65"/>
        <v>1年目雑役務費219</v>
      </c>
      <c r="AU221" s="165" t="str">
        <f>IFERROR(+VLOOKUP(AT221,インプットシート!$B:$Z,25,0),"")</f>
        <v/>
      </c>
      <c r="AV221" s="165" t="str">
        <f>IFERROR(+VLOOKUP(AT221,インプットシート!$B:$Z,21,0),"")</f>
        <v/>
      </c>
      <c r="AW221">
        <v>219</v>
      </c>
      <c r="AX221" s="165" t="str">
        <f t="shared" si="66"/>
        <v>1年目保険料219</v>
      </c>
      <c r="AY221" s="165" t="str">
        <f>IFERROR(+VLOOKUP(AX221,インプットシート!$B:$Z,25,0),"")</f>
        <v/>
      </c>
      <c r="AZ221" s="165" t="str">
        <f>IFERROR(+VLOOKUP(AX221,インプットシート!$B:$Z,21,0),"")</f>
        <v/>
      </c>
      <c r="BA221">
        <v>219</v>
      </c>
      <c r="BB221" s="165" t="str">
        <f t="shared" si="67"/>
        <v>1年目その他の経費219</v>
      </c>
      <c r="BC221" s="165" t="str">
        <f>IFERROR(+VLOOKUP(BB221,インプットシート!$B:$Z,25,0),"")</f>
        <v/>
      </c>
      <c r="BD221" s="165" t="str">
        <f>IFERROR(+VLOOKUP(BB221,インプットシート!$B:$Z,21,0),"")</f>
        <v/>
      </c>
      <c r="BE221">
        <v>219</v>
      </c>
      <c r="BF221" s="165" t="str">
        <f t="shared" si="68"/>
        <v>1年目参加費収入219</v>
      </c>
      <c r="BG221" s="165" t="str">
        <f>IFERROR(+VLOOKUP(BF221,インプットシート!$B:$Z,25,0),"")</f>
        <v/>
      </c>
      <c r="BH221" s="165" t="str">
        <f>IFERROR(+VLOOKUP(BF221,インプットシート!$B:$Z,21,0),"")</f>
        <v/>
      </c>
      <c r="BI221">
        <v>219</v>
      </c>
      <c r="BJ221" s="165" t="str">
        <f t="shared" si="69"/>
        <v>1年目寄付金・協賛金収入219</v>
      </c>
      <c r="BK221" s="165" t="str">
        <f>IFERROR(+VLOOKUP(BJ221,インプットシート!$B:$Z,25,0),"")</f>
        <v/>
      </c>
      <c r="BL221" s="165" t="str">
        <f>IFERROR(+VLOOKUP(BJ221,インプットシート!$B:$Z,21,0),"")</f>
        <v/>
      </c>
      <c r="BM221">
        <v>219</v>
      </c>
      <c r="BN221" s="165" t="str">
        <f t="shared" si="70"/>
        <v>1年目一般会計繰入金219</v>
      </c>
      <c r="BO221" s="165" t="str">
        <f>IFERROR(+VLOOKUP(BN221,インプットシート!$B:$Z,25,0),"")</f>
        <v/>
      </c>
      <c r="BP221" s="165" t="str">
        <f>IFERROR(+VLOOKUP(BN221,インプットシート!$B:$Z,21,0),"")</f>
        <v/>
      </c>
      <c r="BQ221">
        <v>219</v>
      </c>
      <c r="BR221" s="165" t="str">
        <f t="shared" si="71"/>
        <v>1年目賃金（職員）219</v>
      </c>
      <c r="BS221" s="165" t="str">
        <f>IFERROR(+VLOOKUP(BR221,インプットシート!$B:$Z,25,0),"")</f>
        <v/>
      </c>
      <c r="BT221" s="165" t="str">
        <f>IFERROR(+VLOOKUP(BR221,インプットシート!$B:$Z,21,0),"")</f>
        <v/>
      </c>
    </row>
    <row r="222" spans="1:72">
      <c r="A222">
        <v>220</v>
      </c>
      <c r="B222" s="165" t="str">
        <f t="shared" si="54"/>
        <v>1年目謝金220</v>
      </c>
      <c r="C222" s="165" t="str">
        <f>IFERROR(+VLOOKUP(B222,インプットシート!$B:$Z,25,0),"")</f>
        <v/>
      </c>
      <c r="D222" s="165" t="str">
        <f>IFERROR(+VLOOKUP(B222,インプットシート!$B:$Z,21,0),"")</f>
        <v/>
      </c>
      <c r="E222">
        <v>220</v>
      </c>
      <c r="F222" s="165" t="str">
        <f t="shared" si="55"/>
        <v>1年目旅費220</v>
      </c>
      <c r="G222" s="165" t="str">
        <f>IFERROR(+VLOOKUP(F222,インプットシート!$B:$Z,25,0),"")</f>
        <v/>
      </c>
      <c r="H222" s="165" t="str">
        <f>IFERROR(+VLOOKUP(F222,インプットシート!$B:$Z,21,0),"")</f>
        <v/>
      </c>
      <c r="I222">
        <v>220</v>
      </c>
      <c r="J222" s="165" t="str">
        <f t="shared" si="56"/>
        <v>1年目賃金（アルバイト）220</v>
      </c>
      <c r="K222" s="165" t="str">
        <f>IFERROR(+VLOOKUP(J222,インプットシート!$B:$Z,25,0),"")</f>
        <v/>
      </c>
      <c r="L222" s="165" t="str">
        <f>IFERROR(+VLOOKUP(J222,インプットシート!$B:$Z,21,0),"")</f>
        <v/>
      </c>
      <c r="M222">
        <v>220</v>
      </c>
      <c r="N222" s="165" t="str">
        <f t="shared" si="57"/>
        <v>1年目家賃220</v>
      </c>
      <c r="O222" s="165" t="str">
        <f>IFERROR(+VLOOKUP(N222,インプットシート!$B:$Z,25,0),"")</f>
        <v/>
      </c>
      <c r="P222" s="165" t="str">
        <f>IFERROR(+VLOOKUP(N222,インプットシート!$B:$Z,21,0),"")</f>
        <v/>
      </c>
      <c r="Q222">
        <v>220</v>
      </c>
      <c r="R222" s="165" t="str">
        <f t="shared" si="58"/>
        <v>1年目光熱水費220</v>
      </c>
      <c r="S222" s="165" t="str">
        <f>IFERROR(+VLOOKUP(R222,インプットシート!$B:$Z,25,0),"")</f>
        <v/>
      </c>
      <c r="T222" s="165" t="str">
        <f>IFERROR(+VLOOKUP(R222,インプットシート!$B:$Z,21,0),"")</f>
        <v/>
      </c>
      <c r="U222">
        <v>220</v>
      </c>
      <c r="V222" s="165" t="str">
        <f t="shared" si="59"/>
        <v>1年目備品購入費220</v>
      </c>
      <c r="W222" s="165" t="str">
        <f>IFERROR(+VLOOKUP(V222,インプットシート!$B:$Z,25,0),"")</f>
        <v/>
      </c>
      <c r="X222" s="165" t="str">
        <f>IFERROR(+VLOOKUP(V222,インプットシート!$B:$Z,21,0),"")</f>
        <v/>
      </c>
      <c r="Y222">
        <v>220</v>
      </c>
      <c r="Z222" s="165" t="str">
        <f t="shared" si="60"/>
        <v>1年目消耗品費220</v>
      </c>
      <c r="AA222" s="165" t="str">
        <f>IFERROR(+VLOOKUP(Z222,インプットシート!$B:$Z,25,0),"")</f>
        <v/>
      </c>
      <c r="AB222" s="165" t="str">
        <f>IFERROR(+VLOOKUP(Z222,インプットシート!$B:$Z,21,0),"")</f>
        <v/>
      </c>
      <c r="AC222">
        <v>220</v>
      </c>
      <c r="AD222" s="165" t="str">
        <f t="shared" si="61"/>
        <v>1年目借料損料220</v>
      </c>
      <c r="AE222" s="165" t="str">
        <f>IFERROR(+VLOOKUP(AD222,インプットシート!$B:$Z,25,0),"")</f>
        <v/>
      </c>
      <c r="AF222" s="165" t="str">
        <f>IFERROR(+VLOOKUP(AD222,インプットシート!$B:$Z,21,0),"")</f>
        <v/>
      </c>
      <c r="AG222">
        <v>220</v>
      </c>
      <c r="AH222" s="165" t="str">
        <f t="shared" si="62"/>
        <v>1年目印刷製本費220</v>
      </c>
      <c r="AI222" s="165" t="str">
        <f>IFERROR(+VLOOKUP(AH222,インプットシート!$B:$Z,25,0),"")</f>
        <v/>
      </c>
      <c r="AJ222" s="165" t="str">
        <f>IFERROR(+VLOOKUP(AH222,インプットシート!$B:$Z,21,0),"")</f>
        <v/>
      </c>
      <c r="AK222">
        <v>220</v>
      </c>
      <c r="AL222" s="165" t="str">
        <f t="shared" si="63"/>
        <v>1年目通信運搬費220</v>
      </c>
      <c r="AM222" s="165" t="str">
        <f>IFERROR(+VLOOKUP(AL222,インプットシート!$B:$Z,25,0),"")</f>
        <v/>
      </c>
      <c r="AN222" s="165" t="str">
        <f>IFERROR(+VLOOKUP(AL222,インプットシート!$B:$Z,21,0),"")</f>
        <v/>
      </c>
      <c r="AO222">
        <v>220</v>
      </c>
      <c r="AP222" s="165" t="str">
        <f t="shared" si="64"/>
        <v>1年目委託費220</v>
      </c>
      <c r="AQ222" s="165" t="str">
        <f>IFERROR(+VLOOKUP(AP222,インプットシート!$B:$Z,25,0),"")</f>
        <v/>
      </c>
      <c r="AR222" s="165" t="str">
        <f>IFERROR(+VLOOKUP(AP222,インプットシート!$B:$Z,21,0),"")</f>
        <v/>
      </c>
      <c r="AS222">
        <v>220</v>
      </c>
      <c r="AT222" s="165" t="str">
        <f t="shared" si="65"/>
        <v>1年目雑役務費220</v>
      </c>
      <c r="AU222" s="165" t="str">
        <f>IFERROR(+VLOOKUP(AT222,インプットシート!$B:$Z,25,0),"")</f>
        <v/>
      </c>
      <c r="AV222" s="165" t="str">
        <f>IFERROR(+VLOOKUP(AT222,インプットシート!$B:$Z,21,0),"")</f>
        <v/>
      </c>
      <c r="AW222">
        <v>220</v>
      </c>
      <c r="AX222" s="165" t="str">
        <f t="shared" si="66"/>
        <v>1年目保険料220</v>
      </c>
      <c r="AY222" s="165" t="str">
        <f>IFERROR(+VLOOKUP(AX222,インプットシート!$B:$Z,25,0),"")</f>
        <v/>
      </c>
      <c r="AZ222" s="165" t="str">
        <f>IFERROR(+VLOOKUP(AX222,インプットシート!$B:$Z,21,0),"")</f>
        <v/>
      </c>
      <c r="BA222">
        <v>220</v>
      </c>
      <c r="BB222" s="165" t="str">
        <f t="shared" si="67"/>
        <v>1年目その他の経費220</v>
      </c>
      <c r="BC222" s="165" t="str">
        <f>IFERROR(+VLOOKUP(BB222,インプットシート!$B:$Z,25,0),"")</f>
        <v/>
      </c>
      <c r="BD222" s="165" t="str">
        <f>IFERROR(+VLOOKUP(BB222,インプットシート!$B:$Z,21,0),"")</f>
        <v/>
      </c>
      <c r="BE222">
        <v>220</v>
      </c>
      <c r="BF222" s="165" t="str">
        <f t="shared" si="68"/>
        <v>1年目参加費収入220</v>
      </c>
      <c r="BG222" s="165" t="str">
        <f>IFERROR(+VLOOKUP(BF222,インプットシート!$B:$Z,25,0),"")</f>
        <v/>
      </c>
      <c r="BH222" s="165" t="str">
        <f>IFERROR(+VLOOKUP(BF222,インプットシート!$B:$Z,21,0),"")</f>
        <v/>
      </c>
      <c r="BI222">
        <v>220</v>
      </c>
      <c r="BJ222" s="165" t="str">
        <f t="shared" si="69"/>
        <v>1年目寄付金・協賛金収入220</v>
      </c>
      <c r="BK222" s="165" t="str">
        <f>IFERROR(+VLOOKUP(BJ222,インプットシート!$B:$Z,25,0),"")</f>
        <v/>
      </c>
      <c r="BL222" s="165" t="str">
        <f>IFERROR(+VLOOKUP(BJ222,インプットシート!$B:$Z,21,0),"")</f>
        <v/>
      </c>
      <c r="BM222">
        <v>220</v>
      </c>
      <c r="BN222" s="165" t="str">
        <f t="shared" si="70"/>
        <v>1年目一般会計繰入金220</v>
      </c>
      <c r="BO222" s="165" t="str">
        <f>IFERROR(+VLOOKUP(BN222,インプットシート!$B:$Z,25,0),"")</f>
        <v/>
      </c>
      <c r="BP222" s="165" t="str">
        <f>IFERROR(+VLOOKUP(BN222,インプットシート!$B:$Z,21,0),"")</f>
        <v/>
      </c>
      <c r="BQ222">
        <v>220</v>
      </c>
      <c r="BR222" s="165" t="str">
        <f t="shared" si="71"/>
        <v>1年目賃金（職員）220</v>
      </c>
      <c r="BS222" s="165" t="str">
        <f>IFERROR(+VLOOKUP(BR222,インプットシート!$B:$Z,25,0),"")</f>
        <v/>
      </c>
      <c r="BT222" s="165" t="str">
        <f>IFERROR(+VLOOKUP(BR222,インプットシート!$B:$Z,21,0),"")</f>
        <v/>
      </c>
    </row>
    <row r="223" spans="1:72">
      <c r="A223">
        <v>221</v>
      </c>
      <c r="B223" s="165" t="str">
        <f t="shared" si="54"/>
        <v>1年目謝金221</v>
      </c>
      <c r="C223" s="165" t="str">
        <f>IFERROR(+VLOOKUP(B223,インプットシート!$B:$Z,25,0),"")</f>
        <v/>
      </c>
      <c r="D223" s="165" t="str">
        <f>IFERROR(+VLOOKUP(B223,インプットシート!$B:$Z,21,0),"")</f>
        <v/>
      </c>
      <c r="E223">
        <v>221</v>
      </c>
      <c r="F223" s="165" t="str">
        <f t="shared" si="55"/>
        <v>1年目旅費221</v>
      </c>
      <c r="G223" s="165" t="str">
        <f>IFERROR(+VLOOKUP(F223,インプットシート!$B:$Z,25,0),"")</f>
        <v/>
      </c>
      <c r="H223" s="165" t="str">
        <f>IFERROR(+VLOOKUP(F223,インプットシート!$B:$Z,21,0),"")</f>
        <v/>
      </c>
      <c r="I223">
        <v>221</v>
      </c>
      <c r="J223" s="165" t="str">
        <f t="shared" si="56"/>
        <v>1年目賃金（アルバイト）221</v>
      </c>
      <c r="K223" s="165" t="str">
        <f>IFERROR(+VLOOKUP(J223,インプットシート!$B:$Z,25,0),"")</f>
        <v/>
      </c>
      <c r="L223" s="165" t="str">
        <f>IFERROR(+VLOOKUP(J223,インプットシート!$B:$Z,21,0),"")</f>
        <v/>
      </c>
      <c r="M223">
        <v>221</v>
      </c>
      <c r="N223" s="165" t="str">
        <f t="shared" si="57"/>
        <v>1年目家賃221</v>
      </c>
      <c r="O223" s="165" t="str">
        <f>IFERROR(+VLOOKUP(N223,インプットシート!$B:$Z,25,0),"")</f>
        <v/>
      </c>
      <c r="P223" s="165" t="str">
        <f>IFERROR(+VLOOKUP(N223,インプットシート!$B:$Z,21,0),"")</f>
        <v/>
      </c>
      <c r="Q223">
        <v>221</v>
      </c>
      <c r="R223" s="165" t="str">
        <f t="shared" si="58"/>
        <v>1年目光熱水費221</v>
      </c>
      <c r="S223" s="165" t="str">
        <f>IFERROR(+VLOOKUP(R223,インプットシート!$B:$Z,25,0),"")</f>
        <v/>
      </c>
      <c r="T223" s="165" t="str">
        <f>IFERROR(+VLOOKUP(R223,インプットシート!$B:$Z,21,0),"")</f>
        <v/>
      </c>
      <c r="U223">
        <v>221</v>
      </c>
      <c r="V223" s="165" t="str">
        <f t="shared" si="59"/>
        <v>1年目備品購入費221</v>
      </c>
      <c r="W223" s="165" t="str">
        <f>IFERROR(+VLOOKUP(V223,インプットシート!$B:$Z,25,0),"")</f>
        <v/>
      </c>
      <c r="X223" s="165" t="str">
        <f>IFERROR(+VLOOKUP(V223,インプットシート!$B:$Z,21,0),"")</f>
        <v/>
      </c>
      <c r="Y223">
        <v>221</v>
      </c>
      <c r="Z223" s="165" t="str">
        <f t="shared" si="60"/>
        <v>1年目消耗品費221</v>
      </c>
      <c r="AA223" s="165" t="str">
        <f>IFERROR(+VLOOKUP(Z223,インプットシート!$B:$Z,25,0),"")</f>
        <v/>
      </c>
      <c r="AB223" s="165" t="str">
        <f>IFERROR(+VLOOKUP(Z223,インプットシート!$B:$Z,21,0),"")</f>
        <v/>
      </c>
      <c r="AC223">
        <v>221</v>
      </c>
      <c r="AD223" s="165" t="str">
        <f t="shared" si="61"/>
        <v>1年目借料損料221</v>
      </c>
      <c r="AE223" s="165" t="str">
        <f>IFERROR(+VLOOKUP(AD223,インプットシート!$B:$Z,25,0),"")</f>
        <v/>
      </c>
      <c r="AF223" s="165" t="str">
        <f>IFERROR(+VLOOKUP(AD223,インプットシート!$B:$Z,21,0),"")</f>
        <v/>
      </c>
      <c r="AG223">
        <v>221</v>
      </c>
      <c r="AH223" s="165" t="str">
        <f t="shared" si="62"/>
        <v>1年目印刷製本費221</v>
      </c>
      <c r="AI223" s="165" t="str">
        <f>IFERROR(+VLOOKUP(AH223,インプットシート!$B:$Z,25,0),"")</f>
        <v/>
      </c>
      <c r="AJ223" s="165" t="str">
        <f>IFERROR(+VLOOKUP(AH223,インプットシート!$B:$Z,21,0),"")</f>
        <v/>
      </c>
      <c r="AK223">
        <v>221</v>
      </c>
      <c r="AL223" s="165" t="str">
        <f t="shared" si="63"/>
        <v>1年目通信運搬費221</v>
      </c>
      <c r="AM223" s="165" t="str">
        <f>IFERROR(+VLOOKUP(AL223,インプットシート!$B:$Z,25,0),"")</f>
        <v/>
      </c>
      <c r="AN223" s="165" t="str">
        <f>IFERROR(+VLOOKUP(AL223,インプットシート!$B:$Z,21,0),"")</f>
        <v/>
      </c>
      <c r="AO223">
        <v>221</v>
      </c>
      <c r="AP223" s="165" t="str">
        <f t="shared" si="64"/>
        <v>1年目委託費221</v>
      </c>
      <c r="AQ223" s="165" t="str">
        <f>IFERROR(+VLOOKUP(AP223,インプットシート!$B:$Z,25,0),"")</f>
        <v/>
      </c>
      <c r="AR223" s="165" t="str">
        <f>IFERROR(+VLOOKUP(AP223,インプットシート!$B:$Z,21,0),"")</f>
        <v/>
      </c>
      <c r="AS223">
        <v>221</v>
      </c>
      <c r="AT223" s="165" t="str">
        <f t="shared" si="65"/>
        <v>1年目雑役務費221</v>
      </c>
      <c r="AU223" s="165" t="str">
        <f>IFERROR(+VLOOKUP(AT223,インプットシート!$B:$Z,25,0),"")</f>
        <v/>
      </c>
      <c r="AV223" s="165" t="str">
        <f>IFERROR(+VLOOKUP(AT223,インプットシート!$B:$Z,21,0),"")</f>
        <v/>
      </c>
      <c r="AW223">
        <v>221</v>
      </c>
      <c r="AX223" s="165" t="str">
        <f t="shared" si="66"/>
        <v>1年目保険料221</v>
      </c>
      <c r="AY223" s="165" t="str">
        <f>IFERROR(+VLOOKUP(AX223,インプットシート!$B:$Z,25,0),"")</f>
        <v/>
      </c>
      <c r="AZ223" s="165" t="str">
        <f>IFERROR(+VLOOKUP(AX223,インプットシート!$B:$Z,21,0),"")</f>
        <v/>
      </c>
      <c r="BA223">
        <v>221</v>
      </c>
      <c r="BB223" s="165" t="str">
        <f t="shared" si="67"/>
        <v>1年目その他の経費221</v>
      </c>
      <c r="BC223" s="165" t="str">
        <f>IFERROR(+VLOOKUP(BB223,インプットシート!$B:$Z,25,0),"")</f>
        <v/>
      </c>
      <c r="BD223" s="165" t="str">
        <f>IFERROR(+VLOOKUP(BB223,インプットシート!$B:$Z,21,0),"")</f>
        <v/>
      </c>
      <c r="BE223">
        <v>221</v>
      </c>
      <c r="BF223" s="165" t="str">
        <f t="shared" si="68"/>
        <v>1年目参加費収入221</v>
      </c>
      <c r="BG223" s="165" t="str">
        <f>IFERROR(+VLOOKUP(BF223,インプットシート!$B:$Z,25,0),"")</f>
        <v/>
      </c>
      <c r="BH223" s="165" t="str">
        <f>IFERROR(+VLOOKUP(BF223,インプットシート!$B:$Z,21,0),"")</f>
        <v/>
      </c>
      <c r="BI223">
        <v>221</v>
      </c>
      <c r="BJ223" s="165" t="str">
        <f t="shared" si="69"/>
        <v>1年目寄付金・協賛金収入221</v>
      </c>
      <c r="BK223" s="165" t="str">
        <f>IFERROR(+VLOOKUP(BJ223,インプットシート!$B:$Z,25,0),"")</f>
        <v/>
      </c>
      <c r="BL223" s="165" t="str">
        <f>IFERROR(+VLOOKUP(BJ223,インプットシート!$B:$Z,21,0),"")</f>
        <v/>
      </c>
      <c r="BM223">
        <v>221</v>
      </c>
      <c r="BN223" s="165" t="str">
        <f t="shared" si="70"/>
        <v>1年目一般会計繰入金221</v>
      </c>
      <c r="BO223" s="165" t="str">
        <f>IFERROR(+VLOOKUP(BN223,インプットシート!$B:$Z,25,0),"")</f>
        <v/>
      </c>
      <c r="BP223" s="165" t="str">
        <f>IFERROR(+VLOOKUP(BN223,インプットシート!$B:$Z,21,0),"")</f>
        <v/>
      </c>
      <c r="BQ223">
        <v>221</v>
      </c>
      <c r="BR223" s="165" t="str">
        <f t="shared" si="71"/>
        <v>1年目賃金（職員）221</v>
      </c>
      <c r="BS223" s="165" t="str">
        <f>IFERROR(+VLOOKUP(BR223,インプットシート!$B:$Z,25,0),"")</f>
        <v/>
      </c>
      <c r="BT223" s="165" t="str">
        <f>IFERROR(+VLOOKUP(BR223,インプットシート!$B:$Z,21,0),"")</f>
        <v/>
      </c>
    </row>
    <row r="224" spans="1:72">
      <c r="A224">
        <v>222</v>
      </c>
      <c r="B224" s="165" t="str">
        <f t="shared" si="54"/>
        <v>1年目謝金222</v>
      </c>
      <c r="C224" s="165" t="str">
        <f>IFERROR(+VLOOKUP(B224,インプットシート!$B:$Z,25,0),"")</f>
        <v/>
      </c>
      <c r="D224" s="165" t="str">
        <f>IFERROR(+VLOOKUP(B224,インプットシート!$B:$Z,21,0),"")</f>
        <v/>
      </c>
      <c r="E224">
        <v>222</v>
      </c>
      <c r="F224" s="165" t="str">
        <f t="shared" si="55"/>
        <v>1年目旅費222</v>
      </c>
      <c r="G224" s="165" t="str">
        <f>IFERROR(+VLOOKUP(F224,インプットシート!$B:$Z,25,0),"")</f>
        <v/>
      </c>
      <c r="H224" s="165" t="str">
        <f>IFERROR(+VLOOKUP(F224,インプットシート!$B:$Z,21,0),"")</f>
        <v/>
      </c>
      <c r="I224">
        <v>222</v>
      </c>
      <c r="J224" s="165" t="str">
        <f t="shared" si="56"/>
        <v>1年目賃金（アルバイト）222</v>
      </c>
      <c r="K224" s="165" t="str">
        <f>IFERROR(+VLOOKUP(J224,インプットシート!$B:$Z,25,0),"")</f>
        <v/>
      </c>
      <c r="L224" s="165" t="str">
        <f>IFERROR(+VLOOKUP(J224,インプットシート!$B:$Z,21,0),"")</f>
        <v/>
      </c>
      <c r="M224">
        <v>222</v>
      </c>
      <c r="N224" s="165" t="str">
        <f t="shared" si="57"/>
        <v>1年目家賃222</v>
      </c>
      <c r="O224" s="165" t="str">
        <f>IFERROR(+VLOOKUP(N224,インプットシート!$B:$Z,25,0),"")</f>
        <v/>
      </c>
      <c r="P224" s="165" t="str">
        <f>IFERROR(+VLOOKUP(N224,インプットシート!$B:$Z,21,0),"")</f>
        <v/>
      </c>
      <c r="Q224">
        <v>222</v>
      </c>
      <c r="R224" s="165" t="str">
        <f t="shared" si="58"/>
        <v>1年目光熱水費222</v>
      </c>
      <c r="S224" s="165" t="str">
        <f>IFERROR(+VLOOKUP(R224,インプットシート!$B:$Z,25,0),"")</f>
        <v/>
      </c>
      <c r="T224" s="165" t="str">
        <f>IFERROR(+VLOOKUP(R224,インプットシート!$B:$Z,21,0),"")</f>
        <v/>
      </c>
      <c r="U224">
        <v>222</v>
      </c>
      <c r="V224" s="165" t="str">
        <f t="shared" si="59"/>
        <v>1年目備品購入費222</v>
      </c>
      <c r="W224" s="165" t="str">
        <f>IFERROR(+VLOOKUP(V224,インプットシート!$B:$Z,25,0),"")</f>
        <v/>
      </c>
      <c r="X224" s="165" t="str">
        <f>IFERROR(+VLOOKUP(V224,インプットシート!$B:$Z,21,0),"")</f>
        <v/>
      </c>
      <c r="Y224">
        <v>222</v>
      </c>
      <c r="Z224" s="165" t="str">
        <f t="shared" si="60"/>
        <v>1年目消耗品費222</v>
      </c>
      <c r="AA224" s="165" t="str">
        <f>IFERROR(+VLOOKUP(Z224,インプットシート!$B:$Z,25,0),"")</f>
        <v/>
      </c>
      <c r="AB224" s="165" t="str">
        <f>IFERROR(+VLOOKUP(Z224,インプットシート!$B:$Z,21,0),"")</f>
        <v/>
      </c>
      <c r="AC224">
        <v>222</v>
      </c>
      <c r="AD224" s="165" t="str">
        <f t="shared" si="61"/>
        <v>1年目借料損料222</v>
      </c>
      <c r="AE224" s="165" t="str">
        <f>IFERROR(+VLOOKUP(AD224,インプットシート!$B:$Z,25,0),"")</f>
        <v/>
      </c>
      <c r="AF224" s="165" t="str">
        <f>IFERROR(+VLOOKUP(AD224,インプットシート!$B:$Z,21,0),"")</f>
        <v/>
      </c>
      <c r="AG224">
        <v>222</v>
      </c>
      <c r="AH224" s="165" t="str">
        <f t="shared" si="62"/>
        <v>1年目印刷製本費222</v>
      </c>
      <c r="AI224" s="165" t="str">
        <f>IFERROR(+VLOOKUP(AH224,インプットシート!$B:$Z,25,0),"")</f>
        <v/>
      </c>
      <c r="AJ224" s="165" t="str">
        <f>IFERROR(+VLOOKUP(AH224,インプットシート!$B:$Z,21,0),"")</f>
        <v/>
      </c>
      <c r="AK224">
        <v>222</v>
      </c>
      <c r="AL224" s="165" t="str">
        <f t="shared" si="63"/>
        <v>1年目通信運搬費222</v>
      </c>
      <c r="AM224" s="165" t="str">
        <f>IFERROR(+VLOOKUP(AL224,インプットシート!$B:$Z,25,0),"")</f>
        <v/>
      </c>
      <c r="AN224" s="165" t="str">
        <f>IFERROR(+VLOOKUP(AL224,インプットシート!$B:$Z,21,0),"")</f>
        <v/>
      </c>
      <c r="AO224">
        <v>222</v>
      </c>
      <c r="AP224" s="165" t="str">
        <f t="shared" si="64"/>
        <v>1年目委託費222</v>
      </c>
      <c r="AQ224" s="165" t="str">
        <f>IFERROR(+VLOOKUP(AP224,インプットシート!$B:$Z,25,0),"")</f>
        <v/>
      </c>
      <c r="AR224" s="165" t="str">
        <f>IFERROR(+VLOOKUP(AP224,インプットシート!$B:$Z,21,0),"")</f>
        <v/>
      </c>
      <c r="AS224">
        <v>222</v>
      </c>
      <c r="AT224" s="165" t="str">
        <f t="shared" si="65"/>
        <v>1年目雑役務費222</v>
      </c>
      <c r="AU224" s="165" t="str">
        <f>IFERROR(+VLOOKUP(AT224,インプットシート!$B:$Z,25,0),"")</f>
        <v/>
      </c>
      <c r="AV224" s="165" t="str">
        <f>IFERROR(+VLOOKUP(AT224,インプットシート!$B:$Z,21,0),"")</f>
        <v/>
      </c>
      <c r="AW224">
        <v>222</v>
      </c>
      <c r="AX224" s="165" t="str">
        <f t="shared" si="66"/>
        <v>1年目保険料222</v>
      </c>
      <c r="AY224" s="165" t="str">
        <f>IFERROR(+VLOOKUP(AX224,インプットシート!$B:$Z,25,0),"")</f>
        <v/>
      </c>
      <c r="AZ224" s="165" t="str">
        <f>IFERROR(+VLOOKUP(AX224,インプットシート!$B:$Z,21,0),"")</f>
        <v/>
      </c>
      <c r="BA224">
        <v>222</v>
      </c>
      <c r="BB224" s="165" t="str">
        <f t="shared" si="67"/>
        <v>1年目その他の経費222</v>
      </c>
      <c r="BC224" s="165" t="str">
        <f>IFERROR(+VLOOKUP(BB224,インプットシート!$B:$Z,25,0),"")</f>
        <v/>
      </c>
      <c r="BD224" s="165" t="str">
        <f>IFERROR(+VLOOKUP(BB224,インプットシート!$B:$Z,21,0),"")</f>
        <v/>
      </c>
      <c r="BE224">
        <v>222</v>
      </c>
      <c r="BF224" s="165" t="str">
        <f t="shared" si="68"/>
        <v>1年目参加費収入222</v>
      </c>
      <c r="BG224" s="165" t="str">
        <f>IFERROR(+VLOOKUP(BF224,インプットシート!$B:$Z,25,0),"")</f>
        <v/>
      </c>
      <c r="BH224" s="165" t="str">
        <f>IFERROR(+VLOOKUP(BF224,インプットシート!$B:$Z,21,0),"")</f>
        <v/>
      </c>
      <c r="BI224">
        <v>222</v>
      </c>
      <c r="BJ224" s="165" t="str">
        <f t="shared" si="69"/>
        <v>1年目寄付金・協賛金収入222</v>
      </c>
      <c r="BK224" s="165" t="str">
        <f>IFERROR(+VLOOKUP(BJ224,インプットシート!$B:$Z,25,0),"")</f>
        <v/>
      </c>
      <c r="BL224" s="165" t="str">
        <f>IFERROR(+VLOOKUP(BJ224,インプットシート!$B:$Z,21,0),"")</f>
        <v/>
      </c>
      <c r="BM224">
        <v>222</v>
      </c>
      <c r="BN224" s="165" t="str">
        <f t="shared" si="70"/>
        <v>1年目一般会計繰入金222</v>
      </c>
      <c r="BO224" s="165" t="str">
        <f>IFERROR(+VLOOKUP(BN224,インプットシート!$B:$Z,25,0),"")</f>
        <v/>
      </c>
      <c r="BP224" s="165" t="str">
        <f>IFERROR(+VLOOKUP(BN224,インプットシート!$B:$Z,21,0),"")</f>
        <v/>
      </c>
      <c r="BQ224">
        <v>222</v>
      </c>
      <c r="BR224" s="165" t="str">
        <f t="shared" si="71"/>
        <v>1年目賃金（職員）222</v>
      </c>
      <c r="BS224" s="165" t="str">
        <f>IFERROR(+VLOOKUP(BR224,インプットシート!$B:$Z,25,0),"")</f>
        <v/>
      </c>
      <c r="BT224" s="165" t="str">
        <f>IFERROR(+VLOOKUP(BR224,インプットシート!$B:$Z,21,0),"")</f>
        <v/>
      </c>
    </row>
    <row r="225" spans="1:72">
      <c r="A225">
        <v>223</v>
      </c>
      <c r="B225" s="165" t="str">
        <f t="shared" si="54"/>
        <v>1年目謝金223</v>
      </c>
      <c r="C225" s="165" t="str">
        <f>IFERROR(+VLOOKUP(B225,インプットシート!$B:$Z,25,0),"")</f>
        <v/>
      </c>
      <c r="D225" s="165" t="str">
        <f>IFERROR(+VLOOKUP(B225,インプットシート!$B:$Z,21,0),"")</f>
        <v/>
      </c>
      <c r="E225">
        <v>223</v>
      </c>
      <c r="F225" s="165" t="str">
        <f t="shared" si="55"/>
        <v>1年目旅費223</v>
      </c>
      <c r="G225" s="165" t="str">
        <f>IFERROR(+VLOOKUP(F225,インプットシート!$B:$Z,25,0),"")</f>
        <v/>
      </c>
      <c r="H225" s="165" t="str">
        <f>IFERROR(+VLOOKUP(F225,インプットシート!$B:$Z,21,0),"")</f>
        <v/>
      </c>
      <c r="I225">
        <v>223</v>
      </c>
      <c r="J225" s="165" t="str">
        <f t="shared" si="56"/>
        <v>1年目賃金（アルバイト）223</v>
      </c>
      <c r="K225" s="165" t="str">
        <f>IFERROR(+VLOOKUP(J225,インプットシート!$B:$Z,25,0),"")</f>
        <v/>
      </c>
      <c r="L225" s="165" t="str">
        <f>IFERROR(+VLOOKUP(J225,インプットシート!$B:$Z,21,0),"")</f>
        <v/>
      </c>
      <c r="M225">
        <v>223</v>
      </c>
      <c r="N225" s="165" t="str">
        <f t="shared" si="57"/>
        <v>1年目家賃223</v>
      </c>
      <c r="O225" s="165" t="str">
        <f>IFERROR(+VLOOKUP(N225,インプットシート!$B:$Z,25,0),"")</f>
        <v/>
      </c>
      <c r="P225" s="165" t="str">
        <f>IFERROR(+VLOOKUP(N225,インプットシート!$B:$Z,21,0),"")</f>
        <v/>
      </c>
      <c r="Q225">
        <v>223</v>
      </c>
      <c r="R225" s="165" t="str">
        <f t="shared" si="58"/>
        <v>1年目光熱水費223</v>
      </c>
      <c r="S225" s="165" t="str">
        <f>IFERROR(+VLOOKUP(R225,インプットシート!$B:$Z,25,0),"")</f>
        <v/>
      </c>
      <c r="T225" s="165" t="str">
        <f>IFERROR(+VLOOKUP(R225,インプットシート!$B:$Z,21,0),"")</f>
        <v/>
      </c>
      <c r="U225">
        <v>223</v>
      </c>
      <c r="V225" s="165" t="str">
        <f t="shared" si="59"/>
        <v>1年目備品購入費223</v>
      </c>
      <c r="W225" s="165" t="str">
        <f>IFERROR(+VLOOKUP(V225,インプットシート!$B:$Z,25,0),"")</f>
        <v/>
      </c>
      <c r="X225" s="165" t="str">
        <f>IFERROR(+VLOOKUP(V225,インプットシート!$B:$Z,21,0),"")</f>
        <v/>
      </c>
      <c r="Y225">
        <v>223</v>
      </c>
      <c r="Z225" s="165" t="str">
        <f t="shared" si="60"/>
        <v>1年目消耗品費223</v>
      </c>
      <c r="AA225" s="165" t="str">
        <f>IFERROR(+VLOOKUP(Z225,インプットシート!$B:$Z,25,0),"")</f>
        <v/>
      </c>
      <c r="AB225" s="165" t="str">
        <f>IFERROR(+VLOOKUP(Z225,インプットシート!$B:$Z,21,0),"")</f>
        <v/>
      </c>
      <c r="AC225">
        <v>223</v>
      </c>
      <c r="AD225" s="165" t="str">
        <f t="shared" si="61"/>
        <v>1年目借料損料223</v>
      </c>
      <c r="AE225" s="165" t="str">
        <f>IFERROR(+VLOOKUP(AD225,インプットシート!$B:$Z,25,0),"")</f>
        <v/>
      </c>
      <c r="AF225" s="165" t="str">
        <f>IFERROR(+VLOOKUP(AD225,インプットシート!$B:$Z,21,0),"")</f>
        <v/>
      </c>
      <c r="AG225">
        <v>223</v>
      </c>
      <c r="AH225" s="165" t="str">
        <f t="shared" si="62"/>
        <v>1年目印刷製本費223</v>
      </c>
      <c r="AI225" s="165" t="str">
        <f>IFERROR(+VLOOKUP(AH225,インプットシート!$B:$Z,25,0),"")</f>
        <v/>
      </c>
      <c r="AJ225" s="165" t="str">
        <f>IFERROR(+VLOOKUP(AH225,インプットシート!$B:$Z,21,0),"")</f>
        <v/>
      </c>
      <c r="AK225">
        <v>223</v>
      </c>
      <c r="AL225" s="165" t="str">
        <f t="shared" si="63"/>
        <v>1年目通信運搬費223</v>
      </c>
      <c r="AM225" s="165" t="str">
        <f>IFERROR(+VLOOKUP(AL225,インプットシート!$B:$Z,25,0),"")</f>
        <v/>
      </c>
      <c r="AN225" s="165" t="str">
        <f>IFERROR(+VLOOKUP(AL225,インプットシート!$B:$Z,21,0),"")</f>
        <v/>
      </c>
      <c r="AO225">
        <v>223</v>
      </c>
      <c r="AP225" s="165" t="str">
        <f t="shared" si="64"/>
        <v>1年目委託費223</v>
      </c>
      <c r="AQ225" s="165" t="str">
        <f>IFERROR(+VLOOKUP(AP225,インプットシート!$B:$Z,25,0),"")</f>
        <v/>
      </c>
      <c r="AR225" s="165" t="str">
        <f>IFERROR(+VLOOKUP(AP225,インプットシート!$B:$Z,21,0),"")</f>
        <v/>
      </c>
      <c r="AS225">
        <v>223</v>
      </c>
      <c r="AT225" s="165" t="str">
        <f t="shared" si="65"/>
        <v>1年目雑役務費223</v>
      </c>
      <c r="AU225" s="165" t="str">
        <f>IFERROR(+VLOOKUP(AT225,インプットシート!$B:$Z,25,0),"")</f>
        <v/>
      </c>
      <c r="AV225" s="165" t="str">
        <f>IFERROR(+VLOOKUP(AT225,インプットシート!$B:$Z,21,0),"")</f>
        <v/>
      </c>
      <c r="AW225">
        <v>223</v>
      </c>
      <c r="AX225" s="165" t="str">
        <f t="shared" si="66"/>
        <v>1年目保険料223</v>
      </c>
      <c r="AY225" s="165" t="str">
        <f>IFERROR(+VLOOKUP(AX225,インプットシート!$B:$Z,25,0),"")</f>
        <v/>
      </c>
      <c r="AZ225" s="165" t="str">
        <f>IFERROR(+VLOOKUP(AX225,インプットシート!$B:$Z,21,0),"")</f>
        <v/>
      </c>
      <c r="BA225">
        <v>223</v>
      </c>
      <c r="BB225" s="165" t="str">
        <f t="shared" si="67"/>
        <v>1年目その他の経費223</v>
      </c>
      <c r="BC225" s="165" t="str">
        <f>IFERROR(+VLOOKUP(BB225,インプットシート!$B:$Z,25,0),"")</f>
        <v/>
      </c>
      <c r="BD225" s="165" t="str">
        <f>IFERROR(+VLOOKUP(BB225,インプットシート!$B:$Z,21,0),"")</f>
        <v/>
      </c>
      <c r="BE225">
        <v>223</v>
      </c>
      <c r="BF225" s="165" t="str">
        <f t="shared" si="68"/>
        <v>1年目参加費収入223</v>
      </c>
      <c r="BG225" s="165" t="str">
        <f>IFERROR(+VLOOKUP(BF225,インプットシート!$B:$Z,25,0),"")</f>
        <v/>
      </c>
      <c r="BH225" s="165" t="str">
        <f>IFERROR(+VLOOKUP(BF225,インプットシート!$B:$Z,21,0),"")</f>
        <v/>
      </c>
      <c r="BI225">
        <v>223</v>
      </c>
      <c r="BJ225" s="165" t="str">
        <f t="shared" si="69"/>
        <v>1年目寄付金・協賛金収入223</v>
      </c>
      <c r="BK225" s="165" t="str">
        <f>IFERROR(+VLOOKUP(BJ225,インプットシート!$B:$Z,25,0),"")</f>
        <v/>
      </c>
      <c r="BL225" s="165" t="str">
        <f>IFERROR(+VLOOKUP(BJ225,インプットシート!$B:$Z,21,0),"")</f>
        <v/>
      </c>
      <c r="BM225">
        <v>223</v>
      </c>
      <c r="BN225" s="165" t="str">
        <f t="shared" si="70"/>
        <v>1年目一般会計繰入金223</v>
      </c>
      <c r="BO225" s="165" t="str">
        <f>IFERROR(+VLOOKUP(BN225,インプットシート!$B:$Z,25,0),"")</f>
        <v/>
      </c>
      <c r="BP225" s="165" t="str">
        <f>IFERROR(+VLOOKUP(BN225,インプットシート!$B:$Z,21,0),"")</f>
        <v/>
      </c>
      <c r="BQ225">
        <v>223</v>
      </c>
      <c r="BR225" s="165" t="str">
        <f t="shared" si="71"/>
        <v>1年目賃金（職員）223</v>
      </c>
      <c r="BS225" s="165" t="str">
        <f>IFERROR(+VLOOKUP(BR225,インプットシート!$B:$Z,25,0),"")</f>
        <v/>
      </c>
      <c r="BT225" s="165" t="str">
        <f>IFERROR(+VLOOKUP(BR225,インプットシート!$B:$Z,21,0),"")</f>
        <v/>
      </c>
    </row>
    <row r="226" spans="1:72">
      <c r="A226">
        <v>224</v>
      </c>
      <c r="B226" s="165" t="str">
        <f t="shared" si="54"/>
        <v>1年目謝金224</v>
      </c>
      <c r="C226" s="165" t="str">
        <f>IFERROR(+VLOOKUP(B226,インプットシート!$B:$Z,25,0),"")</f>
        <v/>
      </c>
      <c r="D226" s="165" t="str">
        <f>IFERROR(+VLOOKUP(B226,インプットシート!$B:$Z,21,0),"")</f>
        <v/>
      </c>
      <c r="E226">
        <v>224</v>
      </c>
      <c r="F226" s="165" t="str">
        <f t="shared" si="55"/>
        <v>1年目旅費224</v>
      </c>
      <c r="G226" s="165" t="str">
        <f>IFERROR(+VLOOKUP(F226,インプットシート!$B:$Z,25,0),"")</f>
        <v/>
      </c>
      <c r="H226" s="165" t="str">
        <f>IFERROR(+VLOOKUP(F226,インプットシート!$B:$Z,21,0),"")</f>
        <v/>
      </c>
      <c r="I226">
        <v>224</v>
      </c>
      <c r="J226" s="165" t="str">
        <f t="shared" si="56"/>
        <v>1年目賃金（アルバイト）224</v>
      </c>
      <c r="K226" s="165" t="str">
        <f>IFERROR(+VLOOKUP(J226,インプットシート!$B:$Z,25,0),"")</f>
        <v/>
      </c>
      <c r="L226" s="165" t="str">
        <f>IFERROR(+VLOOKUP(J226,インプットシート!$B:$Z,21,0),"")</f>
        <v/>
      </c>
      <c r="M226">
        <v>224</v>
      </c>
      <c r="N226" s="165" t="str">
        <f t="shared" si="57"/>
        <v>1年目家賃224</v>
      </c>
      <c r="O226" s="165" t="str">
        <f>IFERROR(+VLOOKUP(N226,インプットシート!$B:$Z,25,0),"")</f>
        <v/>
      </c>
      <c r="P226" s="165" t="str">
        <f>IFERROR(+VLOOKUP(N226,インプットシート!$B:$Z,21,0),"")</f>
        <v/>
      </c>
      <c r="Q226">
        <v>224</v>
      </c>
      <c r="R226" s="165" t="str">
        <f t="shared" si="58"/>
        <v>1年目光熱水費224</v>
      </c>
      <c r="S226" s="165" t="str">
        <f>IFERROR(+VLOOKUP(R226,インプットシート!$B:$Z,25,0),"")</f>
        <v/>
      </c>
      <c r="T226" s="165" t="str">
        <f>IFERROR(+VLOOKUP(R226,インプットシート!$B:$Z,21,0),"")</f>
        <v/>
      </c>
      <c r="U226">
        <v>224</v>
      </c>
      <c r="V226" s="165" t="str">
        <f t="shared" si="59"/>
        <v>1年目備品購入費224</v>
      </c>
      <c r="W226" s="165" t="str">
        <f>IFERROR(+VLOOKUP(V226,インプットシート!$B:$Z,25,0),"")</f>
        <v/>
      </c>
      <c r="X226" s="165" t="str">
        <f>IFERROR(+VLOOKUP(V226,インプットシート!$B:$Z,21,0),"")</f>
        <v/>
      </c>
      <c r="Y226">
        <v>224</v>
      </c>
      <c r="Z226" s="165" t="str">
        <f t="shared" si="60"/>
        <v>1年目消耗品費224</v>
      </c>
      <c r="AA226" s="165" t="str">
        <f>IFERROR(+VLOOKUP(Z226,インプットシート!$B:$Z,25,0),"")</f>
        <v/>
      </c>
      <c r="AB226" s="165" t="str">
        <f>IFERROR(+VLOOKUP(Z226,インプットシート!$B:$Z,21,0),"")</f>
        <v/>
      </c>
      <c r="AC226">
        <v>224</v>
      </c>
      <c r="AD226" s="165" t="str">
        <f t="shared" si="61"/>
        <v>1年目借料損料224</v>
      </c>
      <c r="AE226" s="165" t="str">
        <f>IFERROR(+VLOOKUP(AD226,インプットシート!$B:$Z,25,0),"")</f>
        <v/>
      </c>
      <c r="AF226" s="165" t="str">
        <f>IFERROR(+VLOOKUP(AD226,インプットシート!$B:$Z,21,0),"")</f>
        <v/>
      </c>
      <c r="AG226">
        <v>224</v>
      </c>
      <c r="AH226" s="165" t="str">
        <f t="shared" si="62"/>
        <v>1年目印刷製本費224</v>
      </c>
      <c r="AI226" s="165" t="str">
        <f>IFERROR(+VLOOKUP(AH226,インプットシート!$B:$Z,25,0),"")</f>
        <v/>
      </c>
      <c r="AJ226" s="165" t="str">
        <f>IFERROR(+VLOOKUP(AH226,インプットシート!$B:$Z,21,0),"")</f>
        <v/>
      </c>
      <c r="AK226">
        <v>224</v>
      </c>
      <c r="AL226" s="165" t="str">
        <f t="shared" si="63"/>
        <v>1年目通信運搬費224</v>
      </c>
      <c r="AM226" s="165" t="str">
        <f>IFERROR(+VLOOKUP(AL226,インプットシート!$B:$Z,25,0),"")</f>
        <v/>
      </c>
      <c r="AN226" s="165" t="str">
        <f>IFERROR(+VLOOKUP(AL226,インプットシート!$B:$Z,21,0),"")</f>
        <v/>
      </c>
      <c r="AO226">
        <v>224</v>
      </c>
      <c r="AP226" s="165" t="str">
        <f t="shared" si="64"/>
        <v>1年目委託費224</v>
      </c>
      <c r="AQ226" s="165" t="str">
        <f>IFERROR(+VLOOKUP(AP226,インプットシート!$B:$Z,25,0),"")</f>
        <v/>
      </c>
      <c r="AR226" s="165" t="str">
        <f>IFERROR(+VLOOKUP(AP226,インプットシート!$B:$Z,21,0),"")</f>
        <v/>
      </c>
      <c r="AS226">
        <v>224</v>
      </c>
      <c r="AT226" s="165" t="str">
        <f t="shared" si="65"/>
        <v>1年目雑役務費224</v>
      </c>
      <c r="AU226" s="165" t="str">
        <f>IFERROR(+VLOOKUP(AT226,インプットシート!$B:$Z,25,0),"")</f>
        <v/>
      </c>
      <c r="AV226" s="165" t="str">
        <f>IFERROR(+VLOOKUP(AT226,インプットシート!$B:$Z,21,0),"")</f>
        <v/>
      </c>
      <c r="AW226">
        <v>224</v>
      </c>
      <c r="AX226" s="165" t="str">
        <f t="shared" si="66"/>
        <v>1年目保険料224</v>
      </c>
      <c r="AY226" s="165" t="str">
        <f>IFERROR(+VLOOKUP(AX226,インプットシート!$B:$Z,25,0),"")</f>
        <v/>
      </c>
      <c r="AZ226" s="165" t="str">
        <f>IFERROR(+VLOOKUP(AX226,インプットシート!$B:$Z,21,0),"")</f>
        <v/>
      </c>
      <c r="BA226">
        <v>224</v>
      </c>
      <c r="BB226" s="165" t="str">
        <f t="shared" si="67"/>
        <v>1年目その他の経費224</v>
      </c>
      <c r="BC226" s="165" t="str">
        <f>IFERROR(+VLOOKUP(BB226,インプットシート!$B:$Z,25,0),"")</f>
        <v/>
      </c>
      <c r="BD226" s="165" t="str">
        <f>IFERROR(+VLOOKUP(BB226,インプットシート!$B:$Z,21,0),"")</f>
        <v/>
      </c>
      <c r="BE226">
        <v>224</v>
      </c>
      <c r="BF226" s="165" t="str">
        <f t="shared" si="68"/>
        <v>1年目参加費収入224</v>
      </c>
      <c r="BG226" s="165" t="str">
        <f>IFERROR(+VLOOKUP(BF226,インプットシート!$B:$Z,25,0),"")</f>
        <v/>
      </c>
      <c r="BH226" s="165" t="str">
        <f>IFERROR(+VLOOKUP(BF226,インプットシート!$B:$Z,21,0),"")</f>
        <v/>
      </c>
      <c r="BI226">
        <v>224</v>
      </c>
      <c r="BJ226" s="165" t="str">
        <f t="shared" si="69"/>
        <v>1年目寄付金・協賛金収入224</v>
      </c>
      <c r="BK226" s="165" t="str">
        <f>IFERROR(+VLOOKUP(BJ226,インプットシート!$B:$Z,25,0),"")</f>
        <v/>
      </c>
      <c r="BL226" s="165" t="str">
        <f>IFERROR(+VLOOKUP(BJ226,インプットシート!$B:$Z,21,0),"")</f>
        <v/>
      </c>
      <c r="BM226">
        <v>224</v>
      </c>
      <c r="BN226" s="165" t="str">
        <f t="shared" si="70"/>
        <v>1年目一般会計繰入金224</v>
      </c>
      <c r="BO226" s="165" t="str">
        <f>IFERROR(+VLOOKUP(BN226,インプットシート!$B:$Z,25,0),"")</f>
        <v/>
      </c>
      <c r="BP226" s="165" t="str">
        <f>IFERROR(+VLOOKUP(BN226,インプットシート!$B:$Z,21,0),"")</f>
        <v/>
      </c>
      <c r="BQ226">
        <v>224</v>
      </c>
      <c r="BR226" s="165" t="str">
        <f t="shared" si="71"/>
        <v>1年目賃金（職員）224</v>
      </c>
      <c r="BS226" s="165" t="str">
        <f>IFERROR(+VLOOKUP(BR226,インプットシート!$B:$Z,25,0),"")</f>
        <v/>
      </c>
      <c r="BT226" s="165" t="str">
        <f>IFERROR(+VLOOKUP(BR226,インプットシート!$B:$Z,21,0),"")</f>
        <v/>
      </c>
    </row>
    <row r="227" spans="1:72">
      <c r="A227">
        <v>225</v>
      </c>
      <c r="B227" s="165" t="str">
        <f t="shared" si="54"/>
        <v>1年目謝金225</v>
      </c>
      <c r="C227" s="165" t="str">
        <f>IFERROR(+VLOOKUP(B227,インプットシート!$B:$Z,25,0),"")</f>
        <v/>
      </c>
      <c r="D227" s="165" t="str">
        <f>IFERROR(+VLOOKUP(B227,インプットシート!$B:$Z,21,0),"")</f>
        <v/>
      </c>
      <c r="E227">
        <v>225</v>
      </c>
      <c r="F227" s="165" t="str">
        <f t="shared" si="55"/>
        <v>1年目旅費225</v>
      </c>
      <c r="G227" s="165" t="str">
        <f>IFERROR(+VLOOKUP(F227,インプットシート!$B:$Z,25,0),"")</f>
        <v/>
      </c>
      <c r="H227" s="165" t="str">
        <f>IFERROR(+VLOOKUP(F227,インプットシート!$B:$Z,21,0),"")</f>
        <v/>
      </c>
      <c r="I227">
        <v>225</v>
      </c>
      <c r="J227" s="165" t="str">
        <f t="shared" si="56"/>
        <v>1年目賃金（アルバイト）225</v>
      </c>
      <c r="K227" s="165" t="str">
        <f>IFERROR(+VLOOKUP(J227,インプットシート!$B:$Z,25,0),"")</f>
        <v/>
      </c>
      <c r="L227" s="165" t="str">
        <f>IFERROR(+VLOOKUP(J227,インプットシート!$B:$Z,21,0),"")</f>
        <v/>
      </c>
      <c r="M227">
        <v>225</v>
      </c>
      <c r="N227" s="165" t="str">
        <f t="shared" si="57"/>
        <v>1年目家賃225</v>
      </c>
      <c r="O227" s="165" t="str">
        <f>IFERROR(+VLOOKUP(N227,インプットシート!$B:$Z,25,0),"")</f>
        <v/>
      </c>
      <c r="P227" s="165" t="str">
        <f>IFERROR(+VLOOKUP(N227,インプットシート!$B:$Z,21,0),"")</f>
        <v/>
      </c>
      <c r="Q227">
        <v>225</v>
      </c>
      <c r="R227" s="165" t="str">
        <f t="shared" si="58"/>
        <v>1年目光熱水費225</v>
      </c>
      <c r="S227" s="165" t="str">
        <f>IFERROR(+VLOOKUP(R227,インプットシート!$B:$Z,25,0),"")</f>
        <v/>
      </c>
      <c r="T227" s="165" t="str">
        <f>IFERROR(+VLOOKUP(R227,インプットシート!$B:$Z,21,0),"")</f>
        <v/>
      </c>
      <c r="U227">
        <v>225</v>
      </c>
      <c r="V227" s="165" t="str">
        <f t="shared" si="59"/>
        <v>1年目備品購入費225</v>
      </c>
      <c r="W227" s="165" t="str">
        <f>IFERROR(+VLOOKUP(V227,インプットシート!$B:$Z,25,0),"")</f>
        <v/>
      </c>
      <c r="X227" s="165" t="str">
        <f>IFERROR(+VLOOKUP(V227,インプットシート!$B:$Z,21,0),"")</f>
        <v/>
      </c>
      <c r="Y227">
        <v>225</v>
      </c>
      <c r="Z227" s="165" t="str">
        <f t="shared" si="60"/>
        <v>1年目消耗品費225</v>
      </c>
      <c r="AA227" s="165" t="str">
        <f>IFERROR(+VLOOKUP(Z227,インプットシート!$B:$Z,25,0),"")</f>
        <v/>
      </c>
      <c r="AB227" s="165" t="str">
        <f>IFERROR(+VLOOKUP(Z227,インプットシート!$B:$Z,21,0),"")</f>
        <v/>
      </c>
      <c r="AC227">
        <v>225</v>
      </c>
      <c r="AD227" s="165" t="str">
        <f t="shared" si="61"/>
        <v>1年目借料損料225</v>
      </c>
      <c r="AE227" s="165" t="str">
        <f>IFERROR(+VLOOKUP(AD227,インプットシート!$B:$Z,25,0),"")</f>
        <v/>
      </c>
      <c r="AF227" s="165" t="str">
        <f>IFERROR(+VLOOKUP(AD227,インプットシート!$B:$Z,21,0),"")</f>
        <v/>
      </c>
      <c r="AG227">
        <v>225</v>
      </c>
      <c r="AH227" s="165" t="str">
        <f t="shared" si="62"/>
        <v>1年目印刷製本費225</v>
      </c>
      <c r="AI227" s="165" t="str">
        <f>IFERROR(+VLOOKUP(AH227,インプットシート!$B:$Z,25,0),"")</f>
        <v/>
      </c>
      <c r="AJ227" s="165" t="str">
        <f>IFERROR(+VLOOKUP(AH227,インプットシート!$B:$Z,21,0),"")</f>
        <v/>
      </c>
      <c r="AK227">
        <v>225</v>
      </c>
      <c r="AL227" s="165" t="str">
        <f t="shared" si="63"/>
        <v>1年目通信運搬費225</v>
      </c>
      <c r="AM227" s="165" t="str">
        <f>IFERROR(+VLOOKUP(AL227,インプットシート!$B:$Z,25,0),"")</f>
        <v/>
      </c>
      <c r="AN227" s="165" t="str">
        <f>IFERROR(+VLOOKUP(AL227,インプットシート!$B:$Z,21,0),"")</f>
        <v/>
      </c>
      <c r="AO227">
        <v>225</v>
      </c>
      <c r="AP227" s="165" t="str">
        <f t="shared" si="64"/>
        <v>1年目委託費225</v>
      </c>
      <c r="AQ227" s="165" t="str">
        <f>IFERROR(+VLOOKUP(AP227,インプットシート!$B:$Z,25,0),"")</f>
        <v/>
      </c>
      <c r="AR227" s="165" t="str">
        <f>IFERROR(+VLOOKUP(AP227,インプットシート!$B:$Z,21,0),"")</f>
        <v/>
      </c>
      <c r="AS227">
        <v>225</v>
      </c>
      <c r="AT227" s="165" t="str">
        <f t="shared" si="65"/>
        <v>1年目雑役務費225</v>
      </c>
      <c r="AU227" s="165" t="str">
        <f>IFERROR(+VLOOKUP(AT227,インプットシート!$B:$Z,25,0),"")</f>
        <v/>
      </c>
      <c r="AV227" s="165" t="str">
        <f>IFERROR(+VLOOKUP(AT227,インプットシート!$B:$Z,21,0),"")</f>
        <v/>
      </c>
      <c r="AW227">
        <v>225</v>
      </c>
      <c r="AX227" s="165" t="str">
        <f t="shared" si="66"/>
        <v>1年目保険料225</v>
      </c>
      <c r="AY227" s="165" t="str">
        <f>IFERROR(+VLOOKUP(AX227,インプットシート!$B:$Z,25,0),"")</f>
        <v/>
      </c>
      <c r="AZ227" s="165" t="str">
        <f>IFERROR(+VLOOKUP(AX227,インプットシート!$B:$Z,21,0),"")</f>
        <v/>
      </c>
      <c r="BA227">
        <v>225</v>
      </c>
      <c r="BB227" s="165" t="str">
        <f t="shared" si="67"/>
        <v>1年目その他の経費225</v>
      </c>
      <c r="BC227" s="165" t="str">
        <f>IFERROR(+VLOOKUP(BB227,インプットシート!$B:$Z,25,0),"")</f>
        <v/>
      </c>
      <c r="BD227" s="165" t="str">
        <f>IFERROR(+VLOOKUP(BB227,インプットシート!$B:$Z,21,0),"")</f>
        <v/>
      </c>
      <c r="BE227">
        <v>225</v>
      </c>
      <c r="BF227" s="165" t="str">
        <f t="shared" si="68"/>
        <v>1年目参加費収入225</v>
      </c>
      <c r="BG227" s="165" t="str">
        <f>IFERROR(+VLOOKUP(BF227,インプットシート!$B:$Z,25,0),"")</f>
        <v/>
      </c>
      <c r="BH227" s="165" t="str">
        <f>IFERROR(+VLOOKUP(BF227,インプットシート!$B:$Z,21,0),"")</f>
        <v/>
      </c>
      <c r="BI227">
        <v>225</v>
      </c>
      <c r="BJ227" s="165" t="str">
        <f t="shared" si="69"/>
        <v>1年目寄付金・協賛金収入225</v>
      </c>
      <c r="BK227" s="165" t="str">
        <f>IFERROR(+VLOOKUP(BJ227,インプットシート!$B:$Z,25,0),"")</f>
        <v/>
      </c>
      <c r="BL227" s="165" t="str">
        <f>IFERROR(+VLOOKUP(BJ227,インプットシート!$B:$Z,21,0),"")</f>
        <v/>
      </c>
      <c r="BM227">
        <v>225</v>
      </c>
      <c r="BN227" s="165" t="str">
        <f t="shared" si="70"/>
        <v>1年目一般会計繰入金225</v>
      </c>
      <c r="BO227" s="165" t="str">
        <f>IFERROR(+VLOOKUP(BN227,インプットシート!$B:$Z,25,0),"")</f>
        <v/>
      </c>
      <c r="BP227" s="165" t="str">
        <f>IFERROR(+VLOOKUP(BN227,インプットシート!$B:$Z,21,0),"")</f>
        <v/>
      </c>
      <c r="BQ227">
        <v>225</v>
      </c>
      <c r="BR227" s="165" t="str">
        <f t="shared" si="71"/>
        <v>1年目賃金（職員）225</v>
      </c>
      <c r="BS227" s="165" t="str">
        <f>IFERROR(+VLOOKUP(BR227,インプットシート!$B:$Z,25,0),"")</f>
        <v/>
      </c>
      <c r="BT227" s="165" t="str">
        <f>IFERROR(+VLOOKUP(BR227,インプットシート!$B:$Z,21,0),"")</f>
        <v/>
      </c>
    </row>
    <row r="228" spans="1:72">
      <c r="A228">
        <v>226</v>
      </c>
      <c r="B228" s="165" t="str">
        <f t="shared" si="54"/>
        <v>1年目謝金226</v>
      </c>
      <c r="C228" s="165" t="str">
        <f>IFERROR(+VLOOKUP(B228,インプットシート!$B:$Z,25,0),"")</f>
        <v/>
      </c>
      <c r="D228" s="165" t="str">
        <f>IFERROR(+VLOOKUP(B228,インプットシート!$B:$Z,21,0),"")</f>
        <v/>
      </c>
      <c r="E228">
        <v>226</v>
      </c>
      <c r="F228" s="165" t="str">
        <f t="shared" si="55"/>
        <v>1年目旅費226</v>
      </c>
      <c r="G228" s="165" t="str">
        <f>IFERROR(+VLOOKUP(F228,インプットシート!$B:$Z,25,0),"")</f>
        <v/>
      </c>
      <c r="H228" s="165" t="str">
        <f>IFERROR(+VLOOKUP(F228,インプットシート!$B:$Z,21,0),"")</f>
        <v/>
      </c>
      <c r="I228">
        <v>226</v>
      </c>
      <c r="J228" s="165" t="str">
        <f t="shared" si="56"/>
        <v>1年目賃金（アルバイト）226</v>
      </c>
      <c r="K228" s="165" t="str">
        <f>IFERROR(+VLOOKUP(J228,インプットシート!$B:$Z,25,0),"")</f>
        <v/>
      </c>
      <c r="L228" s="165" t="str">
        <f>IFERROR(+VLOOKUP(J228,インプットシート!$B:$Z,21,0),"")</f>
        <v/>
      </c>
      <c r="M228">
        <v>226</v>
      </c>
      <c r="N228" s="165" t="str">
        <f t="shared" si="57"/>
        <v>1年目家賃226</v>
      </c>
      <c r="O228" s="165" t="str">
        <f>IFERROR(+VLOOKUP(N228,インプットシート!$B:$Z,25,0),"")</f>
        <v/>
      </c>
      <c r="P228" s="165" t="str">
        <f>IFERROR(+VLOOKUP(N228,インプットシート!$B:$Z,21,0),"")</f>
        <v/>
      </c>
      <c r="Q228">
        <v>226</v>
      </c>
      <c r="R228" s="165" t="str">
        <f t="shared" si="58"/>
        <v>1年目光熱水費226</v>
      </c>
      <c r="S228" s="165" t="str">
        <f>IFERROR(+VLOOKUP(R228,インプットシート!$B:$Z,25,0),"")</f>
        <v/>
      </c>
      <c r="T228" s="165" t="str">
        <f>IFERROR(+VLOOKUP(R228,インプットシート!$B:$Z,21,0),"")</f>
        <v/>
      </c>
      <c r="U228">
        <v>226</v>
      </c>
      <c r="V228" s="165" t="str">
        <f t="shared" si="59"/>
        <v>1年目備品購入費226</v>
      </c>
      <c r="W228" s="165" t="str">
        <f>IFERROR(+VLOOKUP(V228,インプットシート!$B:$Z,25,0),"")</f>
        <v/>
      </c>
      <c r="X228" s="165" t="str">
        <f>IFERROR(+VLOOKUP(V228,インプットシート!$B:$Z,21,0),"")</f>
        <v/>
      </c>
      <c r="Y228">
        <v>226</v>
      </c>
      <c r="Z228" s="165" t="str">
        <f t="shared" si="60"/>
        <v>1年目消耗品費226</v>
      </c>
      <c r="AA228" s="165" t="str">
        <f>IFERROR(+VLOOKUP(Z228,インプットシート!$B:$Z,25,0),"")</f>
        <v/>
      </c>
      <c r="AB228" s="165" t="str">
        <f>IFERROR(+VLOOKUP(Z228,インプットシート!$B:$Z,21,0),"")</f>
        <v/>
      </c>
      <c r="AC228">
        <v>226</v>
      </c>
      <c r="AD228" s="165" t="str">
        <f t="shared" si="61"/>
        <v>1年目借料損料226</v>
      </c>
      <c r="AE228" s="165" t="str">
        <f>IFERROR(+VLOOKUP(AD228,インプットシート!$B:$Z,25,0),"")</f>
        <v/>
      </c>
      <c r="AF228" s="165" t="str">
        <f>IFERROR(+VLOOKUP(AD228,インプットシート!$B:$Z,21,0),"")</f>
        <v/>
      </c>
      <c r="AG228">
        <v>226</v>
      </c>
      <c r="AH228" s="165" t="str">
        <f t="shared" si="62"/>
        <v>1年目印刷製本費226</v>
      </c>
      <c r="AI228" s="165" t="str">
        <f>IFERROR(+VLOOKUP(AH228,インプットシート!$B:$Z,25,0),"")</f>
        <v/>
      </c>
      <c r="AJ228" s="165" t="str">
        <f>IFERROR(+VLOOKUP(AH228,インプットシート!$B:$Z,21,0),"")</f>
        <v/>
      </c>
      <c r="AK228">
        <v>226</v>
      </c>
      <c r="AL228" s="165" t="str">
        <f t="shared" si="63"/>
        <v>1年目通信運搬費226</v>
      </c>
      <c r="AM228" s="165" t="str">
        <f>IFERROR(+VLOOKUP(AL228,インプットシート!$B:$Z,25,0),"")</f>
        <v/>
      </c>
      <c r="AN228" s="165" t="str">
        <f>IFERROR(+VLOOKUP(AL228,インプットシート!$B:$Z,21,0),"")</f>
        <v/>
      </c>
      <c r="AO228">
        <v>226</v>
      </c>
      <c r="AP228" s="165" t="str">
        <f t="shared" si="64"/>
        <v>1年目委託費226</v>
      </c>
      <c r="AQ228" s="165" t="str">
        <f>IFERROR(+VLOOKUP(AP228,インプットシート!$B:$Z,25,0),"")</f>
        <v/>
      </c>
      <c r="AR228" s="165" t="str">
        <f>IFERROR(+VLOOKUP(AP228,インプットシート!$B:$Z,21,0),"")</f>
        <v/>
      </c>
      <c r="AS228">
        <v>226</v>
      </c>
      <c r="AT228" s="165" t="str">
        <f t="shared" si="65"/>
        <v>1年目雑役務費226</v>
      </c>
      <c r="AU228" s="165" t="str">
        <f>IFERROR(+VLOOKUP(AT228,インプットシート!$B:$Z,25,0),"")</f>
        <v/>
      </c>
      <c r="AV228" s="165" t="str">
        <f>IFERROR(+VLOOKUP(AT228,インプットシート!$B:$Z,21,0),"")</f>
        <v/>
      </c>
      <c r="AW228">
        <v>226</v>
      </c>
      <c r="AX228" s="165" t="str">
        <f t="shared" si="66"/>
        <v>1年目保険料226</v>
      </c>
      <c r="AY228" s="165" t="str">
        <f>IFERROR(+VLOOKUP(AX228,インプットシート!$B:$Z,25,0),"")</f>
        <v/>
      </c>
      <c r="AZ228" s="165" t="str">
        <f>IFERROR(+VLOOKUP(AX228,インプットシート!$B:$Z,21,0),"")</f>
        <v/>
      </c>
      <c r="BA228">
        <v>226</v>
      </c>
      <c r="BB228" s="165" t="str">
        <f t="shared" si="67"/>
        <v>1年目その他の経費226</v>
      </c>
      <c r="BC228" s="165" t="str">
        <f>IFERROR(+VLOOKUP(BB228,インプットシート!$B:$Z,25,0),"")</f>
        <v/>
      </c>
      <c r="BD228" s="165" t="str">
        <f>IFERROR(+VLOOKUP(BB228,インプットシート!$B:$Z,21,0),"")</f>
        <v/>
      </c>
      <c r="BE228">
        <v>226</v>
      </c>
      <c r="BF228" s="165" t="str">
        <f t="shared" si="68"/>
        <v>1年目参加費収入226</v>
      </c>
      <c r="BG228" s="165" t="str">
        <f>IFERROR(+VLOOKUP(BF228,インプットシート!$B:$Z,25,0),"")</f>
        <v/>
      </c>
      <c r="BH228" s="165" t="str">
        <f>IFERROR(+VLOOKUP(BF228,インプットシート!$B:$Z,21,0),"")</f>
        <v/>
      </c>
      <c r="BI228">
        <v>226</v>
      </c>
      <c r="BJ228" s="165" t="str">
        <f t="shared" si="69"/>
        <v>1年目寄付金・協賛金収入226</v>
      </c>
      <c r="BK228" s="165" t="str">
        <f>IFERROR(+VLOOKUP(BJ228,インプットシート!$B:$Z,25,0),"")</f>
        <v/>
      </c>
      <c r="BL228" s="165" t="str">
        <f>IFERROR(+VLOOKUP(BJ228,インプットシート!$B:$Z,21,0),"")</f>
        <v/>
      </c>
      <c r="BM228">
        <v>226</v>
      </c>
      <c r="BN228" s="165" t="str">
        <f t="shared" si="70"/>
        <v>1年目一般会計繰入金226</v>
      </c>
      <c r="BO228" s="165" t="str">
        <f>IFERROR(+VLOOKUP(BN228,インプットシート!$B:$Z,25,0),"")</f>
        <v/>
      </c>
      <c r="BP228" s="165" t="str">
        <f>IFERROR(+VLOOKUP(BN228,インプットシート!$B:$Z,21,0),"")</f>
        <v/>
      </c>
      <c r="BQ228">
        <v>226</v>
      </c>
      <c r="BR228" s="165" t="str">
        <f t="shared" si="71"/>
        <v>1年目賃金（職員）226</v>
      </c>
      <c r="BS228" s="165" t="str">
        <f>IFERROR(+VLOOKUP(BR228,インプットシート!$B:$Z,25,0),"")</f>
        <v/>
      </c>
      <c r="BT228" s="165" t="str">
        <f>IFERROR(+VLOOKUP(BR228,インプットシート!$B:$Z,21,0),"")</f>
        <v/>
      </c>
    </row>
    <row r="229" spans="1:72">
      <c r="A229">
        <v>227</v>
      </c>
      <c r="B229" s="165" t="str">
        <f t="shared" si="54"/>
        <v>1年目謝金227</v>
      </c>
      <c r="C229" s="165" t="str">
        <f>IFERROR(+VLOOKUP(B229,インプットシート!$B:$Z,25,0),"")</f>
        <v/>
      </c>
      <c r="D229" s="165" t="str">
        <f>IFERROR(+VLOOKUP(B229,インプットシート!$B:$Z,21,0),"")</f>
        <v/>
      </c>
      <c r="E229">
        <v>227</v>
      </c>
      <c r="F229" s="165" t="str">
        <f t="shared" si="55"/>
        <v>1年目旅費227</v>
      </c>
      <c r="G229" s="165" t="str">
        <f>IFERROR(+VLOOKUP(F229,インプットシート!$B:$Z,25,0),"")</f>
        <v/>
      </c>
      <c r="H229" s="165" t="str">
        <f>IFERROR(+VLOOKUP(F229,インプットシート!$B:$Z,21,0),"")</f>
        <v/>
      </c>
      <c r="I229">
        <v>227</v>
      </c>
      <c r="J229" s="165" t="str">
        <f t="shared" si="56"/>
        <v>1年目賃金（アルバイト）227</v>
      </c>
      <c r="K229" s="165" t="str">
        <f>IFERROR(+VLOOKUP(J229,インプットシート!$B:$Z,25,0),"")</f>
        <v/>
      </c>
      <c r="L229" s="165" t="str">
        <f>IFERROR(+VLOOKUP(J229,インプットシート!$B:$Z,21,0),"")</f>
        <v/>
      </c>
      <c r="M229">
        <v>227</v>
      </c>
      <c r="N229" s="165" t="str">
        <f t="shared" si="57"/>
        <v>1年目家賃227</v>
      </c>
      <c r="O229" s="165" t="str">
        <f>IFERROR(+VLOOKUP(N229,インプットシート!$B:$Z,25,0),"")</f>
        <v/>
      </c>
      <c r="P229" s="165" t="str">
        <f>IFERROR(+VLOOKUP(N229,インプットシート!$B:$Z,21,0),"")</f>
        <v/>
      </c>
      <c r="Q229">
        <v>227</v>
      </c>
      <c r="R229" s="165" t="str">
        <f t="shared" si="58"/>
        <v>1年目光熱水費227</v>
      </c>
      <c r="S229" s="165" t="str">
        <f>IFERROR(+VLOOKUP(R229,インプットシート!$B:$Z,25,0),"")</f>
        <v/>
      </c>
      <c r="T229" s="165" t="str">
        <f>IFERROR(+VLOOKUP(R229,インプットシート!$B:$Z,21,0),"")</f>
        <v/>
      </c>
      <c r="U229">
        <v>227</v>
      </c>
      <c r="V229" s="165" t="str">
        <f t="shared" si="59"/>
        <v>1年目備品購入費227</v>
      </c>
      <c r="W229" s="165" t="str">
        <f>IFERROR(+VLOOKUP(V229,インプットシート!$B:$Z,25,0),"")</f>
        <v/>
      </c>
      <c r="X229" s="165" t="str">
        <f>IFERROR(+VLOOKUP(V229,インプットシート!$B:$Z,21,0),"")</f>
        <v/>
      </c>
      <c r="Y229">
        <v>227</v>
      </c>
      <c r="Z229" s="165" t="str">
        <f t="shared" si="60"/>
        <v>1年目消耗品費227</v>
      </c>
      <c r="AA229" s="165" t="str">
        <f>IFERROR(+VLOOKUP(Z229,インプットシート!$B:$Z,25,0),"")</f>
        <v/>
      </c>
      <c r="AB229" s="165" t="str">
        <f>IFERROR(+VLOOKUP(Z229,インプットシート!$B:$Z,21,0),"")</f>
        <v/>
      </c>
      <c r="AC229">
        <v>227</v>
      </c>
      <c r="AD229" s="165" t="str">
        <f t="shared" si="61"/>
        <v>1年目借料損料227</v>
      </c>
      <c r="AE229" s="165" t="str">
        <f>IFERROR(+VLOOKUP(AD229,インプットシート!$B:$Z,25,0),"")</f>
        <v/>
      </c>
      <c r="AF229" s="165" t="str">
        <f>IFERROR(+VLOOKUP(AD229,インプットシート!$B:$Z,21,0),"")</f>
        <v/>
      </c>
      <c r="AG229">
        <v>227</v>
      </c>
      <c r="AH229" s="165" t="str">
        <f t="shared" si="62"/>
        <v>1年目印刷製本費227</v>
      </c>
      <c r="AI229" s="165" t="str">
        <f>IFERROR(+VLOOKUP(AH229,インプットシート!$B:$Z,25,0),"")</f>
        <v/>
      </c>
      <c r="AJ229" s="165" t="str">
        <f>IFERROR(+VLOOKUP(AH229,インプットシート!$B:$Z,21,0),"")</f>
        <v/>
      </c>
      <c r="AK229">
        <v>227</v>
      </c>
      <c r="AL229" s="165" t="str">
        <f t="shared" si="63"/>
        <v>1年目通信運搬費227</v>
      </c>
      <c r="AM229" s="165" t="str">
        <f>IFERROR(+VLOOKUP(AL229,インプットシート!$B:$Z,25,0),"")</f>
        <v/>
      </c>
      <c r="AN229" s="165" t="str">
        <f>IFERROR(+VLOOKUP(AL229,インプットシート!$B:$Z,21,0),"")</f>
        <v/>
      </c>
      <c r="AO229">
        <v>227</v>
      </c>
      <c r="AP229" s="165" t="str">
        <f t="shared" si="64"/>
        <v>1年目委託費227</v>
      </c>
      <c r="AQ229" s="165" t="str">
        <f>IFERROR(+VLOOKUP(AP229,インプットシート!$B:$Z,25,0),"")</f>
        <v/>
      </c>
      <c r="AR229" s="165" t="str">
        <f>IFERROR(+VLOOKUP(AP229,インプットシート!$B:$Z,21,0),"")</f>
        <v/>
      </c>
      <c r="AS229">
        <v>227</v>
      </c>
      <c r="AT229" s="165" t="str">
        <f t="shared" si="65"/>
        <v>1年目雑役務費227</v>
      </c>
      <c r="AU229" s="165" t="str">
        <f>IFERROR(+VLOOKUP(AT229,インプットシート!$B:$Z,25,0),"")</f>
        <v/>
      </c>
      <c r="AV229" s="165" t="str">
        <f>IFERROR(+VLOOKUP(AT229,インプットシート!$B:$Z,21,0),"")</f>
        <v/>
      </c>
      <c r="AW229">
        <v>227</v>
      </c>
      <c r="AX229" s="165" t="str">
        <f t="shared" si="66"/>
        <v>1年目保険料227</v>
      </c>
      <c r="AY229" s="165" t="str">
        <f>IFERROR(+VLOOKUP(AX229,インプットシート!$B:$Z,25,0),"")</f>
        <v/>
      </c>
      <c r="AZ229" s="165" t="str">
        <f>IFERROR(+VLOOKUP(AX229,インプットシート!$B:$Z,21,0),"")</f>
        <v/>
      </c>
      <c r="BA229">
        <v>227</v>
      </c>
      <c r="BB229" s="165" t="str">
        <f t="shared" si="67"/>
        <v>1年目その他の経費227</v>
      </c>
      <c r="BC229" s="165" t="str">
        <f>IFERROR(+VLOOKUP(BB229,インプットシート!$B:$Z,25,0),"")</f>
        <v/>
      </c>
      <c r="BD229" s="165" t="str">
        <f>IFERROR(+VLOOKUP(BB229,インプットシート!$B:$Z,21,0),"")</f>
        <v/>
      </c>
      <c r="BE229">
        <v>227</v>
      </c>
      <c r="BF229" s="165" t="str">
        <f t="shared" si="68"/>
        <v>1年目参加費収入227</v>
      </c>
      <c r="BG229" s="165" t="str">
        <f>IFERROR(+VLOOKUP(BF229,インプットシート!$B:$Z,25,0),"")</f>
        <v/>
      </c>
      <c r="BH229" s="165" t="str">
        <f>IFERROR(+VLOOKUP(BF229,インプットシート!$B:$Z,21,0),"")</f>
        <v/>
      </c>
      <c r="BI229">
        <v>227</v>
      </c>
      <c r="BJ229" s="165" t="str">
        <f t="shared" si="69"/>
        <v>1年目寄付金・協賛金収入227</v>
      </c>
      <c r="BK229" s="165" t="str">
        <f>IFERROR(+VLOOKUP(BJ229,インプットシート!$B:$Z,25,0),"")</f>
        <v/>
      </c>
      <c r="BL229" s="165" t="str">
        <f>IFERROR(+VLOOKUP(BJ229,インプットシート!$B:$Z,21,0),"")</f>
        <v/>
      </c>
      <c r="BM229">
        <v>227</v>
      </c>
      <c r="BN229" s="165" t="str">
        <f t="shared" si="70"/>
        <v>1年目一般会計繰入金227</v>
      </c>
      <c r="BO229" s="165" t="str">
        <f>IFERROR(+VLOOKUP(BN229,インプットシート!$B:$Z,25,0),"")</f>
        <v/>
      </c>
      <c r="BP229" s="165" t="str">
        <f>IFERROR(+VLOOKUP(BN229,インプットシート!$B:$Z,21,0),"")</f>
        <v/>
      </c>
      <c r="BQ229">
        <v>227</v>
      </c>
      <c r="BR229" s="165" t="str">
        <f t="shared" si="71"/>
        <v>1年目賃金（職員）227</v>
      </c>
      <c r="BS229" s="165" t="str">
        <f>IFERROR(+VLOOKUP(BR229,インプットシート!$B:$Z,25,0),"")</f>
        <v/>
      </c>
      <c r="BT229" s="165" t="str">
        <f>IFERROR(+VLOOKUP(BR229,インプットシート!$B:$Z,21,0),"")</f>
        <v/>
      </c>
    </row>
    <row r="230" spans="1:72">
      <c r="A230">
        <v>228</v>
      </c>
      <c r="B230" s="165" t="str">
        <f t="shared" si="54"/>
        <v>1年目謝金228</v>
      </c>
      <c r="C230" s="165" t="str">
        <f>IFERROR(+VLOOKUP(B230,インプットシート!$B:$Z,25,0),"")</f>
        <v/>
      </c>
      <c r="D230" s="165" t="str">
        <f>IFERROR(+VLOOKUP(B230,インプットシート!$B:$Z,21,0),"")</f>
        <v/>
      </c>
      <c r="E230">
        <v>228</v>
      </c>
      <c r="F230" s="165" t="str">
        <f t="shared" si="55"/>
        <v>1年目旅費228</v>
      </c>
      <c r="G230" s="165" t="str">
        <f>IFERROR(+VLOOKUP(F230,インプットシート!$B:$Z,25,0),"")</f>
        <v/>
      </c>
      <c r="H230" s="165" t="str">
        <f>IFERROR(+VLOOKUP(F230,インプットシート!$B:$Z,21,0),"")</f>
        <v/>
      </c>
      <c r="I230">
        <v>228</v>
      </c>
      <c r="J230" s="165" t="str">
        <f t="shared" si="56"/>
        <v>1年目賃金（アルバイト）228</v>
      </c>
      <c r="K230" s="165" t="str">
        <f>IFERROR(+VLOOKUP(J230,インプットシート!$B:$Z,25,0),"")</f>
        <v/>
      </c>
      <c r="L230" s="165" t="str">
        <f>IFERROR(+VLOOKUP(J230,インプットシート!$B:$Z,21,0),"")</f>
        <v/>
      </c>
      <c r="M230">
        <v>228</v>
      </c>
      <c r="N230" s="165" t="str">
        <f t="shared" si="57"/>
        <v>1年目家賃228</v>
      </c>
      <c r="O230" s="165" t="str">
        <f>IFERROR(+VLOOKUP(N230,インプットシート!$B:$Z,25,0),"")</f>
        <v/>
      </c>
      <c r="P230" s="165" t="str">
        <f>IFERROR(+VLOOKUP(N230,インプットシート!$B:$Z,21,0),"")</f>
        <v/>
      </c>
      <c r="Q230">
        <v>228</v>
      </c>
      <c r="R230" s="165" t="str">
        <f t="shared" si="58"/>
        <v>1年目光熱水費228</v>
      </c>
      <c r="S230" s="165" t="str">
        <f>IFERROR(+VLOOKUP(R230,インプットシート!$B:$Z,25,0),"")</f>
        <v/>
      </c>
      <c r="T230" s="165" t="str">
        <f>IFERROR(+VLOOKUP(R230,インプットシート!$B:$Z,21,0),"")</f>
        <v/>
      </c>
      <c r="U230">
        <v>228</v>
      </c>
      <c r="V230" s="165" t="str">
        <f t="shared" si="59"/>
        <v>1年目備品購入費228</v>
      </c>
      <c r="W230" s="165" t="str">
        <f>IFERROR(+VLOOKUP(V230,インプットシート!$B:$Z,25,0),"")</f>
        <v/>
      </c>
      <c r="X230" s="165" t="str">
        <f>IFERROR(+VLOOKUP(V230,インプットシート!$B:$Z,21,0),"")</f>
        <v/>
      </c>
      <c r="Y230">
        <v>228</v>
      </c>
      <c r="Z230" s="165" t="str">
        <f t="shared" si="60"/>
        <v>1年目消耗品費228</v>
      </c>
      <c r="AA230" s="165" t="str">
        <f>IFERROR(+VLOOKUP(Z230,インプットシート!$B:$Z,25,0),"")</f>
        <v/>
      </c>
      <c r="AB230" s="165" t="str">
        <f>IFERROR(+VLOOKUP(Z230,インプットシート!$B:$Z,21,0),"")</f>
        <v/>
      </c>
      <c r="AC230">
        <v>228</v>
      </c>
      <c r="AD230" s="165" t="str">
        <f t="shared" si="61"/>
        <v>1年目借料損料228</v>
      </c>
      <c r="AE230" s="165" t="str">
        <f>IFERROR(+VLOOKUP(AD230,インプットシート!$B:$Z,25,0),"")</f>
        <v/>
      </c>
      <c r="AF230" s="165" t="str">
        <f>IFERROR(+VLOOKUP(AD230,インプットシート!$B:$Z,21,0),"")</f>
        <v/>
      </c>
      <c r="AG230">
        <v>228</v>
      </c>
      <c r="AH230" s="165" t="str">
        <f t="shared" si="62"/>
        <v>1年目印刷製本費228</v>
      </c>
      <c r="AI230" s="165" t="str">
        <f>IFERROR(+VLOOKUP(AH230,インプットシート!$B:$Z,25,0),"")</f>
        <v/>
      </c>
      <c r="AJ230" s="165" t="str">
        <f>IFERROR(+VLOOKUP(AH230,インプットシート!$B:$Z,21,0),"")</f>
        <v/>
      </c>
      <c r="AK230">
        <v>228</v>
      </c>
      <c r="AL230" s="165" t="str">
        <f t="shared" si="63"/>
        <v>1年目通信運搬費228</v>
      </c>
      <c r="AM230" s="165" t="str">
        <f>IFERROR(+VLOOKUP(AL230,インプットシート!$B:$Z,25,0),"")</f>
        <v/>
      </c>
      <c r="AN230" s="165" t="str">
        <f>IFERROR(+VLOOKUP(AL230,インプットシート!$B:$Z,21,0),"")</f>
        <v/>
      </c>
      <c r="AO230">
        <v>228</v>
      </c>
      <c r="AP230" s="165" t="str">
        <f t="shared" si="64"/>
        <v>1年目委託費228</v>
      </c>
      <c r="AQ230" s="165" t="str">
        <f>IFERROR(+VLOOKUP(AP230,インプットシート!$B:$Z,25,0),"")</f>
        <v/>
      </c>
      <c r="AR230" s="165" t="str">
        <f>IFERROR(+VLOOKUP(AP230,インプットシート!$B:$Z,21,0),"")</f>
        <v/>
      </c>
      <c r="AS230">
        <v>228</v>
      </c>
      <c r="AT230" s="165" t="str">
        <f t="shared" si="65"/>
        <v>1年目雑役務費228</v>
      </c>
      <c r="AU230" s="165" t="str">
        <f>IFERROR(+VLOOKUP(AT230,インプットシート!$B:$Z,25,0),"")</f>
        <v/>
      </c>
      <c r="AV230" s="165" t="str">
        <f>IFERROR(+VLOOKUP(AT230,インプットシート!$B:$Z,21,0),"")</f>
        <v/>
      </c>
      <c r="AW230">
        <v>228</v>
      </c>
      <c r="AX230" s="165" t="str">
        <f t="shared" si="66"/>
        <v>1年目保険料228</v>
      </c>
      <c r="AY230" s="165" t="str">
        <f>IFERROR(+VLOOKUP(AX230,インプットシート!$B:$Z,25,0),"")</f>
        <v/>
      </c>
      <c r="AZ230" s="165" t="str">
        <f>IFERROR(+VLOOKUP(AX230,インプットシート!$B:$Z,21,0),"")</f>
        <v/>
      </c>
      <c r="BA230">
        <v>228</v>
      </c>
      <c r="BB230" s="165" t="str">
        <f t="shared" si="67"/>
        <v>1年目その他の経費228</v>
      </c>
      <c r="BC230" s="165" t="str">
        <f>IFERROR(+VLOOKUP(BB230,インプットシート!$B:$Z,25,0),"")</f>
        <v/>
      </c>
      <c r="BD230" s="165" t="str">
        <f>IFERROR(+VLOOKUP(BB230,インプットシート!$B:$Z,21,0),"")</f>
        <v/>
      </c>
      <c r="BE230">
        <v>228</v>
      </c>
      <c r="BF230" s="165" t="str">
        <f t="shared" si="68"/>
        <v>1年目参加費収入228</v>
      </c>
      <c r="BG230" s="165" t="str">
        <f>IFERROR(+VLOOKUP(BF230,インプットシート!$B:$Z,25,0),"")</f>
        <v/>
      </c>
      <c r="BH230" s="165" t="str">
        <f>IFERROR(+VLOOKUP(BF230,インプットシート!$B:$Z,21,0),"")</f>
        <v/>
      </c>
      <c r="BI230">
        <v>228</v>
      </c>
      <c r="BJ230" s="165" t="str">
        <f t="shared" si="69"/>
        <v>1年目寄付金・協賛金収入228</v>
      </c>
      <c r="BK230" s="165" t="str">
        <f>IFERROR(+VLOOKUP(BJ230,インプットシート!$B:$Z,25,0),"")</f>
        <v/>
      </c>
      <c r="BL230" s="165" t="str">
        <f>IFERROR(+VLOOKUP(BJ230,インプットシート!$B:$Z,21,0),"")</f>
        <v/>
      </c>
      <c r="BM230">
        <v>228</v>
      </c>
      <c r="BN230" s="165" t="str">
        <f t="shared" si="70"/>
        <v>1年目一般会計繰入金228</v>
      </c>
      <c r="BO230" s="165" t="str">
        <f>IFERROR(+VLOOKUP(BN230,インプットシート!$B:$Z,25,0),"")</f>
        <v/>
      </c>
      <c r="BP230" s="165" t="str">
        <f>IFERROR(+VLOOKUP(BN230,インプットシート!$B:$Z,21,0),"")</f>
        <v/>
      </c>
      <c r="BQ230">
        <v>228</v>
      </c>
      <c r="BR230" s="165" t="str">
        <f t="shared" si="71"/>
        <v>1年目賃金（職員）228</v>
      </c>
      <c r="BS230" s="165" t="str">
        <f>IFERROR(+VLOOKUP(BR230,インプットシート!$B:$Z,25,0),"")</f>
        <v/>
      </c>
      <c r="BT230" s="165" t="str">
        <f>IFERROR(+VLOOKUP(BR230,インプットシート!$B:$Z,21,0),"")</f>
        <v/>
      </c>
    </row>
    <row r="231" spans="1:72">
      <c r="A231">
        <v>229</v>
      </c>
      <c r="B231" s="165" t="str">
        <f t="shared" si="54"/>
        <v>1年目謝金229</v>
      </c>
      <c r="C231" s="165" t="str">
        <f>IFERROR(+VLOOKUP(B231,インプットシート!$B:$Z,25,0),"")</f>
        <v/>
      </c>
      <c r="D231" s="165" t="str">
        <f>IFERROR(+VLOOKUP(B231,インプットシート!$B:$Z,21,0),"")</f>
        <v/>
      </c>
      <c r="E231">
        <v>229</v>
      </c>
      <c r="F231" s="165" t="str">
        <f t="shared" si="55"/>
        <v>1年目旅費229</v>
      </c>
      <c r="G231" s="165" t="str">
        <f>IFERROR(+VLOOKUP(F231,インプットシート!$B:$Z,25,0),"")</f>
        <v/>
      </c>
      <c r="H231" s="165" t="str">
        <f>IFERROR(+VLOOKUP(F231,インプットシート!$B:$Z,21,0),"")</f>
        <v/>
      </c>
      <c r="I231">
        <v>229</v>
      </c>
      <c r="J231" s="165" t="str">
        <f t="shared" si="56"/>
        <v>1年目賃金（アルバイト）229</v>
      </c>
      <c r="K231" s="165" t="str">
        <f>IFERROR(+VLOOKUP(J231,インプットシート!$B:$Z,25,0),"")</f>
        <v/>
      </c>
      <c r="L231" s="165" t="str">
        <f>IFERROR(+VLOOKUP(J231,インプットシート!$B:$Z,21,0),"")</f>
        <v/>
      </c>
      <c r="M231">
        <v>229</v>
      </c>
      <c r="N231" s="165" t="str">
        <f t="shared" si="57"/>
        <v>1年目家賃229</v>
      </c>
      <c r="O231" s="165" t="str">
        <f>IFERROR(+VLOOKUP(N231,インプットシート!$B:$Z,25,0),"")</f>
        <v/>
      </c>
      <c r="P231" s="165" t="str">
        <f>IFERROR(+VLOOKUP(N231,インプットシート!$B:$Z,21,0),"")</f>
        <v/>
      </c>
      <c r="Q231">
        <v>229</v>
      </c>
      <c r="R231" s="165" t="str">
        <f t="shared" si="58"/>
        <v>1年目光熱水費229</v>
      </c>
      <c r="S231" s="165" t="str">
        <f>IFERROR(+VLOOKUP(R231,インプットシート!$B:$Z,25,0),"")</f>
        <v/>
      </c>
      <c r="T231" s="165" t="str">
        <f>IFERROR(+VLOOKUP(R231,インプットシート!$B:$Z,21,0),"")</f>
        <v/>
      </c>
      <c r="U231">
        <v>229</v>
      </c>
      <c r="V231" s="165" t="str">
        <f t="shared" si="59"/>
        <v>1年目備品購入費229</v>
      </c>
      <c r="W231" s="165" t="str">
        <f>IFERROR(+VLOOKUP(V231,インプットシート!$B:$Z,25,0),"")</f>
        <v/>
      </c>
      <c r="X231" s="165" t="str">
        <f>IFERROR(+VLOOKUP(V231,インプットシート!$B:$Z,21,0),"")</f>
        <v/>
      </c>
      <c r="Y231">
        <v>229</v>
      </c>
      <c r="Z231" s="165" t="str">
        <f t="shared" si="60"/>
        <v>1年目消耗品費229</v>
      </c>
      <c r="AA231" s="165" t="str">
        <f>IFERROR(+VLOOKUP(Z231,インプットシート!$B:$Z,25,0),"")</f>
        <v/>
      </c>
      <c r="AB231" s="165" t="str">
        <f>IFERROR(+VLOOKUP(Z231,インプットシート!$B:$Z,21,0),"")</f>
        <v/>
      </c>
      <c r="AC231">
        <v>229</v>
      </c>
      <c r="AD231" s="165" t="str">
        <f t="shared" si="61"/>
        <v>1年目借料損料229</v>
      </c>
      <c r="AE231" s="165" t="str">
        <f>IFERROR(+VLOOKUP(AD231,インプットシート!$B:$Z,25,0),"")</f>
        <v/>
      </c>
      <c r="AF231" s="165" t="str">
        <f>IFERROR(+VLOOKUP(AD231,インプットシート!$B:$Z,21,0),"")</f>
        <v/>
      </c>
      <c r="AG231">
        <v>229</v>
      </c>
      <c r="AH231" s="165" t="str">
        <f t="shared" si="62"/>
        <v>1年目印刷製本費229</v>
      </c>
      <c r="AI231" s="165" t="str">
        <f>IFERROR(+VLOOKUP(AH231,インプットシート!$B:$Z,25,0),"")</f>
        <v/>
      </c>
      <c r="AJ231" s="165" t="str">
        <f>IFERROR(+VLOOKUP(AH231,インプットシート!$B:$Z,21,0),"")</f>
        <v/>
      </c>
      <c r="AK231">
        <v>229</v>
      </c>
      <c r="AL231" s="165" t="str">
        <f t="shared" si="63"/>
        <v>1年目通信運搬費229</v>
      </c>
      <c r="AM231" s="165" t="str">
        <f>IFERROR(+VLOOKUP(AL231,インプットシート!$B:$Z,25,0),"")</f>
        <v/>
      </c>
      <c r="AN231" s="165" t="str">
        <f>IFERROR(+VLOOKUP(AL231,インプットシート!$B:$Z,21,0),"")</f>
        <v/>
      </c>
      <c r="AO231">
        <v>229</v>
      </c>
      <c r="AP231" s="165" t="str">
        <f t="shared" si="64"/>
        <v>1年目委託費229</v>
      </c>
      <c r="AQ231" s="165" t="str">
        <f>IFERROR(+VLOOKUP(AP231,インプットシート!$B:$Z,25,0),"")</f>
        <v/>
      </c>
      <c r="AR231" s="165" t="str">
        <f>IFERROR(+VLOOKUP(AP231,インプットシート!$B:$Z,21,0),"")</f>
        <v/>
      </c>
      <c r="AS231">
        <v>229</v>
      </c>
      <c r="AT231" s="165" t="str">
        <f t="shared" si="65"/>
        <v>1年目雑役務費229</v>
      </c>
      <c r="AU231" s="165" t="str">
        <f>IFERROR(+VLOOKUP(AT231,インプットシート!$B:$Z,25,0),"")</f>
        <v/>
      </c>
      <c r="AV231" s="165" t="str">
        <f>IFERROR(+VLOOKUP(AT231,インプットシート!$B:$Z,21,0),"")</f>
        <v/>
      </c>
      <c r="AW231">
        <v>229</v>
      </c>
      <c r="AX231" s="165" t="str">
        <f t="shared" si="66"/>
        <v>1年目保険料229</v>
      </c>
      <c r="AY231" s="165" t="str">
        <f>IFERROR(+VLOOKUP(AX231,インプットシート!$B:$Z,25,0),"")</f>
        <v/>
      </c>
      <c r="AZ231" s="165" t="str">
        <f>IFERROR(+VLOOKUP(AX231,インプットシート!$B:$Z,21,0),"")</f>
        <v/>
      </c>
      <c r="BA231">
        <v>229</v>
      </c>
      <c r="BB231" s="165" t="str">
        <f t="shared" si="67"/>
        <v>1年目その他の経費229</v>
      </c>
      <c r="BC231" s="165" t="str">
        <f>IFERROR(+VLOOKUP(BB231,インプットシート!$B:$Z,25,0),"")</f>
        <v/>
      </c>
      <c r="BD231" s="165" t="str">
        <f>IFERROR(+VLOOKUP(BB231,インプットシート!$B:$Z,21,0),"")</f>
        <v/>
      </c>
      <c r="BE231">
        <v>229</v>
      </c>
      <c r="BF231" s="165" t="str">
        <f t="shared" si="68"/>
        <v>1年目参加費収入229</v>
      </c>
      <c r="BG231" s="165" t="str">
        <f>IFERROR(+VLOOKUP(BF231,インプットシート!$B:$Z,25,0),"")</f>
        <v/>
      </c>
      <c r="BH231" s="165" t="str">
        <f>IFERROR(+VLOOKUP(BF231,インプットシート!$B:$Z,21,0),"")</f>
        <v/>
      </c>
      <c r="BI231">
        <v>229</v>
      </c>
      <c r="BJ231" s="165" t="str">
        <f t="shared" si="69"/>
        <v>1年目寄付金・協賛金収入229</v>
      </c>
      <c r="BK231" s="165" t="str">
        <f>IFERROR(+VLOOKUP(BJ231,インプットシート!$B:$Z,25,0),"")</f>
        <v/>
      </c>
      <c r="BL231" s="165" t="str">
        <f>IFERROR(+VLOOKUP(BJ231,インプットシート!$B:$Z,21,0),"")</f>
        <v/>
      </c>
      <c r="BM231">
        <v>229</v>
      </c>
      <c r="BN231" s="165" t="str">
        <f t="shared" si="70"/>
        <v>1年目一般会計繰入金229</v>
      </c>
      <c r="BO231" s="165" t="str">
        <f>IFERROR(+VLOOKUP(BN231,インプットシート!$B:$Z,25,0),"")</f>
        <v/>
      </c>
      <c r="BP231" s="165" t="str">
        <f>IFERROR(+VLOOKUP(BN231,インプットシート!$B:$Z,21,0),"")</f>
        <v/>
      </c>
      <c r="BQ231">
        <v>229</v>
      </c>
      <c r="BR231" s="165" t="str">
        <f t="shared" si="71"/>
        <v>1年目賃金（職員）229</v>
      </c>
      <c r="BS231" s="165" t="str">
        <f>IFERROR(+VLOOKUP(BR231,インプットシート!$B:$Z,25,0),"")</f>
        <v/>
      </c>
      <c r="BT231" s="165" t="str">
        <f>IFERROR(+VLOOKUP(BR231,インプットシート!$B:$Z,21,0),"")</f>
        <v/>
      </c>
    </row>
    <row r="232" spans="1:72">
      <c r="A232">
        <v>230</v>
      </c>
      <c r="B232" s="165" t="str">
        <f t="shared" si="54"/>
        <v>1年目謝金230</v>
      </c>
      <c r="C232" s="165" t="str">
        <f>IFERROR(+VLOOKUP(B232,インプットシート!$B:$Z,25,0),"")</f>
        <v/>
      </c>
      <c r="D232" s="165" t="str">
        <f>IFERROR(+VLOOKUP(B232,インプットシート!$B:$Z,21,0),"")</f>
        <v/>
      </c>
      <c r="E232">
        <v>230</v>
      </c>
      <c r="F232" s="165" t="str">
        <f t="shared" si="55"/>
        <v>1年目旅費230</v>
      </c>
      <c r="G232" s="165" t="str">
        <f>IFERROR(+VLOOKUP(F232,インプットシート!$B:$Z,25,0),"")</f>
        <v/>
      </c>
      <c r="H232" s="165" t="str">
        <f>IFERROR(+VLOOKUP(F232,インプットシート!$B:$Z,21,0),"")</f>
        <v/>
      </c>
      <c r="I232">
        <v>230</v>
      </c>
      <c r="J232" s="165" t="str">
        <f t="shared" si="56"/>
        <v>1年目賃金（アルバイト）230</v>
      </c>
      <c r="K232" s="165" t="str">
        <f>IFERROR(+VLOOKUP(J232,インプットシート!$B:$Z,25,0),"")</f>
        <v/>
      </c>
      <c r="L232" s="165" t="str">
        <f>IFERROR(+VLOOKUP(J232,インプットシート!$B:$Z,21,0),"")</f>
        <v/>
      </c>
      <c r="M232">
        <v>230</v>
      </c>
      <c r="N232" s="165" t="str">
        <f t="shared" si="57"/>
        <v>1年目家賃230</v>
      </c>
      <c r="O232" s="165" t="str">
        <f>IFERROR(+VLOOKUP(N232,インプットシート!$B:$Z,25,0),"")</f>
        <v/>
      </c>
      <c r="P232" s="165" t="str">
        <f>IFERROR(+VLOOKUP(N232,インプットシート!$B:$Z,21,0),"")</f>
        <v/>
      </c>
      <c r="Q232">
        <v>230</v>
      </c>
      <c r="R232" s="165" t="str">
        <f t="shared" si="58"/>
        <v>1年目光熱水費230</v>
      </c>
      <c r="S232" s="165" t="str">
        <f>IFERROR(+VLOOKUP(R232,インプットシート!$B:$Z,25,0),"")</f>
        <v/>
      </c>
      <c r="T232" s="165" t="str">
        <f>IFERROR(+VLOOKUP(R232,インプットシート!$B:$Z,21,0),"")</f>
        <v/>
      </c>
      <c r="U232">
        <v>230</v>
      </c>
      <c r="V232" s="165" t="str">
        <f t="shared" si="59"/>
        <v>1年目備品購入費230</v>
      </c>
      <c r="W232" s="165" t="str">
        <f>IFERROR(+VLOOKUP(V232,インプットシート!$B:$Z,25,0),"")</f>
        <v/>
      </c>
      <c r="X232" s="165" t="str">
        <f>IFERROR(+VLOOKUP(V232,インプットシート!$B:$Z,21,0),"")</f>
        <v/>
      </c>
      <c r="Y232">
        <v>230</v>
      </c>
      <c r="Z232" s="165" t="str">
        <f t="shared" si="60"/>
        <v>1年目消耗品費230</v>
      </c>
      <c r="AA232" s="165" t="str">
        <f>IFERROR(+VLOOKUP(Z232,インプットシート!$B:$Z,25,0),"")</f>
        <v/>
      </c>
      <c r="AB232" s="165" t="str">
        <f>IFERROR(+VLOOKUP(Z232,インプットシート!$B:$Z,21,0),"")</f>
        <v/>
      </c>
      <c r="AC232">
        <v>230</v>
      </c>
      <c r="AD232" s="165" t="str">
        <f t="shared" si="61"/>
        <v>1年目借料損料230</v>
      </c>
      <c r="AE232" s="165" t="str">
        <f>IFERROR(+VLOOKUP(AD232,インプットシート!$B:$Z,25,0),"")</f>
        <v/>
      </c>
      <c r="AF232" s="165" t="str">
        <f>IFERROR(+VLOOKUP(AD232,インプットシート!$B:$Z,21,0),"")</f>
        <v/>
      </c>
      <c r="AG232">
        <v>230</v>
      </c>
      <c r="AH232" s="165" t="str">
        <f t="shared" si="62"/>
        <v>1年目印刷製本費230</v>
      </c>
      <c r="AI232" s="165" t="str">
        <f>IFERROR(+VLOOKUP(AH232,インプットシート!$B:$Z,25,0),"")</f>
        <v/>
      </c>
      <c r="AJ232" s="165" t="str">
        <f>IFERROR(+VLOOKUP(AH232,インプットシート!$B:$Z,21,0),"")</f>
        <v/>
      </c>
      <c r="AK232">
        <v>230</v>
      </c>
      <c r="AL232" s="165" t="str">
        <f t="shared" si="63"/>
        <v>1年目通信運搬費230</v>
      </c>
      <c r="AM232" s="165" t="str">
        <f>IFERROR(+VLOOKUP(AL232,インプットシート!$B:$Z,25,0),"")</f>
        <v/>
      </c>
      <c r="AN232" s="165" t="str">
        <f>IFERROR(+VLOOKUP(AL232,インプットシート!$B:$Z,21,0),"")</f>
        <v/>
      </c>
      <c r="AO232">
        <v>230</v>
      </c>
      <c r="AP232" s="165" t="str">
        <f t="shared" si="64"/>
        <v>1年目委託費230</v>
      </c>
      <c r="AQ232" s="165" t="str">
        <f>IFERROR(+VLOOKUP(AP232,インプットシート!$B:$Z,25,0),"")</f>
        <v/>
      </c>
      <c r="AR232" s="165" t="str">
        <f>IFERROR(+VLOOKUP(AP232,インプットシート!$B:$Z,21,0),"")</f>
        <v/>
      </c>
      <c r="AS232">
        <v>230</v>
      </c>
      <c r="AT232" s="165" t="str">
        <f t="shared" si="65"/>
        <v>1年目雑役務費230</v>
      </c>
      <c r="AU232" s="165" t="str">
        <f>IFERROR(+VLOOKUP(AT232,インプットシート!$B:$Z,25,0),"")</f>
        <v/>
      </c>
      <c r="AV232" s="165" t="str">
        <f>IFERROR(+VLOOKUP(AT232,インプットシート!$B:$Z,21,0),"")</f>
        <v/>
      </c>
      <c r="AW232">
        <v>230</v>
      </c>
      <c r="AX232" s="165" t="str">
        <f t="shared" si="66"/>
        <v>1年目保険料230</v>
      </c>
      <c r="AY232" s="165" t="str">
        <f>IFERROR(+VLOOKUP(AX232,インプットシート!$B:$Z,25,0),"")</f>
        <v/>
      </c>
      <c r="AZ232" s="165" t="str">
        <f>IFERROR(+VLOOKUP(AX232,インプットシート!$B:$Z,21,0),"")</f>
        <v/>
      </c>
      <c r="BA232">
        <v>230</v>
      </c>
      <c r="BB232" s="165" t="str">
        <f t="shared" si="67"/>
        <v>1年目その他の経費230</v>
      </c>
      <c r="BC232" s="165" t="str">
        <f>IFERROR(+VLOOKUP(BB232,インプットシート!$B:$Z,25,0),"")</f>
        <v/>
      </c>
      <c r="BD232" s="165" t="str">
        <f>IFERROR(+VLOOKUP(BB232,インプットシート!$B:$Z,21,0),"")</f>
        <v/>
      </c>
      <c r="BE232">
        <v>230</v>
      </c>
      <c r="BF232" s="165" t="str">
        <f t="shared" si="68"/>
        <v>1年目参加費収入230</v>
      </c>
      <c r="BG232" s="165" t="str">
        <f>IFERROR(+VLOOKUP(BF232,インプットシート!$B:$Z,25,0),"")</f>
        <v/>
      </c>
      <c r="BH232" s="165" t="str">
        <f>IFERROR(+VLOOKUP(BF232,インプットシート!$B:$Z,21,0),"")</f>
        <v/>
      </c>
      <c r="BI232">
        <v>230</v>
      </c>
      <c r="BJ232" s="165" t="str">
        <f t="shared" si="69"/>
        <v>1年目寄付金・協賛金収入230</v>
      </c>
      <c r="BK232" s="165" t="str">
        <f>IFERROR(+VLOOKUP(BJ232,インプットシート!$B:$Z,25,0),"")</f>
        <v/>
      </c>
      <c r="BL232" s="165" t="str">
        <f>IFERROR(+VLOOKUP(BJ232,インプットシート!$B:$Z,21,0),"")</f>
        <v/>
      </c>
      <c r="BM232">
        <v>230</v>
      </c>
      <c r="BN232" s="165" t="str">
        <f t="shared" si="70"/>
        <v>1年目一般会計繰入金230</v>
      </c>
      <c r="BO232" s="165" t="str">
        <f>IFERROR(+VLOOKUP(BN232,インプットシート!$B:$Z,25,0),"")</f>
        <v/>
      </c>
      <c r="BP232" s="165" t="str">
        <f>IFERROR(+VLOOKUP(BN232,インプットシート!$B:$Z,21,0),"")</f>
        <v/>
      </c>
      <c r="BQ232">
        <v>230</v>
      </c>
      <c r="BR232" s="165" t="str">
        <f t="shared" si="71"/>
        <v>1年目賃金（職員）230</v>
      </c>
      <c r="BS232" s="165" t="str">
        <f>IFERROR(+VLOOKUP(BR232,インプットシート!$B:$Z,25,0),"")</f>
        <v/>
      </c>
      <c r="BT232" s="165" t="str">
        <f>IFERROR(+VLOOKUP(BR232,インプットシート!$B:$Z,21,0),"")</f>
        <v/>
      </c>
    </row>
    <row r="233" spans="1:72">
      <c r="A233">
        <v>231</v>
      </c>
      <c r="B233" s="165" t="str">
        <f t="shared" si="54"/>
        <v>1年目謝金231</v>
      </c>
      <c r="C233" s="165" t="str">
        <f>IFERROR(+VLOOKUP(B233,インプットシート!$B:$Z,25,0),"")</f>
        <v/>
      </c>
      <c r="D233" s="165" t="str">
        <f>IFERROR(+VLOOKUP(B233,インプットシート!$B:$Z,21,0),"")</f>
        <v/>
      </c>
      <c r="E233">
        <v>231</v>
      </c>
      <c r="F233" s="165" t="str">
        <f t="shared" si="55"/>
        <v>1年目旅費231</v>
      </c>
      <c r="G233" s="165" t="str">
        <f>IFERROR(+VLOOKUP(F233,インプットシート!$B:$Z,25,0),"")</f>
        <v/>
      </c>
      <c r="H233" s="165" t="str">
        <f>IFERROR(+VLOOKUP(F233,インプットシート!$B:$Z,21,0),"")</f>
        <v/>
      </c>
      <c r="I233">
        <v>231</v>
      </c>
      <c r="J233" s="165" t="str">
        <f t="shared" si="56"/>
        <v>1年目賃金（アルバイト）231</v>
      </c>
      <c r="K233" s="165" t="str">
        <f>IFERROR(+VLOOKUP(J233,インプットシート!$B:$Z,25,0),"")</f>
        <v/>
      </c>
      <c r="L233" s="165" t="str">
        <f>IFERROR(+VLOOKUP(J233,インプットシート!$B:$Z,21,0),"")</f>
        <v/>
      </c>
      <c r="M233">
        <v>231</v>
      </c>
      <c r="N233" s="165" t="str">
        <f t="shared" si="57"/>
        <v>1年目家賃231</v>
      </c>
      <c r="O233" s="165" t="str">
        <f>IFERROR(+VLOOKUP(N233,インプットシート!$B:$Z,25,0),"")</f>
        <v/>
      </c>
      <c r="P233" s="165" t="str">
        <f>IFERROR(+VLOOKUP(N233,インプットシート!$B:$Z,21,0),"")</f>
        <v/>
      </c>
      <c r="Q233">
        <v>231</v>
      </c>
      <c r="R233" s="165" t="str">
        <f t="shared" si="58"/>
        <v>1年目光熱水費231</v>
      </c>
      <c r="S233" s="165" t="str">
        <f>IFERROR(+VLOOKUP(R233,インプットシート!$B:$Z,25,0),"")</f>
        <v/>
      </c>
      <c r="T233" s="165" t="str">
        <f>IFERROR(+VLOOKUP(R233,インプットシート!$B:$Z,21,0),"")</f>
        <v/>
      </c>
      <c r="U233">
        <v>231</v>
      </c>
      <c r="V233" s="165" t="str">
        <f t="shared" si="59"/>
        <v>1年目備品購入費231</v>
      </c>
      <c r="W233" s="165" t="str">
        <f>IFERROR(+VLOOKUP(V233,インプットシート!$B:$Z,25,0),"")</f>
        <v/>
      </c>
      <c r="X233" s="165" t="str">
        <f>IFERROR(+VLOOKUP(V233,インプットシート!$B:$Z,21,0),"")</f>
        <v/>
      </c>
      <c r="Y233">
        <v>231</v>
      </c>
      <c r="Z233" s="165" t="str">
        <f t="shared" si="60"/>
        <v>1年目消耗品費231</v>
      </c>
      <c r="AA233" s="165" t="str">
        <f>IFERROR(+VLOOKUP(Z233,インプットシート!$B:$Z,25,0),"")</f>
        <v/>
      </c>
      <c r="AB233" s="165" t="str">
        <f>IFERROR(+VLOOKUP(Z233,インプットシート!$B:$Z,21,0),"")</f>
        <v/>
      </c>
      <c r="AC233">
        <v>231</v>
      </c>
      <c r="AD233" s="165" t="str">
        <f t="shared" si="61"/>
        <v>1年目借料損料231</v>
      </c>
      <c r="AE233" s="165" t="str">
        <f>IFERROR(+VLOOKUP(AD233,インプットシート!$B:$Z,25,0),"")</f>
        <v/>
      </c>
      <c r="AF233" s="165" t="str">
        <f>IFERROR(+VLOOKUP(AD233,インプットシート!$B:$Z,21,0),"")</f>
        <v/>
      </c>
      <c r="AG233">
        <v>231</v>
      </c>
      <c r="AH233" s="165" t="str">
        <f t="shared" si="62"/>
        <v>1年目印刷製本費231</v>
      </c>
      <c r="AI233" s="165" t="str">
        <f>IFERROR(+VLOOKUP(AH233,インプットシート!$B:$Z,25,0),"")</f>
        <v/>
      </c>
      <c r="AJ233" s="165" t="str">
        <f>IFERROR(+VLOOKUP(AH233,インプットシート!$B:$Z,21,0),"")</f>
        <v/>
      </c>
      <c r="AK233">
        <v>231</v>
      </c>
      <c r="AL233" s="165" t="str">
        <f t="shared" si="63"/>
        <v>1年目通信運搬費231</v>
      </c>
      <c r="AM233" s="165" t="str">
        <f>IFERROR(+VLOOKUP(AL233,インプットシート!$B:$Z,25,0),"")</f>
        <v/>
      </c>
      <c r="AN233" s="165" t="str">
        <f>IFERROR(+VLOOKUP(AL233,インプットシート!$B:$Z,21,0),"")</f>
        <v/>
      </c>
      <c r="AO233">
        <v>231</v>
      </c>
      <c r="AP233" s="165" t="str">
        <f t="shared" si="64"/>
        <v>1年目委託費231</v>
      </c>
      <c r="AQ233" s="165" t="str">
        <f>IFERROR(+VLOOKUP(AP233,インプットシート!$B:$Z,25,0),"")</f>
        <v/>
      </c>
      <c r="AR233" s="165" t="str">
        <f>IFERROR(+VLOOKUP(AP233,インプットシート!$B:$Z,21,0),"")</f>
        <v/>
      </c>
      <c r="AS233">
        <v>231</v>
      </c>
      <c r="AT233" s="165" t="str">
        <f t="shared" si="65"/>
        <v>1年目雑役務費231</v>
      </c>
      <c r="AU233" s="165" t="str">
        <f>IFERROR(+VLOOKUP(AT233,インプットシート!$B:$Z,25,0),"")</f>
        <v/>
      </c>
      <c r="AV233" s="165" t="str">
        <f>IFERROR(+VLOOKUP(AT233,インプットシート!$B:$Z,21,0),"")</f>
        <v/>
      </c>
      <c r="AW233">
        <v>231</v>
      </c>
      <c r="AX233" s="165" t="str">
        <f t="shared" si="66"/>
        <v>1年目保険料231</v>
      </c>
      <c r="AY233" s="165" t="str">
        <f>IFERROR(+VLOOKUP(AX233,インプットシート!$B:$Z,25,0),"")</f>
        <v/>
      </c>
      <c r="AZ233" s="165" t="str">
        <f>IFERROR(+VLOOKUP(AX233,インプットシート!$B:$Z,21,0),"")</f>
        <v/>
      </c>
      <c r="BA233">
        <v>231</v>
      </c>
      <c r="BB233" s="165" t="str">
        <f t="shared" si="67"/>
        <v>1年目その他の経費231</v>
      </c>
      <c r="BC233" s="165" t="str">
        <f>IFERROR(+VLOOKUP(BB233,インプットシート!$B:$Z,25,0),"")</f>
        <v/>
      </c>
      <c r="BD233" s="165" t="str">
        <f>IFERROR(+VLOOKUP(BB233,インプットシート!$B:$Z,21,0),"")</f>
        <v/>
      </c>
      <c r="BE233">
        <v>231</v>
      </c>
      <c r="BF233" s="165" t="str">
        <f t="shared" si="68"/>
        <v>1年目参加費収入231</v>
      </c>
      <c r="BG233" s="165" t="str">
        <f>IFERROR(+VLOOKUP(BF233,インプットシート!$B:$Z,25,0),"")</f>
        <v/>
      </c>
      <c r="BH233" s="165" t="str">
        <f>IFERROR(+VLOOKUP(BF233,インプットシート!$B:$Z,21,0),"")</f>
        <v/>
      </c>
      <c r="BI233">
        <v>231</v>
      </c>
      <c r="BJ233" s="165" t="str">
        <f t="shared" si="69"/>
        <v>1年目寄付金・協賛金収入231</v>
      </c>
      <c r="BK233" s="165" t="str">
        <f>IFERROR(+VLOOKUP(BJ233,インプットシート!$B:$Z,25,0),"")</f>
        <v/>
      </c>
      <c r="BL233" s="165" t="str">
        <f>IFERROR(+VLOOKUP(BJ233,インプットシート!$B:$Z,21,0),"")</f>
        <v/>
      </c>
      <c r="BM233">
        <v>231</v>
      </c>
      <c r="BN233" s="165" t="str">
        <f t="shared" si="70"/>
        <v>1年目一般会計繰入金231</v>
      </c>
      <c r="BO233" s="165" t="str">
        <f>IFERROR(+VLOOKUP(BN233,インプットシート!$B:$Z,25,0),"")</f>
        <v/>
      </c>
      <c r="BP233" s="165" t="str">
        <f>IFERROR(+VLOOKUP(BN233,インプットシート!$B:$Z,21,0),"")</f>
        <v/>
      </c>
      <c r="BQ233">
        <v>231</v>
      </c>
      <c r="BR233" s="165" t="str">
        <f t="shared" si="71"/>
        <v>1年目賃金（職員）231</v>
      </c>
      <c r="BS233" s="165" t="str">
        <f>IFERROR(+VLOOKUP(BR233,インプットシート!$B:$Z,25,0),"")</f>
        <v/>
      </c>
      <c r="BT233" s="165" t="str">
        <f>IFERROR(+VLOOKUP(BR233,インプットシート!$B:$Z,21,0),"")</f>
        <v/>
      </c>
    </row>
    <row r="234" spans="1:72">
      <c r="A234">
        <v>232</v>
      </c>
      <c r="B234" s="165" t="str">
        <f t="shared" si="54"/>
        <v>1年目謝金232</v>
      </c>
      <c r="C234" s="165" t="str">
        <f>IFERROR(+VLOOKUP(B234,インプットシート!$B:$Z,25,0),"")</f>
        <v/>
      </c>
      <c r="D234" s="165" t="str">
        <f>IFERROR(+VLOOKUP(B234,インプットシート!$B:$Z,21,0),"")</f>
        <v/>
      </c>
      <c r="E234">
        <v>232</v>
      </c>
      <c r="F234" s="165" t="str">
        <f t="shared" si="55"/>
        <v>1年目旅費232</v>
      </c>
      <c r="G234" s="165" t="str">
        <f>IFERROR(+VLOOKUP(F234,インプットシート!$B:$Z,25,0),"")</f>
        <v/>
      </c>
      <c r="H234" s="165" t="str">
        <f>IFERROR(+VLOOKUP(F234,インプットシート!$B:$Z,21,0),"")</f>
        <v/>
      </c>
      <c r="I234">
        <v>232</v>
      </c>
      <c r="J234" s="165" t="str">
        <f t="shared" si="56"/>
        <v>1年目賃金（アルバイト）232</v>
      </c>
      <c r="K234" s="165" t="str">
        <f>IFERROR(+VLOOKUP(J234,インプットシート!$B:$Z,25,0),"")</f>
        <v/>
      </c>
      <c r="L234" s="165" t="str">
        <f>IFERROR(+VLOOKUP(J234,インプットシート!$B:$Z,21,0),"")</f>
        <v/>
      </c>
      <c r="M234">
        <v>232</v>
      </c>
      <c r="N234" s="165" t="str">
        <f t="shared" si="57"/>
        <v>1年目家賃232</v>
      </c>
      <c r="O234" s="165" t="str">
        <f>IFERROR(+VLOOKUP(N234,インプットシート!$B:$Z,25,0),"")</f>
        <v/>
      </c>
      <c r="P234" s="165" t="str">
        <f>IFERROR(+VLOOKUP(N234,インプットシート!$B:$Z,21,0),"")</f>
        <v/>
      </c>
      <c r="Q234">
        <v>232</v>
      </c>
      <c r="R234" s="165" t="str">
        <f t="shared" si="58"/>
        <v>1年目光熱水費232</v>
      </c>
      <c r="S234" s="165" t="str">
        <f>IFERROR(+VLOOKUP(R234,インプットシート!$B:$Z,25,0),"")</f>
        <v/>
      </c>
      <c r="T234" s="165" t="str">
        <f>IFERROR(+VLOOKUP(R234,インプットシート!$B:$Z,21,0),"")</f>
        <v/>
      </c>
      <c r="U234">
        <v>232</v>
      </c>
      <c r="V234" s="165" t="str">
        <f t="shared" si="59"/>
        <v>1年目備品購入費232</v>
      </c>
      <c r="W234" s="165" t="str">
        <f>IFERROR(+VLOOKUP(V234,インプットシート!$B:$Z,25,0),"")</f>
        <v/>
      </c>
      <c r="X234" s="165" t="str">
        <f>IFERROR(+VLOOKUP(V234,インプットシート!$B:$Z,21,0),"")</f>
        <v/>
      </c>
      <c r="Y234">
        <v>232</v>
      </c>
      <c r="Z234" s="165" t="str">
        <f t="shared" si="60"/>
        <v>1年目消耗品費232</v>
      </c>
      <c r="AA234" s="165" t="str">
        <f>IFERROR(+VLOOKUP(Z234,インプットシート!$B:$Z,25,0),"")</f>
        <v/>
      </c>
      <c r="AB234" s="165" t="str">
        <f>IFERROR(+VLOOKUP(Z234,インプットシート!$B:$Z,21,0),"")</f>
        <v/>
      </c>
      <c r="AC234">
        <v>232</v>
      </c>
      <c r="AD234" s="165" t="str">
        <f t="shared" si="61"/>
        <v>1年目借料損料232</v>
      </c>
      <c r="AE234" s="165" t="str">
        <f>IFERROR(+VLOOKUP(AD234,インプットシート!$B:$Z,25,0),"")</f>
        <v/>
      </c>
      <c r="AF234" s="165" t="str">
        <f>IFERROR(+VLOOKUP(AD234,インプットシート!$B:$Z,21,0),"")</f>
        <v/>
      </c>
      <c r="AG234">
        <v>232</v>
      </c>
      <c r="AH234" s="165" t="str">
        <f t="shared" si="62"/>
        <v>1年目印刷製本費232</v>
      </c>
      <c r="AI234" s="165" t="str">
        <f>IFERROR(+VLOOKUP(AH234,インプットシート!$B:$Z,25,0),"")</f>
        <v/>
      </c>
      <c r="AJ234" s="165" t="str">
        <f>IFERROR(+VLOOKUP(AH234,インプットシート!$B:$Z,21,0),"")</f>
        <v/>
      </c>
      <c r="AK234">
        <v>232</v>
      </c>
      <c r="AL234" s="165" t="str">
        <f t="shared" si="63"/>
        <v>1年目通信運搬費232</v>
      </c>
      <c r="AM234" s="165" t="str">
        <f>IFERROR(+VLOOKUP(AL234,インプットシート!$B:$Z,25,0),"")</f>
        <v/>
      </c>
      <c r="AN234" s="165" t="str">
        <f>IFERROR(+VLOOKUP(AL234,インプットシート!$B:$Z,21,0),"")</f>
        <v/>
      </c>
      <c r="AO234">
        <v>232</v>
      </c>
      <c r="AP234" s="165" t="str">
        <f t="shared" si="64"/>
        <v>1年目委託費232</v>
      </c>
      <c r="AQ234" s="165" t="str">
        <f>IFERROR(+VLOOKUP(AP234,インプットシート!$B:$Z,25,0),"")</f>
        <v/>
      </c>
      <c r="AR234" s="165" t="str">
        <f>IFERROR(+VLOOKUP(AP234,インプットシート!$B:$Z,21,0),"")</f>
        <v/>
      </c>
      <c r="AS234">
        <v>232</v>
      </c>
      <c r="AT234" s="165" t="str">
        <f t="shared" si="65"/>
        <v>1年目雑役務費232</v>
      </c>
      <c r="AU234" s="165" t="str">
        <f>IFERROR(+VLOOKUP(AT234,インプットシート!$B:$Z,25,0),"")</f>
        <v/>
      </c>
      <c r="AV234" s="165" t="str">
        <f>IFERROR(+VLOOKUP(AT234,インプットシート!$B:$Z,21,0),"")</f>
        <v/>
      </c>
      <c r="AW234">
        <v>232</v>
      </c>
      <c r="AX234" s="165" t="str">
        <f t="shared" si="66"/>
        <v>1年目保険料232</v>
      </c>
      <c r="AY234" s="165" t="str">
        <f>IFERROR(+VLOOKUP(AX234,インプットシート!$B:$Z,25,0),"")</f>
        <v/>
      </c>
      <c r="AZ234" s="165" t="str">
        <f>IFERROR(+VLOOKUP(AX234,インプットシート!$B:$Z,21,0),"")</f>
        <v/>
      </c>
      <c r="BA234">
        <v>232</v>
      </c>
      <c r="BB234" s="165" t="str">
        <f t="shared" si="67"/>
        <v>1年目その他の経費232</v>
      </c>
      <c r="BC234" s="165" t="str">
        <f>IFERROR(+VLOOKUP(BB234,インプットシート!$B:$Z,25,0),"")</f>
        <v/>
      </c>
      <c r="BD234" s="165" t="str">
        <f>IFERROR(+VLOOKUP(BB234,インプットシート!$B:$Z,21,0),"")</f>
        <v/>
      </c>
      <c r="BE234">
        <v>232</v>
      </c>
      <c r="BF234" s="165" t="str">
        <f t="shared" si="68"/>
        <v>1年目参加費収入232</v>
      </c>
      <c r="BG234" s="165" t="str">
        <f>IFERROR(+VLOOKUP(BF234,インプットシート!$B:$Z,25,0),"")</f>
        <v/>
      </c>
      <c r="BH234" s="165" t="str">
        <f>IFERROR(+VLOOKUP(BF234,インプットシート!$B:$Z,21,0),"")</f>
        <v/>
      </c>
      <c r="BI234">
        <v>232</v>
      </c>
      <c r="BJ234" s="165" t="str">
        <f t="shared" si="69"/>
        <v>1年目寄付金・協賛金収入232</v>
      </c>
      <c r="BK234" s="165" t="str">
        <f>IFERROR(+VLOOKUP(BJ234,インプットシート!$B:$Z,25,0),"")</f>
        <v/>
      </c>
      <c r="BL234" s="165" t="str">
        <f>IFERROR(+VLOOKUP(BJ234,インプットシート!$B:$Z,21,0),"")</f>
        <v/>
      </c>
      <c r="BM234">
        <v>232</v>
      </c>
      <c r="BN234" s="165" t="str">
        <f t="shared" si="70"/>
        <v>1年目一般会計繰入金232</v>
      </c>
      <c r="BO234" s="165" t="str">
        <f>IFERROR(+VLOOKUP(BN234,インプットシート!$B:$Z,25,0),"")</f>
        <v/>
      </c>
      <c r="BP234" s="165" t="str">
        <f>IFERROR(+VLOOKUP(BN234,インプットシート!$B:$Z,21,0),"")</f>
        <v/>
      </c>
      <c r="BQ234">
        <v>232</v>
      </c>
      <c r="BR234" s="165" t="str">
        <f t="shared" si="71"/>
        <v>1年目賃金（職員）232</v>
      </c>
      <c r="BS234" s="165" t="str">
        <f>IFERROR(+VLOOKUP(BR234,インプットシート!$B:$Z,25,0),"")</f>
        <v/>
      </c>
      <c r="BT234" s="165" t="str">
        <f>IFERROR(+VLOOKUP(BR234,インプットシート!$B:$Z,21,0),"")</f>
        <v/>
      </c>
    </row>
    <row r="235" spans="1:72">
      <c r="A235">
        <v>233</v>
      </c>
      <c r="B235" s="165" t="str">
        <f t="shared" si="54"/>
        <v>1年目謝金233</v>
      </c>
      <c r="C235" s="165" t="str">
        <f>IFERROR(+VLOOKUP(B235,インプットシート!$B:$Z,25,0),"")</f>
        <v/>
      </c>
      <c r="D235" s="165" t="str">
        <f>IFERROR(+VLOOKUP(B235,インプットシート!$B:$Z,21,0),"")</f>
        <v/>
      </c>
      <c r="E235">
        <v>233</v>
      </c>
      <c r="F235" s="165" t="str">
        <f t="shared" si="55"/>
        <v>1年目旅費233</v>
      </c>
      <c r="G235" s="165" t="str">
        <f>IFERROR(+VLOOKUP(F235,インプットシート!$B:$Z,25,0),"")</f>
        <v/>
      </c>
      <c r="H235" s="165" t="str">
        <f>IFERROR(+VLOOKUP(F235,インプットシート!$B:$Z,21,0),"")</f>
        <v/>
      </c>
      <c r="I235">
        <v>233</v>
      </c>
      <c r="J235" s="165" t="str">
        <f t="shared" si="56"/>
        <v>1年目賃金（アルバイト）233</v>
      </c>
      <c r="K235" s="165" t="str">
        <f>IFERROR(+VLOOKUP(J235,インプットシート!$B:$Z,25,0),"")</f>
        <v/>
      </c>
      <c r="L235" s="165" t="str">
        <f>IFERROR(+VLOOKUP(J235,インプットシート!$B:$Z,21,0),"")</f>
        <v/>
      </c>
      <c r="M235">
        <v>233</v>
      </c>
      <c r="N235" s="165" t="str">
        <f t="shared" si="57"/>
        <v>1年目家賃233</v>
      </c>
      <c r="O235" s="165" t="str">
        <f>IFERROR(+VLOOKUP(N235,インプットシート!$B:$Z,25,0),"")</f>
        <v/>
      </c>
      <c r="P235" s="165" t="str">
        <f>IFERROR(+VLOOKUP(N235,インプットシート!$B:$Z,21,0),"")</f>
        <v/>
      </c>
      <c r="Q235">
        <v>233</v>
      </c>
      <c r="R235" s="165" t="str">
        <f t="shared" si="58"/>
        <v>1年目光熱水費233</v>
      </c>
      <c r="S235" s="165" t="str">
        <f>IFERROR(+VLOOKUP(R235,インプットシート!$B:$Z,25,0),"")</f>
        <v/>
      </c>
      <c r="T235" s="165" t="str">
        <f>IFERROR(+VLOOKUP(R235,インプットシート!$B:$Z,21,0),"")</f>
        <v/>
      </c>
      <c r="U235">
        <v>233</v>
      </c>
      <c r="V235" s="165" t="str">
        <f t="shared" si="59"/>
        <v>1年目備品購入費233</v>
      </c>
      <c r="W235" s="165" t="str">
        <f>IFERROR(+VLOOKUP(V235,インプットシート!$B:$Z,25,0),"")</f>
        <v/>
      </c>
      <c r="X235" s="165" t="str">
        <f>IFERROR(+VLOOKUP(V235,インプットシート!$B:$Z,21,0),"")</f>
        <v/>
      </c>
      <c r="Y235">
        <v>233</v>
      </c>
      <c r="Z235" s="165" t="str">
        <f t="shared" si="60"/>
        <v>1年目消耗品費233</v>
      </c>
      <c r="AA235" s="165" t="str">
        <f>IFERROR(+VLOOKUP(Z235,インプットシート!$B:$Z,25,0),"")</f>
        <v/>
      </c>
      <c r="AB235" s="165" t="str">
        <f>IFERROR(+VLOOKUP(Z235,インプットシート!$B:$Z,21,0),"")</f>
        <v/>
      </c>
      <c r="AC235">
        <v>233</v>
      </c>
      <c r="AD235" s="165" t="str">
        <f t="shared" si="61"/>
        <v>1年目借料損料233</v>
      </c>
      <c r="AE235" s="165" t="str">
        <f>IFERROR(+VLOOKUP(AD235,インプットシート!$B:$Z,25,0),"")</f>
        <v/>
      </c>
      <c r="AF235" s="165" t="str">
        <f>IFERROR(+VLOOKUP(AD235,インプットシート!$B:$Z,21,0),"")</f>
        <v/>
      </c>
      <c r="AG235">
        <v>233</v>
      </c>
      <c r="AH235" s="165" t="str">
        <f t="shared" si="62"/>
        <v>1年目印刷製本費233</v>
      </c>
      <c r="AI235" s="165" t="str">
        <f>IFERROR(+VLOOKUP(AH235,インプットシート!$B:$Z,25,0),"")</f>
        <v/>
      </c>
      <c r="AJ235" s="165" t="str">
        <f>IFERROR(+VLOOKUP(AH235,インプットシート!$B:$Z,21,0),"")</f>
        <v/>
      </c>
      <c r="AK235">
        <v>233</v>
      </c>
      <c r="AL235" s="165" t="str">
        <f t="shared" si="63"/>
        <v>1年目通信運搬費233</v>
      </c>
      <c r="AM235" s="165" t="str">
        <f>IFERROR(+VLOOKUP(AL235,インプットシート!$B:$Z,25,0),"")</f>
        <v/>
      </c>
      <c r="AN235" s="165" t="str">
        <f>IFERROR(+VLOOKUP(AL235,インプットシート!$B:$Z,21,0),"")</f>
        <v/>
      </c>
      <c r="AO235">
        <v>233</v>
      </c>
      <c r="AP235" s="165" t="str">
        <f t="shared" si="64"/>
        <v>1年目委託費233</v>
      </c>
      <c r="AQ235" s="165" t="str">
        <f>IFERROR(+VLOOKUP(AP235,インプットシート!$B:$Z,25,0),"")</f>
        <v/>
      </c>
      <c r="AR235" s="165" t="str">
        <f>IFERROR(+VLOOKUP(AP235,インプットシート!$B:$Z,21,0),"")</f>
        <v/>
      </c>
      <c r="AS235">
        <v>233</v>
      </c>
      <c r="AT235" s="165" t="str">
        <f t="shared" si="65"/>
        <v>1年目雑役務費233</v>
      </c>
      <c r="AU235" s="165" t="str">
        <f>IFERROR(+VLOOKUP(AT235,インプットシート!$B:$Z,25,0),"")</f>
        <v/>
      </c>
      <c r="AV235" s="165" t="str">
        <f>IFERROR(+VLOOKUP(AT235,インプットシート!$B:$Z,21,0),"")</f>
        <v/>
      </c>
      <c r="AW235">
        <v>233</v>
      </c>
      <c r="AX235" s="165" t="str">
        <f t="shared" si="66"/>
        <v>1年目保険料233</v>
      </c>
      <c r="AY235" s="165" t="str">
        <f>IFERROR(+VLOOKUP(AX235,インプットシート!$B:$Z,25,0),"")</f>
        <v/>
      </c>
      <c r="AZ235" s="165" t="str">
        <f>IFERROR(+VLOOKUP(AX235,インプットシート!$B:$Z,21,0),"")</f>
        <v/>
      </c>
      <c r="BA235">
        <v>233</v>
      </c>
      <c r="BB235" s="165" t="str">
        <f t="shared" si="67"/>
        <v>1年目その他の経費233</v>
      </c>
      <c r="BC235" s="165" t="str">
        <f>IFERROR(+VLOOKUP(BB235,インプットシート!$B:$Z,25,0),"")</f>
        <v/>
      </c>
      <c r="BD235" s="165" t="str">
        <f>IFERROR(+VLOOKUP(BB235,インプットシート!$B:$Z,21,0),"")</f>
        <v/>
      </c>
      <c r="BE235">
        <v>233</v>
      </c>
      <c r="BF235" s="165" t="str">
        <f t="shared" si="68"/>
        <v>1年目参加費収入233</v>
      </c>
      <c r="BG235" s="165" t="str">
        <f>IFERROR(+VLOOKUP(BF235,インプットシート!$B:$Z,25,0),"")</f>
        <v/>
      </c>
      <c r="BH235" s="165" t="str">
        <f>IFERROR(+VLOOKUP(BF235,インプットシート!$B:$Z,21,0),"")</f>
        <v/>
      </c>
      <c r="BI235">
        <v>233</v>
      </c>
      <c r="BJ235" s="165" t="str">
        <f t="shared" si="69"/>
        <v>1年目寄付金・協賛金収入233</v>
      </c>
      <c r="BK235" s="165" t="str">
        <f>IFERROR(+VLOOKUP(BJ235,インプットシート!$B:$Z,25,0),"")</f>
        <v/>
      </c>
      <c r="BL235" s="165" t="str">
        <f>IFERROR(+VLOOKUP(BJ235,インプットシート!$B:$Z,21,0),"")</f>
        <v/>
      </c>
      <c r="BM235">
        <v>233</v>
      </c>
      <c r="BN235" s="165" t="str">
        <f t="shared" si="70"/>
        <v>1年目一般会計繰入金233</v>
      </c>
      <c r="BO235" s="165" t="str">
        <f>IFERROR(+VLOOKUP(BN235,インプットシート!$B:$Z,25,0),"")</f>
        <v/>
      </c>
      <c r="BP235" s="165" t="str">
        <f>IFERROR(+VLOOKUP(BN235,インプットシート!$B:$Z,21,0),"")</f>
        <v/>
      </c>
      <c r="BQ235">
        <v>233</v>
      </c>
      <c r="BR235" s="165" t="str">
        <f t="shared" si="71"/>
        <v>1年目賃金（職員）233</v>
      </c>
      <c r="BS235" s="165" t="str">
        <f>IFERROR(+VLOOKUP(BR235,インプットシート!$B:$Z,25,0),"")</f>
        <v/>
      </c>
      <c r="BT235" s="165" t="str">
        <f>IFERROR(+VLOOKUP(BR235,インプットシート!$B:$Z,21,0),"")</f>
        <v/>
      </c>
    </row>
    <row r="236" spans="1:72">
      <c r="A236">
        <v>234</v>
      </c>
      <c r="B236" s="165" t="str">
        <f t="shared" si="54"/>
        <v>1年目謝金234</v>
      </c>
      <c r="C236" s="165" t="str">
        <f>IFERROR(+VLOOKUP(B236,インプットシート!$B:$Z,25,0),"")</f>
        <v/>
      </c>
      <c r="D236" s="165" t="str">
        <f>IFERROR(+VLOOKUP(B236,インプットシート!$B:$Z,21,0),"")</f>
        <v/>
      </c>
      <c r="E236">
        <v>234</v>
      </c>
      <c r="F236" s="165" t="str">
        <f t="shared" si="55"/>
        <v>1年目旅費234</v>
      </c>
      <c r="G236" s="165" t="str">
        <f>IFERROR(+VLOOKUP(F236,インプットシート!$B:$Z,25,0),"")</f>
        <v/>
      </c>
      <c r="H236" s="165" t="str">
        <f>IFERROR(+VLOOKUP(F236,インプットシート!$B:$Z,21,0),"")</f>
        <v/>
      </c>
      <c r="I236">
        <v>234</v>
      </c>
      <c r="J236" s="165" t="str">
        <f t="shared" si="56"/>
        <v>1年目賃金（アルバイト）234</v>
      </c>
      <c r="K236" s="165" t="str">
        <f>IFERROR(+VLOOKUP(J236,インプットシート!$B:$Z,25,0),"")</f>
        <v/>
      </c>
      <c r="L236" s="165" t="str">
        <f>IFERROR(+VLOOKUP(J236,インプットシート!$B:$Z,21,0),"")</f>
        <v/>
      </c>
      <c r="M236">
        <v>234</v>
      </c>
      <c r="N236" s="165" t="str">
        <f t="shared" si="57"/>
        <v>1年目家賃234</v>
      </c>
      <c r="O236" s="165" t="str">
        <f>IFERROR(+VLOOKUP(N236,インプットシート!$B:$Z,25,0),"")</f>
        <v/>
      </c>
      <c r="P236" s="165" t="str">
        <f>IFERROR(+VLOOKUP(N236,インプットシート!$B:$Z,21,0),"")</f>
        <v/>
      </c>
      <c r="Q236">
        <v>234</v>
      </c>
      <c r="R236" s="165" t="str">
        <f t="shared" si="58"/>
        <v>1年目光熱水費234</v>
      </c>
      <c r="S236" s="165" t="str">
        <f>IFERROR(+VLOOKUP(R236,インプットシート!$B:$Z,25,0),"")</f>
        <v/>
      </c>
      <c r="T236" s="165" t="str">
        <f>IFERROR(+VLOOKUP(R236,インプットシート!$B:$Z,21,0),"")</f>
        <v/>
      </c>
      <c r="U236">
        <v>234</v>
      </c>
      <c r="V236" s="165" t="str">
        <f t="shared" si="59"/>
        <v>1年目備品購入費234</v>
      </c>
      <c r="W236" s="165" t="str">
        <f>IFERROR(+VLOOKUP(V236,インプットシート!$B:$Z,25,0),"")</f>
        <v/>
      </c>
      <c r="X236" s="165" t="str">
        <f>IFERROR(+VLOOKUP(V236,インプットシート!$B:$Z,21,0),"")</f>
        <v/>
      </c>
      <c r="Y236">
        <v>234</v>
      </c>
      <c r="Z236" s="165" t="str">
        <f t="shared" si="60"/>
        <v>1年目消耗品費234</v>
      </c>
      <c r="AA236" s="165" t="str">
        <f>IFERROR(+VLOOKUP(Z236,インプットシート!$B:$Z,25,0),"")</f>
        <v/>
      </c>
      <c r="AB236" s="165" t="str">
        <f>IFERROR(+VLOOKUP(Z236,インプットシート!$B:$Z,21,0),"")</f>
        <v/>
      </c>
      <c r="AC236">
        <v>234</v>
      </c>
      <c r="AD236" s="165" t="str">
        <f t="shared" si="61"/>
        <v>1年目借料損料234</v>
      </c>
      <c r="AE236" s="165" t="str">
        <f>IFERROR(+VLOOKUP(AD236,インプットシート!$B:$Z,25,0),"")</f>
        <v/>
      </c>
      <c r="AF236" s="165" t="str">
        <f>IFERROR(+VLOOKUP(AD236,インプットシート!$B:$Z,21,0),"")</f>
        <v/>
      </c>
      <c r="AG236">
        <v>234</v>
      </c>
      <c r="AH236" s="165" t="str">
        <f t="shared" si="62"/>
        <v>1年目印刷製本費234</v>
      </c>
      <c r="AI236" s="165" t="str">
        <f>IFERROR(+VLOOKUP(AH236,インプットシート!$B:$Z,25,0),"")</f>
        <v/>
      </c>
      <c r="AJ236" s="165" t="str">
        <f>IFERROR(+VLOOKUP(AH236,インプットシート!$B:$Z,21,0),"")</f>
        <v/>
      </c>
      <c r="AK236">
        <v>234</v>
      </c>
      <c r="AL236" s="165" t="str">
        <f t="shared" si="63"/>
        <v>1年目通信運搬費234</v>
      </c>
      <c r="AM236" s="165" t="str">
        <f>IFERROR(+VLOOKUP(AL236,インプットシート!$B:$Z,25,0),"")</f>
        <v/>
      </c>
      <c r="AN236" s="165" t="str">
        <f>IFERROR(+VLOOKUP(AL236,インプットシート!$B:$Z,21,0),"")</f>
        <v/>
      </c>
      <c r="AO236">
        <v>234</v>
      </c>
      <c r="AP236" s="165" t="str">
        <f t="shared" si="64"/>
        <v>1年目委託費234</v>
      </c>
      <c r="AQ236" s="165" t="str">
        <f>IFERROR(+VLOOKUP(AP236,インプットシート!$B:$Z,25,0),"")</f>
        <v/>
      </c>
      <c r="AR236" s="165" t="str">
        <f>IFERROR(+VLOOKUP(AP236,インプットシート!$B:$Z,21,0),"")</f>
        <v/>
      </c>
      <c r="AS236">
        <v>234</v>
      </c>
      <c r="AT236" s="165" t="str">
        <f t="shared" si="65"/>
        <v>1年目雑役務費234</v>
      </c>
      <c r="AU236" s="165" t="str">
        <f>IFERROR(+VLOOKUP(AT236,インプットシート!$B:$Z,25,0),"")</f>
        <v/>
      </c>
      <c r="AV236" s="165" t="str">
        <f>IFERROR(+VLOOKUP(AT236,インプットシート!$B:$Z,21,0),"")</f>
        <v/>
      </c>
      <c r="AW236">
        <v>234</v>
      </c>
      <c r="AX236" s="165" t="str">
        <f t="shared" si="66"/>
        <v>1年目保険料234</v>
      </c>
      <c r="AY236" s="165" t="str">
        <f>IFERROR(+VLOOKUP(AX236,インプットシート!$B:$Z,25,0),"")</f>
        <v/>
      </c>
      <c r="AZ236" s="165" t="str">
        <f>IFERROR(+VLOOKUP(AX236,インプットシート!$B:$Z,21,0),"")</f>
        <v/>
      </c>
      <c r="BA236">
        <v>234</v>
      </c>
      <c r="BB236" s="165" t="str">
        <f t="shared" si="67"/>
        <v>1年目その他の経費234</v>
      </c>
      <c r="BC236" s="165" t="str">
        <f>IFERROR(+VLOOKUP(BB236,インプットシート!$B:$Z,25,0),"")</f>
        <v/>
      </c>
      <c r="BD236" s="165" t="str">
        <f>IFERROR(+VLOOKUP(BB236,インプットシート!$B:$Z,21,0),"")</f>
        <v/>
      </c>
      <c r="BE236">
        <v>234</v>
      </c>
      <c r="BF236" s="165" t="str">
        <f t="shared" si="68"/>
        <v>1年目参加費収入234</v>
      </c>
      <c r="BG236" s="165" t="str">
        <f>IFERROR(+VLOOKUP(BF236,インプットシート!$B:$Z,25,0),"")</f>
        <v/>
      </c>
      <c r="BH236" s="165" t="str">
        <f>IFERROR(+VLOOKUP(BF236,インプットシート!$B:$Z,21,0),"")</f>
        <v/>
      </c>
      <c r="BI236">
        <v>234</v>
      </c>
      <c r="BJ236" s="165" t="str">
        <f t="shared" si="69"/>
        <v>1年目寄付金・協賛金収入234</v>
      </c>
      <c r="BK236" s="165" t="str">
        <f>IFERROR(+VLOOKUP(BJ236,インプットシート!$B:$Z,25,0),"")</f>
        <v/>
      </c>
      <c r="BL236" s="165" t="str">
        <f>IFERROR(+VLOOKUP(BJ236,インプットシート!$B:$Z,21,0),"")</f>
        <v/>
      </c>
      <c r="BM236">
        <v>234</v>
      </c>
      <c r="BN236" s="165" t="str">
        <f t="shared" si="70"/>
        <v>1年目一般会計繰入金234</v>
      </c>
      <c r="BO236" s="165" t="str">
        <f>IFERROR(+VLOOKUP(BN236,インプットシート!$B:$Z,25,0),"")</f>
        <v/>
      </c>
      <c r="BP236" s="165" t="str">
        <f>IFERROR(+VLOOKUP(BN236,インプットシート!$B:$Z,21,0),"")</f>
        <v/>
      </c>
      <c r="BQ236">
        <v>234</v>
      </c>
      <c r="BR236" s="165" t="str">
        <f t="shared" si="71"/>
        <v>1年目賃金（職員）234</v>
      </c>
      <c r="BS236" s="165" t="str">
        <f>IFERROR(+VLOOKUP(BR236,インプットシート!$B:$Z,25,0),"")</f>
        <v/>
      </c>
      <c r="BT236" s="165" t="str">
        <f>IFERROR(+VLOOKUP(BR236,インプットシート!$B:$Z,21,0),"")</f>
        <v/>
      </c>
    </row>
    <row r="237" spans="1:72">
      <c r="A237">
        <v>235</v>
      </c>
      <c r="B237" s="165" t="str">
        <f t="shared" si="54"/>
        <v>1年目謝金235</v>
      </c>
      <c r="C237" s="165" t="str">
        <f>IFERROR(+VLOOKUP(B237,インプットシート!$B:$Z,25,0),"")</f>
        <v/>
      </c>
      <c r="D237" s="165" t="str">
        <f>IFERROR(+VLOOKUP(B237,インプットシート!$B:$Z,21,0),"")</f>
        <v/>
      </c>
      <c r="E237">
        <v>235</v>
      </c>
      <c r="F237" s="165" t="str">
        <f t="shared" si="55"/>
        <v>1年目旅費235</v>
      </c>
      <c r="G237" s="165" t="str">
        <f>IFERROR(+VLOOKUP(F237,インプットシート!$B:$Z,25,0),"")</f>
        <v/>
      </c>
      <c r="H237" s="165" t="str">
        <f>IFERROR(+VLOOKUP(F237,インプットシート!$B:$Z,21,0),"")</f>
        <v/>
      </c>
      <c r="I237">
        <v>235</v>
      </c>
      <c r="J237" s="165" t="str">
        <f t="shared" si="56"/>
        <v>1年目賃金（アルバイト）235</v>
      </c>
      <c r="K237" s="165" t="str">
        <f>IFERROR(+VLOOKUP(J237,インプットシート!$B:$Z,25,0),"")</f>
        <v/>
      </c>
      <c r="L237" s="165" t="str">
        <f>IFERROR(+VLOOKUP(J237,インプットシート!$B:$Z,21,0),"")</f>
        <v/>
      </c>
      <c r="M237">
        <v>235</v>
      </c>
      <c r="N237" s="165" t="str">
        <f t="shared" si="57"/>
        <v>1年目家賃235</v>
      </c>
      <c r="O237" s="165" t="str">
        <f>IFERROR(+VLOOKUP(N237,インプットシート!$B:$Z,25,0),"")</f>
        <v/>
      </c>
      <c r="P237" s="165" t="str">
        <f>IFERROR(+VLOOKUP(N237,インプットシート!$B:$Z,21,0),"")</f>
        <v/>
      </c>
      <c r="Q237">
        <v>235</v>
      </c>
      <c r="R237" s="165" t="str">
        <f t="shared" si="58"/>
        <v>1年目光熱水費235</v>
      </c>
      <c r="S237" s="165" t="str">
        <f>IFERROR(+VLOOKUP(R237,インプットシート!$B:$Z,25,0),"")</f>
        <v/>
      </c>
      <c r="T237" s="165" t="str">
        <f>IFERROR(+VLOOKUP(R237,インプットシート!$B:$Z,21,0),"")</f>
        <v/>
      </c>
      <c r="U237">
        <v>235</v>
      </c>
      <c r="V237" s="165" t="str">
        <f t="shared" si="59"/>
        <v>1年目備品購入費235</v>
      </c>
      <c r="W237" s="165" t="str">
        <f>IFERROR(+VLOOKUP(V237,インプットシート!$B:$Z,25,0),"")</f>
        <v/>
      </c>
      <c r="X237" s="165" t="str">
        <f>IFERROR(+VLOOKUP(V237,インプットシート!$B:$Z,21,0),"")</f>
        <v/>
      </c>
      <c r="Y237">
        <v>235</v>
      </c>
      <c r="Z237" s="165" t="str">
        <f t="shared" si="60"/>
        <v>1年目消耗品費235</v>
      </c>
      <c r="AA237" s="165" t="str">
        <f>IFERROR(+VLOOKUP(Z237,インプットシート!$B:$Z,25,0),"")</f>
        <v/>
      </c>
      <c r="AB237" s="165" t="str">
        <f>IFERROR(+VLOOKUP(Z237,インプットシート!$B:$Z,21,0),"")</f>
        <v/>
      </c>
      <c r="AC237">
        <v>235</v>
      </c>
      <c r="AD237" s="165" t="str">
        <f t="shared" si="61"/>
        <v>1年目借料損料235</v>
      </c>
      <c r="AE237" s="165" t="str">
        <f>IFERROR(+VLOOKUP(AD237,インプットシート!$B:$Z,25,0),"")</f>
        <v/>
      </c>
      <c r="AF237" s="165" t="str">
        <f>IFERROR(+VLOOKUP(AD237,インプットシート!$B:$Z,21,0),"")</f>
        <v/>
      </c>
      <c r="AG237">
        <v>235</v>
      </c>
      <c r="AH237" s="165" t="str">
        <f t="shared" si="62"/>
        <v>1年目印刷製本費235</v>
      </c>
      <c r="AI237" s="165" t="str">
        <f>IFERROR(+VLOOKUP(AH237,インプットシート!$B:$Z,25,0),"")</f>
        <v/>
      </c>
      <c r="AJ237" s="165" t="str">
        <f>IFERROR(+VLOOKUP(AH237,インプットシート!$B:$Z,21,0),"")</f>
        <v/>
      </c>
      <c r="AK237">
        <v>235</v>
      </c>
      <c r="AL237" s="165" t="str">
        <f t="shared" si="63"/>
        <v>1年目通信運搬費235</v>
      </c>
      <c r="AM237" s="165" t="str">
        <f>IFERROR(+VLOOKUP(AL237,インプットシート!$B:$Z,25,0),"")</f>
        <v/>
      </c>
      <c r="AN237" s="165" t="str">
        <f>IFERROR(+VLOOKUP(AL237,インプットシート!$B:$Z,21,0),"")</f>
        <v/>
      </c>
      <c r="AO237">
        <v>235</v>
      </c>
      <c r="AP237" s="165" t="str">
        <f t="shared" si="64"/>
        <v>1年目委託費235</v>
      </c>
      <c r="AQ237" s="165" t="str">
        <f>IFERROR(+VLOOKUP(AP237,インプットシート!$B:$Z,25,0),"")</f>
        <v/>
      </c>
      <c r="AR237" s="165" t="str">
        <f>IFERROR(+VLOOKUP(AP237,インプットシート!$B:$Z,21,0),"")</f>
        <v/>
      </c>
      <c r="AS237">
        <v>235</v>
      </c>
      <c r="AT237" s="165" t="str">
        <f t="shared" si="65"/>
        <v>1年目雑役務費235</v>
      </c>
      <c r="AU237" s="165" t="str">
        <f>IFERROR(+VLOOKUP(AT237,インプットシート!$B:$Z,25,0),"")</f>
        <v/>
      </c>
      <c r="AV237" s="165" t="str">
        <f>IFERROR(+VLOOKUP(AT237,インプットシート!$B:$Z,21,0),"")</f>
        <v/>
      </c>
      <c r="AW237">
        <v>235</v>
      </c>
      <c r="AX237" s="165" t="str">
        <f t="shared" si="66"/>
        <v>1年目保険料235</v>
      </c>
      <c r="AY237" s="165" t="str">
        <f>IFERROR(+VLOOKUP(AX237,インプットシート!$B:$Z,25,0),"")</f>
        <v/>
      </c>
      <c r="AZ237" s="165" t="str">
        <f>IFERROR(+VLOOKUP(AX237,インプットシート!$B:$Z,21,0),"")</f>
        <v/>
      </c>
      <c r="BA237">
        <v>235</v>
      </c>
      <c r="BB237" s="165" t="str">
        <f t="shared" si="67"/>
        <v>1年目その他の経費235</v>
      </c>
      <c r="BC237" s="165" t="str">
        <f>IFERROR(+VLOOKUP(BB237,インプットシート!$B:$Z,25,0),"")</f>
        <v/>
      </c>
      <c r="BD237" s="165" t="str">
        <f>IFERROR(+VLOOKUP(BB237,インプットシート!$B:$Z,21,0),"")</f>
        <v/>
      </c>
      <c r="BE237">
        <v>235</v>
      </c>
      <c r="BF237" s="165" t="str">
        <f t="shared" si="68"/>
        <v>1年目参加費収入235</v>
      </c>
      <c r="BG237" s="165" t="str">
        <f>IFERROR(+VLOOKUP(BF237,インプットシート!$B:$Z,25,0),"")</f>
        <v/>
      </c>
      <c r="BH237" s="165" t="str">
        <f>IFERROR(+VLOOKUP(BF237,インプットシート!$B:$Z,21,0),"")</f>
        <v/>
      </c>
      <c r="BI237">
        <v>235</v>
      </c>
      <c r="BJ237" s="165" t="str">
        <f t="shared" si="69"/>
        <v>1年目寄付金・協賛金収入235</v>
      </c>
      <c r="BK237" s="165" t="str">
        <f>IFERROR(+VLOOKUP(BJ237,インプットシート!$B:$Z,25,0),"")</f>
        <v/>
      </c>
      <c r="BL237" s="165" t="str">
        <f>IFERROR(+VLOOKUP(BJ237,インプットシート!$B:$Z,21,0),"")</f>
        <v/>
      </c>
      <c r="BM237">
        <v>235</v>
      </c>
      <c r="BN237" s="165" t="str">
        <f t="shared" si="70"/>
        <v>1年目一般会計繰入金235</v>
      </c>
      <c r="BO237" s="165" t="str">
        <f>IFERROR(+VLOOKUP(BN237,インプットシート!$B:$Z,25,0),"")</f>
        <v/>
      </c>
      <c r="BP237" s="165" t="str">
        <f>IFERROR(+VLOOKUP(BN237,インプットシート!$B:$Z,21,0),"")</f>
        <v/>
      </c>
      <c r="BQ237">
        <v>235</v>
      </c>
      <c r="BR237" s="165" t="str">
        <f t="shared" si="71"/>
        <v>1年目賃金（職員）235</v>
      </c>
      <c r="BS237" s="165" t="str">
        <f>IFERROR(+VLOOKUP(BR237,インプットシート!$B:$Z,25,0),"")</f>
        <v/>
      </c>
      <c r="BT237" s="165" t="str">
        <f>IFERROR(+VLOOKUP(BR237,インプットシート!$B:$Z,21,0),"")</f>
        <v/>
      </c>
    </row>
    <row r="238" spans="1:72">
      <c r="A238">
        <v>236</v>
      </c>
      <c r="B238" s="165" t="str">
        <f t="shared" si="54"/>
        <v>1年目謝金236</v>
      </c>
      <c r="C238" s="165" t="str">
        <f>IFERROR(+VLOOKUP(B238,インプットシート!$B:$Z,25,0),"")</f>
        <v/>
      </c>
      <c r="D238" s="165" t="str">
        <f>IFERROR(+VLOOKUP(B238,インプットシート!$B:$Z,21,0),"")</f>
        <v/>
      </c>
      <c r="E238">
        <v>236</v>
      </c>
      <c r="F238" s="165" t="str">
        <f t="shared" si="55"/>
        <v>1年目旅費236</v>
      </c>
      <c r="G238" s="165" t="str">
        <f>IFERROR(+VLOOKUP(F238,インプットシート!$B:$Z,25,0),"")</f>
        <v/>
      </c>
      <c r="H238" s="165" t="str">
        <f>IFERROR(+VLOOKUP(F238,インプットシート!$B:$Z,21,0),"")</f>
        <v/>
      </c>
      <c r="I238">
        <v>236</v>
      </c>
      <c r="J238" s="165" t="str">
        <f t="shared" si="56"/>
        <v>1年目賃金（アルバイト）236</v>
      </c>
      <c r="K238" s="165" t="str">
        <f>IFERROR(+VLOOKUP(J238,インプットシート!$B:$Z,25,0),"")</f>
        <v/>
      </c>
      <c r="L238" s="165" t="str">
        <f>IFERROR(+VLOOKUP(J238,インプットシート!$B:$Z,21,0),"")</f>
        <v/>
      </c>
      <c r="M238">
        <v>236</v>
      </c>
      <c r="N238" s="165" t="str">
        <f t="shared" si="57"/>
        <v>1年目家賃236</v>
      </c>
      <c r="O238" s="165" t="str">
        <f>IFERROR(+VLOOKUP(N238,インプットシート!$B:$Z,25,0),"")</f>
        <v/>
      </c>
      <c r="P238" s="165" t="str">
        <f>IFERROR(+VLOOKUP(N238,インプットシート!$B:$Z,21,0),"")</f>
        <v/>
      </c>
      <c r="Q238">
        <v>236</v>
      </c>
      <c r="R238" s="165" t="str">
        <f t="shared" si="58"/>
        <v>1年目光熱水費236</v>
      </c>
      <c r="S238" s="165" t="str">
        <f>IFERROR(+VLOOKUP(R238,インプットシート!$B:$Z,25,0),"")</f>
        <v/>
      </c>
      <c r="T238" s="165" t="str">
        <f>IFERROR(+VLOOKUP(R238,インプットシート!$B:$Z,21,0),"")</f>
        <v/>
      </c>
      <c r="U238">
        <v>236</v>
      </c>
      <c r="V238" s="165" t="str">
        <f t="shared" si="59"/>
        <v>1年目備品購入費236</v>
      </c>
      <c r="W238" s="165" t="str">
        <f>IFERROR(+VLOOKUP(V238,インプットシート!$B:$Z,25,0),"")</f>
        <v/>
      </c>
      <c r="X238" s="165" t="str">
        <f>IFERROR(+VLOOKUP(V238,インプットシート!$B:$Z,21,0),"")</f>
        <v/>
      </c>
      <c r="Y238">
        <v>236</v>
      </c>
      <c r="Z238" s="165" t="str">
        <f t="shared" si="60"/>
        <v>1年目消耗品費236</v>
      </c>
      <c r="AA238" s="165" t="str">
        <f>IFERROR(+VLOOKUP(Z238,インプットシート!$B:$Z,25,0),"")</f>
        <v/>
      </c>
      <c r="AB238" s="165" t="str">
        <f>IFERROR(+VLOOKUP(Z238,インプットシート!$B:$Z,21,0),"")</f>
        <v/>
      </c>
      <c r="AC238">
        <v>236</v>
      </c>
      <c r="AD238" s="165" t="str">
        <f t="shared" si="61"/>
        <v>1年目借料損料236</v>
      </c>
      <c r="AE238" s="165" t="str">
        <f>IFERROR(+VLOOKUP(AD238,インプットシート!$B:$Z,25,0),"")</f>
        <v/>
      </c>
      <c r="AF238" s="165" t="str">
        <f>IFERROR(+VLOOKUP(AD238,インプットシート!$B:$Z,21,0),"")</f>
        <v/>
      </c>
      <c r="AG238">
        <v>236</v>
      </c>
      <c r="AH238" s="165" t="str">
        <f t="shared" si="62"/>
        <v>1年目印刷製本費236</v>
      </c>
      <c r="AI238" s="165" t="str">
        <f>IFERROR(+VLOOKUP(AH238,インプットシート!$B:$Z,25,0),"")</f>
        <v/>
      </c>
      <c r="AJ238" s="165" t="str">
        <f>IFERROR(+VLOOKUP(AH238,インプットシート!$B:$Z,21,0),"")</f>
        <v/>
      </c>
      <c r="AK238">
        <v>236</v>
      </c>
      <c r="AL238" s="165" t="str">
        <f t="shared" si="63"/>
        <v>1年目通信運搬費236</v>
      </c>
      <c r="AM238" s="165" t="str">
        <f>IFERROR(+VLOOKUP(AL238,インプットシート!$B:$Z,25,0),"")</f>
        <v/>
      </c>
      <c r="AN238" s="165" t="str">
        <f>IFERROR(+VLOOKUP(AL238,インプットシート!$B:$Z,21,0),"")</f>
        <v/>
      </c>
      <c r="AO238">
        <v>236</v>
      </c>
      <c r="AP238" s="165" t="str">
        <f t="shared" si="64"/>
        <v>1年目委託費236</v>
      </c>
      <c r="AQ238" s="165" t="str">
        <f>IFERROR(+VLOOKUP(AP238,インプットシート!$B:$Z,25,0),"")</f>
        <v/>
      </c>
      <c r="AR238" s="165" t="str">
        <f>IFERROR(+VLOOKUP(AP238,インプットシート!$B:$Z,21,0),"")</f>
        <v/>
      </c>
      <c r="AS238">
        <v>236</v>
      </c>
      <c r="AT238" s="165" t="str">
        <f t="shared" si="65"/>
        <v>1年目雑役務費236</v>
      </c>
      <c r="AU238" s="165" t="str">
        <f>IFERROR(+VLOOKUP(AT238,インプットシート!$B:$Z,25,0),"")</f>
        <v/>
      </c>
      <c r="AV238" s="165" t="str">
        <f>IFERROR(+VLOOKUP(AT238,インプットシート!$B:$Z,21,0),"")</f>
        <v/>
      </c>
      <c r="AW238">
        <v>236</v>
      </c>
      <c r="AX238" s="165" t="str">
        <f t="shared" si="66"/>
        <v>1年目保険料236</v>
      </c>
      <c r="AY238" s="165" t="str">
        <f>IFERROR(+VLOOKUP(AX238,インプットシート!$B:$Z,25,0),"")</f>
        <v/>
      </c>
      <c r="AZ238" s="165" t="str">
        <f>IFERROR(+VLOOKUP(AX238,インプットシート!$B:$Z,21,0),"")</f>
        <v/>
      </c>
      <c r="BA238">
        <v>236</v>
      </c>
      <c r="BB238" s="165" t="str">
        <f t="shared" si="67"/>
        <v>1年目その他の経費236</v>
      </c>
      <c r="BC238" s="165" t="str">
        <f>IFERROR(+VLOOKUP(BB238,インプットシート!$B:$Z,25,0),"")</f>
        <v/>
      </c>
      <c r="BD238" s="165" t="str">
        <f>IFERROR(+VLOOKUP(BB238,インプットシート!$B:$Z,21,0),"")</f>
        <v/>
      </c>
      <c r="BE238">
        <v>236</v>
      </c>
      <c r="BF238" s="165" t="str">
        <f t="shared" si="68"/>
        <v>1年目参加費収入236</v>
      </c>
      <c r="BG238" s="165" t="str">
        <f>IFERROR(+VLOOKUP(BF238,インプットシート!$B:$Z,25,0),"")</f>
        <v/>
      </c>
      <c r="BH238" s="165" t="str">
        <f>IFERROR(+VLOOKUP(BF238,インプットシート!$B:$Z,21,0),"")</f>
        <v/>
      </c>
      <c r="BI238">
        <v>236</v>
      </c>
      <c r="BJ238" s="165" t="str">
        <f t="shared" si="69"/>
        <v>1年目寄付金・協賛金収入236</v>
      </c>
      <c r="BK238" s="165" t="str">
        <f>IFERROR(+VLOOKUP(BJ238,インプットシート!$B:$Z,25,0),"")</f>
        <v/>
      </c>
      <c r="BL238" s="165" t="str">
        <f>IFERROR(+VLOOKUP(BJ238,インプットシート!$B:$Z,21,0),"")</f>
        <v/>
      </c>
      <c r="BM238">
        <v>236</v>
      </c>
      <c r="BN238" s="165" t="str">
        <f t="shared" si="70"/>
        <v>1年目一般会計繰入金236</v>
      </c>
      <c r="BO238" s="165" t="str">
        <f>IFERROR(+VLOOKUP(BN238,インプットシート!$B:$Z,25,0),"")</f>
        <v/>
      </c>
      <c r="BP238" s="165" t="str">
        <f>IFERROR(+VLOOKUP(BN238,インプットシート!$B:$Z,21,0),"")</f>
        <v/>
      </c>
      <c r="BQ238">
        <v>236</v>
      </c>
      <c r="BR238" s="165" t="str">
        <f t="shared" si="71"/>
        <v>1年目賃金（職員）236</v>
      </c>
      <c r="BS238" s="165" t="str">
        <f>IFERROR(+VLOOKUP(BR238,インプットシート!$B:$Z,25,0),"")</f>
        <v/>
      </c>
      <c r="BT238" s="165" t="str">
        <f>IFERROR(+VLOOKUP(BR238,インプットシート!$B:$Z,21,0),"")</f>
        <v/>
      </c>
    </row>
    <row r="239" spans="1:72">
      <c r="A239">
        <v>237</v>
      </c>
      <c r="B239" s="165" t="str">
        <f t="shared" si="54"/>
        <v>1年目謝金237</v>
      </c>
      <c r="C239" s="165" t="str">
        <f>IFERROR(+VLOOKUP(B239,インプットシート!$B:$Z,25,0),"")</f>
        <v/>
      </c>
      <c r="D239" s="165" t="str">
        <f>IFERROR(+VLOOKUP(B239,インプットシート!$B:$Z,21,0),"")</f>
        <v/>
      </c>
      <c r="E239">
        <v>237</v>
      </c>
      <c r="F239" s="165" t="str">
        <f t="shared" si="55"/>
        <v>1年目旅費237</v>
      </c>
      <c r="G239" s="165" t="str">
        <f>IFERROR(+VLOOKUP(F239,インプットシート!$B:$Z,25,0),"")</f>
        <v/>
      </c>
      <c r="H239" s="165" t="str">
        <f>IFERROR(+VLOOKUP(F239,インプットシート!$B:$Z,21,0),"")</f>
        <v/>
      </c>
      <c r="I239">
        <v>237</v>
      </c>
      <c r="J239" s="165" t="str">
        <f t="shared" si="56"/>
        <v>1年目賃金（アルバイト）237</v>
      </c>
      <c r="K239" s="165" t="str">
        <f>IFERROR(+VLOOKUP(J239,インプットシート!$B:$Z,25,0),"")</f>
        <v/>
      </c>
      <c r="L239" s="165" t="str">
        <f>IFERROR(+VLOOKUP(J239,インプットシート!$B:$Z,21,0),"")</f>
        <v/>
      </c>
      <c r="M239">
        <v>237</v>
      </c>
      <c r="N239" s="165" t="str">
        <f t="shared" si="57"/>
        <v>1年目家賃237</v>
      </c>
      <c r="O239" s="165" t="str">
        <f>IFERROR(+VLOOKUP(N239,インプットシート!$B:$Z,25,0),"")</f>
        <v/>
      </c>
      <c r="P239" s="165" t="str">
        <f>IFERROR(+VLOOKUP(N239,インプットシート!$B:$Z,21,0),"")</f>
        <v/>
      </c>
      <c r="Q239">
        <v>237</v>
      </c>
      <c r="R239" s="165" t="str">
        <f t="shared" si="58"/>
        <v>1年目光熱水費237</v>
      </c>
      <c r="S239" s="165" t="str">
        <f>IFERROR(+VLOOKUP(R239,インプットシート!$B:$Z,25,0),"")</f>
        <v/>
      </c>
      <c r="T239" s="165" t="str">
        <f>IFERROR(+VLOOKUP(R239,インプットシート!$B:$Z,21,0),"")</f>
        <v/>
      </c>
      <c r="U239">
        <v>237</v>
      </c>
      <c r="V239" s="165" t="str">
        <f t="shared" si="59"/>
        <v>1年目備品購入費237</v>
      </c>
      <c r="W239" s="165" t="str">
        <f>IFERROR(+VLOOKUP(V239,インプットシート!$B:$Z,25,0),"")</f>
        <v/>
      </c>
      <c r="X239" s="165" t="str">
        <f>IFERROR(+VLOOKUP(V239,インプットシート!$B:$Z,21,0),"")</f>
        <v/>
      </c>
      <c r="Y239">
        <v>237</v>
      </c>
      <c r="Z239" s="165" t="str">
        <f t="shared" si="60"/>
        <v>1年目消耗品費237</v>
      </c>
      <c r="AA239" s="165" t="str">
        <f>IFERROR(+VLOOKUP(Z239,インプットシート!$B:$Z,25,0),"")</f>
        <v/>
      </c>
      <c r="AB239" s="165" t="str">
        <f>IFERROR(+VLOOKUP(Z239,インプットシート!$B:$Z,21,0),"")</f>
        <v/>
      </c>
      <c r="AC239">
        <v>237</v>
      </c>
      <c r="AD239" s="165" t="str">
        <f t="shared" si="61"/>
        <v>1年目借料損料237</v>
      </c>
      <c r="AE239" s="165" t="str">
        <f>IFERROR(+VLOOKUP(AD239,インプットシート!$B:$Z,25,0),"")</f>
        <v/>
      </c>
      <c r="AF239" s="165" t="str">
        <f>IFERROR(+VLOOKUP(AD239,インプットシート!$B:$Z,21,0),"")</f>
        <v/>
      </c>
      <c r="AG239">
        <v>237</v>
      </c>
      <c r="AH239" s="165" t="str">
        <f t="shared" si="62"/>
        <v>1年目印刷製本費237</v>
      </c>
      <c r="AI239" s="165" t="str">
        <f>IFERROR(+VLOOKUP(AH239,インプットシート!$B:$Z,25,0),"")</f>
        <v/>
      </c>
      <c r="AJ239" s="165" t="str">
        <f>IFERROR(+VLOOKUP(AH239,インプットシート!$B:$Z,21,0),"")</f>
        <v/>
      </c>
      <c r="AK239">
        <v>237</v>
      </c>
      <c r="AL239" s="165" t="str">
        <f t="shared" si="63"/>
        <v>1年目通信運搬費237</v>
      </c>
      <c r="AM239" s="165" t="str">
        <f>IFERROR(+VLOOKUP(AL239,インプットシート!$B:$Z,25,0),"")</f>
        <v/>
      </c>
      <c r="AN239" s="165" t="str">
        <f>IFERROR(+VLOOKUP(AL239,インプットシート!$B:$Z,21,0),"")</f>
        <v/>
      </c>
      <c r="AO239">
        <v>237</v>
      </c>
      <c r="AP239" s="165" t="str">
        <f t="shared" si="64"/>
        <v>1年目委託費237</v>
      </c>
      <c r="AQ239" s="165" t="str">
        <f>IFERROR(+VLOOKUP(AP239,インプットシート!$B:$Z,25,0),"")</f>
        <v/>
      </c>
      <c r="AR239" s="165" t="str">
        <f>IFERROR(+VLOOKUP(AP239,インプットシート!$B:$Z,21,0),"")</f>
        <v/>
      </c>
      <c r="AS239">
        <v>237</v>
      </c>
      <c r="AT239" s="165" t="str">
        <f t="shared" si="65"/>
        <v>1年目雑役務費237</v>
      </c>
      <c r="AU239" s="165" t="str">
        <f>IFERROR(+VLOOKUP(AT239,インプットシート!$B:$Z,25,0),"")</f>
        <v/>
      </c>
      <c r="AV239" s="165" t="str">
        <f>IFERROR(+VLOOKUP(AT239,インプットシート!$B:$Z,21,0),"")</f>
        <v/>
      </c>
      <c r="AW239">
        <v>237</v>
      </c>
      <c r="AX239" s="165" t="str">
        <f t="shared" si="66"/>
        <v>1年目保険料237</v>
      </c>
      <c r="AY239" s="165" t="str">
        <f>IFERROR(+VLOOKUP(AX239,インプットシート!$B:$Z,25,0),"")</f>
        <v/>
      </c>
      <c r="AZ239" s="165" t="str">
        <f>IFERROR(+VLOOKUP(AX239,インプットシート!$B:$Z,21,0),"")</f>
        <v/>
      </c>
      <c r="BA239">
        <v>237</v>
      </c>
      <c r="BB239" s="165" t="str">
        <f t="shared" si="67"/>
        <v>1年目その他の経費237</v>
      </c>
      <c r="BC239" s="165" t="str">
        <f>IFERROR(+VLOOKUP(BB239,インプットシート!$B:$Z,25,0),"")</f>
        <v/>
      </c>
      <c r="BD239" s="165" t="str">
        <f>IFERROR(+VLOOKUP(BB239,インプットシート!$B:$Z,21,0),"")</f>
        <v/>
      </c>
      <c r="BE239">
        <v>237</v>
      </c>
      <c r="BF239" s="165" t="str">
        <f t="shared" si="68"/>
        <v>1年目参加費収入237</v>
      </c>
      <c r="BG239" s="165" t="str">
        <f>IFERROR(+VLOOKUP(BF239,インプットシート!$B:$Z,25,0),"")</f>
        <v/>
      </c>
      <c r="BH239" s="165" t="str">
        <f>IFERROR(+VLOOKUP(BF239,インプットシート!$B:$Z,21,0),"")</f>
        <v/>
      </c>
      <c r="BI239">
        <v>237</v>
      </c>
      <c r="BJ239" s="165" t="str">
        <f t="shared" si="69"/>
        <v>1年目寄付金・協賛金収入237</v>
      </c>
      <c r="BK239" s="165" t="str">
        <f>IFERROR(+VLOOKUP(BJ239,インプットシート!$B:$Z,25,0),"")</f>
        <v/>
      </c>
      <c r="BL239" s="165" t="str">
        <f>IFERROR(+VLOOKUP(BJ239,インプットシート!$B:$Z,21,0),"")</f>
        <v/>
      </c>
      <c r="BM239">
        <v>237</v>
      </c>
      <c r="BN239" s="165" t="str">
        <f t="shared" si="70"/>
        <v>1年目一般会計繰入金237</v>
      </c>
      <c r="BO239" s="165" t="str">
        <f>IFERROR(+VLOOKUP(BN239,インプットシート!$B:$Z,25,0),"")</f>
        <v/>
      </c>
      <c r="BP239" s="165" t="str">
        <f>IFERROR(+VLOOKUP(BN239,インプットシート!$B:$Z,21,0),"")</f>
        <v/>
      </c>
      <c r="BQ239">
        <v>237</v>
      </c>
      <c r="BR239" s="165" t="str">
        <f t="shared" si="71"/>
        <v>1年目賃金（職員）237</v>
      </c>
      <c r="BS239" s="165" t="str">
        <f>IFERROR(+VLOOKUP(BR239,インプットシート!$B:$Z,25,0),"")</f>
        <v/>
      </c>
      <c r="BT239" s="165" t="str">
        <f>IFERROR(+VLOOKUP(BR239,インプットシート!$B:$Z,21,0),"")</f>
        <v/>
      </c>
    </row>
    <row r="240" spans="1:72">
      <c r="A240">
        <v>238</v>
      </c>
      <c r="B240" s="165" t="str">
        <f t="shared" si="54"/>
        <v>1年目謝金238</v>
      </c>
      <c r="C240" s="165" t="str">
        <f>IFERROR(+VLOOKUP(B240,インプットシート!$B:$Z,25,0),"")</f>
        <v/>
      </c>
      <c r="D240" s="165" t="str">
        <f>IFERROR(+VLOOKUP(B240,インプットシート!$B:$Z,21,0),"")</f>
        <v/>
      </c>
      <c r="E240">
        <v>238</v>
      </c>
      <c r="F240" s="165" t="str">
        <f t="shared" si="55"/>
        <v>1年目旅費238</v>
      </c>
      <c r="G240" s="165" t="str">
        <f>IFERROR(+VLOOKUP(F240,インプットシート!$B:$Z,25,0),"")</f>
        <v/>
      </c>
      <c r="H240" s="165" t="str">
        <f>IFERROR(+VLOOKUP(F240,インプットシート!$B:$Z,21,0),"")</f>
        <v/>
      </c>
      <c r="I240">
        <v>238</v>
      </c>
      <c r="J240" s="165" t="str">
        <f t="shared" si="56"/>
        <v>1年目賃金（アルバイト）238</v>
      </c>
      <c r="K240" s="165" t="str">
        <f>IFERROR(+VLOOKUP(J240,インプットシート!$B:$Z,25,0),"")</f>
        <v/>
      </c>
      <c r="L240" s="165" t="str">
        <f>IFERROR(+VLOOKUP(J240,インプットシート!$B:$Z,21,0),"")</f>
        <v/>
      </c>
      <c r="M240">
        <v>238</v>
      </c>
      <c r="N240" s="165" t="str">
        <f t="shared" si="57"/>
        <v>1年目家賃238</v>
      </c>
      <c r="O240" s="165" t="str">
        <f>IFERROR(+VLOOKUP(N240,インプットシート!$B:$Z,25,0),"")</f>
        <v/>
      </c>
      <c r="P240" s="165" t="str">
        <f>IFERROR(+VLOOKUP(N240,インプットシート!$B:$Z,21,0),"")</f>
        <v/>
      </c>
      <c r="Q240">
        <v>238</v>
      </c>
      <c r="R240" s="165" t="str">
        <f t="shared" si="58"/>
        <v>1年目光熱水費238</v>
      </c>
      <c r="S240" s="165" t="str">
        <f>IFERROR(+VLOOKUP(R240,インプットシート!$B:$Z,25,0),"")</f>
        <v/>
      </c>
      <c r="T240" s="165" t="str">
        <f>IFERROR(+VLOOKUP(R240,インプットシート!$B:$Z,21,0),"")</f>
        <v/>
      </c>
      <c r="U240">
        <v>238</v>
      </c>
      <c r="V240" s="165" t="str">
        <f t="shared" si="59"/>
        <v>1年目備品購入費238</v>
      </c>
      <c r="W240" s="165" t="str">
        <f>IFERROR(+VLOOKUP(V240,インプットシート!$B:$Z,25,0),"")</f>
        <v/>
      </c>
      <c r="X240" s="165" t="str">
        <f>IFERROR(+VLOOKUP(V240,インプットシート!$B:$Z,21,0),"")</f>
        <v/>
      </c>
      <c r="Y240">
        <v>238</v>
      </c>
      <c r="Z240" s="165" t="str">
        <f t="shared" si="60"/>
        <v>1年目消耗品費238</v>
      </c>
      <c r="AA240" s="165" t="str">
        <f>IFERROR(+VLOOKUP(Z240,インプットシート!$B:$Z,25,0),"")</f>
        <v/>
      </c>
      <c r="AB240" s="165" t="str">
        <f>IFERROR(+VLOOKUP(Z240,インプットシート!$B:$Z,21,0),"")</f>
        <v/>
      </c>
      <c r="AC240">
        <v>238</v>
      </c>
      <c r="AD240" s="165" t="str">
        <f t="shared" si="61"/>
        <v>1年目借料損料238</v>
      </c>
      <c r="AE240" s="165" t="str">
        <f>IFERROR(+VLOOKUP(AD240,インプットシート!$B:$Z,25,0),"")</f>
        <v/>
      </c>
      <c r="AF240" s="165" t="str">
        <f>IFERROR(+VLOOKUP(AD240,インプットシート!$B:$Z,21,0),"")</f>
        <v/>
      </c>
      <c r="AG240">
        <v>238</v>
      </c>
      <c r="AH240" s="165" t="str">
        <f t="shared" si="62"/>
        <v>1年目印刷製本費238</v>
      </c>
      <c r="AI240" s="165" t="str">
        <f>IFERROR(+VLOOKUP(AH240,インプットシート!$B:$Z,25,0),"")</f>
        <v/>
      </c>
      <c r="AJ240" s="165" t="str">
        <f>IFERROR(+VLOOKUP(AH240,インプットシート!$B:$Z,21,0),"")</f>
        <v/>
      </c>
      <c r="AK240">
        <v>238</v>
      </c>
      <c r="AL240" s="165" t="str">
        <f t="shared" si="63"/>
        <v>1年目通信運搬費238</v>
      </c>
      <c r="AM240" s="165" t="str">
        <f>IFERROR(+VLOOKUP(AL240,インプットシート!$B:$Z,25,0),"")</f>
        <v/>
      </c>
      <c r="AN240" s="165" t="str">
        <f>IFERROR(+VLOOKUP(AL240,インプットシート!$B:$Z,21,0),"")</f>
        <v/>
      </c>
      <c r="AO240">
        <v>238</v>
      </c>
      <c r="AP240" s="165" t="str">
        <f t="shared" si="64"/>
        <v>1年目委託費238</v>
      </c>
      <c r="AQ240" s="165" t="str">
        <f>IFERROR(+VLOOKUP(AP240,インプットシート!$B:$Z,25,0),"")</f>
        <v/>
      </c>
      <c r="AR240" s="165" t="str">
        <f>IFERROR(+VLOOKUP(AP240,インプットシート!$B:$Z,21,0),"")</f>
        <v/>
      </c>
      <c r="AS240">
        <v>238</v>
      </c>
      <c r="AT240" s="165" t="str">
        <f t="shared" si="65"/>
        <v>1年目雑役務費238</v>
      </c>
      <c r="AU240" s="165" t="str">
        <f>IFERROR(+VLOOKUP(AT240,インプットシート!$B:$Z,25,0),"")</f>
        <v/>
      </c>
      <c r="AV240" s="165" t="str">
        <f>IFERROR(+VLOOKUP(AT240,インプットシート!$B:$Z,21,0),"")</f>
        <v/>
      </c>
      <c r="AW240">
        <v>238</v>
      </c>
      <c r="AX240" s="165" t="str">
        <f t="shared" si="66"/>
        <v>1年目保険料238</v>
      </c>
      <c r="AY240" s="165" t="str">
        <f>IFERROR(+VLOOKUP(AX240,インプットシート!$B:$Z,25,0),"")</f>
        <v/>
      </c>
      <c r="AZ240" s="165" t="str">
        <f>IFERROR(+VLOOKUP(AX240,インプットシート!$B:$Z,21,0),"")</f>
        <v/>
      </c>
      <c r="BA240">
        <v>238</v>
      </c>
      <c r="BB240" s="165" t="str">
        <f t="shared" si="67"/>
        <v>1年目その他の経費238</v>
      </c>
      <c r="BC240" s="165" t="str">
        <f>IFERROR(+VLOOKUP(BB240,インプットシート!$B:$Z,25,0),"")</f>
        <v/>
      </c>
      <c r="BD240" s="165" t="str">
        <f>IFERROR(+VLOOKUP(BB240,インプットシート!$B:$Z,21,0),"")</f>
        <v/>
      </c>
      <c r="BE240">
        <v>238</v>
      </c>
      <c r="BF240" s="165" t="str">
        <f t="shared" si="68"/>
        <v>1年目参加費収入238</v>
      </c>
      <c r="BG240" s="165" t="str">
        <f>IFERROR(+VLOOKUP(BF240,インプットシート!$B:$Z,25,0),"")</f>
        <v/>
      </c>
      <c r="BH240" s="165" t="str">
        <f>IFERROR(+VLOOKUP(BF240,インプットシート!$B:$Z,21,0),"")</f>
        <v/>
      </c>
      <c r="BI240">
        <v>238</v>
      </c>
      <c r="BJ240" s="165" t="str">
        <f t="shared" si="69"/>
        <v>1年目寄付金・協賛金収入238</v>
      </c>
      <c r="BK240" s="165" t="str">
        <f>IFERROR(+VLOOKUP(BJ240,インプットシート!$B:$Z,25,0),"")</f>
        <v/>
      </c>
      <c r="BL240" s="165" t="str">
        <f>IFERROR(+VLOOKUP(BJ240,インプットシート!$B:$Z,21,0),"")</f>
        <v/>
      </c>
      <c r="BM240">
        <v>238</v>
      </c>
      <c r="BN240" s="165" t="str">
        <f t="shared" si="70"/>
        <v>1年目一般会計繰入金238</v>
      </c>
      <c r="BO240" s="165" t="str">
        <f>IFERROR(+VLOOKUP(BN240,インプットシート!$B:$Z,25,0),"")</f>
        <v/>
      </c>
      <c r="BP240" s="165" t="str">
        <f>IFERROR(+VLOOKUP(BN240,インプットシート!$B:$Z,21,0),"")</f>
        <v/>
      </c>
      <c r="BQ240">
        <v>238</v>
      </c>
      <c r="BR240" s="165" t="str">
        <f t="shared" si="71"/>
        <v>1年目賃金（職員）238</v>
      </c>
      <c r="BS240" s="165" t="str">
        <f>IFERROR(+VLOOKUP(BR240,インプットシート!$B:$Z,25,0),"")</f>
        <v/>
      </c>
      <c r="BT240" s="165" t="str">
        <f>IFERROR(+VLOOKUP(BR240,インプットシート!$B:$Z,21,0),"")</f>
        <v/>
      </c>
    </row>
    <row r="241" spans="1:72">
      <c r="A241">
        <v>239</v>
      </c>
      <c r="B241" s="165" t="str">
        <f t="shared" si="54"/>
        <v>1年目謝金239</v>
      </c>
      <c r="C241" s="165" t="str">
        <f>IFERROR(+VLOOKUP(B241,インプットシート!$B:$Z,25,0),"")</f>
        <v/>
      </c>
      <c r="D241" s="165" t="str">
        <f>IFERROR(+VLOOKUP(B241,インプットシート!$B:$Z,21,0),"")</f>
        <v/>
      </c>
      <c r="E241">
        <v>239</v>
      </c>
      <c r="F241" s="165" t="str">
        <f t="shared" si="55"/>
        <v>1年目旅費239</v>
      </c>
      <c r="G241" s="165" t="str">
        <f>IFERROR(+VLOOKUP(F241,インプットシート!$B:$Z,25,0),"")</f>
        <v/>
      </c>
      <c r="H241" s="165" t="str">
        <f>IFERROR(+VLOOKUP(F241,インプットシート!$B:$Z,21,0),"")</f>
        <v/>
      </c>
      <c r="I241">
        <v>239</v>
      </c>
      <c r="J241" s="165" t="str">
        <f t="shared" si="56"/>
        <v>1年目賃金（アルバイト）239</v>
      </c>
      <c r="K241" s="165" t="str">
        <f>IFERROR(+VLOOKUP(J241,インプットシート!$B:$Z,25,0),"")</f>
        <v/>
      </c>
      <c r="L241" s="165" t="str">
        <f>IFERROR(+VLOOKUP(J241,インプットシート!$B:$Z,21,0),"")</f>
        <v/>
      </c>
      <c r="M241">
        <v>239</v>
      </c>
      <c r="N241" s="165" t="str">
        <f t="shared" si="57"/>
        <v>1年目家賃239</v>
      </c>
      <c r="O241" s="165" t="str">
        <f>IFERROR(+VLOOKUP(N241,インプットシート!$B:$Z,25,0),"")</f>
        <v/>
      </c>
      <c r="P241" s="165" t="str">
        <f>IFERROR(+VLOOKUP(N241,インプットシート!$B:$Z,21,0),"")</f>
        <v/>
      </c>
      <c r="Q241">
        <v>239</v>
      </c>
      <c r="R241" s="165" t="str">
        <f t="shared" si="58"/>
        <v>1年目光熱水費239</v>
      </c>
      <c r="S241" s="165" t="str">
        <f>IFERROR(+VLOOKUP(R241,インプットシート!$B:$Z,25,0),"")</f>
        <v/>
      </c>
      <c r="T241" s="165" t="str">
        <f>IFERROR(+VLOOKUP(R241,インプットシート!$B:$Z,21,0),"")</f>
        <v/>
      </c>
      <c r="U241">
        <v>239</v>
      </c>
      <c r="V241" s="165" t="str">
        <f t="shared" si="59"/>
        <v>1年目備品購入費239</v>
      </c>
      <c r="W241" s="165" t="str">
        <f>IFERROR(+VLOOKUP(V241,インプットシート!$B:$Z,25,0),"")</f>
        <v/>
      </c>
      <c r="X241" s="165" t="str">
        <f>IFERROR(+VLOOKUP(V241,インプットシート!$B:$Z,21,0),"")</f>
        <v/>
      </c>
      <c r="Y241">
        <v>239</v>
      </c>
      <c r="Z241" s="165" t="str">
        <f t="shared" si="60"/>
        <v>1年目消耗品費239</v>
      </c>
      <c r="AA241" s="165" t="str">
        <f>IFERROR(+VLOOKUP(Z241,インプットシート!$B:$Z,25,0),"")</f>
        <v/>
      </c>
      <c r="AB241" s="165" t="str">
        <f>IFERROR(+VLOOKUP(Z241,インプットシート!$B:$Z,21,0),"")</f>
        <v/>
      </c>
      <c r="AC241">
        <v>239</v>
      </c>
      <c r="AD241" s="165" t="str">
        <f t="shared" si="61"/>
        <v>1年目借料損料239</v>
      </c>
      <c r="AE241" s="165" t="str">
        <f>IFERROR(+VLOOKUP(AD241,インプットシート!$B:$Z,25,0),"")</f>
        <v/>
      </c>
      <c r="AF241" s="165" t="str">
        <f>IFERROR(+VLOOKUP(AD241,インプットシート!$B:$Z,21,0),"")</f>
        <v/>
      </c>
      <c r="AG241">
        <v>239</v>
      </c>
      <c r="AH241" s="165" t="str">
        <f t="shared" si="62"/>
        <v>1年目印刷製本費239</v>
      </c>
      <c r="AI241" s="165" t="str">
        <f>IFERROR(+VLOOKUP(AH241,インプットシート!$B:$Z,25,0),"")</f>
        <v/>
      </c>
      <c r="AJ241" s="165" t="str">
        <f>IFERROR(+VLOOKUP(AH241,インプットシート!$B:$Z,21,0),"")</f>
        <v/>
      </c>
      <c r="AK241">
        <v>239</v>
      </c>
      <c r="AL241" s="165" t="str">
        <f t="shared" si="63"/>
        <v>1年目通信運搬費239</v>
      </c>
      <c r="AM241" s="165" t="str">
        <f>IFERROR(+VLOOKUP(AL241,インプットシート!$B:$Z,25,0),"")</f>
        <v/>
      </c>
      <c r="AN241" s="165" t="str">
        <f>IFERROR(+VLOOKUP(AL241,インプットシート!$B:$Z,21,0),"")</f>
        <v/>
      </c>
      <c r="AO241">
        <v>239</v>
      </c>
      <c r="AP241" s="165" t="str">
        <f t="shared" si="64"/>
        <v>1年目委託費239</v>
      </c>
      <c r="AQ241" s="165" t="str">
        <f>IFERROR(+VLOOKUP(AP241,インプットシート!$B:$Z,25,0),"")</f>
        <v/>
      </c>
      <c r="AR241" s="165" t="str">
        <f>IFERROR(+VLOOKUP(AP241,インプットシート!$B:$Z,21,0),"")</f>
        <v/>
      </c>
      <c r="AS241">
        <v>239</v>
      </c>
      <c r="AT241" s="165" t="str">
        <f t="shared" si="65"/>
        <v>1年目雑役務費239</v>
      </c>
      <c r="AU241" s="165" t="str">
        <f>IFERROR(+VLOOKUP(AT241,インプットシート!$B:$Z,25,0),"")</f>
        <v/>
      </c>
      <c r="AV241" s="165" t="str">
        <f>IFERROR(+VLOOKUP(AT241,インプットシート!$B:$Z,21,0),"")</f>
        <v/>
      </c>
      <c r="AW241">
        <v>239</v>
      </c>
      <c r="AX241" s="165" t="str">
        <f t="shared" si="66"/>
        <v>1年目保険料239</v>
      </c>
      <c r="AY241" s="165" t="str">
        <f>IFERROR(+VLOOKUP(AX241,インプットシート!$B:$Z,25,0),"")</f>
        <v/>
      </c>
      <c r="AZ241" s="165" t="str">
        <f>IFERROR(+VLOOKUP(AX241,インプットシート!$B:$Z,21,0),"")</f>
        <v/>
      </c>
      <c r="BA241">
        <v>239</v>
      </c>
      <c r="BB241" s="165" t="str">
        <f t="shared" si="67"/>
        <v>1年目その他の経費239</v>
      </c>
      <c r="BC241" s="165" t="str">
        <f>IFERROR(+VLOOKUP(BB241,インプットシート!$B:$Z,25,0),"")</f>
        <v/>
      </c>
      <c r="BD241" s="165" t="str">
        <f>IFERROR(+VLOOKUP(BB241,インプットシート!$B:$Z,21,0),"")</f>
        <v/>
      </c>
      <c r="BE241">
        <v>239</v>
      </c>
      <c r="BF241" s="165" t="str">
        <f t="shared" si="68"/>
        <v>1年目参加費収入239</v>
      </c>
      <c r="BG241" s="165" t="str">
        <f>IFERROR(+VLOOKUP(BF241,インプットシート!$B:$Z,25,0),"")</f>
        <v/>
      </c>
      <c r="BH241" s="165" t="str">
        <f>IFERROR(+VLOOKUP(BF241,インプットシート!$B:$Z,21,0),"")</f>
        <v/>
      </c>
      <c r="BI241">
        <v>239</v>
      </c>
      <c r="BJ241" s="165" t="str">
        <f t="shared" si="69"/>
        <v>1年目寄付金・協賛金収入239</v>
      </c>
      <c r="BK241" s="165" t="str">
        <f>IFERROR(+VLOOKUP(BJ241,インプットシート!$B:$Z,25,0),"")</f>
        <v/>
      </c>
      <c r="BL241" s="165" t="str">
        <f>IFERROR(+VLOOKUP(BJ241,インプットシート!$B:$Z,21,0),"")</f>
        <v/>
      </c>
      <c r="BM241">
        <v>239</v>
      </c>
      <c r="BN241" s="165" t="str">
        <f t="shared" si="70"/>
        <v>1年目一般会計繰入金239</v>
      </c>
      <c r="BO241" s="165" t="str">
        <f>IFERROR(+VLOOKUP(BN241,インプットシート!$B:$Z,25,0),"")</f>
        <v/>
      </c>
      <c r="BP241" s="165" t="str">
        <f>IFERROR(+VLOOKUP(BN241,インプットシート!$B:$Z,21,0),"")</f>
        <v/>
      </c>
      <c r="BQ241">
        <v>239</v>
      </c>
      <c r="BR241" s="165" t="str">
        <f t="shared" si="71"/>
        <v>1年目賃金（職員）239</v>
      </c>
      <c r="BS241" s="165" t="str">
        <f>IFERROR(+VLOOKUP(BR241,インプットシート!$B:$Z,25,0),"")</f>
        <v/>
      </c>
      <c r="BT241" s="165" t="str">
        <f>IFERROR(+VLOOKUP(BR241,インプットシート!$B:$Z,21,0),"")</f>
        <v/>
      </c>
    </row>
    <row r="242" spans="1:72">
      <c r="A242">
        <v>240</v>
      </c>
      <c r="B242" s="165" t="str">
        <f t="shared" si="54"/>
        <v>1年目謝金240</v>
      </c>
      <c r="C242" s="165" t="str">
        <f>IFERROR(+VLOOKUP(B242,インプットシート!$B:$Z,25,0),"")</f>
        <v/>
      </c>
      <c r="D242" s="165" t="str">
        <f>IFERROR(+VLOOKUP(B242,インプットシート!$B:$Z,21,0),"")</f>
        <v/>
      </c>
      <c r="E242">
        <v>240</v>
      </c>
      <c r="F242" s="165" t="str">
        <f t="shared" si="55"/>
        <v>1年目旅費240</v>
      </c>
      <c r="G242" s="165" t="str">
        <f>IFERROR(+VLOOKUP(F242,インプットシート!$B:$Z,25,0),"")</f>
        <v/>
      </c>
      <c r="H242" s="165" t="str">
        <f>IFERROR(+VLOOKUP(F242,インプットシート!$B:$Z,21,0),"")</f>
        <v/>
      </c>
      <c r="I242">
        <v>240</v>
      </c>
      <c r="J242" s="165" t="str">
        <f t="shared" si="56"/>
        <v>1年目賃金（アルバイト）240</v>
      </c>
      <c r="K242" s="165" t="str">
        <f>IFERROR(+VLOOKUP(J242,インプットシート!$B:$Z,25,0),"")</f>
        <v/>
      </c>
      <c r="L242" s="165" t="str">
        <f>IFERROR(+VLOOKUP(J242,インプットシート!$B:$Z,21,0),"")</f>
        <v/>
      </c>
      <c r="M242">
        <v>240</v>
      </c>
      <c r="N242" s="165" t="str">
        <f t="shared" si="57"/>
        <v>1年目家賃240</v>
      </c>
      <c r="O242" s="165" t="str">
        <f>IFERROR(+VLOOKUP(N242,インプットシート!$B:$Z,25,0),"")</f>
        <v/>
      </c>
      <c r="P242" s="165" t="str">
        <f>IFERROR(+VLOOKUP(N242,インプットシート!$B:$Z,21,0),"")</f>
        <v/>
      </c>
      <c r="Q242">
        <v>240</v>
      </c>
      <c r="R242" s="165" t="str">
        <f t="shared" si="58"/>
        <v>1年目光熱水費240</v>
      </c>
      <c r="S242" s="165" t="str">
        <f>IFERROR(+VLOOKUP(R242,インプットシート!$B:$Z,25,0),"")</f>
        <v/>
      </c>
      <c r="T242" s="165" t="str">
        <f>IFERROR(+VLOOKUP(R242,インプットシート!$B:$Z,21,0),"")</f>
        <v/>
      </c>
      <c r="U242">
        <v>240</v>
      </c>
      <c r="V242" s="165" t="str">
        <f t="shared" si="59"/>
        <v>1年目備品購入費240</v>
      </c>
      <c r="W242" s="165" t="str">
        <f>IFERROR(+VLOOKUP(V242,インプットシート!$B:$Z,25,0),"")</f>
        <v/>
      </c>
      <c r="X242" s="165" t="str">
        <f>IFERROR(+VLOOKUP(V242,インプットシート!$B:$Z,21,0),"")</f>
        <v/>
      </c>
      <c r="Y242">
        <v>240</v>
      </c>
      <c r="Z242" s="165" t="str">
        <f t="shared" si="60"/>
        <v>1年目消耗品費240</v>
      </c>
      <c r="AA242" s="165" t="str">
        <f>IFERROR(+VLOOKUP(Z242,インプットシート!$B:$Z,25,0),"")</f>
        <v/>
      </c>
      <c r="AB242" s="165" t="str">
        <f>IFERROR(+VLOOKUP(Z242,インプットシート!$B:$Z,21,0),"")</f>
        <v/>
      </c>
      <c r="AC242">
        <v>240</v>
      </c>
      <c r="AD242" s="165" t="str">
        <f t="shared" si="61"/>
        <v>1年目借料損料240</v>
      </c>
      <c r="AE242" s="165" t="str">
        <f>IFERROR(+VLOOKUP(AD242,インプットシート!$B:$Z,25,0),"")</f>
        <v/>
      </c>
      <c r="AF242" s="165" t="str">
        <f>IFERROR(+VLOOKUP(AD242,インプットシート!$B:$Z,21,0),"")</f>
        <v/>
      </c>
      <c r="AG242">
        <v>240</v>
      </c>
      <c r="AH242" s="165" t="str">
        <f t="shared" si="62"/>
        <v>1年目印刷製本費240</v>
      </c>
      <c r="AI242" s="165" t="str">
        <f>IFERROR(+VLOOKUP(AH242,インプットシート!$B:$Z,25,0),"")</f>
        <v/>
      </c>
      <c r="AJ242" s="165" t="str">
        <f>IFERROR(+VLOOKUP(AH242,インプットシート!$B:$Z,21,0),"")</f>
        <v/>
      </c>
      <c r="AK242">
        <v>240</v>
      </c>
      <c r="AL242" s="165" t="str">
        <f t="shared" si="63"/>
        <v>1年目通信運搬費240</v>
      </c>
      <c r="AM242" s="165" t="str">
        <f>IFERROR(+VLOOKUP(AL242,インプットシート!$B:$Z,25,0),"")</f>
        <v/>
      </c>
      <c r="AN242" s="165" t="str">
        <f>IFERROR(+VLOOKUP(AL242,インプットシート!$B:$Z,21,0),"")</f>
        <v/>
      </c>
      <c r="AO242">
        <v>240</v>
      </c>
      <c r="AP242" s="165" t="str">
        <f t="shared" si="64"/>
        <v>1年目委託費240</v>
      </c>
      <c r="AQ242" s="165" t="str">
        <f>IFERROR(+VLOOKUP(AP242,インプットシート!$B:$Z,25,0),"")</f>
        <v/>
      </c>
      <c r="AR242" s="165" t="str">
        <f>IFERROR(+VLOOKUP(AP242,インプットシート!$B:$Z,21,0),"")</f>
        <v/>
      </c>
      <c r="AS242">
        <v>240</v>
      </c>
      <c r="AT242" s="165" t="str">
        <f t="shared" si="65"/>
        <v>1年目雑役務費240</v>
      </c>
      <c r="AU242" s="165" t="str">
        <f>IFERROR(+VLOOKUP(AT242,インプットシート!$B:$Z,25,0),"")</f>
        <v/>
      </c>
      <c r="AV242" s="165" t="str">
        <f>IFERROR(+VLOOKUP(AT242,インプットシート!$B:$Z,21,0),"")</f>
        <v/>
      </c>
      <c r="AW242">
        <v>240</v>
      </c>
      <c r="AX242" s="165" t="str">
        <f t="shared" si="66"/>
        <v>1年目保険料240</v>
      </c>
      <c r="AY242" s="165" t="str">
        <f>IFERROR(+VLOOKUP(AX242,インプットシート!$B:$Z,25,0),"")</f>
        <v/>
      </c>
      <c r="AZ242" s="165" t="str">
        <f>IFERROR(+VLOOKUP(AX242,インプットシート!$B:$Z,21,0),"")</f>
        <v/>
      </c>
      <c r="BA242">
        <v>240</v>
      </c>
      <c r="BB242" s="165" t="str">
        <f t="shared" si="67"/>
        <v>1年目その他の経費240</v>
      </c>
      <c r="BC242" s="165" t="str">
        <f>IFERROR(+VLOOKUP(BB242,インプットシート!$B:$Z,25,0),"")</f>
        <v/>
      </c>
      <c r="BD242" s="165" t="str">
        <f>IFERROR(+VLOOKUP(BB242,インプットシート!$B:$Z,21,0),"")</f>
        <v/>
      </c>
      <c r="BE242">
        <v>240</v>
      </c>
      <c r="BF242" s="165" t="str">
        <f t="shared" si="68"/>
        <v>1年目参加費収入240</v>
      </c>
      <c r="BG242" s="165" t="str">
        <f>IFERROR(+VLOOKUP(BF242,インプットシート!$B:$Z,25,0),"")</f>
        <v/>
      </c>
      <c r="BH242" s="165" t="str">
        <f>IFERROR(+VLOOKUP(BF242,インプットシート!$B:$Z,21,0),"")</f>
        <v/>
      </c>
      <c r="BI242">
        <v>240</v>
      </c>
      <c r="BJ242" s="165" t="str">
        <f t="shared" si="69"/>
        <v>1年目寄付金・協賛金収入240</v>
      </c>
      <c r="BK242" s="165" t="str">
        <f>IFERROR(+VLOOKUP(BJ242,インプットシート!$B:$Z,25,0),"")</f>
        <v/>
      </c>
      <c r="BL242" s="165" t="str">
        <f>IFERROR(+VLOOKUP(BJ242,インプットシート!$B:$Z,21,0),"")</f>
        <v/>
      </c>
      <c r="BM242">
        <v>240</v>
      </c>
      <c r="BN242" s="165" t="str">
        <f t="shared" si="70"/>
        <v>1年目一般会計繰入金240</v>
      </c>
      <c r="BO242" s="165" t="str">
        <f>IFERROR(+VLOOKUP(BN242,インプットシート!$B:$Z,25,0),"")</f>
        <v/>
      </c>
      <c r="BP242" s="165" t="str">
        <f>IFERROR(+VLOOKUP(BN242,インプットシート!$B:$Z,21,0),"")</f>
        <v/>
      </c>
      <c r="BQ242">
        <v>240</v>
      </c>
      <c r="BR242" s="165" t="str">
        <f t="shared" si="71"/>
        <v>1年目賃金（職員）240</v>
      </c>
      <c r="BS242" s="165" t="str">
        <f>IFERROR(+VLOOKUP(BR242,インプットシート!$B:$Z,25,0),"")</f>
        <v/>
      </c>
      <c r="BT242" s="165" t="str">
        <f>IFERROR(+VLOOKUP(BR242,インプットシート!$B:$Z,21,0),"")</f>
        <v/>
      </c>
    </row>
    <row r="243" spans="1:72">
      <c r="A243">
        <v>241</v>
      </c>
      <c r="B243" s="165" t="str">
        <f t="shared" si="54"/>
        <v>1年目謝金241</v>
      </c>
      <c r="C243" s="165" t="str">
        <f>IFERROR(+VLOOKUP(B243,インプットシート!$B:$Z,25,0),"")</f>
        <v/>
      </c>
      <c r="D243" s="165" t="str">
        <f>IFERROR(+VLOOKUP(B243,インプットシート!$B:$Z,21,0),"")</f>
        <v/>
      </c>
      <c r="E243">
        <v>241</v>
      </c>
      <c r="F243" s="165" t="str">
        <f t="shared" si="55"/>
        <v>1年目旅費241</v>
      </c>
      <c r="G243" s="165" t="str">
        <f>IFERROR(+VLOOKUP(F243,インプットシート!$B:$Z,25,0),"")</f>
        <v/>
      </c>
      <c r="H243" s="165" t="str">
        <f>IFERROR(+VLOOKUP(F243,インプットシート!$B:$Z,21,0),"")</f>
        <v/>
      </c>
      <c r="I243">
        <v>241</v>
      </c>
      <c r="J243" s="165" t="str">
        <f t="shared" si="56"/>
        <v>1年目賃金（アルバイト）241</v>
      </c>
      <c r="K243" s="165" t="str">
        <f>IFERROR(+VLOOKUP(J243,インプットシート!$B:$Z,25,0),"")</f>
        <v/>
      </c>
      <c r="L243" s="165" t="str">
        <f>IFERROR(+VLOOKUP(J243,インプットシート!$B:$Z,21,0),"")</f>
        <v/>
      </c>
      <c r="M243">
        <v>241</v>
      </c>
      <c r="N243" s="165" t="str">
        <f t="shared" si="57"/>
        <v>1年目家賃241</v>
      </c>
      <c r="O243" s="165" t="str">
        <f>IFERROR(+VLOOKUP(N243,インプットシート!$B:$Z,25,0),"")</f>
        <v/>
      </c>
      <c r="P243" s="165" t="str">
        <f>IFERROR(+VLOOKUP(N243,インプットシート!$B:$Z,21,0),"")</f>
        <v/>
      </c>
      <c r="Q243">
        <v>241</v>
      </c>
      <c r="R243" s="165" t="str">
        <f t="shared" si="58"/>
        <v>1年目光熱水費241</v>
      </c>
      <c r="S243" s="165" t="str">
        <f>IFERROR(+VLOOKUP(R243,インプットシート!$B:$Z,25,0),"")</f>
        <v/>
      </c>
      <c r="T243" s="165" t="str">
        <f>IFERROR(+VLOOKUP(R243,インプットシート!$B:$Z,21,0),"")</f>
        <v/>
      </c>
      <c r="U243">
        <v>241</v>
      </c>
      <c r="V243" s="165" t="str">
        <f t="shared" si="59"/>
        <v>1年目備品購入費241</v>
      </c>
      <c r="W243" s="165" t="str">
        <f>IFERROR(+VLOOKUP(V243,インプットシート!$B:$Z,25,0),"")</f>
        <v/>
      </c>
      <c r="X243" s="165" t="str">
        <f>IFERROR(+VLOOKUP(V243,インプットシート!$B:$Z,21,0),"")</f>
        <v/>
      </c>
      <c r="Y243">
        <v>241</v>
      </c>
      <c r="Z243" s="165" t="str">
        <f t="shared" si="60"/>
        <v>1年目消耗品費241</v>
      </c>
      <c r="AA243" s="165" t="str">
        <f>IFERROR(+VLOOKUP(Z243,インプットシート!$B:$Z,25,0),"")</f>
        <v/>
      </c>
      <c r="AB243" s="165" t="str">
        <f>IFERROR(+VLOOKUP(Z243,インプットシート!$B:$Z,21,0),"")</f>
        <v/>
      </c>
      <c r="AC243">
        <v>241</v>
      </c>
      <c r="AD243" s="165" t="str">
        <f t="shared" si="61"/>
        <v>1年目借料損料241</v>
      </c>
      <c r="AE243" s="165" t="str">
        <f>IFERROR(+VLOOKUP(AD243,インプットシート!$B:$Z,25,0),"")</f>
        <v/>
      </c>
      <c r="AF243" s="165" t="str">
        <f>IFERROR(+VLOOKUP(AD243,インプットシート!$B:$Z,21,0),"")</f>
        <v/>
      </c>
      <c r="AG243">
        <v>241</v>
      </c>
      <c r="AH243" s="165" t="str">
        <f t="shared" si="62"/>
        <v>1年目印刷製本費241</v>
      </c>
      <c r="AI243" s="165" t="str">
        <f>IFERROR(+VLOOKUP(AH243,インプットシート!$B:$Z,25,0),"")</f>
        <v/>
      </c>
      <c r="AJ243" s="165" t="str">
        <f>IFERROR(+VLOOKUP(AH243,インプットシート!$B:$Z,21,0),"")</f>
        <v/>
      </c>
      <c r="AK243">
        <v>241</v>
      </c>
      <c r="AL243" s="165" t="str">
        <f t="shared" si="63"/>
        <v>1年目通信運搬費241</v>
      </c>
      <c r="AM243" s="165" t="str">
        <f>IFERROR(+VLOOKUP(AL243,インプットシート!$B:$Z,25,0),"")</f>
        <v/>
      </c>
      <c r="AN243" s="165" t="str">
        <f>IFERROR(+VLOOKUP(AL243,インプットシート!$B:$Z,21,0),"")</f>
        <v/>
      </c>
      <c r="AO243">
        <v>241</v>
      </c>
      <c r="AP243" s="165" t="str">
        <f t="shared" si="64"/>
        <v>1年目委託費241</v>
      </c>
      <c r="AQ243" s="165" t="str">
        <f>IFERROR(+VLOOKUP(AP243,インプットシート!$B:$Z,25,0),"")</f>
        <v/>
      </c>
      <c r="AR243" s="165" t="str">
        <f>IFERROR(+VLOOKUP(AP243,インプットシート!$B:$Z,21,0),"")</f>
        <v/>
      </c>
      <c r="AS243">
        <v>241</v>
      </c>
      <c r="AT243" s="165" t="str">
        <f t="shared" si="65"/>
        <v>1年目雑役務費241</v>
      </c>
      <c r="AU243" s="165" t="str">
        <f>IFERROR(+VLOOKUP(AT243,インプットシート!$B:$Z,25,0),"")</f>
        <v/>
      </c>
      <c r="AV243" s="165" t="str">
        <f>IFERROR(+VLOOKUP(AT243,インプットシート!$B:$Z,21,0),"")</f>
        <v/>
      </c>
      <c r="AW243">
        <v>241</v>
      </c>
      <c r="AX243" s="165" t="str">
        <f t="shared" si="66"/>
        <v>1年目保険料241</v>
      </c>
      <c r="AY243" s="165" t="str">
        <f>IFERROR(+VLOOKUP(AX243,インプットシート!$B:$Z,25,0),"")</f>
        <v/>
      </c>
      <c r="AZ243" s="165" t="str">
        <f>IFERROR(+VLOOKUP(AX243,インプットシート!$B:$Z,21,0),"")</f>
        <v/>
      </c>
      <c r="BA243">
        <v>241</v>
      </c>
      <c r="BB243" s="165" t="str">
        <f t="shared" si="67"/>
        <v>1年目その他の経費241</v>
      </c>
      <c r="BC243" s="165" t="str">
        <f>IFERROR(+VLOOKUP(BB243,インプットシート!$B:$Z,25,0),"")</f>
        <v/>
      </c>
      <c r="BD243" s="165" t="str">
        <f>IFERROR(+VLOOKUP(BB243,インプットシート!$B:$Z,21,0),"")</f>
        <v/>
      </c>
      <c r="BE243">
        <v>241</v>
      </c>
      <c r="BF243" s="165" t="str">
        <f t="shared" si="68"/>
        <v>1年目参加費収入241</v>
      </c>
      <c r="BG243" s="165" t="str">
        <f>IFERROR(+VLOOKUP(BF243,インプットシート!$B:$Z,25,0),"")</f>
        <v/>
      </c>
      <c r="BH243" s="165" t="str">
        <f>IFERROR(+VLOOKUP(BF243,インプットシート!$B:$Z,21,0),"")</f>
        <v/>
      </c>
      <c r="BI243">
        <v>241</v>
      </c>
      <c r="BJ243" s="165" t="str">
        <f t="shared" si="69"/>
        <v>1年目寄付金・協賛金収入241</v>
      </c>
      <c r="BK243" s="165" t="str">
        <f>IFERROR(+VLOOKUP(BJ243,インプットシート!$B:$Z,25,0),"")</f>
        <v/>
      </c>
      <c r="BL243" s="165" t="str">
        <f>IFERROR(+VLOOKUP(BJ243,インプットシート!$B:$Z,21,0),"")</f>
        <v/>
      </c>
      <c r="BM243">
        <v>241</v>
      </c>
      <c r="BN243" s="165" t="str">
        <f t="shared" si="70"/>
        <v>1年目一般会計繰入金241</v>
      </c>
      <c r="BO243" s="165" t="str">
        <f>IFERROR(+VLOOKUP(BN243,インプットシート!$B:$Z,25,0),"")</f>
        <v/>
      </c>
      <c r="BP243" s="165" t="str">
        <f>IFERROR(+VLOOKUP(BN243,インプットシート!$B:$Z,21,0),"")</f>
        <v/>
      </c>
      <c r="BQ243">
        <v>241</v>
      </c>
      <c r="BR243" s="165" t="str">
        <f t="shared" si="71"/>
        <v>1年目賃金（職員）241</v>
      </c>
      <c r="BS243" s="165" t="str">
        <f>IFERROR(+VLOOKUP(BR243,インプットシート!$B:$Z,25,0),"")</f>
        <v/>
      </c>
      <c r="BT243" s="165" t="str">
        <f>IFERROR(+VLOOKUP(BR243,インプットシート!$B:$Z,21,0),"")</f>
        <v/>
      </c>
    </row>
    <row r="244" spans="1:72">
      <c r="A244">
        <v>242</v>
      </c>
      <c r="B244" s="165" t="str">
        <f t="shared" si="54"/>
        <v>1年目謝金242</v>
      </c>
      <c r="C244" s="165" t="str">
        <f>IFERROR(+VLOOKUP(B244,インプットシート!$B:$Z,25,0),"")</f>
        <v/>
      </c>
      <c r="D244" s="165" t="str">
        <f>IFERROR(+VLOOKUP(B244,インプットシート!$B:$Z,21,0),"")</f>
        <v/>
      </c>
      <c r="E244">
        <v>242</v>
      </c>
      <c r="F244" s="165" t="str">
        <f t="shared" si="55"/>
        <v>1年目旅費242</v>
      </c>
      <c r="G244" s="165" t="str">
        <f>IFERROR(+VLOOKUP(F244,インプットシート!$B:$Z,25,0),"")</f>
        <v/>
      </c>
      <c r="H244" s="165" t="str">
        <f>IFERROR(+VLOOKUP(F244,インプットシート!$B:$Z,21,0),"")</f>
        <v/>
      </c>
      <c r="I244">
        <v>242</v>
      </c>
      <c r="J244" s="165" t="str">
        <f t="shared" si="56"/>
        <v>1年目賃金（アルバイト）242</v>
      </c>
      <c r="K244" s="165" t="str">
        <f>IFERROR(+VLOOKUP(J244,インプットシート!$B:$Z,25,0),"")</f>
        <v/>
      </c>
      <c r="L244" s="165" t="str">
        <f>IFERROR(+VLOOKUP(J244,インプットシート!$B:$Z,21,0),"")</f>
        <v/>
      </c>
      <c r="M244">
        <v>242</v>
      </c>
      <c r="N244" s="165" t="str">
        <f t="shared" si="57"/>
        <v>1年目家賃242</v>
      </c>
      <c r="O244" s="165" t="str">
        <f>IFERROR(+VLOOKUP(N244,インプットシート!$B:$Z,25,0),"")</f>
        <v/>
      </c>
      <c r="P244" s="165" t="str">
        <f>IFERROR(+VLOOKUP(N244,インプットシート!$B:$Z,21,0),"")</f>
        <v/>
      </c>
      <c r="Q244">
        <v>242</v>
      </c>
      <c r="R244" s="165" t="str">
        <f t="shared" si="58"/>
        <v>1年目光熱水費242</v>
      </c>
      <c r="S244" s="165" t="str">
        <f>IFERROR(+VLOOKUP(R244,インプットシート!$B:$Z,25,0),"")</f>
        <v/>
      </c>
      <c r="T244" s="165" t="str">
        <f>IFERROR(+VLOOKUP(R244,インプットシート!$B:$Z,21,0),"")</f>
        <v/>
      </c>
      <c r="U244">
        <v>242</v>
      </c>
      <c r="V244" s="165" t="str">
        <f t="shared" si="59"/>
        <v>1年目備品購入費242</v>
      </c>
      <c r="W244" s="165" t="str">
        <f>IFERROR(+VLOOKUP(V244,インプットシート!$B:$Z,25,0),"")</f>
        <v/>
      </c>
      <c r="X244" s="165" t="str">
        <f>IFERROR(+VLOOKUP(V244,インプットシート!$B:$Z,21,0),"")</f>
        <v/>
      </c>
      <c r="Y244">
        <v>242</v>
      </c>
      <c r="Z244" s="165" t="str">
        <f t="shared" si="60"/>
        <v>1年目消耗品費242</v>
      </c>
      <c r="AA244" s="165" t="str">
        <f>IFERROR(+VLOOKUP(Z244,インプットシート!$B:$Z,25,0),"")</f>
        <v/>
      </c>
      <c r="AB244" s="165" t="str">
        <f>IFERROR(+VLOOKUP(Z244,インプットシート!$B:$Z,21,0),"")</f>
        <v/>
      </c>
      <c r="AC244">
        <v>242</v>
      </c>
      <c r="AD244" s="165" t="str">
        <f t="shared" si="61"/>
        <v>1年目借料損料242</v>
      </c>
      <c r="AE244" s="165" t="str">
        <f>IFERROR(+VLOOKUP(AD244,インプットシート!$B:$Z,25,0),"")</f>
        <v/>
      </c>
      <c r="AF244" s="165" t="str">
        <f>IFERROR(+VLOOKUP(AD244,インプットシート!$B:$Z,21,0),"")</f>
        <v/>
      </c>
      <c r="AG244">
        <v>242</v>
      </c>
      <c r="AH244" s="165" t="str">
        <f t="shared" si="62"/>
        <v>1年目印刷製本費242</v>
      </c>
      <c r="AI244" s="165" t="str">
        <f>IFERROR(+VLOOKUP(AH244,インプットシート!$B:$Z,25,0),"")</f>
        <v/>
      </c>
      <c r="AJ244" s="165" t="str">
        <f>IFERROR(+VLOOKUP(AH244,インプットシート!$B:$Z,21,0),"")</f>
        <v/>
      </c>
      <c r="AK244">
        <v>242</v>
      </c>
      <c r="AL244" s="165" t="str">
        <f t="shared" si="63"/>
        <v>1年目通信運搬費242</v>
      </c>
      <c r="AM244" s="165" t="str">
        <f>IFERROR(+VLOOKUP(AL244,インプットシート!$B:$Z,25,0),"")</f>
        <v/>
      </c>
      <c r="AN244" s="165" t="str">
        <f>IFERROR(+VLOOKUP(AL244,インプットシート!$B:$Z,21,0),"")</f>
        <v/>
      </c>
      <c r="AO244">
        <v>242</v>
      </c>
      <c r="AP244" s="165" t="str">
        <f t="shared" si="64"/>
        <v>1年目委託費242</v>
      </c>
      <c r="AQ244" s="165" t="str">
        <f>IFERROR(+VLOOKUP(AP244,インプットシート!$B:$Z,25,0),"")</f>
        <v/>
      </c>
      <c r="AR244" s="165" t="str">
        <f>IFERROR(+VLOOKUP(AP244,インプットシート!$B:$Z,21,0),"")</f>
        <v/>
      </c>
      <c r="AS244">
        <v>242</v>
      </c>
      <c r="AT244" s="165" t="str">
        <f t="shared" si="65"/>
        <v>1年目雑役務費242</v>
      </c>
      <c r="AU244" s="165" t="str">
        <f>IFERROR(+VLOOKUP(AT244,インプットシート!$B:$Z,25,0),"")</f>
        <v/>
      </c>
      <c r="AV244" s="165" t="str">
        <f>IFERROR(+VLOOKUP(AT244,インプットシート!$B:$Z,21,0),"")</f>
        <v/>
      </c>
      <c r="AW244">
        <v>242</v>
      </c>
      <c r="AX244" s="165" t="str">
        <f t="shared" si="66"/>
        <v>1年目保険料242</v>
      </c>
      <c r="AY244" s="165" t="str">
        <f>IFERROR(+VLOOKUP(AX244,インプットシート!$B:$Z,25,0),"")</f>
        <v/>
      </c>
      <c r="AZ244" s="165" t="str">
        <f>IFERROR(+VLOOKUP(AX244,インプットシート!$B:$Z,21,0),"")</f>
        <v/>
      </c>
      <c r="BA244">
        <v>242</v>
      </c>
      <c r="BB244" s="165" t="str">
        <f t="shared" si="67"/>
        <v>1年目その他の経費242</v>
      </c>
      <c r="BC244" s="165" t="str">
        <f>IFERROR(+VLOOKUP(BB244,インプットシート!$B:$Z,25,0),"")</f>
        <v/>
      </c>
      <c r="BD244" s="165" t="str">
        <f>IFERROR(+VLOOKUP(BB244,インプットシート!$B:$Z,21,0),"")</f>
        <v/>
      </c>
      <c r="BE244">
        <v>242</v>
      </c>
      <c r="BF244" s="165" t="str">
        <f t="shared" si="68"/>
        <v>1年目参加費収入242</v>
      </c>
      <c r="BG244" s="165" t="str">
        <f>IFERROR(+VLOOKUP(BF244,インプットシート!$B:$Z,25,0),"")</f>
        <v/>
      </c>
      <c r="BH244" s="165" t="str">
        <f>IFERROR(+VLOOKUP(BF244,インプットシート!$B:$Z,21,0),"")</f>
        <v/>
      </c>
      <c r="BI244">
        <v>242</v>
      </c>
      <c r="BJ244" s="165" t="str">
        <f t="shared" si="69"/>
        <v>1年目寄付金・協賛金収入242</v>
      </c>
      <c r="BK244" s="165" t="str">
        <f>IFERROR(+VLOOKUP(BJ244,インプットシート!$B:$Z,25,0),"")</f>
        <v/>
      </c>
      <c r="BL244" s="165" t="str">
        <f>IFERROR(+VLOOKUP(BJ244,インプットシート!$B:$Z,21,0),"")</f>
        <v/>
      </c>
      <c r="BM244">
        <v>242</v>
      </c>
      <c r="BN244" s="165" t="str">
        <f t="shared" si="70"/>
        <v>1年目一般会計繰入金242</v>
      </c>
      <c r="BO244" s="165" t="str">
        <f>IFERROR(+VLOOKUP(BN244,インプットシート!$B:$Z,25,0),"")</f>
        <v/>
      </c>
      <c r="BP244" s="165" t="str">
        <f>IFERROR(+VLOOKUP(BN244,インプットシート!$B:$Z,21,0),"")</f>
        <v/>
      </c>
      <c r="BQ244">
        <v>242</v>
      </c>
      <c r="BR244" s="165" t="str">
        <f t="shared" si="71"/>
        <v>1年目賃金（職員）242</v>
      </c>
      <c r="BS244" s="165" t="str">
        <f>IFERROR(+VLOOKUP(BR244,インプットシート!$B:$Z,25,0),"")</f>
        <v/>
      </c>
      <c r="BT244" s="165" t="str">
        <f>IFERROR(+VLOOKUP(BR244,インプットシート!$B:$Z,21,0),"")</f>
        <v/>
      </c>
    </row>
    <row r="245" spans="1:72">
      <c r="A245">
        <v>243</v>
      </c>
      <c r="B245" s="165" t="str">
        <f t="shared" si="54"/>
        <v>1年目謝金243</v>
      </c>
      <c r="C245" s="165" t="str">
        <f>IFERROR(+VLOOKUP(B245,インプットシート!$B:$Z,25,0),"")</f>
        <v/>
      </c>
      <c r="D245" s="165" t="str">
        <f>IFERROR(+VLOOKUP(B245,インプットシート!$B:$Z,21,0),"")</f>
        <v/>
      </c>
      <c r="E245">
        <v>243</v>
      </c>
      <c r="F245" s="165" t="str">
        <f t="shared" si="55"/>
        <v>1年目旅費243</v>
      </c>
      <c r="G245" s="165" t="str">
        <f>IFERROR(+VLOOKUP(F245,インプットシート!$B:$Z,25,0),"")</f>
        <v/>
      </c>
      <c r="H245" s="165" t="str">
        <f>IFERROR(+VLOOKUP(F245,インプットシート!$B:$Z,21,0),"")</f>
        <v/>
      </c>
      <c r="I245">
        <v>243</v>
      </c>
      <c r="J245" s="165" t="str">
        <f t="shared" si="56"/>
        <v>1年目賃金（アルバイト）243</v>
      </c>
      <c r="K245" s="165" t="str">
        <f>IFERROR(+VLOOKUP(J245,インプットシート!$B:$Z,25,0),"")</f>
        <v/>
      </c>
      <c r="L245" s="165" t="str">
        <f>IFERROR(+VLOOKUP(J245,インプットシート!$B:$Z,21,0),"")</f>
        <v/>
      </c>
      <c r="M245">
        <v>243</v>
      </c>
      <c r="N245" s="165" t="str">
        <f t="shared" si="57"/>
        <v>1年目家賃243</v>
      </c>
      <c r="O245" s="165" t="str">
        <f>IFERROR(+VLOOKUP(N245,インプットシート!$B:$Z,25,0),"")</f>
        <v/>
      </c>
      <c r="P245" s="165" t="str">
        <f>IFERROR(+VLOOKUP(N245,インプットシート!$B:$Z,21,0),"")</f>
        <v/>
      </c>
      <c r="Q245">
        <v>243</v>
      </c>
      <c r="R245" s="165" t="str">
        <f t="shared" si="58"/>
        <v>1年目光熱水費243</v>
      </c>
      <c r="S245" s="165" t="str">
        <f>IFERROR(+VLOOKUP(R245,インプットシート!$B:$Z,25,0),"")</f>
        <v/>
      </c>
      <c r="T245" s="165" t="str">
        <f>IFERROR(+VLOOKUP(R245,インプットシート!$B:$Z,21,0),"")</f>
        <v/>
      </c>
      <c r="U245">
        <v>243</v>
      </c>
      <c r="V245" s="165" t="str">
        <f t="shared" si="59"/>
        <v>1年目備品購入費243</v>
      </c>
      <c r="W245" s="165" t="str">
        <f>IFERROR(+VLOOKUP(V245,インプットシート!$B:$Z,25,0),"")</f>
        <v/>
      </c>
      <c r="X245" s="165" t="str">
        <f>IFERROR(+VLOOKUP(V245,インプットシート!$B:$Z,21,0),"")</f>
        <v/>
      </c>
      <c r="Y245">
        <v>243</v>
      </c>
      <c r="Z245" s="165" t="str">
        <f t="shared" si="60"/>
        <v>1年目消耗品費243</v>
      </c>
      <c r="AA245" s="165" t="str">
        <f>IFERROR(+VLOOKUP(Z245,インプットシート!$B:$Z,25,0),"")</f>
        <v/>
      </c>
      <c r="AB245" s="165" t="str">
        <f>IFERROR(+VLOOKUP(Z245,インプットシート!$B:$Z,21,0),"")</f>
        <v/>
      </c>
      <c r="AC245">
        <v>243</v>
      </c>
      <c r="AD245" s="165" t="str">
        <f t="shared" si="61"/>
        <v>1年目借料損料243</v>
      </c>
      <c r="AE245" s="165" t="str">
        <f>IFERROR(+VLOOKUP(AD245,インプットシート!$B:$Z,25,0),"")</f>
        <v/>
      </c>
      <c r="AF245" s="165" t="str">
        <f>IFERROR(+VLOOKUP(AD245,インプットシート!$B:$Z,21,0),"")</f>
        <v/>
      </c>
      <c r="AG245">
        <v>243</v>
      </c>
      <c r="AH245" s="165" t="str">
        <f t="shared" si="62"/>
        <v>1年目印刷製本費243</v>
      </c>
      <c r="AI245" s="165" t="str">
        <f>IFERROR(+VLOOKUP(AH245,インプットシート!$B:$Z,25,0),"")</f>
        <v/>
      </c>
      <c r="AJ245" s="165" t="str">
        <f>IFERROR(+VLOOKUP(AH245,インプットシート!$B:$Z,21,0),"")</f>
        <v/>
      </c>
      <c r="AK245">
        <v>243</v>
      </c>
      <c r="AL245" s="165" t="str">
        <f t="shared" si="63"/>
        <v>1年目通信運搬費243</v>
      </c>
      <c r="AM245" s="165" t="str">
        <f>IFERROR(+VLOOKUP(AL245,インプットシート!$B:$Z,25,0),"")</f>
        <v/>
      </c>
      <c r="AN245" s="165" t="str">
        <f>IFERROR(+VLOOKUP(AL245,インプットシート!$B:$Z,21,0),"")</f>
        <v/>
      </c>
      <c r="AO245">
        <v>243</v>
      </c>
      <c r="AP245" s="165" t="str">
        <f t="shared" si="64"/>
        <v>1年目委託費243</v>
      </c>
      <c r="AQ245" s="165" t="str">
        <f>IFERROR(+VLOOKUP(AP245,インプットシート!$B:$Z,25,0),"")</f>
        <v/>
      </c>
      <c r="AR245" s="165" t="str">
        <f>IFERROR(+VLOOKUP(AP245,インプットシート!$B:$Z,21,0),"")</f>
        <v/>
      </c>
      <c r="AS245">
        <v>243</v>
      </c>
      <c r="AT245" s="165" t="str">
        <f t="shared" si="65"/>
        <v>1年目雑役務費243</v>
      </c>
      <c r="AU245" s="165" t="str">
        <f>IFERROR(+VLOOKUP(AT245,インプットシート!$B:$Z,25,0),"")</f>
        <v/>
      </c>
      <c r="AV245" s="165" t="str">
        <f>IFERROR(+VLOOKUP(AT245,インプットシート!$B:$Z,21,0),"")</f>
        <v/>
      </c>
      <c r="AW245">
        <v>243</v>
      </c>
      <c r="AX245" s="165" t="str">
        <f t="shared" si="66"/>
        <v>1年目保険料243</v>
      </c>
      <c r="AY245" s="165" t="str">
        <f>IFERROR(+VLOOKUP(AX245,インプットシート!$B:$Z,25,0),"")</f>
        <v/>
      </c>
      <c r="AZ245" s="165" t="str">
        <f>IFERROR(+VLOOKUP(AX245,インプットシート!$B:$Z,21,0),"")</f>
        <v/>
      </c>
      <c r="BA245">
        <v>243</v>
      </c>
      <c r="BB245" s="165" t="str">
        <f t="shared" si="67"/>
        <v>1年目その他の経費243</v>
      </c>
      <c r="BC245" s="165" t="str">
        <f>IFERROR(+VLOOKUP(BB245,インプットシート!$B:$Z,25,0),"")</f>
        <v/>
      </c>
      <c r="BD245" s="165" t="str">
        <f>IFERROR(+VLOOKUP(BB245,インプットシート!$B:$Z,21,0),"")</f>
        <v/>
      </c>
      <c r="BE245">
        <v>243</v>
      </c>
      <c r="BF245" s="165" t="str">
        <f t="shared" si="68"/>
        <v>1年目参加費収入243</v>
      </c>
      <c r="BG245" s="165" t="str">
        <f>IFERROR(+VLOOKUP(BF245,インプットシート!$B:$Z,25,0),"")</f>
        <v/>
      </c>
      <c r="BH245" s="165" t="str">
        <f>IFERROR(+VLOOKUP(BF245,インプットシート!$B:$Z,21,0),"")</f>
        <v/>
      </c>
      <c r="BI245">
        <v>243</v>
      </c>
      <c r="BJ245" s="165" t="str">
        <f t="shared" si="69"/>
        <v>1年目寄付金・協賛金収入243</v>
      </c>
      <c r="BK245" s="165" t="str">
        <f>IFERROR(+VLOOKUP(BJ245,インプットシート!$B:$Z,25,0),"")</f>
        <v/>
      </c>
      <c r="BL245" s="165" t="str">
        <f>IFERROR(+VLOOKUP(BJ245,インプットシート!$B:$Z,21,0),"")</f>
        <v/>
      </c>
      <c r="BM245">
        <v>243</v>
      </c>
      <c r="BN245" s="165" t="str">
        <f t="shared" si="70"/>
        <v>1年目一般会計繰入金243</v>
      </c>
      <c r="BO245" s="165" t="str">
        <f>IFERROR(+VLOOKUP(BN245,インプットシート!$B:$Z,25,0),"")</f>
        <v/>
      </c>
      <c r="BP245" s="165" t="str">
        <f>IFERROR(+VLOOKUP(BN245,インプットシート!$B:$Z,21,0),"")</f>
        <v/>
      </c>
      <c r="BQ245">
        <v>243</v>
      </c>
      <c r="BR245" s="165" t="str">
        <f t="shared" si="71"/>
        <v>1年目賃金（職員）243</v>
      </c>
      <c r="BS245" s="165" t="str">
        <f>IFERROR(+VLOOKUP(BR245,インプットシート!$B:$Z,25,0),"")</f>
        <v/>
      </c>
      <c r="BT245" s="165" t="str">
        <f>IFERROR(+VLOOKUP(BR245,インプットシート!$B:$Z,21,0),"")</f>
        <v/>
      </c>
    </row>
    <row r="246" spans="1:72">
      <c r="A246">
        <v>244</v>
      </c>
      <c r="B246" s="165" t="str">
        <f t="shared" si="54"/>
        <v>1年目謝金244</v>
      </c>
      <c r="C246" s="165" t="str">
        <f>IFERROR(+VLOOKUP(B246,インプットシート!$B:$Z,25,0),"")</f>
        <v/>
      </c>
      <c r="D246" s="165" t="str">
        <f>IFERROR(+VLOOKUP(B246,インプットシート!$B:$Z,21,0),"")</f>
        <v/>
      </c>
      <c r="E246">
        <v>244</v>
      </c>
      <c r="F246" s="165" t="str">
        <f t="shared" si="55"/>
        <v>1年目旅費244</v>
      </c>
      <c r="G246" s="165" t="str">
        <f>IFERROR(+VLOOKUP(F246,インプットシート!$B:$Z,25,0),"")</f>
        <v/>
      </c>
      <c r="H246" s="165" t="str">
        <f>IFERROR(+VLOOKUP(F246,インプットシート!$B:$Z,21,0),"")</f>
        <v/>
      </c>
      <c r="I246">
        <v>244</v>
      </c>
      <c r="J246" s="165" t="str">
        <f t="shared" si="56"/>
        <v>1年目賃金（アルバイト）244</v>
      </c>
      <c r="K246" s="165" t="str">
        <f>IFERROR(+VLOOKUP(J246,インプットシート!$B:$Z,25,0),"")</f>
        <v/>
      </c>
      <c r="L246" s="165" t="str">
        <f>IFERROR(+VLOOKUP(J246,インプットシート!$B:$Z,21,0),"")</f>
        <v/>
      </c>
      <c r="M246">
        <v>244</v>
      </c>
      <c r="N246" s="165" t="str">
        <f t="shared" si="57"/>
        <v>1年目家賃244</v>
      </c>
      <c r="O246" s="165" t="str">
        <f>IFERROR(+VLOOKUP(N246,インプットシート!$B:$Z,25,0),"")</f>
        <v/>
      </c>
      <c r="P246" s="165" t="str">
        <f>IFERROR(+VLOOKUP(N246,インプットシート!$B:$Z,21,0),"")</f>
        <v/>
      </c>
      <c r="Q246">
        <v>244</v>
      </c>
      <c r="R246" s="165" t="str">
        <f t="shared" si="58"/>
        <v>1年目光熱水費244</v>
      </c>
      <c r="S246" s="165" t="str">
        <f>IFERROR(+VLOOKUP(R246,インプットシート!$B:$Z,25,0),"")</f>
        <v/>
      </c>
      <c r="T246" s="165" t="str">
        <f>IFERROR(+VLOOKUP(R246,インプットシート!$B:$Z,21,0),"")</f>
        <v/>
      </c>
      <c r="U246">
        <v>244</v>
      </c>
      <c r="V246" s="165" t="str">
        <f t="shared" si="59"/>
        <v>1年目備品購入費244</v>
      </c>
      <c r="W246" s="165" t="str">
        <f>IFERROR(+VLOOKUP(V246,インプットシート!$B:$Z,25,0),"")</f>
        <v/>
      </c>
      <c r="X246" s="165" t="str">
        <f>IFERROR(+VLOOKUP(V246,インプットシート!$B:$Z,21,0),"")</f>
        <v/>
      </c>
      <c r="Y246">
        <v>244</v>
      </c>
      <c r="Z246" s="165" t="str">
        <f t="shared" si="60"/>
        <v>1年目消耗品費244</v>
      </c>
      <c r="AA246" s="165" t="str">
        <f>IFERROR(+VLOOKUP(Z246,インプットシート!$B:$Z,25,0),"")</f>
        <v/>
      </c>
      <c r="AB246" s="165" t="str">
        <f>IFERROR(+VLOOKUP(Z246,インプットシート!$B:$Z,21,0),"")</f>
        <v/>
      </c>
      <c r="AC246">
        <v>244</v>
      </c>
      <c r="AD246" s="165" t="str">
        <f t="shared" si="61"/>
        <v>1年目借料損料244</v>
      </c>
      <c r="AE246" s="165" t="str">
        <f>IFERROR(+VLOOKUP(AD246,インプットシート!$B:$Z,25,0),"")</f>
        <v/>
      </c>
      <c r="AF246" s="165" t="str">
        <f>IFERROR(+VLOOKUP(AD246,インプットシート!$B:$Z,21,0),"")</f>
        <v/>
      </c>
      <c r="AG246">
        <v>244</v>
      </c>
      <c r="AH246" s="165" t="str">
        <f t="shared" si="62"/>
        <v>1年目印刷製本費244</v>
      </c>
      <c r="AI246" s="165" t="str">
        <f>IFERROR(+VLOOKUP(AH246,インプットシート!$B:$Z,25,0),"")</f>
        <v/>
      </c>
      <c r="AJ246" s="165" t="str">
        <f>IFERROR(+VLOOKUP(AH246,インプットシート!$B:$Z,21,0),"")</f>
        <v/>
      </c>
      <c r="AK246">
        <v>244</v>
      </c>
      <c r="AL246" s="165" t="str">
        <f t="shared" si="63"/>
        <v>1年目通信運搬費244</v>
      </c>
      <c r="AM246" s="165" t="str">
        <f>IFERROR(+VLOOKUP(AL246,インプットシート!$B:$Z,25,0),"")</f>
        <v/>
      </c>
      <c r="AN246" s="165" t="str">
        <f>IFERROR(+VLOOKUP(AL246,インプットシート!$B:$Z,21,0),"")</f>
        <v/>
      </c>
      <c r="AO246">
        <v>244</v>
      </c>
      <c r="AP246" s="165" t="str">
        <f t="shared" si="64"/>
        <v>1年目委託費244</v>
      </c>
      <c r="AQ246" s="165" t="str">
        <f>IFERROR(+VLOOKUP(AP246,インプットシート!$B:$Z,25,0),"")</f>
        <v/>
      </c>
      <c r="AR246" s="165" t="str">
        <f>IFERROR(+VLOOKUP(AP246,インプットシート!$B:$Z,21,0),"")</f>
        <v/>
      </c>
      <c r="AS246">
        <v>244</v>
      </c>
      <c r="AT246" s="165" t="str">
        <f t="shared" si="65"/>
        <v>1年目雑役務費244</v>
      </c>
      <c r="AU246" s="165" t="str">
        <f>IFERROR(+VLOOKUP(AT246,インプットシート!$B:$Z,25,0),"")</f>
        <v/>
      </c>
      <c r="AV246" s="165" t="str">
        <f>IFERROR(+VLOOKUP(AT246,インプットシート!$B:$Z,21,0),"")</f>
        <v/>
      </c>
      <c r="AW246">
        <v>244</v>
      </c>
      <c r="AX246" s="165" t="str">
        <f t="shared" si="66"/>
        <v>1年目保険料244</v>
      </c>
      <c r="AY246" s="165" t="str">
        <f>IFERROR(+VLOOKUP(AX246,インプットシート!$B:$Z,25,0),"")</f>
        <v/>
      </c>
      <c r="AZ246" s="165" t="str">
        <f>IFERROR(+VLOOKUP(AX246,インプットシート!$B:$Z,21,0),"")</f>
        <v/>
      </c>
      <c r="BA246">
        <v>244</v>
      </c>
      <c r="BB246" s="165" t="str">
        <f t="shared" si="67"/>
        <v>1年目その他の経費244</v>
      </c>
      <c r="BC246" s="165" t="str">
        <f>IFERROR(+VLOOKUP(BB246,インプットシート!$B:$Z,25,0),"")</f>
        <v/>
      </c>
      <c r="BD246" s="165" t="str">
        <f>IFERROR(+VLOOKUP(BB246,インプットシート!$B:$Z,21,0),"")</f>
        <v/>
      </c>
      <c r="BE246">
        <v>244</v>
      </c>
      <c r="BF246" s="165" t="str">
        <f t="shared" si="68"/>
        <v>1年目参加費収入244</v>
      </c>
      <c r="BG246" s="165" t="str">
        <f>IFERROR(+VLOOKUP(BF246,インプットシート!$B:$Z,25,0),"")</f>
        <v/>
      </c>
      <c r="BH246" s="165" t="str">
        <f>IFERROR(+VLOOKUP(BF246,インプットシート!$B:$Z,21,0),"")</f>
        <v/>
      </c>
      <c r="BI246">
        <v>244</v>
      </c>
      <c r="BJ246" s="165" t="str">
        <f t="shared" si="69"/>
        <v>1年目寄付金・協賛金収入244</v>
      </c>
      <c r="BK246" s="165" t="str">
        <f>IFERROR(+VLOOKUP(BJ246,インプットシート!$B:$Z,25,0),"")</f>
        <v/>
      </c>
      <c r="BL246" s="165" t="str">
        <f>IFERROR(+VLOOKUP(BJ246,インプットシート!$B:$Z,21,0),"")</f>
        <v/>
      </c>
      <c r="BM246">
        <v>244</v>
      </c>
      <c r="BN246" s="165" t="str">
        <f t="shared" si="70"/>
        <v>1年目一般会計繰入金244</v>
      </c>
      <c r="BO246" s="165" t="str">
        <f>IFERROR(+VLOOKUP(BN246,インプットシート!$B:$Z,25,0),"")</f>
        <v/>
      </c>
      <c r="BP246" s="165" t="str">
        <f>IFERROR(+VLOOKUP(BN246,インプットシート!$B:$Z,21,0),"")</f>
        <v/>
      </c>
      <c r="BQ246">
        <v>244</v>
      </c>
      <c r="BR246" s="165" t="str">
        <f t="shared" si="71"/>
        <v>1年目賃金（職員）244</v>
      </c>
      <c r="BS246" s="165" t="str">
        <f>IFERROR(+VLOOKUP(BR246,インプットシート!$B:$Z,25,0),"")</f>
        <v/>
      </c>
      <c r="BT246" s="165" t="str">
        <f>IFERROR(+VLOOKUP(BR246,インプットシート!$B:$Z,21,0),"")</f>
        <v/>
      </c>
    </row>
    <row r="247" spans="1:72">
      <c r="A247">
        <v>245</v>
      </c>
      <c r="B247" s="165" t="str">
        <f t="shared" si="54"/>
        <v>1年目謝金245</v>
      </c>
      <c r="C247" s="165" t="str">
        <f>IFERROR(+VLOOKUP(B247,インプットシート!$B:$Z,25,0),"")</f>
        <v/>
      </c>
      <c r="D247" s="165" t="str">
        <f>IFERROR(+VLOOKUP(B247,インプットシート!$B:$Z,21,0),"")</f>
        <v/>
      </c>
      <c r="E247">
        <v>245</v>
      </c>
      <c r="F247" s="165" t="str">
        <f t="shared" si="55"/>
        <v>1年目旅費245</v>
      </c>
      <c r="G247" s="165" t="str">
        <f>IFERROR(+VLOOKUP(F247,インプットシート!$B:$Z,25,0),"")</f>
        <v/>
      </c>
      <c r="H247" s="165" t="str">
        <f>IFERROR(+VLOOKUP(F247,インプットシート!$B:$Z,21,0),"")</f>
        <v/>
      </c>
      <c r="I247">
        <v>245</v>
      </c>
      <c r="J247" s="165" t="str">
        <f t="shared" si="56"/>
        <v>1年目賃金（アルバイト）245</v>
      </c>
      <c r="K247" s="165" t="str">
        <f>IFERROR(+VLOOKUP(J247,インプットシート!$B:$Z,25,0),"")</f>
        <v/>
      </c>
      <c r="L247" s="165" t="str">
        <f>IFERROR(+VLOOKUP(J247,インプットシート!$B:$Z,21,0),"")</f>
        <v/>
      </c>
      <c r="M247">
        <v>245</v>
      </c>
      <c r="N247" s="165" t="str">
        <f t="shared" si="57"/>
        <v>1年目家賃245</v>
      </c>
      <c r="O247" s="165" t="str">
        <f>IFERROR(+VLOOKUP(N247,インプットシート!$B:$Z,25,0),"")</f>
        <v/>
      </c>
      <c r="P247" s="165" t="str">
        <f>IFERROR(+VLOOKUP(N247,インプットシート!$B:$Z,21,0),"")</f>
        <v/>
      </c>
      <c r="Q247">
        <v>245</v>
      </c>
      <c r="R247" s="165" t="str">
        <f t="shared" si="58"/>
        <v>1年目光熱水費245</v>
      </c>
      <c r="S247" s="165" t="str">
        <f>IFERROR(+VLOOKUP(R247,インプットシート!$B:$Z,25,0),"")</f>
        <v/>
      </c>
      <c r="T247" s="165" t="str">
        <f>IFERROR(+VLOOKUP(R247,インプットシート!$B:$Z,21,0),"")</f>
        <v/>
      </c>
      <c r="U247">
        <v>245</v>
      </c>
      <c r="V247" s="165" t="str">
        <f t="shared" si="59"/>
        <v>1年目備品購入費245</v>
      </c>
      <c r="W247" s="165" t="str">
        <f>IFERROR(+VLOOKUP(V247,インプットシート!$B:$Z,25,0),"")</f>
        <v/>
      </c>
      <c r="X247" s="165" t="str">
        <f>IFERROR(+VLOOKUP(V247,インプットシート!$B:$Z,21,0),"")</f>
        <v/>
      </c>
      <c r="Y247">
        <v>245</v>
      </c>
      <c r="Z247" s="165" t="str">
        <f t="shared" si="60"/>
        <v>1年目消耗品費245</v>
      </c>
      <c r="AA247" s="165" t="str">
        <f>IFERROR(+VLOOKUP(Z247,インプットシート!$B:$Z,25,0),"")</f>
        <v/>
      </c>
      <c r="AB247" s="165" t="str">
        <f>IFERROR(+VLOOKUP(Z247,インプットシート!$B:$Z,21,0),"")</f>
        <v/>
      </c>
      <c r="AC247">
        <v>245</v>
      </c>
      <c r="AD247" s="165" t="str">
        <f t="shared" si="61"/>
        <v>1年目借料損料245</v>
      </c>
      <c r="AE247" s="165" t="str">
        <f>IFERROR(+VLOOKUP(AD247,インプットシート!$B:$Z,25,0),"")</f>
        <v/>
      </c>
      <c r="AF247" s="165" t="str">
        <f>IFERROR(+VLOOKUP(AD247,インプットシート!$B:$Z,21,0),"")</f>
        <v/>
      </c>
      <c r="AG247">
        <v>245</v>
      </c>
      <c r="AH247" s="165" t="str">
        <f t="shared" si="62"/>
        <v>1年目印刷製本費245</v>
      </c>
      <c r="AI247" s="165" t="str">
        <f>IFERROR(+VLOOKUP(AH247,インプットシート!$B:$Z,25,0),"")</f>
        <v/>
      </c>
      <c r="AJ247" s="165" t="str">
        <f>IFERROR(+VLOOKUP(AH247,インプットシート!$B:$Z,21,0),"")</f>
        <v/>
      </c>
      <c r="AK247">
        <v>245</v>
      </c>
      <c r="AL247" s="165" t="str">
        <f t="shared" si="63"/>
        <v>1年目通信運搬費245</v>
      </c>
      <c r="AM247" s="165" t="str">
        <f>IFERROR(+VLOOKUP(AL247,インプットシート!$B:$Z,25,0),"")</f>
        <v/>
      </c>
      <c r="AN247" s="165" t="str">
        <f>IFERROR(+VLOOKUP(AL247,インプットシート!$B:$Z,21,0),"")</f>
        <v/>
      </c>
      <c r="AO247">
        <v>245</v>
      </c>
      <c r="AP247" s="165" t="str">
        <f t="shared" si="64"/>
        <v>1年目委託費245</v>
      </c>
      <c r="AQ247" s="165" t="str">
        <f>IFERROR(+VLOOKUP(AP247,インプットシート!$B:$Z,25,0),"")</f>
        <v/>
      </c>
      <c r="AR247" s="165" t="str">
        <f>IFERROR(+VLOOKUP(AP247,インプットシート!$B:$Z,21,0),"")</f>
        <v/>
      </c>
      <c r="AS247">
        <v>245</v>
      </c>
      <c r="AT247" s="165" t="str">
        <f t="shared" si="65"/>
        <v>1年目雑役務費245</v>
      </c>
      <c r="AU247" s="165" t="str">
        <f>IFERROR(+VLOOKUP(AT247,インプットシート!$B:$Z,25,0),"")</f>
        <v/>
      </c>
      <c r="AV247" s="165" t="str">
        <f>IFERROR(+VLOOKUP(AT247,インプットシート!$B:$Z,21,0),"")</f>
        <v/>
      </c>
      <c r="AW247">
        <v>245</v>
      </c>
      <c r="AX247" s="165" t="str">
        <f t="shared" si="66"/>
        <v>1年目保険料245</v>
      </c>
      <c r="AY247" s="165" t="str">
        <f>IFERROR(+VLOOKUP(AX247,インプットシート!$B:$Z,25,0),"")</f>
        <v/>
      </c>
      <c r="AZ247" s="165" t="str">
        <f>IFERROR(+VLOOKUP(AX247,インプットシート!$B:$Z,21,0),"")</f>
        <v/>
      </c>
      <c r="BA247">
        <v>245</v>
      </c>
      <c r="BB247" s="165" t="str">
        <f t="shared" si="67"/>
        <v>1年目その他の経費245</v>
      </c>
      <c r="BC247" s="165" t="str">
        <f>IFERROR(+VLOOKUP(BB247,インプットシート!$B:$Z,25,0),"")</f>
        <v/>
      </c>
      <c r="BD247" s="165" t="str">
        <f>IFERROR(+VLOOKUP(BB247,インプットシート!$B:$Z,21,0),"")</f>
        <v/>
      </c>
      <c r="BE247">
        <v>245</v>
      </c>
      <c r="BF247" s="165" t="str">
        <f t="shared" si="68"/>
        <v>1年目参加費収入245</v>
      </c>
      <c r="BG247" s="165" t="str">
        <f>IFERROR(+VLOOKUP(BF247,インプットシート!$B:$Z,25,0),"")</f>
        <v/>
      </c>
      <c r="BH247" s="165" t="str">
        <f>IFERROR(+VLOOKUP(BF247,インプットシート!$B:$Z,21,0),"")</f>
        <v/>
      </c>
      <c r="BI247">
        <v>245</v>
      </c>
      <c r="BJ247" s="165" t="str">
        <f t="shared" si="69"/>
        <v>1年目寄付金・協賛金収入245</v>
      </c>
      <c r="BK247" s="165" t="str">
        <f>IFERROR(+VLOOKUP(BJ247,インプットシート!$B:$Z,25,0),"")</f>
        <v/>
      </c>
      <c r="BL247" s="165" t="str">
        <f>IFERROR(+VLOOKUP(BJ247,インプットシート!$B:$Z,21,0),"")</f>
        <v/>
      </c>
      <c r="BM247">
        <v>245</v>
      </c>
      <c r="BN247" s="165" t="str">
        <f t="shared" si="70"/>
        <v>1年目一般会計繰入金245</v>
      </c>
      <c r="BO247" s="165" t="str">
        <f>IFERROR(+VLOOKUP(BN247,インプットシート!$B:$Z,25,0),"")</f>
        <v/>
      </c>
      <c r="BP247" s="165" t="str">
        <f>IFERROR(+VLOOKUP(BN247,インプットシート!$B:$Z,21,0),"")</f>
        <v/>
      </c>
      <c r="BQ247">
        <v>245</v>
      </c>
      <c r="BR247" s="165" t="str">
        <f t="shared" si="71"/>
        <v>1年目賃金（職員）245</v>
      </c>
      <c r="BS247" s="165" t="str">
        <f>IFERROR(+VLOOKUP(BR247,インプットシート!$B:$Z,25,0),"")</f>
        <v/>
      </c>
      <c r="BT247" s="165" t="str">
        <f>IFERROR(+VLOOKUP(BR247,インプットシート!$B:$Z,21,0),"")</f>
        <v/>
      </c>
    </row>
    <row r="248" spans="1:72">
      <c r="A248">
        <v>246</v>
      </c>
      <c r="B248" s="165" t="str">
        <f t="shared" si="54"/>
        <v>1年目謝金246</v>
      </c>
      <c r="C248" s="165" t="str">
        <f>IFERROR(+VLOOKUP(B248,インプットシート!$B:$Z,25,0),"")</f>
        <v/>
      </c>
      <c r="D248" s="165" t="str">
        <f>IFERROR(+VLOOKUP(B248,インプットシート!$B:$Z,21,0),"")</f>
        <v/>
      </c>
      <c r="E248">
        <v>246</v>
      </c>
      <c r="F248" s="165" t="str">
        <f t="shared" si="55"/>
        <v>1年目旅費246</v>
      </c>
      <c r="G248" s="165" t="str">
        <f>IFERROR(+VLOOKUP(F248,インプットシート!$B:$Z,25,0),"")</f>
        <v/>
      </c>
      <c r="H248" s="165" t="str">
        <f>IFERROR(+VLOOKUP(F248,インプットシート!$B:$Z,21,0),"")</f>
        <v/>
      </c>
      <c r="I248">
        <v>246</v>
      </c>
      <c r="J248" s="165" t="str">
        <f t="shared" si="56"/>
        <v>1年目賃金（アルバイト）246</v>
      </c>
      <c r="K248" s="165" t="str">
        <f>IFERROR(+VLOOKUP(J248,インプットシート!$B:$Z,25,0),"")</f>
        <v/>
      </c>
      <c r="L248" s="165" t="str">
        <f>IFERROR(+VLOOKUP(J248,インプットシート!$B:$Z,21,0),"")</f>
        <v/>
      </c>
      <c r="M248">
        <v>246</v>
      </c>
      <c r="N248" s="165" t="str">
        <f t="shared" si="57"/>
        <v>1年目家賃246</v>
      </c>
      <c r="O248" s="165" t="str">
        <f>IFERROR(+VLOOKUP(N248,インプットシート!$B:$Z,25,0),"")</f>
        <v/>
      </c>
      <c r="P248" s="165" t="str">
        <f>IFERROR(+VLOOKUP(N248,インプットシート!$B:$Z,21,0),"")</f>
        <v/>
      </c>
      <c r="Q248">
        <v>246</v>
      </c>
      <c r="R248" s="165" t="str">
        <f t="shared" si="58"/>
        <v>1年目光熱水費246</v>
      </c>
      <c r="S248" s="165" t="str">
        <f>IFERROR(+VLOOKUP(R248,インプットシート!$B:$Z,25,0),"")</f>
        <v/>
      </c>
      <c r="T248" s="165" t="str">
        <f>IFERROR(+VLOOKUP(R248,インプットシート!$B:$Z,21,0),"")</f>
        <v/>
      </c>
      <c r="U248">
        <v>246</v>
      </c>
      <c r="V248" s="165" t="str">
        <f t="shared" si="59"/>
        <v>1年目備品購入費246</v>
      </c>
      <c r="W248" s="165" t="str">
        <f>IFERROR(+VLOOKUP(V248,インプットシート!$B:$Z,25,0),"")</f>
        <v/>
      </c>
      <c r="X248" s="165" t="str">
        <f>IFERROR(+VLOOKUP(V248,インプットシート!$B:$Z,21,0),"")</f>
        <v/>
      </c>
      <c r="Y248">
        <v>246</v>
      </c>
      <c r="Z248" s="165" t="str">
        <f t="shared" si="60"/>
        <v>1年目消耗品費246</v>
      </c>
      <c r="AA248" s="165" t="str">
        <f>IFERROR(+VLOOKUP(Z248,インプットシート!$B:$Z,25,0),"")</f>
        <v/>
      </c>
      <c r="AB248" s="165" t="str">
        <f>IFERROR(+VLOOKUP(Z248,インプットシート!$B:$Z,21,0),"")</f>
        <v/>
      </c>
      <c r="AC248">
        <v>246</v>
      </c>
      <c r="AD248" s="165" t="str">
        <f t="shared" si="61"/>
        <v>1年目借料損料246</v>
      </c>
      <c r="AE248" s="165" t="str">
        <f>IFERROR(+VLOOKUP(AD248,インプットシート!$B:$Z,25,0),"")</f>
        <v/>
      </c>
      <c r="AF248" s="165" t="str">
        <f>IFERROR(+VLOOKUP(AD248,インプットシート!$B:$Z,21,0),"")</f>
        <v/>
      </c>
      <c r="AG248">
        <v>246</v>
      </c>
      <c r="AH248" s="165" t="str">
        <f t="shared" si="62"/>
        <v>1年目印刷製本費246</v>
      </c>
      <c r="AI248" s="165" t="str">
        <f>IFERROR(+VLOOKUP(AH248,インプットシート!$B:$Z,25,0),"")</f>
        <v/>
      </c>
      <c r="AJ248" s="165" t="str">
        <f>IFERROR(+VLOOKUP(AH248,インプットシート!$B:$Z,21,0),"")</f>
        <v/>
      </c>
      <c r="AK248">
        <v>246</v>
      </c>
      <c r="AL248" s="165" t="str">
        <f t="shared" si="63"/>
        <v>1年目通信運搬費246</v>
      </c>
      <c r="AM248" s="165" t="str">
        <f>IFERROR(+VLOOKUP(AL248,インプットシート!$B:$Z,25,0),"")</f>
        <v/>
      </c>
      <c r="AN248" s="165" t="str">
        <f>IFERROR(+VLOOKUP(AL248,インプットシート!$B:$Z,21,0),"")</f>
        <v/>
      </c>
      <c r="AO248">
        <v>246</v>
      </c>
      <c r="AP248" s="165" t="str">
        <f t="shared" si="64"/>
        <v>1年目委託費246</v>
      </c>
      <c r="AQ248" s="165" t="str">
        <f>IFERROR(+VLOOKUP(AP248,インプットシート!$B:$Z,25,0),"")</f>
        <v/>
      </c>
      <c r="AR248" s="165" t="str">
        <f>IFERROR(+VLOOKUP(AP248,インプットシート!$B:$Z,21,0),"")</f>
        <v/>
      </c>
      <c r="AS248">
        <v>246</v>
      </c>
      <c r="AT248" s="165" t="str">
        <f t="shared" si="65"/>
        <v>1年目雑役務費246</v>
      </c>
      <c r="AU248" s="165" t="str">
        <f>IFERROR(+VLOOKUP(AT248,インプットシート!$B:$Z,25,0),"")</f>
        <v/>
      </c>
      <c r="AV248" s="165" t="str">
        <f>IFERROR(+VLOOKUP(AT248,インプットシート!$B:$Z,21,0),"")</f>
        <v/>
      </c>
      <c r="AW248">
        <v>246</v>
      </c>
      <c r="AX248" s="165" t="str">
        <f t="shared" si="66"/>
        <v>1年目保険料246</v>
      </c>
      <c r="AY248" s="165" t="str">
        <f>IFERROR(+VLOOKUP(AX248,インプットシート!$B:$Z,25,0),"")</f>
        <v/>
      </c>
      <c r="AZ248" s="165" t="str">
        <f>IFERROR(+VLOOKUP(AX248,インプットシート!$B:$Z,21,0),"")</f>
        <v/>
      </c>
      <c r="BA248">
        <v>246</v>
      </c>
      <c r="BB248" s="165" t="str">
        <f t="shared" si="67"/>
        <v>1年目その他の経費246</v>
      </c>
      <c r="BC248" s="165" t="str">
        <f>IFERROR(+VLOOKUP(BB248,インプットシート!$B:$Z,25,0),"")</f>
        <v/>
      </c>
      <c r="BD248" s="165" t="str">
        <f>IFERROR(+VLOOKUP(BB248,インプットシート!$B:$Z,21,0),"")</f>
        <v/>
      </c>
      <c r="BE248">
        <v>246</v>
      </c>
      <c r="BF248" s="165" t="str">
        <f t="shared" si="68"/>
        <v>1年目参加費収入246</v>
      </c>
      <c r="BG248" s="165" t="str">
        <f>IFERROR(+VLOOKUP(BF248,インプットシート!$B:$Z,25,0),"")</f>
        <v/>
      </c>
      <c r="BH248" s="165" t="str">
        <f>IFERROR(+VLOOKUP(BF248,インプットシート!$B:$Z,21,0),"")</f>
        <v/>
      </c>
      <c r="BI248">
        <v>246</v>
      </c>
      <c r="BJ248" s="165" t="str">
        <f t="shared" si="69"/>
        <v>1年目寄付金・協賛金収入246</v>
      </c>
      <c r="BK248" s="165" t="str">
        <f>IFERROR(+VLOOKUP(BJ248,インプットシート!$B:$Z,25,0),"")</f>
        <v/>
      </c>
      <c r="BL248" s="165" t="str">
        <f>IFERROR(+VLOOKUP(BJ248,インプットシート!$B:$Z,21,0),"")</f>
        <v/>
      </c>
      <c r="BM248">
        <v>246</v>
      </c>
      <c r="BN248" s="165" t="str">
        <f t="shared" si="70"/>
        <v>1年目一般会計繰入金246</v>
      </c>
      <c r="BO248" s="165" t="str">
        <f>IFERROR(+VLOOKUP(BN248,インプットシート!$B:$Z,25,0),"")</f>
        <v/>
      </c>
      <c r="BP248" s="165" t="str">
        <f>IFERROR(+VLOOKUP(BN248,インプットシート!$B:$Z,21,0),"")</f>
        <v/>
      </c>
      <c r="BQ248">
        <v>246</v>
      </c>
      <c r="BR248" s="165" t="str">
        <f t="shared" si="71"/>
        <v>1年目賃金（職員）246</v>
      </c>
      <c r="BS248" s="165" t="str">
        <f>IFERROR(+VLOOKUP(BR248,インプットシート!$B:$Z,25,0),"")</f>
        <v/>
      </c>
      <c r="BT248" s="165" t="str">
        <f>IFERROR(+VLOOKUP(BR248,インプットシート!$B:$Z,21,0),"")</f>
        <v/>
      </c>
    </row>
    <row r="249" spans="1:72">
      <c r="A249">
        <v>247</v>
      </c>
      <c r="B249" s="165" t="str">
        <f t="shared" si="54"/>
        <v>1年目謝金247</v>
      </c>
      <c r="C249" s="165" t="str">
        <f>IFERROR(+VLOOKUP(B249,インプットシート!$B:$Z,25,0),"")</f>
        <v/>
      </c>
      <c r="D249" s="165" t="str">
        <f>IFERROR(+VLOOKUP(B249,インプットシート!$B:$Z,21,0),"")</f>
        <v/>
      </c>
      <c r="E249">
        <v>247</v>
      </c>
      <c r="F249" s="165" t="str">
        <f t="shared" si="55"/>
        <v>1年目旅費247</v>
      </c>
      <c r="G249" s="165" t="str">
        <f>IFERROR(+VLOOKUP(F249,インプットシート!$B:$Z,25,0),"")</f>
        <v/>
      </c>
      <c r="H249" s="165" t="str">
        <f>IFERROR(+VLOOKUP(F249,インプットシート!$B:$Z,21,0),"")</f>
        <v/>
      </c>
      <c r="I249">
        <v>247</v>
      </c>
      <c r="J249" s="165" t="str">
        <f t="shared" si="56"/>
        <v>1年目賃金（アルバイト）247</v>
      </c>
      <c r="K249" s="165" t="str">
        <f>IFERROR(+VLOOKUP(J249,インプットシート!$B:$Z,25,0),"")</f>
        <v/>
      </c>
      <c r="L249" s="165" t="str">
        <f>IFERROR(+VLOOKUP(J249,インプットシート!$B:$Z,21,0),"")</f>
        <v/>
      </c>
      <c r="M249">
        <v>247</v>
      </c>
      <c r="N249" s="165" t="str">
        <f t="shared" si="57"/>
        <v>1年目家賃247</v>
      </c>
      <c r="O249" s="165" t="str">
        <f>IFERROR(+VLOOKUP(N249,インプットシート!$B:$Z,25,0),"")</f>
        <v/>
      </c>
      <c r="P249" s="165" t="str">
        <f>IFERROR(+VLOOKUP(N249,インプットシート!$B:$Z,21,0),"")</f>
        <v/>
      </c>
      <c r="Q249">
        <v>247</v>
      </c>
      <c r="R249" s="165" t="str">
        <f t="shared" si="58"/>
        <v>1年目光熱水費247</v>
      </c>
      <c r="S249" s="165" t="str">
        <f>IFERROR(+VLOOKUP(R249,インプットシート!$B:$Z,25,0),"")</f>
        <v/>
      </c>
      <c r="T249" s="165" t="str">
        <f>IFERROR(+VLOOKUP(R249,インプットシート!$B:$Z,21,0),"")</f>
        <v/>
      </c>
      <c r="U249">
        <v>247</v>
      </c>
      <c r="V249" s="165" t="str">
        <f t="shared" si="59"/>
        <v>1年目備品購入費247</v>
      </c>
      <c r="W249" s="165" t="str">
        <f>IFERROR(+VLOOKUP(V249,インプットシート!$B:$Z,25,0),"")</f>
        <v/>
      </c>
      <c r="X249" s="165" t="str">
        <f>IFERROR(+VLOOKUP(V249,インプットシート!$B:$Z,21,0),"")</f>
        <v/>
      </c>
      <c r="Y249">
        <v>247</v>
      </c>
      <c r="Z249" s="165" t="str">
        <f t="shared" si="60"/>
        <v>1年目消耗品費247</v>
      </c>
      <c r="AA249" s="165" t="str">
        <f>IFERROR(+VLOOKUP(Z249,インプットシート!$B:$Z,25,0),"")</f>
        <v/>
      </c>
      <c r="AB249" s="165" t="str">
        <f>IFERROR(+VLOOKUP(Z249,インプットシート!$B:$Z,21,0),"")</f>
        <v/>
      </c>
      <c r="AC249">
        <v>247</v>
      </c>
      <c r="AD249" s="165" t="str">
        <f t="shared" si="61"/>
        <v>1年目借料損料247</v>
      </c>
      <c r="AE249" s="165" t="str">
        <f>IFERROR(+VLOOKUP(AD249,インプットシート!$B:$Z,25,0),"")</f>
        <v/>
      </c>
      <c r="AF249" s="165" t="str">
        <f>IFERROR(+VLOOKUP(AD249,インプットシート!$B:$Z,21,0),"")</f>
        <v/>
      </c>
      <c r="AG249">
        <v>247</v>
      </c>
      <c r="AH249" s="165" t="str">
        <f t="shared" si="62"/>
        <v>1年目印刷製本費247</v>
      </c>
      <c r="AI249" s="165" t="str">
        <f>IFERROR(+VLOOKUP(AH249,インプットシート!$B:$Z,25,0),"")</f>
        <v/>
      </c>
      <c r="AJ249" s="165" t="str">
        <f>IFERROR(+VLOOKUP(AH249,インプットシート!$B:$Z,21,0),"")</f>
        <v/>
      </c>
      <c r="AK249">
        <v>247</v>
      </c>
      <c r="AL249" s="165" t="str">
        <f t="shared" si="63"/>
        <v>1年目通信運搬費247</v>
      </c>
      <c r="AM249" s="165" t="str">
        <f>IFERROR(+VLOOKUP(AL249,インプットシート!$B:$Z,25,0),"")</f>
        <v/>
      </c>
      <c r="AN249" s="165" t="str">
        <f>IFERROR(+VLOOKUP(AL249,インプットシート!$B:$Z,21,0),"")</f>
        <v/>
      </c>
      <c r="AO249">
        <v>247</v>
      </c>
      <c r="AP249" s="165" t="str">
        <f t="shared" si="64"/>
        <v>1年目委託費247</v>
      </c>
      <c r="AQ249" s="165" t="str">
        <f>IFERROR(+VLOOKUP(AP249,インプットシート!$B:$Z,25,0),"")</f>
        <v/>
      </c>
      <c r="AR249" s="165" t="str">
        <f>IFERROR(+VLOOKUP(AP249,インプットシート!$B:$Z,21,0),"")</f>
        <v/>
      </c>
      <c r="AS249">
        <v>247</v>
      </c>
      <c r="AT249" s="165" t="str">
        <f t="shared" si="65"/>
        <v>1年目雑役務費247</v>
      </c>
      <c r="AU249" s="165" t="str">
        <f>IFERROR(+VLOOKUP(AT249,インプットシート!$B:$Z,25,0),"")</f>
        <v/>
      </c>
      <c r="AV249" s="165" t="str">
        <f>IFERROR(+VLOOKUP(AT249,インプットシート!$B:$Z,21,0),"")</f>
        <v/>
      </c>
      <c r="AW249">
        <v>247</v>
      </c>
      <c r="AX249" s="165" t="str">
        <f t="shared" si="66"/>
        <v>1年目保険料247</v>
      </c>
      <c r="AY249" s="165" t="str">
        <f>IFERROR(+VLOOKUP(AX249,インプットシート!$B:$Z,25,0),"")</f>
        <v/>
      </c>
      <c r="AZ249" s="165" t="str">
        <f>IFERROR(+VLOOKUP(AX249,インプットシート!$B:$Z,21,0),"")</f>
        <v/>
      </c>
      <c r="BA249">
        <v>247</v>
      </c>
      <c r="BB249" s="165" t="str">
        <f t="shared" si="67"/>
        <v>1年目その他の経費247</v>
      </c>
      <c r="BC249" s="165" t="str">
        <f>IFERROR(+VLOOKUP(BB249,インプットシート!$B:$Z,25,0),"")</f>
        <v/>
      </c>
      <c r="BD249" s="165" t="str">
        <f>IFERROR(+VLOOKUP(BB249,インプットシート!$B:$Z,21,0),"")</f>
        <v/>
      </c>
      <c r="BE249">
        <v>247</v>
      </c>
      <c r="BF249" s="165" t="str">
        <f t="shared" si="68"/>
        <v>1年目参加費収入247</v>
      </c>
      <c r="BG249" s="165" t="str">
        <f>IFERROR(+VLOOKUP(BF249,インプットシート!$B:$Z,25,0),"")</f>
        <v/>
      </c>
      <c r="BH249" s="165" t="str">
        <f>IFERROR(+VLOOKUP(BF249,インプットシート!$B:$Z,21,0),"")</f>
        <v/>
      </c>
      <c r="BI249">
        <v>247</v>
      </c>
      <c r="BJ249" s="165" t="str">
        <f t="shared" si="69"/>
        <v>1年目寄付金・協賛金収入247</v>
      </c>
      <c r="BK249" s="165" t="str">
        <f>IFERROR(+VLOOKUP(BJ249,インプットシート!$B:$Z,25,0),"")</f>
        <v/>
      </c>
      <c r="BL249" s="165" t="str">
        <f>IFERROR(+VLOOKUP(BJ249,インプットシート!$B:$Z,21,0),"")</f>
        <v/>
      </c>
      <c r="BM249">
        <v>247</v>
      </c>
      <c r="BN249" s="165" t="str">
        <f t="shared" si="70"/>
        <v>1年目一般会計繰入金247</v>
      </c>
      <c r="BO249" s="165" t="str">
        <f>IFERROR(+VLOOKUP(BN249,インプットシート!$B:$Z,25,0),"")</f>
        <v/>
      </c>
      <c r="BP249" s="165" t="str">
        <f>IFERROR(+VLOOKUP(BN249,インプットシート!$B:$Z,21,0),"")</f>
        <v/>
      </c>
      <c r="BQ249">
        <v>247</v>
      </c>
      <c r="BR249" s="165" t="str">
        <f t="shared" si="71"/>
        <v>1年目賃金（職員）247</v>
      </c>
      <c r="BS249" s="165" t="str">
        <f>IFERROR(+VLOOKUP(BR249,インプットシート!$B:$Z,25,0),"")</f>
        <v/>
      </c>
      <c r="BT249" s="165" t="str">
        <f>IFERROR(+VLOOKUP(BR249,インプットシート!$B:$Z,21,0),"")</f>
        <v/>
      </c>
    </row>
    <row r="250" spans="1:72">
      <c r="D250">
        <f>SUM(D3:D249)</f>
        <v>0</v>
      </c>
      <c r="H250">
        <f>SUM(H3:H249)</f>
        <v>0</v>
      </c>
      <c r="L250">
        <f>SUM(L3:L249)</f>
        <v>0</v>
      </c>
      <c r="P250">
        <f>SUM(P3:P249)</f>
        <v>0</v>
      </c>
      <c r="T250">
        <f>SUM(T3:T249)</f>
        <v>0</v>
      </c>
      <c r="X250">
        <f>SUM(X3:X249)</f>
        <v>0</v>
      </c>
      <c r="AB250">
        <f>SUM(AB3:AB249)</f>
        <v>0</v>
      </c>
      <c r="AF250">
        <f>SUM(AF3:AF249)</f>
        <v>0</v>
      </c>
      <c r="AJ250">
        <f>SUM(AJ3:AJ249)</f>
        <v>0</v>
      </c>
      <c r="AN250">
        <f>SUM(AN3:AN249)</f>
        <v>0</v>
      </c>
      <c r="AR250">
        <f>SUM(AR3:AR249)</f>
        <v>0</v>
      </c>
      <c r="AV250">
        <f>SUM(AV3:AV249)</f>
        <v>0</v>
      </c>
      <c r="AZ250">
        <f>SUM(AZ3:AZ249)</f>
        <v>0</v>
      </c>
      <c r="BD250">
        <f>SUM(BD3:BD249)</f>
        <v>0</v>
      </c>
      <c r="BH250">
        <f>SUM(BH3:BH249)</f>
        <v>0</v>
      </c>
      <c r="BL250">
        <f>SUM(BL3:BL249)</f>
        <v>0</v>
      </c>
      <c r="BP250">
        <f>SUM(BP3:BP249)</f>
        <v>0</v>
      </c>
      <c r="BT250">
        <f>SUM(BT3:BT249)</f>
        <v>0</v>
      </c>
    </row>
    <row r="255" spans="1:72">
      <c r="A255" t="s">
        <v>491</v>
      </c>
      <c r="E255" t="s">
        <v>491</v>
      </c>
      <c r="I255" t="s">
        <v>491</v>
      </c>
      <c r="M255" t="s">
        <v>491</v>
      </c>
      <c r="Q255" t="s">
        <v>491</v>
      </c>
      <c r="U255" t="s">
        <v>491</v>
      </c>
      <c r="Y255" t="s">
        <v>491</v>
      </c>
      <c r="AC255" t="s">
        <v>491</v>
      </c>
      <c r="AG255" t="s">
        <v>491</v>
      </c>
      <c r="AK255" t="s">
        <v>491</v>
      </c>
      <c r="AO255" t="s">
        <v>491</v>
      </c>
      <c r="AS255" t="s">
        <v>491</v>
      </c>
      <c r="AW255" t="s">
        <v>491</v>
      </c>
      <c r="BA255" t="s">
        <v>491</v>
      </c>
      <c r="BE255" t="s">
        <v>491</v>
      </c>
      <c r="BI255" t="s">
        <v>491</v>
      </c>
      <c r="BM255" t="s">
        <v>491</v>
      </c>
      <c r="BQ255" t="s">
        <v>401</v>
      </c>
    </row>
    <row r="256" spans="1:72">
      <c r="A256">
        <v>1</v>
      </c>
      <c r="B256" s="165" t="str">
        <f t="shared" ref="B256:B319" si="72">A$255&amp;B$1&amp;A256</f>
        <v>2年目謝金1</v>
      </c>
      <c r="C256" s="165" t="str">
        <f>IFERROR(+VLOOKUP(B256,インプットシート!$B:$Z,25,0),"")</f>
        <v/>
      </c>
      <c r="D256" s="165" t="str">
        <f>IFERROR(+VLOOKUP(B256,インプットシート!$B:$Z,21,0),"")</f>
        <v/>
      </c>
      <c r="E256">
        <v>1</v>
      </c>
      <c r="F256" s="165" t="str">
        <f t="shared" ref="F256:F319" si="73">E$255&amp;F$1&amp;E256</f>
        <v>2年目旅費1</v>
      </c>
      <c r="G256" s="165" t="str">
        <f>IFERROR(+VLOOKUP(F256,インプットシート!$B:$Z,25,0),"")</f>
        <v/>
      </c>
      <c r="H256" s="165" t="str">
        <f>IFERROR(+VLOOKUP(F256,インプットシート!$B:$Z,21,0),"")</f>
        <v/>
      </c>
      <c r="I256">
        <v>1</v>
      </c>
      <c r="J256" s="165" t="str">
        <f t="shared" ref="J256:J319" si="74">I$255&amp;J$1&amp;I256</f>
        <v>2年目賃金（アルバイト）1</v>
      </c>
      <c r="K256" s="165" t="str">
        <f>IFERROR(+VLOOKUP(J256,インプットシート!$B:$Z,25,0),"")</f>
        <v/>
      </c>
      <c r="L256" s="165" t="str">
        <f>IFERROR(+VLOOKUP(J256,インプットシート!$B:$Z,21,0),"")</f>
        <v/>
      </c>
      <c r="M256">
        <v>1</v>
      </c>
      <c r="N256" s="165" t="str">
        <f t="shared" ref="N256:N319" si="75">M$255&amp;N$1&amp;M256</f>
        <v>2年目家賃1</v>
      </c>
      <c r="O256" s="165" t="str">
        <f>IFERROR(+VLOOKUP(N256,インプットシート!$B:$Z,25,0),"")</f>
        <v/>
      </c>
      <c r="P256" s="165" t="str">
        <f>IFERROR(+VLOOKUP(N256,インプットシート!$B:$Z,21,0),"")</f>
        <v/>
      </c>
      <c r="Q256">
        <v>1</v>
      </c>
      <c r="R256" s="165" t="str">
        <f t="shared" ref="R256:R319" si="76">Q$255&amp;R$1&amp;Q256</f>
        <v>2年目光熱水費1</v>
      </c>
      <c r="S256" s="165" t="str">
        <f>IFERROR(+VLOOKUP(R256,インプットシート!$B:$Z,25,0),"")</f>
        <v/>
      </c>
      <c r="T256" s="165" t="str">
        <f>IFERROR(+VLOOKUP(R256,インプットシート!$B:$Z,21,0),"")</f>
        <v/>
      </c>
      <c r="U256">
        <v>1</v>
      </c>
      <c r="V256" s="165" t="str">
        <f t="shared" ref="V256:V319" si="77">U$255&amp;V$1&amp;U256</f>
        <v>2年目備品購入費1</v>
      </c>
      <c r="W256" s="165" t="str">
        <f>IFERROR(+VLOOKUP(V256,インプットシート!$B:$Z,25,0),"")</f>
        <v/>
      </c>
      <c r="X256" s="165" t="str">
        <f>IFERROR(+VLOOKUP(V256,インプットシート!$B:$Z,21,0),"")</f>
        <v/>
      </c>
      <c r="Y256">
        <v>1</v>
      </c>
      <c r="Z256" s="165" t="str">
        <f t="shared" ref="Z256:Z319" si="78">Y$255&amp;Z$1&amp;Y256</f>
        <v>2年目消耗品費1</v>
      </c>
      <c r="AA256" s="165" t="str">
        <f>IFERROR(+VLOOKUP(Z256,インプットシート!$B:$Z,25,0),"")</f>
        <v/>
      </c>
      <c r="AB256" s="165" t="str">
        <f>IFERROR(+VLOOKUP(Z256,インプットシート!$B:$Z,21,0),"")</f>
        <v/>
      </c>
      <c r="AC256">
        <v>1</v>
      </c>
      <c r="AD256" s="165" t="str">
        <f t="shared" ref="AD256:AD319" si="79">AC$255&amp;AD$1&amp;AC256</f>
        <v>2年目借料損料1</v>
      </c>
      <c r="AE256" s="165" t="str">
        <f>IFERROR(+VLOOKUP(AD256,インプットシート!$B:$Z,25,0),"")</f>
        <v/>
      </c>
      <c r="AF256" s="165" t="str">
        <f>IFERROR(+VLOOKUP(AD256,インプットシート!$B:$Z,21,0),"")</f>
        <v/>
      </c>
      <c r="AG256">
        <v>1</v>
      </c>
      <c r="AH256" s="165" t="str">
        <f t="shared" ref="AH256:AH319" si="80">AG$255&amp;AH$1&amp;AG256</f>
        <v>2年目印刷製本費1</v>
      </c>
      <c r="AI256" s="165" t="str">
        <f>IFERROR(+VLOOKUP(AH256,インプットシート!$B:$Z,25,0),"")</f>
        <v/>
      </c>
      <c r="AJ256" s="165" t="str">
        <f>IFERROR(+VLOOKUP(AH256,インプットシート!$B:$Z,21,0),"")</f>
        <v/>
      </c>
      <c r="AK256">
        <v>1</v>
      </c>
      <c r="AL256" s="165" t="str">
        <f t="shared" ref="AL256:AL319" si="81">AK$255&amp;AL$1&amp;AK256</f>
        <v>2年目通信運搬費1</v>
      </c>
      <c r="AM256" s="165" t="str">
        <f>IFERROR(+VLOOKUP(AL256,インプットシート!$B:$Z,25,0),"")</f>
        <v/>
      </c>
      <c r="AN256" s="165" t="str">
        <f>IFERROR(+VLOOKUP(AL256,インプットシート!$B:$Z,21,0),"")</f>
        <v/>
      </c>
      <c r="AO256">
        <v>1</v>
      </c>
      <c r="AP256" s="165" t="str">
        <f t="shared" ref="AP256:AP319" si="82">AO$255&amp;AP$1&amp;AO256</f>
        <v>2年目委託費1</v>
      </c>
      <c r="AQ256" s="165" t="str">
        <f>IFERROR(+VLOOKUP(AP256,インプットシート!$B:$Z,25,0),"")</f>
        <v/>
      </c>
      <c r="AR256" s="165" t="str">
        <f>IFERROR(+VLOOKUP(AP256,インプットシート!$B:$Z,21,0),"")</f>
        <v/>
      </c>
      <c r="AS256">
        <v>1</v>
      </c>
      <c r="AT256" s="165" t="str">
        <f t="shared" ref="AT256:AT319" si="83">AS$255&amp;AT$1&amp;AS256</f>
        <v>2年目雑役務費1</v>
      </c>
      <c r="AU256" s="165" t="str">
        <f>IFERROR(+VLOOKUP(AT256,インプットシート!$B:$Z,25,0),"")</f>
        <v/>
      </c>
      <c r="AV256" s="165" t="str">
        <f>IFERROR(+VLOOKUP(AT256,インプットシート!$B:$Z,21,0),"")</f>
        <v/>
      </c>
      <c r="AW256">
        <v>1</v>
      </c>
      <c r="AX256" s="165" t="str">
        <f t="shared" ref="AX256:AX319" si="84">AW$255&amp;AX$1&amp;AW256</f>
        <v>2年目保険料1</v>
      </c>
      <c r="AY256" s="165" t="str">
        <f>IFERROR(+VLOOKUP(AX256,インプットシート!$B:$Z,25,0),"")</f>
        <v/>
      </c>
      <c r="AZ256" s="165" t="str">
        <f>IFERROR(+VLOOKUP(AX256,インプットシート!$B:$Z,21,0),"")</f>
        <v/>
      </c>
      <c r="BA256">
        <v>1</v>
      </c>
      <c r="BB256" s="165" t="str">
        <f t="shared" ref="BB256:BB319" si="85">BA$255&amp;BB$1&amp;BA256</f>
        <v>2年目その他の経費1</v>
      </c>
      <c r="BC256" s="165" t="str">
        <f>IFERROR(+VLOOKUP(BB256,インプットシート!$B:$Z,25,0),"")</f>
        <v/>
      </c>
      <c r="BD256" s="165" t="str">
        <f>IFERROR(+VLOOKUP(BB256,インプットシート!$B:$Z,21,0),"")</f>
        <v/>
      </c>
      <c r="BE256">
        <v>1</v>
      </c>
      <c r="BF256" s="165" t="str">
        <f t="shared" ref="BF256:BF319" si="86">BE$255&amp;BF$1&amp;BE256</f>
        <v>2年目参加費収入1</v>
      </c>
      <c r="BG256" s="165" t="str">
        <f>IFERROR(+VLOOKUP(BF256,インプットシート!$B:$Z,25,0),"")</f>
        <v/>
      </c>
      <c r="BH256" s="165" t="str">
        <f>IFERROR(+VLOOKUP(BF256,インプットシート!$B:$Z,21,0),"")</f>
        <v/>
      </c>
      <c r="BI256">
        <v>1</v>
      </c>
      <c r="BJ256" s="165" t="str">
        <f t="shared" ref="BJ256:BJ319" si="87">BI$255&amp;BJ$1&amp;BI256</f>
        <v>2年目寄付金・協賛金収入1</v>
      </c>
      <c r="BK256" s="165" t="str">
        <f>IFERROR(+VLOOKUP(BJ256,インプットシート!$B:$Z,25,0),"")</f>
        <v/>
      </c>
      <c r="BL256" s="165" t="str">
        <f>IFERROR(+VLOOKUP(BJ256,インプットシート!$B:$Z,21,0),"")</f>
        <v/>
      </c>
      <c r="BM256">
        <v>1</v>
      </c>
      <c r="BN256" s="165" t="str">
        <f t="shared" ref="BN256:BN319" si="88">BM$255&amp;BN$1&amp;BM256</f>
        <v>2年目一般会計繰入金1</v>
      </c>
      <c r="BO256" s="165" t="str">
        <f>IFERROR(+VLOOKUP(BN256,インプットシート!$B:$Z,25,0),"")</f>
        <v/>
      </c>
      <c r="BP256" s="165" t="str">
        <f>IFERROR(+VLOOKUP(BN256,インプットシート!$B:$Z,21,0),"")</f>
        <v/>
      </c>
      <c r="BQ256">
        <v>1</v>
      </c>
      <c r="BR256" s="165" t="str">
        <f t="shared" ref="BR256:BR319" si="89">BQ$255&amp;BR$1&amp;BQ256</f>
        <v>2年目賃金（職員）1</v>
      </c>
      <c r="BS256" s="165" t="str">
        <f>IFERROR(+VLOOKUP(BR256,インプットシート!$B:$Z,25,0),"")</f>
        <v/>
      </c>
      <c r="BT256" s="165" t="str">
        <f>IFERROR(+VLOOKUP(BR256,インプットシート!$B:$Z,21,0),"")</f>
        <v/>
      </c>
    </row>
    <row r="257" spans="1:72">
      <c r="A257">
        <v>2</v>
      </c>
      <c r="B257" s="165" t="str">
        <f t="shared" si="72"/>
        <v>2年目謝金2</v>
      </c>
      <c r="C257" s="165" t="str">
        <f>IFERROR(+VLOOKUP(B257,インプットシート!$B:$Z,25,0),"")</f>
        <v/>
      </c>
      <c r="D257" s="165" t="str">
        <f>IFERROR(+VLOOKUP(B257,インプットシート!$B:$Z,21,0),"")</f>
        <v/>
      </c>
      <c r="E257">
        <v>2</v>
      </c>
      <c r="F257" s="165" t="str">
        <f t="shared" si="73"/>
        <v>2年目旅費2</v>
      </c>
      <c r="G257" s="165" t="str">
        <f>IFERROR(+VLOOKUP(F257,インプットシート!$B:$Z,25,0),"")</f>
        <v/>
      </c>
      <c r="H257" s="165" t="str">
        <f>IFERROR(+VLOOKUP(F257,インプットシート!$B:$Z,21,0),"")</f>
        <v/>
      </c>
      <c r="I257">
        <v>2</v>
      </c>
      <c r="J257" s="165" t="str">
        <f t="shared" si="74"/>
        <v>2年目賃金（アルバイト）2</v>
      </c>
      <c r="K257" s="165" t="str">
        <f>IFERROR(+VLOOKUP(J257,インプットシート!$B:$Z,25,0),"")</f>
        <v/>
      </c>
      <c r="L257" s="165" t="str">
        <f>IFERROR(+VLOOKUP(J257,インプットシート!$B:$Z,21,0),"")</f>
        <v/>
      </c>
      <c r="M257">
        <v>2</v>
      </c>
      <c r="N257" s="165" t="str">
        <f t="shared" si="75"/>
        <v>2年目家賃2</v>
      </c>
      <c r="O257" s="165" t="str">
        <f>IFERROR(+VLOOKUP(N257,インプットシート!$B:$Z,25,0),"")</f>
        <v/>
      </c>
      <c r="P257" s="165" t="str">
        <f>IFERROR(+VLOOKUP(N257,インプットシート!$B:$Z,21,0),"")</f>
        <v/>
      </c>
      <c r="Q257">
        <v>2</v>
      </c>
      <c r="R257" s="165" t="str">
        <f t="shared" si="76"/>
        <v>2年目光熱水費2</v>
      </c>
      <c r="S257" s="165" t="str">
        <f>IFERROR(+VLOOKUP(R257,インプットシート!$B:$Z,25,0),"")</f>
        <v/>
      </c>
      <c r="T257" s="165" t="str">
        <f>IFERROR(+VLOOKUP(R257,インプットシート!$B:$Z,21,0),"")</f>
        <v/>
      </c>
      <c r="U257">
        <v>2</v>
      </c>
      <c r="V257" s="165" t="str">
        <f t="shared" si="77"/>
        <v>2年目備品購入費2</v>
      </c>
      <c r="W257" s="165" t="str">
        <f>IFERROR(+VLOOKUP(V257,インプットシート!$B:$Z,25,0),"")</f>
        <v/>
      </c>
      <c r="X257" s="165" t="str">
        <f>IFERROR(+VLOOKUP(V257,インプットシート!$B:$Z,21,0),"")</f>
        <v/>
      </c>
      <c r="Y257">
        <v>2</v>
      </c>
      <c r="Z257" s="165" t="str">
        <f t="shared" si="78"/>
        <v>2年目消耗品費2</v>
      </c>
      <c r="AA257" s="165" t="str">
        <f>IFERROR(+VLOOKUP(Z257,インプットシート!$B:$Z,25,0),"")</f>
        <v/>
      </c>
      <c r="AB257" s="165" t="str">
        <f>IFERROR(+VLOOKUP(Z257,インプットシート!$B:$Z,21,0),"")</f>
        <v/>
      </c>
      <c r="AC257">
        <v>2</v>
      </c>
      <c r="AD257" s="165" t="str">
        <f t="shared" si="79"/>
        <v>2年目借料損料2</v>
      </c>
      <c r="AE257" s="165" t="str">
        <f>IFERROR(+VLOOKUP(AD257,インプットシート!$B:$Z,25,0),"")</f>
        <v/>
      </c>
      <c r="AF257" s="165" t="str">
        <f>IFERROR(+VLOOKUP(AD257,インプットシート!$B:$Z,21,0),"")</f>
        <v/>
      </c>
      <c r="AG257">
        <v>2</v>
      </c>
      <c r="AH257" s="165" t="str">
        <f t="shared" si="80"/>
        <v>2年目印刷製本費2</v>
      </c>
      <c r="AI257" s="165" t="str">
        <f>IFERROR(+VLOOKUP(AH257,インプットシート!$B:$Z,25,0),"")</f>
        <v/>
      </c>
      <c r="AJ257" s="165" t="str">
        <f>IFERROR(+VLOOKUP(AH257,インプットシート!$B:$Z,21,0),"")</f>
        <v/>
      </c>
      <c r="AK257">
        <v>2</v>
      </c>
      <c r="AL257" s="165" t="str">
        <f t="shared" si="81"/>
        <v>2年目通信運搬費2</v>
      </c>
      <c r="AM257" s="165" t="str">
        <f>IFERROR(+VLOOKUP(AL257,インプットシート!$B:$Z,25,0),"")</f>
        <v/>
      </c>
      <c r="AN257" s="165" t="str">
        <f>IFERROR(+VLOOKUP(AL257,インプットシート!$B:$Z,21,0),"")</f>
        <v/>
      </c>
      <c r="AO257">
        <v>2</v>
      </c>
      <c r="AP257" s="165" t="str">
        <f t="shared" si="82"/>
        <v>2年目委託費2</v>
      </c>
      <c r="AQ257" s="165" t="str">
        <f>IFERROR(+VLOOKUP(AP257,インプットシート!$B:$Z,25,0),"")</f>
        <v/>
      </c>
      <c r="AR257" s="165" t="str">
        <f>IFERROR(+VLOOKUP(AP257,インプットシート!$B:$Z,21,0),"")</f>
        <v/>
      </c>
      <c r="AS257">
        <v>2</v>
      </c>
      <c r="AT257" s="165" t="str">
        <f t="shared" si="83"/>
        <v>2年目雑役務費2</v>
      </c>
      <c r="AU257" s="165" t="str">
        <f>IFERROR(+VLOOKUP(AT257,インプットシート!$B:$Z,25,0),"")</f>
        <v/>
      </c>
      <c r="AV257" s="165" t="str">
        <f>IFERROR(+VLOOKUP(AT257,インプットシート!$B:$Z,21,0),"")</f>
        <v/>
      </c>
      <c r="AW257">
        <v>2</v>
      </c>
      <c r="AX257" s="165" t="str">
        <f t="shared" si="84"/>
        <v>2年目保険料2</v>
      </c>
      <c r="AY257" s="165" t="str">
        <f>IFERROR(+VLOOKUP(AX257,インプットシート!$B:$Z,25,0),"")</f>
        <v/>
      </c>
      <c r="AZ257" s="165" t="str">
        <f>IFERROR(+VLOOKUP(AX257,インプットシート!$B:$Z,21,0),"")</f>
        <v/>
      </c>
      <c r="BA257">
        <v>2</v>
      </c>
      <c r="BB257" s="165" t="str">
        <f t="shared" si="85"/>
        <v>2年目その他の経費2</v>
      </c>
      <c r="BC257" s="165" t="str">
        <f>IFERROR(+VLOOKUP(BB257,インプットシート!$B:$Z,25,0),"")</f>
        <v/>
      </c>
      <c r="BD257" s="165" t="str">
        <f>IFERROR(+VLOOKUP(BB257,インプットシート!$B:$Z,21,0),"")</f>
        <v/>
      </c>
      <c r="BE257">
        <v>2</v>
      </c>
      <c r="BF257" s="165" t="str">
        <f t="shared" si="86"/>
        <v>2年目参加費収入2</v>
      </c>
      <c r="BG257" s="165" t="str">
        <f>IFERROR(+VLOOKUP(BF257,インプットシート!$B:$Z,25,0),"")</f>
        <v/>
      </c>
      <c r="BH257" s="165" t="str">
        <f>IFERROR(+VLOOKUP(BF257,インプットシート!$B:$Z,21,0),"")</f>
        <v/>
      </c>
      <c r="BI257">
        <v>2</v>
      </c>
      <c r="BJ257" s="165" t="str">
        <f t="shared" si="87"/>
        <v>2年目寄付金・協賛金収入2</v>
      </c>
      <c r="BK257" s="165" t="str">
        <f>IFERROR(+VLOOKUP(BJ257,インプットシート!$B:$Z,25,0),"")</f>
        <v/>
      </c>
      <c r="BL257" s="165" t="str">
        <f>IFERROR(+VLOOKUP(BJ257,インプットシート!$B:$Z,21,0),"")</f>
        <v/>
      </c>
      <c r="BM257">
        <v>2</v>
      </c>
      <c r="BN257" s="165" t="str">
        <f t="shared" si="88"/>
        <v>2年目一般会計繰入金2</v>
      </c>
      <c r="BO257" s="165" t="str">
        <f>IFERROR(+VLOOKUP(BN257,インプットシート!$B:$Z,25,0),"")</f>
        <v/>
      </c>
      <c r="BP257" s="165" t="str">
        <f>IFERROR(+VLOOKUP(BN257,インプットシート!$B:$Z,21,0),"")</f>
        <v/>
      </c>
      <c r="BQ257">
        <v>2</v>
      </c>
      <c r="BR257" s="165" t="str">
        <f t="shared" si="89"/>
        <v>2年目賃金（職員）2</v>
      </c>
      <c r="BS257" s="165" t="str">
        <f>IFERROR(+VLOOKUP(BR257,インプットシート!$B:$Z,25,0),"")</f>
        <v/>
      </c>
      <c r="BT257" s="165" t="str">
        <f>IFERROR(+VLOOKUP(BR257,インプットシート!$B:$Z,21,0),"")</f>
        <v/>
      </c>
    </row>
    <row r="258" spans="1:72">
      <c r="A258">
        <v>3</v>
      </c>
      <c r="B258" s="165" t="str">
        <f t="shared" si="72"/>
        <v>2年目謝金3</v>
      </c>
      <c r="C258" s="165" t="str">
        <f>IFERROR(+VLOOKUP(B258,インプットシート!$B:$Z,25,0),"")</f>
        <v/>
      </c>
      <c r="D258" s="165" t="str">
        <f>IFERROR(+VLOOKUP(B258,インプットシート!$B:$Z,21,0),"")</f>
        <v/>
      </c>
      <c r="E258">
        <v>3</v>
      </c>
      <c r="F258" s="165" t="str">
        <f t="shared" si="73"/>
        <v>2年目旅費3</v>
      </c>
      <c r="G258" s="165" t="str">
        <f>IFERROR(+VLOOKUP(F258,インプットシート!$B:$Z,25,0),"")</f>
        <v/>
      </c>
      <c r="H258" s="165" t="str">
        <f>IFERROR(+VLOOKUP(F258,インプットシート!$B:$Z,21,0),"")</f>
        <v/>
      </c>
      <c r="I258">
        <v>3</v>
      </c>
      <c r="J258" s="165" t="str">
        <f t="shared" si="74"/>
        <v>2年目賃金（アルバイト）3</v>
      </c>
      <c r="K258" s="165" t="str">
        <f>IFERROR(+VLOOKUP(J258,インプットシート!$B:$Z,25,0),"")</f>
        <v/>
      </c>
      <c r="L258" s="165" t="str">
        <f>IFERROR(+VLOOKUP(J258,インプットシート!$B:$Z,21,0),"")</f>
        <v/>
      </c>
      <c r="M258">
        <v>3</v>
      </c>
      <c r="N258" s="165" t="str">
        <f t="shared" si="75"/>
        <v>2年目家賃3</v>
      </c>
      <c r="O258" s="165" t="str">
        <f>IFERROR(+VLOOKUP(N258,インプットシート!$B:$Z,25,0),"")</f>
        <v/>
      </c>
      <c r="P258" s="165" t="str">
        <f>IFERROR(+VLOOKUP(N258,インプットシート!$B:$Z,21,0),"")</f>
        <v/>
      </c>
      <c r="Q258">
        <v>3</v>
      </c>
      <c r="R258" s="165" t="str">
        <f t="shared" si="76"/>
        <v>2年目光熱水費3</v>
      </c>
      <c r="S258" s="165" t="str">
        <f>IFERROR(+VLOOKUP(R258,インプットシート!$B:$Z,25,0),"")</f>
        <v/>
      </c>
      <c r="T258" s="165" t="str">
        <f>IFERROR(+VLOOKUP(R258,インプットシート!$B:$Z,21,0),"")</f>
        <v/>
      </c>
      <c r="U258">
        <v>3</v>
      </c>
      <c r="V258" s="165" t="str">
        <f t="shared" si="77"/>
        <v>2年目備品購入費3</v>
      </c>
      <c r="W258" s="165" t="str">
        <f>IFERROR(+VLOOKUP(V258,インプットシート!$B:$Z,25,0),"")</f>
        <v/>
      </c>
      <c r="X258" s="165" t="str">
        <f>IFERROR(+VLOOKUP(V258,インプットシート!$B:$Z,21,0),"")</f>
        <v/>
      </c>
      <c r="Y258">
        <v>3</v>
      </c>
      <c r="Z258" s="165" t="str">
        <f t="shared" si="78"/>
        <v>2年目消耗品費3</v>
      </c>
      <c r="AA258" s="165" t="str">
        <f>IFERROR(+VLOOKUP(Z258,インプットシート!$B:$Z,25,0),"")</f>
        <v/>
      </c>
      <c r="AB258" s="165" t="str">
        <f>IFERROR(+VLOOKUP(Z258,インプットシート!$B:$Z,21,0),"")</f>
        <v/>
      </c>
      <c r="AC258">
        <v>3</v>
      </c>
      <c r="AD258" s="165" t="str">
        <f t="shared" si="79"/>
        <v>2年目借料損料3</v>
      </c>
      <c r="AE258" s="165" t="str">
        <f>IFERROR(+VLOOKUP(AD258,インプットシート!$B:$Z,25,0),"")</f>
        <v/>
      </c>
      <c r="AF258" s="165" t="str">
        <f>IFERROR(+VLOOKUP(AD258,インプットシート!$B:$Z,21,0),"")</f>
        <v/>
      </c>
      <c r="AG258">
        <v>3</v>
      </c>
      <c r="AH258" s="165" t="str">
        <f t="shared" si="80"/>
        <v>2年目印刷製本費3</v>
      </c>
      <c r="AI258" s="165" t="str">
        <f>IFERROR(+VLOOKUP(AH258,インプットシート!$B:$Z,25,0),"")</f>
        <v/>
      </c>
      <c r="AJ258" s="165" t="str">
        <f>IFERROR(+VLOOKUP(AH258,インプットシート!$B:$Z,21,0),"")</f>
        <v/>
      </c>
      <c r="AK258">
        <v>3</v>
      </c>
      <c r="AL258" s="165" t="str">
        <f t="shared" si="81"/>
        <v>2年目通信運搬費3</v>
      </c>
      <c r="AM258" s="165" t="str">
        <f>IFERROR(+VLOOKUP(AL258,インプットシート!$B:$Z,25,0),"")</f>
        <v/>
      </c>
      <c r="AN258" s="165" t="str">
        <f>IFERROR(+VLOOKUP(AL258,インプットシート!$B:$Z,21,0),"")</f>
        <v/>
      </c>
      <c r="AO258">
        <v>3</v>
      </c>
      <c r="AP258" s="165" t="str">
        <f t="shared" si="82"/>
        <v>2年目委託費3</v>
      </c>
      <c r="AQ258" s="165" t="str">
        <f>IFERROR(+VLOOKUP(AP258,インプットシート!$B:$Z,25,0),"")</f>
        <v/>
      </c>
      <c r="AR258" s="165" t="str">
        <f>IFERROR(+VLOOKUP(AP258,インプットシート!$B:$Z,21,0),"")</f>
        <v/>
      </c>
      <c r="AS258">
        <v>3</v>
      </c>
      <c r="AT258" s="165" t="str">
        <f t="shared" si="83"/>
        <v>2年目雑役務費3</v>
      </c>
      <c r="AU258" s="165" t="str">
        <f>IFERROR(+VLOOKUP(AT258,インプットシート!$B:$Z,25,0),"")</f>
        <v/>
      </c>
      <c r="AV258" s="165" t="str">
        <f>IFERROR(+VLOOKUP(AT258,インプットシート!$B:$Z,21,0),"")</f>
        <v/>
      </c>
      <c r="AW258">
        <v>3</v>
      </c>
      <c r="AX258" s="165" t="str">
        <f t="shared" si="84"/>
        <v>2年目保険料3</v>
      </c>
      <c r="AY258" s="165" t="str">
        <f>IFERROR(+VLOOKUP(AX258,インプットシート!$B:$Z,25,0),"")</f>
        <v/>
      </c>
      <c r="AZ258" s="165" t="str">
        <f>IFERROR(+VLOOKUP(AX258,インプットシート!$B:$Z,21,0),"")</f>
        <v/>
      </c>
      <c r="BA258">
        <v>3</v>
      </c>
      <c r="BB258" s="165" t="str">
        <f t="shared" si="85"/>
        <v>2年目その他の経費3</v>
      </c>
      <c r="BC258" s="165" t="str">
        <f>IFERROR(+VLOOKUP(BB258,インプットシート!$B:$Z,25,0),"")</f>
        <v/>
      </c>
      <c r="BD258" s="165" t="str">
        <f>IFERROR(+VLOOKUP(BB258,インプットシート!$B:$Z,21,0),"")</f>
        <v/>
      </c>
      <c r="BE258">
        <v>3</v>
      </c>
      <c r="BF258" s="165" t="str">
        <f t="shared" si="86"/>
        <v>2年目参加費収入3</v>
      </c>
      <c r="BG258" s="165" t="str">
        <f>IFERROR(+VLOOKUP(BF258,インプットシート!$B:$Z,25,0),"")</f>
        <v/>
      </c>
      <c r="BH258" s="165" t="str">
        <f>IFERROR(+VLOOKUP(BF258,インプットシート!$B:$Z,21,0),"")</f>
        <v/>
      </c>
      <c r="BI258">
        <v>3</v>
      </c>
      <c r="BJ258" s="165" t="str">
        <f t="shared" si="87"/>
        <v>2年目寄付金・協賛金収入3</v>
      </c>
      <c r="BK258" s="165" t="str">
        <f>IFERROR(+VLOOKUP(BJ258,インプットシート!$B:$Z,25,0),"")</f>
        <v/>
      </c>
      <c r="BL258" s="165" t="str">
        <f>IFERROR(+VLOOKUP(BJ258,インプットシート!$B:$Z,21,0),"")</f>
        <v/>
      </c>
      <c r="BM258">
        <v>3</v>
      </c>
      <c r="BN258" s="165" t="str">
        <f t="shared" si="88"/>
        <v>2年目一般会計繰入金3</v>
      </c>
      <c r="BO258" s="165" t="str">
        <f>IFERROR(+VLOOKUP(BN258,インプットシート!$B:$Z,25,0),"")</f>
        <v/>
      </c>
      <c r="BP258" s="165" t="str">
        <f>IFERROR(+VLOOKUP(BN258,インプットシート!$B:$Z,21,0),"")</f>
        <v/>
      </c>
      <c r="BQ258">
        <v>3</v>
      </c>
      <c r="BR258" s="165" t="str">
        <f t="shared" si="89"/>
        <v>2年目賃金（職員）3</v>
      </c>
      <c r="BS258" s="165" t="str">
        <f>IFERROR(+VLOOKUP(BR258,インプットシート!$B:$Z,25,0),"")</f>
        <v/>
      </c>
      <c r="BT258" s="165" t="str">
        <f>IFERROR(+VLOOKUP(BR258,インプットシート!$B:$Z,21,0),"")</f>
        <v/>
      </c>
    </row>
    <row r="259" spans="1:72">
      <c r="A259">
        <v>4</v>
      </c>
      <c r="B259" s="165" t="str">
        <f t="shared" si="72"/>
        <v>2年目謝金4</v>
      </c>
      <c r="C259" s="165" t="str">
        <f>IFERROR(+VLOOKUP(B259,インプットシート!$B:$Z,25,0),"")</f>
        <v/>
      </c>
      <c r="D259" s="165" t="str">
        <f>IFERROR(+VLOOKUP(B259,インプットシート!$B:$Z,21,0),"")</f>
        <v/>
      </c>
      <c r="E259">
        <v>4</v>
      </c>
      <c r="F259" s="165" t="str">
        <f t="shared" si="73"/>
        <v>2年目旅費4</v>
      </c>
      <c r="G259" s="165" t="str">
        <f>IFERROR(+VLOOKUP(F259,インプットシート!$B:$Z,25,0),"")</f>
        <v/>
      </c>
      <c r="H259" s="165" t="str">
        <f>IFERROR(+VLOOKUP(F259,インプットシート!$B:$Z,21,0),"")</f>
        <v/>
      </c>
      <c r="I259">
        <v>4</v>
      </c>
      <c r="J259" s="165" t="str">
        <f t="shared" si="74"/>
        <v>2年目賃金（アルバイト）4</v>
      </c>
      <c r="K259" s="165" t="str">
        <f>IFERROR(+VLOOKUP(J259,インプットシート!$B:$Z,25,0),"")</f>
        <v/>
      </c>
      <c r="L259" s="165" t="str">
        <f>IFERROR(+VLOOKUP(J259,インプットシート!$B:$Z,21,0),"")</f>
        <v/>
      </c>
      <c r="M259">
        <v>4</v>
      </c>
      <c r="N259" s="165" t="str">
        <f t="shared" si="75"/>
        <v>2年目家賃4</v>
      </c>
      <c r="O259" s="165" t="str">
        <f>IFERROR(+VLOOKUP(N259,インプットシート!$B:$Z,25,0),"")</f>
        <v/>
      </c>
      <c r="P259" s="165" t="str">
        <f>IFERROR(+VLOOKUP(N259,インプットシート!$B:$Z,21,0),"")</f>
        <v/>
      </c>
      <c r="Q259">
        <v>4</v>
      </c>
      <c r="R259" s="165" t="str">
        <f t="shared" si="76"/>
        <v>2年目光熱水費4</v>
      </c>
      <c r="S259" s="165" t="str">
        <f>IFERROR(+VLOOKUP(R259,インプットシート!$B:$Z,25,0),"")</f>
        <v/>
      </c>
      <c r="T259" s="165" t="str">
        <f>IFERROR(+VLOOKUP(R259,インプットシート!$B:$Z,21,0),"")</f>
        <v/>
      </c>
      <c r="U259">
        <v>4</v>
      </c>
      <c r="V259" s="165" t="str">
        <f t="shared" si="77"/>
        <v>2年目備品購入費4</v>
      </c>
      <c r="W259" s="165" t="str">
        <f>IFERROR(+VLOOKUP(V259,インプットシート!$B:$Z,25,0),"")</f>
        <v/>
      </c>
      <c r="X259" s="165" t="str">
        <f>IFERROR(+VLOOKUP(V259,インプットシート!$B:$Z,21,0),"")</f>
        <v/>
      </c>
      <c r="Y259">
        <v>4</v>
      </c>
      <c r="Z259" s="165" t="str">
        <f t="shared" si="78"/>
        <v>2年目消耗品費4</v>
      </c>
      <c r="AA259" s="165" t="str">
        <f>IFERROR(+VLOOKUP(Z259,インプットシート!$B:$Z,25,0),"")</f>
        <v/>
      </c>
      <c r="AB259" s="165" t="str">
        <f>IFERROR(+VLOOKUP(Z259,インプットシート!$B:$Z,21,0),"")</f>
        <v/>
      </c>
      <c r="AC259">
        <v>4</v>
      </c>
      <c r="AD259" s="165" t="str">
        <f t="shared" si="79"/>
        <v>2年目借料損料4</v>
      </c>
      <c r="AE259" s="165" t="str">
        <f>IFERROR(+VLOOKUP(AD259,インプットシート!$B:$Z,25,0),"")</f>
        <v/>
      </c>
      <c r="AF259" s="165" t="str">
        <f>IFERROR(+VLOOKUP(AD259,インプットシート!$B:$Z,21,0),"")</f>
        <v/>
      </c>
      <c r="AG259">
        <v>4</v>
      </c>
      <c r="AH259" s="165" t="str">
        <f t="shared" si="80"/>
        <v>2年目印刷製本費4</v>
      </c>
      <c r="AI259" s="165" t="str">
        <f>IFERROR(+VLOOKUP(AH259,インプットシート!$B:$Z,25,0),"")</f>
        <v/>
      </c>
      <c r="AJ259" s="165" t="str">
        <f>IFERROR(+VLOOKUP(AH259,インプットシート!$B:$Z,21,0),"")</f>
        <v/>
      </c>
      <c r="AK259">
        <v>4</v>
      </c>
      <c r="AL259" s="165" t="str">
        <f t="shared" si="81"/>
        <v>2年目通信運搬費4</v>
      </c>
      <c r="AM259" s="165" t="str">
        <f>IFERROR(+VLOOKUP(AL259,インプットシート!$B:$Z,25,0),"")</f>
        <v/>
      </c>
      <c r="AN259" s="165" t="str">
        <f>IFERROR(+VLOOKUP(AL259,インプットシート!$B:$Z,21,0),"")</f>
        <v/>
      </c>
      <c r="AO259">
        <v>4</v>
      </c>
      <c r="AP259" s="165" t="str">
        <f t="shared" si="82"/>
        <v>2年目委託費4</v>
      </c>
      <c r="AQ259" s="165" t="str">
        <f>IFERROR(+VLOOKUP(AP259,インプットシート!$B:$Z,25,0),"")</f>
        <v/>
      </c>
      <c r="AR259" s="165" t="str">
        <f>IFERROR(+VLOOKUP(AP259,インプットシート!$B:$Z,21,0),"")</f>
        <v/>
      </c>
      <c r="AS259">
        <v>4</v>
      </c>
      <c r="AT259" s="165" t="str">
        <f t="shared" si="83"/>
        <v>2年目雑役務費4</v>
      </c>
      <c r="AU259" s="165" t="str">
        <f>IFERROR(+VLOOKUP(AT259,インプットシート!$B:$Z,25,0),"")</f>
        <v/>
      </c>
      <c r="AV259" s="165" t="str">
        <f>IFERROR(+VLOOKUP(AT259,インプットシート!$B:$Z,21,0),"")</f>
        <v/>
      </c>
      <c r="AW259">
        <v>4</v>
      </c>
      <c r="AX259" s="165" t="str">
        <f t="shared" si="84"/>
        <v>2年目保険料4</v>
      </c>
      <c r="AY259" s="165" t="str">
        <f>IFERROR(+VLOOKUP(AX259,インプットシート!$B:$Z,25,0),"")</f>
        <v/>
      </c>
      <c r="AZ259" s="165" t="str">
        <f>IFERROR(+VLOOKUP(AX259,インプットシート!$B:$Z,21,0),"")</f>
        <v/>
      </c>
      <c r="BA259">
        <v>4</v>
      </c>
      <c r="BB259" s="165" t="str">
        <f t="shared" si="85"/>
        <v>2年目その他の経費4</v>
      </c>
      <c r="BC259" s="165" t="str">
        <f>IFERROR(+VLOOKUP(BB259,インプットシート!$B:$Z,25,0),"")</f>
        <v/>
      </c>
      <c r="BD259" s="165" t="str">
        <f>IFERROR(+VLOOKUP(BB259,インプットシート!$B:$Z,21,0),"")</f>
        <v/>
      </c>
      <c r="BE259">
        <v>4</v>
      </c>
      <c r="BF259" s="165" t="str">
        <f t="shared" si="86"/>
        <v>2年目参加費収入4</v>
      </c>
      <c r="BG259" s="165" t="str">
        <f>IFERROR(+VLOOKUP(BF259,インプットシート!$B:$Z,25,0),"")</f>
        <v/>
      </c>
      <c r="BH259" s="165" t="str">
        <f>IFERROR(+VLOOKUP(BF259,インプットシート!$B:$Z,21,0),"")</f>
        <v/>
      </c>
      <c r="BI259">
        <v>4</v>
      </c>
      <c r="BJ259" s="165" t="str">
        <f t="shared" si="87"/>
        <v>2年目寄付金・協賛金収入4</v>
      </c>
      <c r="BK259" s="165" t="str">
        <f>IFERROR(+VLOOKUP(BJ259,インプットシート!$B:$Z,25,0),"")</f>
        <v/>
      </c>
      <c r="BL259" s="165" t="str">
        <f>IFERROR(+VLOOKUP(BJ259,インプットシート!$B:$Z,21,0),"")</f>
        <v/>
      </c>
      <c r="BM259">
        <v>4</v>
      </c>
      <c r="BN259" s="165" t="str">
        <f t="shared" si="88"/>
        <v>2年目一般会計繰入金4</v>
      </c>
      <c r="BO259" s="165" t="str">
        <f>IFERROR(+VLOOKUP(BN259,インプットシート!$B:$Z,25,0),"")</f>
        <v/>
      </c>
      <c r="BP259" s="165" t="str">
        <f>IFERROR(+VLOOKUP(BN259,インプットシート!$B:$Z,21,0),"")</f>
        <v/>
      </c>
      <c r="BQ259">
        <v>4</v>
      </c>
      <c r="BR259" s="165" t="str">
        <f t="shared" si="89"/>
        <v>2年目賃金（職員）4</v>
      </c>
      <c r="BS259" s="165" t="str">
        <f>IFERROR(+VLOOKUP(BR259,インプットシート!$B:$Z,25,0),"")</f>
        <v/>
      </c>
      <c r="BT259" s="165" t="str">
        <f>IFERROR(+VLOOKUP(BR259,インプットシート!$B:$Z,21,0),"")</f>
        <v/>
      </c>
    </row>
    <row r="260" spans="1:72">
      <c r="A260">
        <v>5</v>
      </c>
      <c r="B260" s="165" t="str">
        <f t="shared" si="72"/>
        <v>2年目謝金5</v>
      </c>
      <c r="C260" s="165" t="str">
        <f>IFERROR(+VLOOKUP(B260,インプットシート!$B:$Z,25,0),"")</f>
        <v/>
      </c>
      <c r="D260" s="165" t="str">
        <f>IFERROR(+VLOOKUP(B260,インプットシート!$B:$Z,21,0),"")</f>
        <v/>
      </c>
      <c r="E260">
        <v>5</v>
      </c>
      <c r="F260" s="165" t="str">
        <f t="shared" si="73"/>
        <v>2年目旅費5</v>
      </c>
      <c r="G260" s="165" t="str">
        <f>IFERROR(+VLOOKUP(F260,インプットシート!$B:$Z,25,0),"")</f>
        <v/>
      </c>
      <c r="H260" s="165" t="str">
        <f>IFERROR(+VLOOKUP(F260,インプットシート!$B:$Z,21,0),"")</f>
        <v/>
      </c>
      <c r="I260">
        <v>5</v>
      </c>
      <c r="J260" s="165" t="str">
        <f t="shared" si="74"/>
        <v>2年目賃金（アルバイト）5</v>
      </c>
      <c r="K260" s="165" t="str">
        <f>IFERROR(+VLOOKUP(J260,インプットシート!$B:$Z,25,0),"")</f>
        <v/>
      </c>
      <c r="L260" s="165" t="str">
        <f>IFERROR(+VLOOKUP(J260,インプットシート!$B:$Z,21,0),"")</f>
        <v/>
      </c>
      <c r="M260">
        <v>5</v>
      </c>
      <c r="N260" s="165" t="str">
        <f t="shared" si="75"/>
        <v>2年目家賃5</v>
      </c>
      <c r="O260" s="165" t="str">
        <f>IFERROR(+VLOOKUP(N260,インプットシート!$B:$Z,25,0),"")</f>
        <v/>
      </c>
      <c r="P260" s="165" t="str">
        <f>IFERROR(+VLOOKUP(N260,インプットシート!$B:$Z,21,0),"")</f>
        <v/>
      </c>
      <c r="Q260">
        <v>5</v>
      </c>
      <c r="R260" s="165" t="str">
        <f t="shared" si="76"/>
        <v>2年目光熱水費5</v>
      </c>
      <c r="S260" s="165" t="str">
        <f>IFERROR(+VLOOKUP(R260,インプットシート!$B:$Z,25,0),"")</f>
        <v/>
      </c>
      <c r="T260" s="165" t="str">
        <f>IFERROR(+VLOOKUP(R260,インプットシート!$B:$Z,21,0),"")</f>
        <v/>
      </c>
      <c r="U260">
        <v>5</v>
      </c>
      <c r="V260" s="165" t="str">
        <f t="shared" si="77"/>
        <v>2年目備品購入費5</v>
      </c>
      <c r="W260" s="165" t="str">
        <f>IFERROR(+VLOOKUP(V260,インプットシート!$B:$Z,25,0),"")</f>
        <v/>
      </c>
      <c r="X260" s="165" t="str">
        <f>IFERROR(+VLOOKUP(V260,インプットシート!$B:$Z,21,0),"")</f>
        <v/>
      </c>
      <c r="Y260">
        <v>5</v>
      </c>
      <c r="Z260" s="165" t="str">
        <f t="shared" si="78"/>
        <v>2年目消耗品費5</v>
      </c>
      <c r="AA260" s="165" t="str">
        <f>IFERROR(+VLOOKUP(Z260,インプットシート!$B:$Z,25,0),"")</f>
        <v/>
      </c>
      <c r="AB260" s="165" t="str">
        <f>IFERROR(+VLOOKUP(Z260,インプットシート!$B:$Z,21,0),"")</f>
        <v/>
      </c>
      <c r="AC260">
        <v>5</v>
      </c>
      <c r="AD260" s="165" t="str">
        <f t="shared" si="79"/>
        <v>2年目借料損料5</v>
      </c>
      <c r="AE260" s="165" t="str">
        <f>IFERROR(+VLOOKUP(AD260,インプットシート!$B:$Z,25,0),"")</f>
        <v/>
      </c>
      <c r="AF260" s="165" t="str">
        <f>IFERROR(+VLOOKUP(AD260,インプットシート!$B:$Z,21,0),"")</f>
        <v/>
      </c>
      <c r="AG260">
        <v>5</v>
      </c>
      <c r="AH260" s="165" t="str">
        <f t="shared" si="80"/>
        <v>2年目印刷製本費5</v>
      </c>
      <c r="AI260" s="165" t="str">
        <f>IFERROR(+VLOOKUP(AH260,インプットシート!$B:$Z,25,0),"")</f>
        <v/>
      </c>
      <c r="AJ260" s="165" t="str">
        <f>IFERROR(+VLOOKUP(AH260,インプットシート!$B:$Z,21,0),"")</f>
        <v/>
      </c>
      <c r="AK260">
        <v>5</v>
      </c>
      <c r="AL260" s="165" t="str">
        <f t="shared" si="81"/>
        <v>2年目通信運搬費5</v>
      </c>
      <c r="AM260" s="165" t="str">
        <f>IFERROR(+VLOOKUP(AL260,インプットシート!$B:$Z,25,0),"")</f>
        <v/>
      </c>
      <c r="AN260" s="165" t="str">
        <f>IFERROR(+VLOOKUP(AL260,インプットシート!$B:$Z,21,0),"")</f>
        <v/>
      </c>
      <c r="AO260">
        <v>5</v>
      </c>
      <c r="AP260" s="165" t="str">
        <f t="shared" si="82"/>
        <v>2年目委託費5</v>
      </c>
      <c r="AQ260" s="165" t="str">
        <f>IFERROR(+VLOOKUP(AP260,インプットシート!$B:$Z,25,0),"")</f>
        <v/>
      </c>
      <c r="AR260" s="165" t="str">
        <f>IFERROR(+VLOOKUP(AP260,インプットシート!$B:$Z,21,0),"")</f>
        <v/>
      </c>
      <c r="AS260">
        <v>5</v>
      </c>
      <c r="AT260" s="165" t="str">
        <f t="shared" si="83"/>
        <v>2年目雑役務費5</v>
      </c>
      <c r="AU260" s="165" t="str">
        <f>IFERROR(+VLOOKUP(AT260,インプットシート!$B:$Z,25,0),"")</f>
        <v/>
      </c>
      <c r="AV260" s="165" t="str">
        <f>IFERROR(+VLOOKUP(AT260,インプットシート!$B:$Z,21,0),"")</f>
        <v/>
      </c>
      <c r="AW260">
        <v>5</v>
      </c>
      <c r="AX260" s="165" t="str">
        <f t="shared" si="84"/>
        <v>2年目保険料5</v>
      </c>
      <c r="AY260" s="165" t="str">
        <f>IFERROR(+VLOOKUP(AX260,インプットシート!$B:$Z,25,0),"")</f>
        <v/>
      </c>
      <c r="AZ260" s="165" t="str">
        <f>IFERROR(+VLOOKUP(AX260,インプットシート!$B:$Z,21,0),"")</f>
        <v/>
      </c>
      <c r="BA260">
        <v>5</v>
      </c>
      <c r="BB260" s="165" t="str">
        <f t="shared" si="85"/>
        <v>2年目その他の経費5</v>
      </c>
      <c r="BC260" s="165" t="str">
        <f>IFERROR(+VLOOKUP(BB260,インプットシート!$B:$Z,25,0),"")</f>
        <v/>
      </c>
      <c r="BD260" s="165" t="str">
        <f>IFERROR(+VLOOKUP(BB260,インプットシート!$B:$Z,21,0),"")</f>
        <v/>
      </c>
      <c r="BE260">
        <v>5</v>
      </c>
      <c r="BF260" s="165" t="str">
        <f t="shared" si="86"/>
        <v>2年目参加費収入5</v>
      </c>
      <c r="BG260" s="165" t="str">
        <f>IFERROR(+VLOOKUP(BF260,インプットシート!$B:$Z,25,0),"")</f>
        <v/>
      </c>
      <c r="BH260" s="165" t="str">
        <f>IFERROR(+VLOOKUP(BF260,インプットシート!$B:$Z,21,0),"")</f>
        <v/>
      </c>
      <c r="BI260">
        <v>5</v>
      </c>
      <c r="BJ260" s="165" t="str">
        <f t="shared" si="87"/>
        <v>2年目寄付金・協賛金収入5</v>
      </c>
      <c r="BK260" s="165" t="str">
        <f>IFERROR(+VLOOKUP(BJ260,インプットシート!$B:$Z,25,0),"")</f>
        <v/>
      </c>
      <c r="BL260" s="165" t="str">
        <f>IFERROR(+VLOOKUP(BJ260,インプットシート!$B:$Z,21,0),"")</f>
        <v/>
      </c>
      <c r="BM260">
        <v>5</v>
      </c>
      <c r="BN260" s="165" t="str">
        <f t="shared" si="88"/>
        <v>2年目一般会計繰入金5</v>
      </c>
      <c r="BO260" s="165" t="str">
        <f>IFERROR(+VLOOKUP(BN260,インプットシート!$B:$Z,25,0),"")</f>
        <v/>
      </c>
      <c r="BP260" s="165" t="str">
        <f>IFERROR(+VLOOKUP(BN260,インプットシート!$B:$Z,21,0),"")</f>
        <v/>
      </c>
      <c r="BQ260">
        <v>5</v>
      </c>
      <c r="BR260" s="165" t="str">
        <f t="shared" si="89"/>
        <v>2年目賃金（職員）5</v>
      </c>
      <c r="BS260" s="165" t="str">
        <f>IFERROR(+VLOOKUP(BR260,インプットシート!$B:$Z,25,0),"")</f>
        <v/>
      </c>
      <c r="BT260" s="165" t="str">
        <f>IFERROR(+VLOOKUP(BR260,インプットシート!$B:$Z,21,0),"")</f>
        <v/>
      </c>
    </row>
    <row r="261" spans="1:72">
      <c r="A261">
        <v>6</v>
      </c>
      <c r="B261" s="165" t="str">
        <f t="shared" si="72"/>
        <v>2年目謝金6</v>
      </c>
      <c r="C261" s="165" t="str">
        <f>IFERROR(+VLOOKUP(B261,インプットシート!$B:$Z,25,0),"")</f>
        <v/>
      </c>
      <c r="D261" s="165" t="str">
        <f>IFERROR(+VLOOKUP(B261,インプットシート!$B:$Z,21,0),"")</f>
        <v/>
      </c>
      <c r="E261">
        <v>6</v>
      </c>
      <c r="F261" s="165" t="str">
        <f t="shared" si="73"/>
        <v>2年目旅費6</v>
      </c>
      <c r="G261" s="165" t="str">
        <f>IFERROR(+VLOOKUP(F261,インプットシート!$B:$Z,25,0),"")</f>
        <v/>
      </c>
      <c r="H261" s="165" t="str">
        <f>IFERROR(+VLOOKUP(F261,インプットシート!$B:$Z,21,0),"")</f>
        <v/>
      </c>
      <c r="I261">
        <v>6</v>
      </c>
      <c r="J261" s="165" t="str">
        <f t="shared" si="74"/>
        <v>2年目賃金（アルバイト）6</v>
      </c>
      <c r="K261" s="165" t="str">
        <f>IFERROR(+VLOOKUP(J261,インプットシート!$B:$Z,25,0),"")</f>
        <v/>
      </c>
      <c r="L261" s="165" t="str">
        <f>IFERROR(+VLOOKUP(J261,インプットシート!$B:$Z,21,0),"")</f>
        <v/>
      </c>
      <c r="M261">
        <v>6</v>
      </c>
      <c r="N261" s="165" t="str">
        <f t="shared" si="75"/>
        <v>2年目家賃6</v>
      </c>
      <c r="O261" s="165" t="str">
        <f>IFERROR(+VLOOKUP(N261,インプットシート!$B:$Z,25,0),"")</f>
        <v/>
      </c>
      <c r="P261" s="165" t="str">
        <f>IFERROR(+VLOOKUP(N261,インプットシート!$B:$Z,21,0),"")</f>
        <v/>
      </c>
      <c r="Q261">
        <v>6</v>
      </c>
      <c r="R261" s="165" t="str">
        <f t="shared" si="76"/>
        <v>2年目光熱水費6</v>
      </c>
      <c r="S261" s="165" t="str">
        <f>IFERROR(+VLOOKUP(R261,インプットシート!$B:$Z,25,0),"")</f>
        <v/>
      </c>
      <c r="T261" s="165" t="str">
        <f>IFERROR(+VLOOKUP(R261,インプットシート!$B:$Z,21,0),"")</f>
        <v/>
      </c>
      <c r="U261">
        <v>6</v>
      </c>
      <c r="V261" s="165" t="str">
        <f t="shared" si="77"/>
        <v>2年目備品購入費6</v>
      </c>
      <c r="W261" s="165" t="str">
        <f>IFERROR(+VLOOKUP(V261,インプットシート!$B:$Z,25,0),"")</f>
        <v/>
      </c>
      <c r="X261" s="165" t="str">
        <f>IFERROR(+VLOOKUP(V261,インプットシート!$B:$Z,21,0),"")</f>
        <v/>
      </c>
      <c r="Y261">
        <v>6</v>
      </c>
      <c r="Z261" s="165" t="str">
        <f t="shared" si="78"/>
        <v>2年目消耗品費6</v>
      </c>
      <c r="AA261" s="165" t="str">
        <f>IFERROR(+VLOOKUP(Z261,インプットシート!$B:$Z,25,0),"")</f>
        <v/>
      </c>
      <c r="AB261" s="165" t="str">
        <f>IFERROR(+VLOOKUP(Z261,インプットシート!$B:$Z,21,0),"")</f>
        <v/>
      </c>
      <c r="AC261">
        <v>6</v>
      </c>
      <c r="AD261" s="165" t="str">
        <f t="shared" si="79"/>
        <v>2年目借料損料6</v>
      </c>
      <c r="AE261" s="165" t="str">
        <f>IFERROR(+VLOOKUP(AD261,インプットシート!$B:$Z,25,0),"")</f>
        <v/>
      </c>
      <c r="AF261" s="165" t="str">
        <f>IFERROR(+VLOOKUP(AD261,インプットシート!$B:$Z,21,0),"")</f>
        <v/>
      </c>
      <c r="AG261">
        <v>6</v>
      </c>
      <c r="AH261" s="165" t="str">
        <f t="shared" si="80"/>
        <v>2年目印刷製本費6</v>
      </c>
      <c r="AI261" s="165" t="str">
        <f>IFERROR(+VLOOKUP(AH261,インプットシート!$B:$Z,25,0),"")</f>
        <v/>
      </c>
      <c r="AJ261" s="165" t="str">
        <f>IFERROR(+VLOOKUP(AH261,インプットシート!$B:$Z,21,0),"")</f>
        <v/>
      </c>
      <c r="AK261">
        <v>6</v>
      </c>
      <c r="AL261" s="165" t="str">
        <f t="shared" si="81"/>
        <v>2年目通信運搬費6</v>
      </c>
      <c r="AM261" s="165" t="str">
        <f>IFERROR(+VLOOKUP(AL261,インプットシート!$B:$Z,25,0),"")</f>
        <v/>
      </c>
      <c r="AN261" s="165" t="str">
        <f>IFERROR(+VLOOKUP(AL261,インプットシート!$B:$Z,21,0),"")</f>
        <v/>
      </c>
      <c r="AO261">
        <v>6</v>
      </c>
      <c r="AP261" s="165" t="str">
        <f t="shared" si="82"/>
        <v>2年目委託費6</v>
      </c>
      <c r="AQ261" s="165" t="str">
        <f>IFERROR(+VLOOKUP(AP261,インプットシート!$B:$Z,25,0),"")</f>
        <v/>
      </c>
      <c r="AR261" s="165" t="str">
        <f>IFERROR(+VLOOKUP(AP261,インプットシート!$B:$Z,21,0),"")</f>
        <v/>
      </c>
      <c r="AS261">
        <v>6</v>
      </c>
      <c r="AT261" s="165" t="str">
        <f t="shared" si="83"/>
        <v>2年目雑役務費6</v>
      </c>
      <c r="AU261" s="165" t="str">
        <f>IFERROR(+VLOOKUP(AT261,インプットシート!$B:$Z,25,0),"")</f>
        <v/>
      </c>
      <c r="AV261" s="165" t="str">
        <f>IFERROR(+VLOOKUP(AT261,インプットシート!$B:$Z,21,0),"")</f>
        <v/>
      </c>
      <c r="AW261">
        <v>6</v>
      </c>
      <c r="AX261" s="165" t="str">
        <f t="shared" si="84"/>
        <v>2年目保険料6</v>
      </c>
      <c r="AY261" s="165" t="str">
        <f>IFERROR(+VLOOKUP(AX261,インプットシート!$B:$Z,25,0),"")</f>
        <v/>
      </c>
      <c r="AZ261" s="165" t="str">
        <f>IFERROR(+VLOOKUP(AX261,インプットシート!$B:$Z,21,0),"")</f>
        <v/>
      </c>
      <c r="BA261">
        <v>6</v>
      </c>
      <c r="BB261" s="165" t="str">
        <f t="shared" si="85"/>
        <v>2年目その他の経費6</v>
      </c>
      <c r="BC261" s="165" t="str">
        <f>IFERROR(+VLOOKUP(BB261,インプットシート!$B:$Z,25,0),"")</f>
        <v/>
      </c>
      <c r="BD261" s="165" t="str">
        <f>IFERROR(+VLOOKUP(BB261,インプットシート!$B:$Z,21,0),"")</f>
        <v/>
      </c>
      <c r="BE261">
        <v>6</v>
      </c>
      <c r="BF261" s="165" t="str">
        <f t="shared" si="86"/>
        <v>2年目参加費収入6</v>
      </c>
      <c r="BG261" s="165" t="str">
        <f>IFERROR(+VLOOKUP(BF261,インプットシート!$B:$Z,25,0),"")</f>
        <v/>
      </c>
      <c r="BH261" s="165" t="str">
        <f>IFERROR(+VLOOKUP(BF261,インプットシート!$B:$Z,21,0),"")</f>
        <v/>
      </c>
      <c r="BI261">
        <v>6</v>
      </c>
      <c r="BJ261" s="165" t="str">
        <f t="shared" si="87"/>
        <v>2年目寄付金・協賛金収入6</v>
      </c>
      <c r="BK261" s="165" t="str">
        <f>IFERROR(+VLOOKUP(BJ261,インプットシート!$B:$Z,25,0),"")</f>
        <v/>
      </c>
      <c r="BL261" s="165" t="str">
        <f>IFERROR(+VLOOKUP(BJ261,インプットシート!$B:$Z,21,0),"")</f>
        <v/>
      </c>
      <c r="BM261">
        <v>6</v>
      </c>
      <c r="BN261" s="165" t="str">
        <f t="shared" si="88"/>
        <v>2年目一般会計繰入金6</v>
      </c>
      <c r="BO261" s="165" t="str">
        <f>IFERROR(+VLOOKUP(BN261,インプットシート!$B:$Z,25,0),"")</f>
        <v/>
      </c>
      <c r="BP261" s="165" t="str">
        <f>IFERROR(+VLOOKUP(BN261,インプットシート!$B:$Z,21,0),"")</f>
        <v/>
      </c>
      <c r="BQ261">
        <v>6</v>
      </c>
      <c r="BR261" s="165" t="str">
        <f t="shared" si="89"/>
        <v>2年目賃金（職員）6</v>
      </c>
      <c r="BS261" s="165" t="str">
        <f>IFERROR(+VLOOKUP(BR261,インプットシート!$B:$Z,25,0),"")</f>
        <v/>
      </c>
      <c r="BT261" s="165" t="str">
        <f>IFERROR(+VLOOKUP(BR261,インプットシート!$B:$Z,21,0),"")</f>
        <v/>
      </c>
    </row>
    <row r="262" spans="1:72">
      <c r="A262">
        <v>7</v>
      </c>
      <c r="B262" s="165" t="str">
        <f t="shared" si="72"/>
        <v>2年目謝金7</v>
      </c>
      <c r="C262" s="165" t="str">
        <f>IFERROR(+VLOOKUP(B262,インプットシート!$B:$Z,25,0),"")</f>
        <v/>
      </c>
      <c r="D262" s="165" t="str">
        <f>IFERROR(+VLOOKUP(B262,インプットシート!$B:$Z,21,0),"")</f>
        <v/>
      </c>
      <c r="E262">
        <v>7</v>
      </c>
      <c r="F262" s="165" t="str">
        <f t="shared" si="73"/>
        <v>2年目旅費7</v>
      </c>
      <c r="G262" s="165" t="str">
        <f>IFERROR(+VLOOKUP(F262,インプットシート!$B:$Z,25,0),"")</f>
        <v/>
      </c>
      <c r="H262" s="165" t="str">
        <f>IFERROR(+VLOOKUP(F262,インプットシート!$B:$Z,21,0),"")</f>
        <v/>
      </c>
      <c r="I262">
        <v>7</v>
      </c>
      <c r="J262" s="165" t="str">
        <f t="shared" si="74"/>
        <v>2年目賃金（アルバイト）7</v>
      </c>
      <c r="K262" s="165" t="str">
        <f>IFERROR(+VLOOKUP(J262,インプットシート!$B:$Z,25,0),"")</f>
        <v/>
      </c>
      <c r="L262" s="165" t="str">
        <f>IFERROR(+VLOOKUP(J262,インプットシート!$B:$Z,21,0),"")</f>
        <v/>
      </c>
      <c r="M262">
        <v>7</v>
      </c>
      <c r="N262" s="165" t="str">
        <f t="shared" si="75"/>
        <v>2年目家賃7</v>
      </c>
      <c r="O262" s="165" t="str">
        <f>IFERROR(+VLOOKUP(N262,インプットシート!$B:$Z,25,0),"")</f>
        <v/>
      </c>
      <c r="P262" s="165" t="str">
        <f>IFERROR(+VLOOKUP(N262,インプットシート!$B:$Z,21,0),"")</f>
        <v/>
      </c>
      <c r="Q262">
        <v>7</v>
      </c>
      <c r="R262" s="165" t="str">
        <f t="shared" si="76"/>
        <v>2年目光熱水費7</v>
      </c>
      <c r="S262" s="165" t="str">
        <f>IFERROR(+VLOOKUP(R262,インプットシート!$B:$Z,25,0),"")</f>
        <v/>
      </c>
      <c r="T262" s="165" t="str">
        <f>IFERROR(+VLOOKUP(R262,インプットシート!$B:$Z,21,0),"")</f>
        <v/>
      </c>
      <c r="U262">
        <v>7</v>
      </c>
      <c r="V262" s="165" t="str">
        <f t="shared" si="77"/>
        <v>2年目備品購入費7</v>
      </c>
      <c r="W262" s="165" t="str">
        <f>IFERROR(+VLOOKUP(V262,インプットシート!$B:$Z,25,0),"")</f>
        <v/>
      </c>
      <c r="X262" s="165" t="str">
        <f>IFERROR(+VLOOKUP(V262,インプットシート!$B:$Z,21,0),"")</f>
        <v/>
      </c>
      <c r="Y262">
        <v>7</v>
      </c>
      <c r="Z262" s="165" t="str">
        <f t="shared" si="78"/>
        <v>2年目消耗品費7</v>
      </c>
      <c r="AA262" s="165" t="str">
        <f>IFERROR(+VLOOKUP(Z262,インプットシート!$B:$Z,25,0),"")</f>
        <v/>
      </c>
      <c r="AB262" s="165" t="str">
        <f>IFERROR(+VLOOKUP(Z262,インプットシート!$B:$Z,21,0),"")</f>
        <v/>
      </c>
      <c r="AC262">
        <v>7</v>
      </c>
      <c r="AD262" s="165" t="str">
        <f t="shared" si="79"/>
        <v>2年目借料損料7</v>
      </c>
      <c r="AE262" s="165" t="str">
        <f>IFERROR(+VLOOKUP(AD262,インプットシート!$B:$Z,25,0),"")</f>
        <v/>
      </c>
      <c r="AF262" s="165" t="str">
        <f>IFERROR(+VLOOKUP(AD262,インプットシート!$B:$Z,21,0),"")</f>
        <v/>
      </c>
      <c r="AG262">
        <v>7</v>
      </c>
      <c r="AH262" s="165" t="str">
        <f t="shared" si="80"/>
        <v>2年目印刷製本費7</v>
      </c>
      <c r="AI262" s="165" t="str">
        <f>IFERROR(+VLOOKUP(AH262,インプットシート!$B:$Z,25,0),"")</f>
        <v/>
      </c>
      <c r="AJ262" s="165" t="str">
        <f>IFERROR(+VLOOKUP(AH262,インプットシート!$B:$Z,21,0),"")</f>
        <v/>
      </c>
      <c r="AK262">
        <v>7</v>
      </c>
      <c r="AL262" s="165" t="str">
        <f t="shared" si="81"/>
        <v>2年目通信運搬費7</v>
      </c>
      <c r="AM262" s="165" t="str">
        <f>IFERROR(+VLOOKUP(AL262,インプットシート!$B:$Z,25,0),"")</f>
        <v/>
      </c>
      <c r="AN262" s="165" t="str">
        <f>IFERROR(+VLOOKUP(AL262,インプットシート!$B:$Z,21,0),"")</f>
        <v/>
      </c>
      <c r="AO262">
        <v>7</v>
      </c>
      <c r="AP262" s="165" t="str">
        <f t="shared" si="82"/>
        <v>2年目委託費7</v>
      </c>
      <c r="AQ262" s="165" t="str">
        <f>IFERROR(+VLOOKUP(AP262,インプットシート!$B:$Z,25,0),"")</f>
        <v/>
      </c>
      <c r="AR262" s="165" t="str">
        <f>IFERROR(+VLOOKUP(AP262,インプットシート!$B:$Z,21,0),"")</f>
        <v/>
      </c>
      <c r="AS262">
        <v>7</v>
      </c>
      <c r="AT262" s="165" t="str">
        <f t="shared" si="83"/>
        <v>2年目雑役務費7</v>
      </c>
      <c r="AU262" s="165" t="str">
        <f>IFERROR(+VLOOKUP(AT262,インプットシート!$B:$Z,25,0),"")</f>
        <v/>
      </c>
      <c r="AV262" s="165" t="str">
        <f>IFERROR(+VLOOKUP(AT262,インプットシート!$B:$Z,21,0),"")</f>
        <v/>
      </c>
      <c r="AW262">
        <v>7</v>
      </c>
      <c r="AX262" s="165" t="str">
        <f t="shared" si="84"/>
        <v>2年目保険料7</v>
      </c>
      <c r="AY262" s="165" t="str">
        <f>IFERROR(+VLOOKUP(AX262,インプットシート!$B:$Z,25,0),"")</f>
        <v/>
      </c>
      <c r="AZ262" s="165" t="str">
        <f>IFERROR(+VLOOKUP(AX262,インプットシート!$B:$Z,21,0),"")</f>
        <v/>
      </c>
      <c r="BA262">
        <v>7</v>
      </c>
      <c r="BB262" s="165" t="str">
        <f t="shared" si="85"/>
        <v>2年目その他の経費7</v>
      </c>
      <c r="BC262" s="165" t="str">
        <f>IFERROR(+VLOOKUP(BB262,インプットシート!$B:$Z,25,0),"")</f>
        <v/>
      </c>
      <c r="BD262" s="165" t="str">
        <f>IFERROR(+VLOOKUP(BB262,インプットシート!$B:$Z,21,0),"")</f>
        <v/>
      </c>
      <c r="BE262">
        <v>7</v>
      </c>
      <c r="BF262" s="165" t="str">
        <f t="shared" si="86"/>
        <v>2年目参加費収入7</v>
      </c>
      <c r="BG262" s="165" t="str">
        <f>IFERROR(+VLOOKUP(BF262,インプットシート!$B:$Z,25,0),"")</f>
        <v/>
      </c>
      <c r="BH262" s="165" t="str">
        <f>IFERROR(+VLOOKUP(BF262,インプットシート!$B:$Z,21,0),"")</f>
        <v/>
      </c>
      <c r="BI262">
        <v>7</v>
      </c>
      <c r="BJ262" s="165" t="str">
        <f t="shared" si="87"/>
        <v>2年目寄付金・協賛金収入7</v>
      </c>
      <c r="BK262" s="165" t="str">
        <f>IFERROR(+VLOOKUP(BJ262,インプットシート!$B:$Z,25,0),"")</f>
        <v/>
      </c>
      <c r="BL262" s="165" t="str">
        <f>IFERROR(+VLOOKUP(BJ262,インプットシート!$B:$Z,21,0),"")</f>
        <v/>
      </c>
      <c r="BM262">
        <v>7</v>
      </c>
      <c r="BN262" s="165" t="str">
        <f t="shared" si="88"/>
        <v>2年目一般会計繰入金7</v>
      </c>
      <c r="BO262" s="165" t="str">
        <f>IFERROR(+VLOOKUP(BN262,インプットシート!$B:$Z,25,0),"")</f>
        <v/>
      </c>
      <c r="BP262" s="165" t="str">
        <f>IFERROR(+VLOOKUP(BN262,インプットシート!$B:$Z,21,0),"")</f>
        <v/>
      </c>
      <c r="BQ262">
        <v>7</v>
      </c>
      <c r="BR262" s="165" t="str">
        <f t="shared" si="89"/>
        <v>2年目賃金（職員）7</v>
      </c>
      <c r="BS262" s="165" t="str">
        <f>IFERROR(+VLOOKUP(BR262,インプットシート!$B:$Z,25,0),"")</f>
        <v/>
      </c>
      <c r="BT262" s="165" t="str">
        <f>IFERROR(+VLOOKUP(BR262,インプットシート!$B:$Z,21,0),"")</f>
        <v/>
      </c>
    </row>
    <row r="263" spans="1:72">
      <c r="A263">
        <v>8</v>
      </c>
      <c r="B263" s="165" t="str">
        <f t="shared" si="72"/>
        <v>2年目謝金8</v>
      </c>
      <c r="C263" s="165" t="str">
        <f>IFERROR(+VLOOKUP(B263,インプットシート!$B:$Z,25,0),"")</f>
        <v/>
      </c>
      <c r="D263" s="165" t="str">
        <f>IFERROR(+VLOOKUP(B263,インプットシート!$B:$Z,21,0),"")</f>
        <v/>
      </c>
      <c r="E263">
        <v>8</v>
      </c>
      <c r="F263" s="165" t="str">
        <f t="shared" si="73"/>
        <v>2年目旅費8</v>
      </c>
      <c r="G263" s="165" t="str">
        <f>IFERROR(+VLOOKUP(F263,インプットシート!$B:$Z,25,0),"")</f>
        <v/>
      </c>
      <c r="H263" s="165" t="str">
        <f>IFERROR(+VLOOKUP(F263,インプットシート!$B:$Z,21,0),"")</f>
        <v/>
      </c>
      <c r="I263">
        <v>8</v>
      </c>
      <c r="J263" s="165" t="str">
        <f t="shared" si="74"/>
        <v>2年目賃金（アルバイト）8</v>
      </c>
      <c r="K263" s="165" t="str">
        <f>IFERROR(+VLOOKUP(J263,インプットシート!$B:$Z,25,0),"")</f>
        <v/>
      </c>
      <c r="L263" s="165" t="str">
        <f>IFERROR(+VLOOKUP(J263,インプットシート!$B:$Z,21,0),"")</f>
        <v/>
      </c>
      <c r="M263">
        <v>8</v>
      </c>
      <c r="N263" s="165" t="str">
        <f t="shared" si="75"/>
        <v>2年目家賃8</v>
      </c>
      <c r="O263" s="165" t="str">
        <f>IFERROR(+VLOOKUP(N263,インプットシート!$B:$Z,25,0),"")</f>
        <v/>
      </c>
      <c r="P263" s="165" t="str">
        <f>IFERROR(+VLOOKUP(N263,インプットシート!$B:$Z,21,0),"")</f>
        <v/>
      </c>
      <c r="Q263">
        <v>8</v>
      </c>
      <c r="R263" s="165" t="str">
        <f t="shared" si="76"/>
        <v>2年目光熱水費8</v>
      </c>
      <c r="S263" s="165" t="str">
        <f>IFERROR(+VLOOKUP(R263,インプットシート!$B:$Z,25,0),"")</f>
        <v/>
      </c>
      <c r="T263" s="165" t="str">
        <f>IFERROR(+VLOOKUP(R263,インプットシート!$B:$Z,21,0),"")</f>
        <v/>
      </c>
      <c r="U263">
        <v>8</v>
      </c>
      <c r="V263" s="165" t="str">
        <f t="shared" si="77"/>
        <v>2年目備品購入費8</v>
      </c>
      <c r="W263" s="165" t="str">
        <f>IFERROR(+VLOOKUP(V263,インプットシート!$B:$Z,25,0),"")</f>
        <v/>
      </c>
      <c r="X263" s="165" t="str">
        <f>IFERROR(+VLOOKUP(V263,インプットシート!$B:$Z,21,0),"")</f>
        <v/>
      </c>
      <c r="Y263">
        <v>8</v>
      </c>
      <c r="Z263" s="165" t="str">
        <f t="shared" si="78"/>
        <v>2年目消耗品費8</v>
      </c>
      <c r="AA263" s="165" t="str">
        <f>IFERROR(+VLOOKUP(Z263,インプットシート!$B:$Z,25,0),"")</f>
        <v/>
      </c>
      <c r="AB263" s="165" t="str">
        <f>IFERROR(+VLOOKUP(Z263,インプットシート!$B:$Z,21,0),"")</f>
        <v/>
      </c>
      <c r="AC263">
        <v>8</v>
      </c>
      <c r="AD263" s="165" t="str">
        <f t="shared" si="79"/>
        <v>2年目借料損料8</v>
      </c>
      <c r="AE263" s="165" t="str">
        <f>IFERROR(+VLOOKUP(AD263,インプットシート!$B:$Z,25,0),"")</f>
        <v/>
      </c>
      <c r="AF263" s="165" t="str">
        <f>IFERROR(+VLOOKUP(AD263,インプットシート!$B:$Z,21,0),"")</f>
        <v/>
      </c>
      <c r="AG263">
        <v>8</v>
      </c>
      <c r="AH263" s="165" t="str">
        <f t="shared" si="80"/>
        <v>2年目印刷製本費8</v>
      </c>
      <c r="AI263" s="165" t="str">
        <f>IFERROR(+VLOOKUP(AH263,インプットシート!$B:$Z,25,0),"")</f>
        <v/>
      </c>
      <c r="AJ263" s="165" t="str">
        <f>IFERROR(+VLOOKUP(AH263,インプットシート!$B:$Z,21,0),"")</f>
        <v/>
      </c>
      <c r="AK263">
        <v>8</v>
      </c>
      <c r="AL263" s="165" t="str">
        <f t="shared" si="81"/>
        <v>2年目通信運搬費8</v>
      </c>
      <c r="AM263" s="165" t="str">
        <f>IFERROR(+VLOOKUP(AL263,インプットシート!$B:$Z,25,0),"")</f>
        <v/>
      </c>
      <c r="AN263" s="165" t="str">
        <f>IFERROR(+VLOOKUP(AL263,インプットシート!$B:$Z,21,0),"")</f>
        <v/>
      </c>
      <c r="AO263">
        <v>8</v>
      </c>
      <c r="AP263" s="165" t="str">
        <f t="shared" si="82"/>
        <v>2年目委託費8</v>
      </c>
      <c r="AQ263" s="165" t="str">
        <f>IFERROR(+VLOOKUP(AP263,インプットシート!$B:$Z,25,0),"")</f>
        <v/>
      </c>
      <c r="AR263" s="165" t="str">
        <f>IFERROR(+VLOOKUP(AP263,インプットシート!$B:$Z,21,0),"")</f>
        <v/>
      </c>
      <c r="AS263">
        <v>8</v>
      </c>
      <c r="AT263" s="165" t="str">
        <f t="shared" si="83"/>
        <v>2年目雑役務費8</v>
      </c>
      <c r="AU263" s="165" t="str">
        <f>IFERROR(+VLOOKUP(AT263,インプットシート!$B:$Z,25,0),"")</f>
        <v/>
      </c>
      <c r="AV263" s="165" t="str">
        <f>IFERROR(+VLOOKUP(AT263,インプットシート!$B:$Z,21,0),"")</f>
        <v/>
      </c>
      <c r="AW263">
        <v>8</v>
      </c>
      <c r="AX263" s="165" t="str">
        <f t="shared" si="84"/>
        <v>2年目保険料8</v>
      </c>
      <c r="AY263" s="165" t="str">
        <f>IFERROR(+VLOOKUP(AX263,インプットシート!$B:$Z,25,0),"")</f>
        <v/>
      </c>
      <c r="AZ263" s="165" t="str">
        <f>IFERROR(+VLOOKUP(AX263,インプットシート!$B:$Z,21,0),"")</f>
        <v/>
      </c>
      <c r="BA263">
        <v>8</v>
      </c>
      <c r="BB263" s="165" t="str">
        <f t="shared" si="85"/>
        <v>2年目その他の経費8</v>
      </c>
      <c r="BC263" s="165" t="str">
        <f>IFERROR(+VLOOKUP(BB263,インプットシート!$B:$Z,25,0),"")</f>
        <v/>
      </c>
      <c r="BD263" s="165" t="str">
        <f>IFERROR(+VLOOKUP(BB263,インプットシート!$B:$Z,21,0),"")</f>
        <v/>
      </c>
      <c r="BE263">
        <v>8</v>
      </c>
      <c r="BF263" s="165" t="str">
        <f t="shared" si="86"/>
        <v>2年目参加費収入8</v>
      </c>
      <c r="BG263" s="165" t="str">
        <f>IFERROR(+VLOOKUP(BF263,インプットシート!$B:$Z,25,0),"")</f>
        <v/>
      </c>
      <c r="BH263" s="165" t="str">
        <f>IFERROR(+VLOOKUP(BF263,インプットシート!$B:$Z,21,0),"")</f>
        <v/>
      </c>
      <c r="BI263">
        <v>8</v>
      </c>
      <c r="BJ263" s="165" t="str">
        <f t="shared" si="87"/>
        <v>2年目寄付金・協賛金収入8</v>
      </c>
      <c r="BK263" s="165" t="str">
        <f>IFERROR(+VLOOKUP(BJ263,インプットシート!$B:$Z,25,0),"")</f>
        <v/>
      </c>
      <c r="BL263" s="165" t="str">
        <f>IFERROR(+VLOOKUP(BJ263,インプットシート!$B:$Z,21,0),"")</f>
        <v/>
      </c>
      <c r="BM263">
        <v>8</v>
      </c>
      <c r="BN263" s="165" t="str">
        <f t="shared" si="88"/>
        <v>2年目一般会計繰入金8</v>
      </c>
      <c r="BO263" s="165" t="str">
        <f>IFERROR(+VLOOKUP(BN263,インプットシート!$B:$Z,25,0),"")</f>
        <v/>
      </c>
      <c r="BP263" s="165" t="str">
        <f>IFERROR(+VLOOKUP(BN263,インプットシート!$B:$Z,21,0),"")</f>
        <v/>
      </c>
      <c r="BQ263">
        <v>8</v>
      </c>
      <c r="BR263" s="165" t="str">
        <f t="shared" si="89"/>
        <v>2年目賃金（職員）8</v>
      </c>
      <c r="BS263" s="165" t="str">
        <f>IFERROR(+VLOOKUP(BR263,インプットシート!$B:$Z,25,0),"")</f>
        <v/>
      </c>
      <c r="BT263" s="165" t="str">
        <f>IFERROR(+VLOOKUP(BR263,インプットシート!$B:$Z,21,0),"")</f>
        <v/>
      </c>
    </row>
    <row r="264" spans="1:72">
      <c r="A264">
        <v>9</v>
      </c>
      <c r="B264" s="165" t="str">
        <f t="shared" si="72"/>
        <v>2年目謝金9</v>
      </c>
      <c r="C264" s="165" t="str">
        <f>IFERROR(+VLOOKUP(B264,インプットシート!$B:$Z,25,0),"")</f>
        <v/>
      </c>
      <c r="D264" s="165" t="str">
        <f>IFERROR(+VLOOKUP(B264,インプットシート!$B:$Z,21,0),"")</f>
        <v/>
      </c>
      <c r="E264">
        <v>9</v>
      </c>
      <c r="F264" s="165" t="str">
        <f t="shared" si="73"/>
        <v>2年目旅費9</v>
      </c>
      <c r="G264" s="165" t="str">
        <f>IFERROR(+VLOOKUP(F264,インプットシート!$B:$Z,25,0),"")</f>
        <v/>
      </c>
      <c r="H264" s="165" t="str">
        <f>IFERROR(+VLOOKUP(F264,インプットシート!$B:$Z,21,0),"")</f>
        <v/>
      </c>
      <c r="I264">
        <v>9</v>
      </c>
      <c r="J264" s="165" t="str">
        <f t="shared" si="74"/>
        <v>2年目賃金（アルバイト）9</v>
      </c>
      <c r="K264" s="165" t="str">
        <f>IFERROR(+VLOOKUP(J264,インプットシート!$B:$Z,25,0),"")</f>
        <v/>
      </c>
      <c r="L264" s="165" t="str">
        <f>IFERROR(+VLOOKUP(J264,インプットシート!$B:$Z,21,0),"")</f>
        <v/>
      </c>
      <c r="M264">
        <v>9</v>
      </c>
      <c r="N264" s="165" t="str">
        <f t="shared" si="75"/>
        <v>2年目家賃9</v>
      </c>
      <c r="O264" s="165" t="str">
        <f>IFERROR(+VLOOKUP(N264,インプットシート!$B:$Z,25,0),"")</f>
        <v/>
      </c>
      <c r="P264" s="165" t="str">
        <f>IFERROR(+VLOOKUP(N264,インプットシート!$B:$Z,21,0),"")</f>
        <v/>
      </c>
      <c r="Q264">
        <v>9</v>
      </c>
      <c r="R264" s="165" t="str">
        <f t="shared" si="76"/>
        <v>2年目光熱水費9</v>
      </c>
      <c r="S264" s="165" t="str">
        <f>IFERROR(+VLOOKUP(R264,インプットシート!$B:$Z,25,0),"")</f>
        <v/>
      </c>
      <c r="T264" s="165" t="str">
        <f>IFERROR(+VLOOKUP(R264,インプットシート!$B:$Z,21,0),"")</f>
        <v/>
      </c>
      <c r="U264">
        <v>9</v>
      </c>
      <c r="V264" s="165" t="str">
        <f t="shared" si="77"/>
        <v>2年目備品購入費9</v>
      </c>
      <c r="W264" s="165" t="str">
        <f>IFERROR(+VLOOKUP(V264,インプットシート!$B:$Z,25,0),"")</f>
        <v/>
      </c>
      <c r="X264" s="165" t="str">
        <f>IFERROR(+VLOOKUP(V264,インプットシート!$B:$Z,21,0),"")</f>
        <v/>
      </c>
      <c r="Y264">
        <v>9</v>
      </c>
      <c r="Z264" s="165" t="str">
        <f t="shared" si="78"/>
        <v>2年目消耗品費9</v>
      </c>
      <c r="AA264" s="165" t="str">
        <f>IFERROR(+VLOOKUP(Z264,インプットシート!$B:$Z,25,0),"")</f>
        <v/>
      </c>
      <c r="AB264" s="165" t="str">
        <f>IFERROR(+VLOOKUP(Z264,インプットシート!$B:$Z,21,0),"")</f>
        <v/>
      </c>
      <c r="AC264">
        <v>9</v>
      </c>
      <c r="AD264" s="165" t="str">
        <f t="shared" si="79"/>
        <v>2年目借料損料9</v>
      </c>
      <c r="AE264" s="165" t="str">
        <f>IFERROR(+VLOOKUP(AD264,インプットシート!$B:$Z,25,0),"")</f>
        <v/>
      </c>
      <c r="AF264" s="165" t="str">
        <f>IFERROR(+VLOOKUP(AD264,インプットシート!$B:$Z,21,0),"")</f>
        <v/>
      </c>
      <c r="AG264">
        <v>9</v>
      </c>
      <c r="AH264" s="165" t="str">
        <f t="shared" si="80"/>
        <v>2年目印刷製本費9</v>
      </c>
      <c r="AI264" s="165" t="str">
        <f>IFERROR(+VLOOKUP(AH264,インプットシート!$B:$Z,25,0),"")</f>
        <v/>
      </c>
      <c r="AJ264" s="165" t="str">
        <f>IFERROR(+VLOOKUP(AH264,インプットシート!$B:$Z,21,0),"")</f>
        <v/>
      </c>
      <c r="AK264">
        <v>9</v>
      </c>
      <c r="AL264" s="165" t="str">
        <f t="shared" si="81"/>
        <v>2年目通信運搬費9</v>
      </c>
      <c r="AM264" s="165" t="str">
        <f>IFERROR(+VLOOKUP(AL264,インプットシート!$B:$Z,25,0),"")</f>
        <v/>
      </c>
      <c r="AN264" s="165" t="str">
        <f>IFERROR(+VLOOKUP(AL264,インプットシート!$B:$Z,21,0),"")</f>
        <v/>
      </c>
      <c r="AO264">
        <v>9</v>
      </c>
      <c r="AP264" s="165" t="str">
        <f t="shared" si="82"/>
        <v>2年目委託費9</v>
      </c>
      <c r="AQ264" s="165" t="str">
        <f>IFERROR(+VLOOKUP(AP264,インプットシート!$B:$Z,25,0),"")</f>
        <v/>
      </c>
      <c r="AR264" s="165" t="str">
        <f>IFERROR(+VLOOKUP(AP264,インプットシート!$B:$Z,21,0),"")</f>
        <v/>
      </c>
      <c r="AS264">
        <v>9</v>
      </c>
      <c r="AT264" s="165" t="str">
        <f t="shared" si="83"/>
        <v>2年目雑役務費9</v>
      </c>
      <c r="AU264" s="165" t="str">
        <f>IFERROR(+VLOOKUP(AT264,インプットシート!$B:$Z,25,0),"")</f>
        <v/>
      </c>
      <c r="AV264" s="165" t="str">
        <f>IFERROR(+VLOOKUP(AT264,インプットシート!$B:$Z,21,0),"")</f>
        <v/>
      </c>
      <c r="AW264">
        <v>9</v>
      </c>
      <c r="AX264" s="165" t="str">
        <f t="shared" si="84"/>
        <v>2年目保険料9</v>
      </c>
      <c r="AY264" s="165" t="str">
        <f>IFERROR(+VLOOKUP(AX264,インプットシート!$B:$Z,25,0),"")</f>
        <v/>
      </c>
      <c r="AZ264" s="165" t="str">
        <f>IFERROR(+VLOOKUP(AX264,インプットシート!$B:$Z,21,0),"")</f>
        <v/>
      </c>
      <c r="BA264">
        <v>9</v>
      </c>
      <c r="BB264" s="165" t="str">
        <f t="shared" si="85"/>
        <v>2年目その他の経費9</v>
      </c>
      <c r="BC264" s="165" t="str">
        <f>IFERROR(+VLOOKUP(BB264,インプットシート!$B:$Z,25,0),"")</f>
        <v/>
      </c>
      <c r="BD264" s="165" t="str">
        <f>IFERROR(+VLOOKUP(BB264,インプットシート!$B:$Z,21,0),"")</f>
        <v/>
      </c>
      <c r="BE264">
        <v>9</v>
      </c>
      <c r="BF264" s="165" t="str">
        <f t="shared" si="86"/>
        <v>2年目参加費収入9</v>
      </c>
      <c r="BG264" s="165" t="str">
        <f>IFERROR(+VLOOKUP(BF264,インプットシート!$B:$Z,25,0),"")</f>
        <v/>
      </c>
      <c r="BH264" s="165" t="str">
        <f>IFERROR(+VLOOKUP(BF264,インプットシート!$B:$Z,21,0),"")</f>
        <v/>
      </c>
      <c r="BI264">
        <v>9</v>
      </c>
      <c r="BJ264" s="165" t="str">
        <f t="shared" si="87"/>
        <v>2年目寄付金・協賛金収入9</v>
      </c>
      <c r="BK264" s="165" t="str">
        <f>IFERROR(+VLOOKUP(BJ264,インプットシート!$B:$Z,25,0),"")</f>
        <v/>
      </c>
      <c r="BL264" s="165" t="str">
        <f>IFERROR(+VLOOKUP(BJ264,インプットシート!$B:$Z,21,0),"")</f>
        <v/>
      </c>
      <c r="BM264">
        <v>9</v>
      </c>
      <c r="BN264" s="165" t="str">
        <f t="shared" si="88"/>
        <v>2年目一般会計繰入金9</v>
      </c>
      <c r="BO264" s="165" t="str">
        <f>IFERROR(+VLOOKUP(BN264,インプットシート!$B:$Z,25,0),"")</f>
        <v/>
      </c>
      <c r="BP264" s="165" t="str">
        <f>IFERROR(+VLOOKUP(BN264,インプットシート!$B:$Z,21,0),"")</f>
        <v/>
      </c>
      <c r="BQ264">
        <v>9</v>
      </c>
      <c r="BR264" s="165" t="str">
        <f t="shared" si="89"/>
        <v>2年目賃金（職員）9</v>
      </c>
      <c r="BS264" s="165" t="str">
        <f>IFERROR(+VLOOKUP(BR264,インプットシート!$B:$Z,25,0),"")</f>
        <v/>
      </c>
      <c r="BT264" s="165" t="str">
        <f>IFERROR(+VLOOKUP(BR264,インプットシート!$B:$Z,21,0),"")</f>
        <v/>
      </c>
    </row>
    <row r="265" spans="1:72">
      <c r="A265">
        <v>10</v>
      </c>
      <c r="B265" s="165" t="str">
        <f t="shared" si="72"/>
        <v>2年目謝金10</v>
      </c>
      <c r="C265" s="165" t="str">
        <f>IFERROR(+VLOOKUP(B265,インプットシート!$B:$Z,25,0),"")</f>
        <v/>
      </c>
      <c r="D265" s="165" t="str">
        <f>IFERROR(+VLOOKUP(B265,インプットシート!$B:$Z,21,0),"")</f>
        <v/>
      </c>
      <c r="E265">
        <v>10</v>
      </c>
      <c r="F265" s="165" t="str">
        <f t="shared" si="73"/>
        <v>2年目旅費10</v>
      </c>
      <c r="G265" s="165" t="str">
        <f>IFERROR(+VLOOKUP(F265,インプットシート!$B:$Z,25,0),"")</f>
        <v/>
      </c>
      <c r="H265" s="165" t="str">
        <f>IFERROR(+VLOOKUP(F265,インプットシート!$B:$Z,21,0),"")</f>
        <v/>
      </c>
      <c r="I265">
        <v>10</v>
      </c>
      <c r="J265" s="165" t="str">
        <f t="shared" si="74"/>
        <v>2年目賃金（アルバイト）10</v>
      </c>
      <c r="K265" s="165" t="str">
        <f>IFERROR(+VLOOKUP(J265,インプットシート!$B:$Z,25,0),"")</f>
        <v/>
      </c>
      <c r="L265" s="165" t="str">
        <f>IFERROR(+VLOOKUP(J265,インプットシート!$B:$Z,21,0),"")</f>
        <v/>
      </c>
      <c r="M265">
        <v>10</v>
      </c>
      <c r="N265" s="165" t="str">
        <f t="shared" si="75"/>
        <v>2年目家賃10</v>
      </c>
      <c r="O265" s="165" t="str">
        <f>IFERROR(+VLOOKUP(N265,インプットシート!$B:$Z,25,0),"")</f>
        <v/>
      </c>
      <c r="P265" s="165" t="str">
        <f>IFERROR(+VLOOKUP(N265,インプットシート!$B:$Z,21,0),"")</f>
        <v/>
      </c>
      <c r="Q265">
        <v>10</v>
      </c>
      <c r="R265" s="165" t="str">
        <f t="shared" si="76"/>
        <v>2年目光熱水費10</v>
      </c>
      <c r="S265" s="165" t="str">
        <f>IFERROR(+VLOOKUP(R265,インプットシート!$B:$Z,25,0),"")</f>
        <v/>
      </c>
      <c r="T265" s="165" t="str">
        <f>IFERROR(+VLOOKUP(R265,インプットシート!$B:$Z,21,0),"")</f>
        <v/>
      </c>
      <c r="U265">
        <v>10</v>
      </c>
      <c r="V265" s="165" t="str">
        <f t="shared" si="77"/>
        <v>2年目備品購入費10</v>
      </c>
      <c r="W265" s="165" t="str">
        <f>IFERROR(+VLOOKUP(V265,インプットシート!$B:$Z,25,0),"")</f>
        <v/>
      </c>
      <c r="X265" s="165" t="str">
        <f>IFERROR(+VLOOKUP(V265,インプットシート!$B:$Z,21,0),"")</f>
        <v/>
      </c>
      <c r="Y265">
        <v>10</v>
      </c>
      <c r="Z265" s="165" t="str">
        <f t="shared" si="78"/>
        <v>2年目消耗品費10</v>
      </c>
      <c r="AA265" s="165" t="str">
        <f>IFERROR(+VLOOKUP(Z265,インプットシート!$B:$Z,25,0),"")</f>
        <v/>
      </c>
      <c r="AB265" s="165" t="str">
        <f>IFERROR(+VLOOKUP(Z265,インプットシート!$B:$Z,21,0),"")</f>
        <v/>
      </c>
      <c r="AC265">
        <v>10</v>
      </c>
      <c r="AD265" s="165" t="str">
        <f t="shared" si="79"/>
        <v>2年目借料損料10</v>
      </c>
      <c r="AE265" s="165" t="str">
        <f>IFERROR(+VLOOKUP(AD265,インプットシート!$B:$Z,25,0),"")</f>
        <v/>
      </c>
      <c r="AF265" s="165" t="str">
        <f>IFERROR(+VLOOKUP(AD265,インプットシート!$B:$Z,21,0),"")</f>
        <v/>
      </c>
      <c r="AG265">
        <v>10</v>
      </c>
      <c r="AH265" s="165" t="str">
        <f t="shared" si="80"/>
        <v>2年目印刷製本費10</v>
      </c>
      <c r="AI265" s="165" t="str">
        <f>IFERROR(+VLOOKUP(AH265,インプットシート!$B:$Z,25,0),"")</f>
        <v/>
      </c>
      <c r="AJ265" s="165" t="str">
        <f>IFERROR(+VLOOKUP(AH265,インプットシート!$B:$Z,21,0),"")</f>
        <v/>
      </c>
      <c r="AK265">
        <v>10</v>
      </c>
      <c r="AL265" s="165" t="str">
        <f t="shared" si="81"/>
        <v>2年目通信運搬費10</v>
      </c>
      <c r="AM265" s="165" t="str">
        <f>IFERROR(+VLOOKUP(AL265,インプットシート!$B:$Z,25,0),"")</f>
        <v/>
      </c>
      <c r="AN265" s="165" t="str">
        <f>IFERROR(+VLOOKUP(AL265,インプットシート!$B:$Z,21,0),"")</f>
        <v/>
      </c>
      <c r="AO265">
        <v>10</v>
      </c>
      <c r="AP265" s="165" t="str">
        <f t="shared" si="82"/>
        <v>2年目委託費10</v>
      </c>
      <c r="AQ265" s="165" t="str">
        <f>IFERROR(+VLOOKUP(AP265,インプットシート!$B:$Z,25,0),"")</f>
        <v/>
      </c>
      <c r="AR265" s="165" t="str">
        <f>IFERROR(+VLOOKUP(AP265,インプットシート!$B:$Z,21,0),"")</f>
        <v/>
      </c>
      <c r="AS265">
        <v>10</v>
      </c>
      <c r="AT265" s="165" t="str">
        <f t="shared" si="83"/>
        <v>2年目雑役務費10</v>
      </c>
      <c r="AU265" s="165" t="str">
        <f>IFERROR(+VLOOKUP(AT265,インプットシート!$B:$Z,25,0),"")</f>
        <v/>
      </c>
      <c r="AV265" s="165" t="str">
        <f>IFERROR(+VLOOKUP(AT265,インプットシート!$B:$Z,21,0),"")</f>
        <v/>
      </c>
      <c r="AW265">
        <v>10</v>
      </c>
      <c r="AX265" s="165" t="str">
        <f t="shared" si="84"/>
        <v>2年目保険料10</v>
      </c>
      <c r="AY265" s="165" t="str">
        <f>IFERROR(+VLOOKUP(AX265,インプットシート!$B:$Z,25,0),"")</f>
        <v/>
      </c>
      <c r="AZ265" s="165" t="str">
        <f>IFERROR(+VLOOKUP(AX265,インプットシート!$B:$Z,21,0),"")</f>
        <v/>
      </c>
      <c r="BA265">
        <v>10</v>
      </c>
      <c r="BB265" s="165" t="str">
        <f t="shared" si="85"/>
        <v>2年目その他の経費10</v>
      </c>
      <c r="BC265" s="165" t="str">
        <f>IFERROR(+VLOOKUP(BB265,インプットシート!$B:$Z,25,0),"")</f>
        <v/>
      </c>
      <c r="BD265" s="165" t="str">
        <f>IFERROR(+VLOOKUP(BB265,インプットシート!$B:$Z,21,0),"")</f>
        <v/>
      </c>
      <c r="BE265">
        <v>10</v>
      </c>
      <c r="BF265" s="165" t="str">
        <f t="shared" si="86"/>
        <v>2年目参加費収入10</v>
      </c>
      <c r="BG265" s="165" t="str">
        <f>IFERROR(+VLOOKUP(BF265,インプットシート!$B:$Z,25,0),"")</f>
        <v/>
      </c>
      <c r="BH265" s="165" t="str">
        <f>IFERROR(+VLOOKUP(BF265,インプットシート!$B:$Z,21,0),"")</f>
        <v/>
      </c>
      <c r="BI265">
        <v>10</v>
      </c>
      <c r="BJ265" s="165" t="str">
        <f t="shared" si="87"/>
        <v>2年目寄付金・協賛金収入10</v>
      </c>
      <c r="BK265" s="165" t="str">
        <f>IFERROR(+VLOOKUP(BJ265,インプットシート!$B:$Z,25,0),"")</f>
        <v/>
      </c>
      <c r="BL265" s="165" t="str">
        <f>IFERROR(+VLOOKUP(BJ265,インプットシート!$B:$Z,21,0),"")</f>
        <v/>
      </c>
      <c r="BM265">
        <v>10</v>
      </c>
      <c r="BN265" s="165" t="str">
        <f t="shared" si="88"/>
        <v>2年目一般会計繰入金10</v>
      </c>
      <c r="BO265" s="165" t="str">
        <f>IFERROR(+VLOOKUP(BN265,インプットシート!$B:$Z,25,0),"")</f>
        <v/>
      </c>
      <c r="BP265" s="165" t="str">
        <f>IFERROR(+VLOOKUP(BN265,インプットシート!$B:$Z,21,0),"")</f>
        <v/>
      </c>
      <c r="BQ265">
        <v>10</v>
      </c>
      <c r="BR265" s="165" t="str">
        <f t="shared" si="89"/>
        <v>2年目賃金（職員）10</v>
      </c>
      <c r="BS265" s="165" t="str">
        <f>IFERROR(+VLOOKUP(BR265,インプットシート!$B:$Z,25,0),"")</f>
        <v/>
      </c>
      <c r="BT265" s="165" t="str">
        <f>IFERROR(+VLOOKUP(BR265,インプットシート!$B:$Z,21,0),"")</f>
        <v/>
      </c>
    </row>
    <row r="266" spans="1:72">
      <c r="A266">
        <v>11</v>
      </c>
      <c r="B266" s="165" t="str">
        <f t="shared" si="72"/>
        <v>2年目謝金11</v>
      </c>
      <c r="C266" s="165" t="str">
        <f>IFERROR(+VLOOKUP(B266,インプットシート!$B:$Z,25,0),"")</f>
        <v/>
      </c>
      <c r="D266" s="165" t="str">
        <f>IFERROR(+VLOOKUP(B266,インプットシート!$B:$Z,21,0),"")</f>
        <v/>
      </c>
      <c r="E266">
        <v>11</v>
      </c>
      <c r="F266" s="165" t="str">
        <f t="shared" si="73"/>
        <v>2年目旅費11</v>
      </c>
      <c r="G266" s="165" t="str">
        <f>IFERROR(+VLOOKUP(F266,インプットシート!$B:$Z,25,0),"")</f>
        <v/>
      </c>
      <c r="H266" s="165" t="str">
        <f>IFERROR(+VLOOKUP(F266,インプットシート!$B:$Z,21,0),"")</f>
        <v/>
      </c>
      <c r="I266">
        <v>11</v>
      </c>
      <c r="J266" s="165" t="str">
        <f t="shared" si="74"/>
        <v>2年目賃金（アルバイト）11</v>
      </c>
      <c r="K266" s="165" t="str">
        <f>IFERROR(+VLOOKUP(J266,インプットシート!$B:$Z,25,0),"")</f>
        <v/>
      </c>
      <c r="L266" s="165" t="str">
        <f>IFERROR(+VLOOKUP(J266,インプットシート!$B:$Z,21,0),"")</f>
        <v/>
      </c>
      <c r="M266">
        <v>11</v>
      </c>
      <c r="N266" s="165" t="str">
        <f t="shared" si="75"/>
        <v>2年目家賃11</v>
      </c>
      <c r="O266" s="165" t="str">
        <f>IFERROR(+VLOOKUP(N266,インプットシート!$B:$Z,25,0),"")</f>
        <v/>
      </c>
      <c r="P266" s="165" t="str">
        <f>IFERROR(+VLOOKUP(N266,インプットシート!$B:$Z,21,0),"")</f>
        <v/>
      </c>
      <c r="Q266">
        <v>11</v>
      </c>
      <c r="R266" s="165" t="str">
        <f t="shared" si="76"/>
        <v>2年目光熱水費11</v>
      </c>
      <c r="S266" s="165" t="str">
        <f>IFERROR(+VLOOKUP(R266,インプットシート!$B:$Z,25,0),"")</f>
        <v/>
      </c>
      <c r="T266" s="165" t="str">
        <f>IFERROR(+VLOOKUP(R266,インプットシート!$B:$Z,21,0),"")</f>
        <v/>
      </c>
      <c r="U266">
        <v>11</v>
      </c>
      <c r="V266" s="165" t="str">
        <f t="shared" si="77"/>
        <v>2年目備品購入費11</v>
      </c>
      <c r="W266" s="165" t="str">
        <f>IFERROR(+VLOOKUP(V266,インプットシート!$B:$Z,25,0),"")</f>
        <v/>
      </c>
      <c r="X266" s="165" t="str">
        <f>IFERROR(+VLOOKUP(V266,インプットシート!$B:$Z,21,0),"")</f>
        <v/>
      </c>
      <c r="Y266">
        <v>11</v>
      </c>
      <c r="Z266" s="165" t="str">
        <f t="shared" si="78"/>
        <v>2年目消耗品費11</v>
      </c>
      <c r="AA266" s="165" t="str">
        <f>IFERROR(+VLOOKUP(Z266,インプットシート!$B:$Z,25,0),"")</f>
        <v/>
      </c>
      <c r="AB266" s="165" t="str">
        <f>IFERROR(+VLOOKUP(Z266,インプットシート!$B:$Z,21,0),"")</f>
        <v/>
      </c>
      <c r="AC266">
        <v>11</v>
      </c>
      <c r="AD266" s="165" t="str">
        <f t="shared" si="79"/>
        <v>2年目借料損料11</v>
      </c>
      <c r="AE266" s="165" t="str">
        <f>IFERROR(+VLOOKUP(AD266,インプットシート!$B:$Z,25,0),"")</f>
        <v/>
      </c>
      <c r="AF266" s="165" t="str">
        <f>IFERROR(+VLOOKUP(AD266,インプットシート!$B:$Z,21,0),"")</f>
        <v/>
      </c>
      <c r="AG266">
        <v>11</v>
      </c>
      <c r="AH266" s="165" t="str">
        <f t="shared" si="80"/>
        <v>2年目印刷製本費11</v>
      </c>
      <c r="AI266" s="165" t="str">
        <f>IFERROR(+VLOOKUP(AH266,インプットシート!$B:$Z,25,0),"")</f>
        <v/>
      </c>
      <c r="AJ266" s="165" t="str">
        <f>IFERROR(+VLOOKUP(AH266,インプットシート!$B:$Z,21,0),"")</f>
        <v/>
      </c>
      <c r="AK266">
        <v>11</v>
      </c>
      <c r="AL266" s="165" t="str">
        <f t="shared" si="81"/>
        <v>2年目通信運搬費11</v>
      </c>
      <c r="AM266" s="165" t="str">
        <f>IFERROR(+VLOOKUP(AL266,インプットシート!$B:$Z,25,0),"")</f>
        <v/>
      </c>
      <c r="AN266" s="165" t="str">
        <f>IFERROR(+VLOOKUP(AL266,インプットシート!$B:$Z,21,0),"")</f>
        <v/>
      </c>
      <c r="AO266">
        <v>11</v>
      </c>
      <c r="AP266" s="165" t="str">
        <f t="shared" si="82"/>
        <v>2年目委託費11</v>
      </c>
      <c r="AQ266" s="165" t="str">
        <f>IFERROR(+VLOOKUP(AP266,インプットシート!$B:$Z,25,0),"")</f>
        <v/>
      </c>
      <c r="AR266" s="165" t="str">
        <f>IFERROR(+VLOOKUP(AP266,インプットシート!$B:$Z,21,0),"")</f>
        <v/>
      </c>
      <c r="AS266">
        <v>11</v>
      </c>
      <c r="AT266" s="165" t="str">
        <f t="shared" si="83"/>
        <v>2年目雑役務費11</v>
      </c>
      <c r="AU266" s="165" t="str">
        <f>IFERROR(+VLOOKUP(AT266,インプットシート!$B:$Z,25,0),"")</f>
        <v/>
      </c>
      <c r="AV266" s="165" t="str">
        <f>IFERROR(+VLOOKUP(AT266,インプットシート!$B:$Z,21,0),"")</f>
        <v/>
      </c>
      <c r="AW266">
        <v>11</v>
      </c>
      <c r="AX266" s="165" t="str">
        <f t="shared" si="84"/>
        <v>2年目保険料11</v>
      </c>
      <c r="AY266" s="165" t="str">
        <f>IFERROR(+VLOOKUP(AX266,インプットシート!$B:$Z,25,0),"")</f>
        <v/>
      </c>
      <c r="AZ266" s="165" t="str">
        <f>IFERROR(+VLOOKUP(AX266,インプットシート!$B:$Z,21,0),"")</f>
        <v/>
      </c>
      <c r="BA266">
        <v>11</v>
      </c>
      <c r="BB266" s="165" t="str">
        <f t="shared" si="85"/>
        <v>2年目その他の経費11</v>
      </c>
      <c r="BC266" s="165" t="str">
        <f>IFERROR(+VLOOKUP(BB266,インプットシート!$B:$Z,25,0),"")</f>
        <v/>
      </c>
      <c r="BD266" s="165" t="str">
        <f>IFERROR(+VLOOKUP(BB266,インプットシート!$B:$Z,21,0),"")</f>
        <v/>
      </c>
      <c r="BE266">
        <v>11</v>
      </c>
      <c r="BF266" s="165" t="str">
        <f t="shared" si="86"/>
        <v>2年目参加費収入11</v>
      </c>
      <c r="BG266" s="165" t="str">
        <f>IFERROR(+VLOOKUP(BF266,インプットシート!$B:$Z,25,0),"")</f>
        <v/>
      </c>
      <c r="BH266" s="165" t="str">
        <f>IFERROR(+VLOOKUP(BF266,インプットシート!$B:$Z,21,0),"")</f>
        <v/>
      </c>
      <c r="BI266">
        <v>11</v>
      </c>
      <c r="BJ266" s="165" t="str">
        <f t="shared" si="87"/>
        <v>2年目寄付金・協賛金収入11</v>
      </c>
      <c r="BK266" s="165" t="str">
        <f>IFERROR(+VLOOKUP(BJ266,インプットシート!$B:$Z,25,0),"")</f>
        <v/>
      </c>
      <c r="BL266" s="165" t="str">
        <f>IFERROR(+VLOOKUP(BJ266,インプットシート!$B:$Z,21,0),"")</f>
        <v/>
      </c>
      <c r="BM266">
        <v>11</v>
      </c>
      <c r="BN266" s="165" t="str">
        <f t="shared" si="88"/>
        <v>2年目一般会計繰入金11</v>
      </c>
      <c r="BO266" s="165" t="str">
        <f>IFERROR(+VLOOKUP(BN266,インプットシート!$B:$Z,25,0),"")</f>
        <v/>
      </c>
      <c r="BP266" s="165" t="str">
        <f>IFERROR(+VLOOKUP(BN266,インプットシート!$B:$Z,21,0),"")</f>
        <v/>
      </c>
      <c r="BQ266">
        <v>11</v>
      </c>
      <c r="BR266" s="165" t="str">
        <f t="shared" si="89"/>
        <v>2年目賃金（職員）11</v>
      </c>
      <c r="BS266" s="165" t="str">
        <f>IFERROR(+VLOOKUP(BR266,インプットシート!$B:$Z,25,0),"")</f>
        <v/>
      </c>
      <c r="BT266" s="165" t="str">
        <f>IFERROR(+VLOOKUP(BR266,インプットシート!$B:$Z,21,0),"")</f>
        <v/>
      </c>
    </row>
    <row r="267" spans="1:72">
      <c r="A267">
        <v>12</v>
      </c>
      <c r="B267" s="165" t="str">
        <f t="shared" si="72"/>
        <v>2年目謝金12</v>
      </c>
      <c r="C267" s="165" t="str">
        <f>IFERROR(+VLOOKUP(B267,インプットシート!$B:$Z,25,0),"")</f>
        <v/>
      </c>
      <c r="D267" s="165" t="str">
        <f>IFERROR(+VLOOKUP(B267,インプットシート!$B:$Z,21,0),"")</f>
        <v/>
      </c>
      <c r="E267">
        <v>12</v>
      </c>
      <c r="F267" s="165" t="str">
        <f t="shared" si="73"/>
        <v>2年目旅費12</v>
      </c>
      <c r="G267" s="165" t="str">
        <f>IFERROR(+VLOOKUP(F267,インプットシート!$B:$Z,25,0),"")</f>
        <v/>
      </c>
      <c r="H267" s="165" t="str">
        <f>IFERROR(+VLOOKUP(F267,インプットシート!$B:$Z,21,0),"")</f>
        <v/>
      </c>
      <c r="I267">
        <v>12</v>
      </c>
      <c r="J267" s="165" t="str">
        <f t="shared" si="74"/>
        <v>2年目賃金（アルバイト）12</v>
      </c>
      <c r="K267" s="165" t="str">
        <f>IFERROR(+VLOOKUP(J267,インプットシート!$B:$Z,25,0),"")</f>
        <v/>
      </c>
      <c r="L267" s="165" t="str">
        <f>IFERROR(+VLOOKUP(J267,インプットシート!$B:$Z,21,0),"")</f>
        <v/>
      </c>
      <c r="M267">
        <v>12</v>
      </c>
      <c r="N267" s="165" t="str">
        <f t="shared" si="75"/>
        <v>2年目家賃12</v>
      </c>
      <c r="O267" s="165" t="str">
        <f>IFERROR(+VLOOKUP(N267,インプットシート!$B:$Z,25,0),"")</f>
        <v/>
      </c>
      <c r="P267" s="165" t="str">
        <f>IFERROR(+VLOOKUP(N267,インプットシート!$B:$Z,21,0),"")</f>
        <v/>
      </c>
      <c r="Q267">
        <v>12</v>
      </c>
      <c r="R267" s="165" t="str">
        <f t="shared" si="76"/>
        <v>2年目光熱水費12</v>
      </c>
      <c r="S267" s="165" t="str">
        <f>IFERROR(+VLOOKUP(R267,インプットシート!$B:$Z,25,0),"")</f>
        <v/>
      </c>
      <c r="T267" s="165" t="str">
        <f>IFERROR(+VLOOKUP(R267,インプットシート!$B:$Z,21,0),"")</f>
        <v/>
      </c>
      <c r="U267">
        <v>12</v>
      </c>
      <c r="V267" s="165" t="str">
        <f t="shared" si="77"/>
        <v>2年目備品購入費12</v>
      </c>
      <c r="W267" s="165" t="str">
        <f>IFERROR(+VLOOKUP(V267,インプットシート!$B:$Z,25,0),"")</f>
        <v/>
      </c>
      <c r="X267" s="165" t="str">
        <f>IFERROR(+VLOOKUP(V267,インプットシート!$B:$Z,21,0),"")</f>
        <v/>
      </c>
      <c r="Y267">
        <v>12</v>
      </c>
      <c r="Z267" s="165" t="str">
        <f t="shared" si="78"/>
        <v>2年目消耗品費12</v>
      </c>
      <c r="AA267" s="165" t="str">
        <f>IFERROR(+VLOOKUP(Z267,インプットシート!$B:$Z,25,0),"")</f>
        <v/>
      </c>
      <c r="AB267" s="165" t="str">
        <f>IFERROR(+VLOOKUP(Z267,インプットシート!$B:$Z,21,0),"")</f>
        <v/>
      </c>
      <c r="AC267">
        <v>12</v>
      </c>
      <c r="AD267" s="165" t="str">
        <f t="shared" si="79"/>
        <v>2年目借料損料12</v>
      </c>
      <c r="AE267" s="165" t="str">
        <f>IFERROR(+VLOOKUP(AD267,インプットシート!$B:$Z,25,0),"")</f>
        <v/>
      </c>
      <c r="AF267" s="165" t="str">
        <f>IFERROR(+VLOOKUP(AD267,インプットシート!$B:$Z,21,0),"")</f>
        <v/>
      </c>
      <c r="AG267">
        <v>12</v>
      </c>
      <c r="AH267" s="165" t="str">
        <f t="shared" si="80"/>
        <v>2年目印刷製本費12</v>
      </c>
      <c r="AI267" s="165" t="str">
        <f>IFERROR(+VLOOKUP(AH267,インプットシート!$B:$Z,25,0),"")</f>
        <v/>
      </c>
      <c r="AJ267" s="165" t="str">
        <f>IFERROR(+VLOOKUP(AH267,インプットシート!$B:$Z,21,0),"")</f>
        <v/>
      </c>
      <c r="AK267">
        <v>12</v>
      </c>
      <c r="AL267" s="165" t="str">
        <f t="shared" si="81"/>
        <v>2年目通信運搬費12</v>
      </c>
      <c r="AM267" s="165" t="str">
        <f>IFERROR(+VLOOKUP(AL267,インプットシート!$B:$Z,25,0),"")</f>
        <v/>
      </c>
      <c r="AN267" s="165" t="str">
        <f>IFERROR(+VLOOKUP(AL267,インプットシート!$B:$Z,21,0),"")</f>
        <v/>
      </c>
      <c r="AO267">
        <v>12</v>
      </c>
      <c r="AP267" s="165" t="str">
        <f t="shared" si="82"/>
        <v>2年目委託費12</v>
      </c>
      <c r="AQ267" s="165" t="str">
        <f>IFERROR(+VLOOKUP(AP267,インプットシート!$B:$Z,25,0),"")</f>
        <v/>
      </c>
      <c r="AR267" s="165" t="str">
        <f>IFERROR(+VLOOKUP(AP267,インプットシート!$B:$Z,21,0),"")</f>
        <v/>
      </c>
      <c r="AS267">
        <v>12</v>
      </c>
      <c r="AT267" s="165" t="str">
        <f t="shared" si="83"/>
        <v>2年目雑役務費12</v>
      </c>
      <c r="AU267" s="165" t="str">
        <f>IFERROR(+VLOOKUP(AT267,インプットシート!$B:$Z,25,0),"")</f>
        <v/>
      </c>
      <c r="AV267" s="165" t="str">
        <f>IFERROR(+VLOOKUP(AT267,インプットシート!$B:$Z,21,0),"")</f>
        <v/>
      </c>
      <c r="AW267">
        <v>12</v>
      </c>
      <c r="AX267" s="165" t="str">
        <f t="shared" si="84"/>
        <v>2年目保険料12</v>
      </c>
      <c r="AY267" s="165" t="str">
        <f>IFERROR(+VLOOKUP(AX267,インプットシート!$B:$Z,25,0),"")</f>
        <v/>
      </c>
      <c r="AZ267" s="165" t="str">
        <f>IFERROR(+VLOOKUP(AX267,インプットシート!$B:$Z,21,0),"")</f>
        <v/>
      </c>
      <c r="BA267">
        <v>12</v>
      </c>
      <c r="BB267" s="165" t="str">
        <f t="shared" si="85"/>
        <v>2年目その他の経費12</v>
      </c>
      <c r="BC267" s="165" t="str">
        <f>IFERROR(+VLOOKUP(BB267,インプットシート!$B:$Z,25,0),"")</f>
        <v/>
      </c>
      <c r="BD267" s="165" t="str">
        <f>IFERROR(+VLOOKUP(BB267,インプットシート!$B:$Z,21,0),"")</f>
        <v/>
      </c>
      <c r="BE267">
        <v>12</v>
      </c>
      <c r="BF267" s="165" t="str">
        <f t="shared" si="86"/>
        <v>2年目参加費収入12</v>
      </c>
      <c r="BG267" s="165" t="str">
        <f>IFERROR(+VLOOKUP(BF267,インプットシート!$B:$Z,25,0),"")</f>
        <v/>
      </c>
      <c r="BH267" s="165" t="str">
        <f>IFERROR(+VLOOKUP(BF267,インプットシート!$B:$Z,21,0),"")</f>
        <v/>
      </c>
      <c r="BI267">
        <v>12</v>
      </c>
      <c r="BJ267" s="165" t="str">
        <f t="shared" si="87"/>
        <v>2年目寄付金・協賛金収入12</v>
      </c>
      <c r="BK267" s="165" t="str">
        <f>IFERROR(+VLOOKUP(BJ267,インプットシート!$B:$Z,25,0),"")</f>
        <v/>
      </c>
      <c r="BL267" s="165" t="str">
        <f>IFERROR(+VLOOKUP(BJ267,インプットシート!$B:$Z,21,0),"")</f>
        <v/>
      </c>
      <c r="BM267">
        <v>12</v>
      </c>
      <c r="BN267" s="165" t="str">
        <f t="shared" si="88"/>
        <v>2年目一般会計繰入金12</v>
      </c>
      <c r="BO267" s="165" t="str">
        <f>IFERROR(+VLOOKUP(BN267,インプットシート!$B:$Z,25,0),"")</f>
        <v/>
      </c>
      <c r="BP267" s="165" t="str">
        <f>IFERROR(+VLOOKUP(BN267,インプットシート!$B:$Z,21,0),"")</f>
        <v/>
      </c>
      <c r="BQ267">
        <v>12</v>
      </c>
      <c r="BR267" s="165" t="str">
        <f t="shared" si="89"/>
        <v>2年目賃金（職員）12</v>
      </c>
      <c r="BS267" s="165" t="str">
        <f>IFERROR(+VLOOKUP(BR267,インプットシート!$B:$Z,25,0),"")</f>
        <v/>
      </c>
      <c r="BT267" s="165" t="str">
        <f>IFERROR(+VLOOKUP(BR267,インプットシート!$B:$Z,21,0),"")</f>
        <v/>
      </c>
    </row>
    <row r="268" spans="1:72">
      <c r="A268">
        <v>13</v>
      </c>
      <c r="B268" s="165" t="str">
        <f t="shared" si="72"/>
        <v>2年目謝金13</v>
      </c>
      <c r="C268" s="165" t="str">
        <f>IFERROR(+VLOOKUP(B268,インプットシート!$B:$Z,25,0),"")</f>
        <v/>
      </c>
      <c r="D268" s="165" t="str">
        <f>IFERROR(+VLOOKUP(B268,インプットシート!$B:$Z,21,0),"")</f>
        <v/>
      </c>
      <c r="E268">
        <v>13</v>
      </c>
      <c r="F268" s="165" t="str">
        <f t="shared" si="73"/>
        <v>2年目旅費13</v>
      </c>
      <c r="G268" s="165" t="str">
        <f>IFERROR(+VLOOKUP(F268,インプットシート!$B:$Z,25,0),"")</f>
        <v/>
      </c>
      <c r="H268" s="165" t="str">
        <f>IFERROR(+VLOOKUP(F268,インプットシート!$B:$Z,21,0),"")</f>
        <v/>
      </c>
      <c r="I268">
        <v>13</v>
      </c>
      <c r="J268" s="165" t="str">
        <f t="shared" si="74"/>
        <v>2年目賃金（アルバイト）13</v>
      </c>
      <c r="K268" s="165" t="str">
        <f>IFERROR(+VLOOKUP(J268,インプットシート!$B:$Z,25,0),"")</f>
        <v/>
      </c>
      <c r="L268" s="165" t="str">
        <f>IFERROR(+VLOOKUP(J268,インプットシート!$B:$Z,21,0),"")</f>
        <v/>
      </c>
      <c r="M268">
        <v>13</v>
      </c>
      <c r="N268" s="165" t="str">
        <f t="shared" si="75"/>
        <v>2年目家賃13</v>
      </c>
      <c r="O268" s="165" t="str">
        <f>IFERROR(+VLOOKUP(N268,インプットシート!$B:$Z,25,0),"")</f>
        <v/>
      </c>
      <c r="P268" s="165" t="str">
        <f>IFERROR(+VLOOKUP(N268,インプットシート!$B:$Z,21,0),"")</f>
        <v/>
      </c>
      <c r="Q268">
        <v>13</v>
      </c>
      <c r="R268" s="165" t="str">
        <f t="shared" si="76"/>
        <v>2年目光熱水費13</v>
      </c>
      <c r="S268" s="165" t="str">
        <f>IFERROR(+VLOOKUP(R268,インプットシート!$B:$Z,25,0),"")</f>
        <v/>
      </c>
      <c r="T268" s="165" t="str">
        <f>IFERROR(+VLOOKUP(R268,インプットシート!$B:$Z,21,0),"")</f>
        <v/>
      </c>
      <c r="U268">
        <v>13</v>
      </c>
      <c r="V268" s="165" t="str">
        <f t="shared" si="77"/>
        <v>2年目備品購入費13</v>
      </c>
      <c r="W268" s="165" t="str">
        <f>IFERROR(+VLOOKUP(V268,インプットシート!$B:$Z,25,0),"")</f>
        <v/>
      </c>
      <c r="X268" s="165" t="str">
        <f>IFERROR(+VLOOKUP(V268,インプットシート!$B:$Z,21,0),"")</f>
        <v/>
      </c>
      <c r="Y268">
        <v>13</v>
      </c>
      <c r="Z268" s="165" t="str">
        <f t="shared" si="78"/>
        <v>2年目消耗品費13</v>
      </c>
      <c r="AA268" s="165" t="str">
        <f>IFERROR(+VLOOKUP(Z268,インプットシート!$B:$Z,25,0),"")</f>
        <v/>
      </c>
      <c r="AB268" s="165" t="str">
        <f>IFERROR(+VLOOKUP(Z268,インプットシート!$B:$Z,21,0),"")</f>
        <v/>
      </c>
      <c r="AC268">
        <v>13</v>
      </c>
      <c r="AD268" s="165" t="str">
        <f t="shared" si="79"/>
        <v>2年目借料損料13</v>
      </c>
      <c r="AE268" s="165" t="str">
        <f>IFERROR(+VLOOKUP(AD268,インプットシート!$B:$Z,25,0),"")</f>
        <v/>
      </c>
      <c r="AF268" s="165" t="str">
        <f>IFERROR(+VLOOKUP(AD268,インプットシート!$B:$Z,21,0),"")</f>
        <v/>
      </c>
      <c r="AG268">
        <v>13</v>
      </c>
      <c r="AH268" s="165" t="str">
        <f t="shared" si="80"/>
        <v>2年目印刷製本費13</v>
      </c>
      <c r="AI268" s="165" t="str">
        <f>IFERROR(+VLOOKUP(AH268,インプットシート!$B:$Z,25,0),"")</f>
        <v/>
      </c>
      <c r="AJ268" s="165" t="str">
        <f>IFERROR(+VLOOKUP(AH268,インプットシート!$B:$Z,21,0),"")</f>
        <v/>
      </c>
      <c r="AK268">
        <v>13</v>
      </c>
      <c r="AL268" s="165" t="str">
        <f t="shared" si="81"/>
        <v>2年目通信運搬費13</v>
      </c>
      <c r="AM268" s="165" t="str">
        <f>IFERROR(+VLOOKUP(AL268,インプットシート!$B:$Z,25,0),"")</f>
        <v/>
      </c>
      <c r="AN268" s="165" t="str">
        <f>IFERROR(+VLOOKUP(AL268,インプットシート!$B:$Z,21,0),"")</f>
        <v/>
      </c>
      <c r="AO268">
        <v>13</v>
      </c>
      <c r="AP268" s="165" t="str">
        <f t="shared" si="82"/>
        <v>2年目委託費13</v>
      </c>
      <c r="AQ268" s="165" t="str">
        <f>IFERROR(+VLOOKUP(AP268,インプットシート!$B:$Z,25,0),"")</f>
        <v/>
      </c>
      <c r="AR268" s="165" t="str">
        <f>IFERROR(+VLOOKUP(AP268,インプットシート!$B:$Z,21,0),"")</f>
        <v/>
      </c>
      <c r="AS268">
        <v>13</v>
      </c>
      <c r="AT268" s="165" t="str">
        <f t="shared" si="83"/>
        <v>2年目雑役務費13</v>
      </c>
      <c r="AU268" s="165" t="str">
        <f>IFERROR(+VLOOKUP(AT268,インプットシート!$B:$Z,25,0),"")</f>
        <v/>
      </c>
      <c r="AV268" s="165" t="str">
        <f>IFERROR(+VLOOKUP(AT268,インプットシート!$B:$Z,21,0),"")</f>
        <v/>
      </c>
      <c r="AW268">
        <v>13</v>
      </c>
      <c r="AX268" s="165" t="str">
        <f t="shared" si="84"/>
        <v>2年目保険料13</v>
      </c>
      <c r="AY268" s="165" t="str">
        <f>IFERROR(+VLOOKUP(AX268,インプットシート!$B:$Z,25,0),"")</f>
        <v/>
      </c>
      <c r="AZ268" s="165" t="str">
        <f>IFERROR(+VLOOKUP(AX268,インプットシート!$B:$Z,21,0),"")</f>
        <v/>
      </c>
      <c r="BA268">
        <v>13</v>
      </c>
      <c r="BB268" s="165" t="str">
        <f t="shared" si="85"/>
        <v>2年目その他の経費13</v>
      </c>
      <c r="BC268" s="165" t="str">
        <f>IFERROR(+VLOOKUP(BB268,インプットシート!$B:$Z,25,0),"")</f>
        <v/>
      </c>
      <c r="BD268" s="165" t="str">
        <f>IFERROR(+VLOOKUP(BB268,インプットシート!$B:$Z,21,0),"")</f>
        <v/>
      </c>
      <c r="BE268">
        <v>13</v>
      </c>
      <c r="BF268" s="165" t="str">
        <f t="shared" si="86"/>
        <v>2年目参加費収入13</v>
      </c>
      <c r="BG268" s="165" t="str">
        <f>IFERROR(+VLOOKUP(BF268,インプットシート!$B:$Z,25,0),"")</f>
        <v/>
      </c>
      <c r="BH268" s="165" t="str">
        <f>IFERROR(+VLOOKUP(BF268,インプットシート!$B:$Z,21,0),"")</f>
        <v/>
      </c>
      <c r="BI268">
        <v>13</v>
      </c>
      <c r="BJ268" s="165" t="str">
        <f t="shared" si="87"/>
        <v>2年目寄付金・協賛金収入13</v>
      </c>
      <c r="BK268" s="165" t="str">
        <f>IFERROR(+VLOOKUP(BJ268,インプットシート!$B:$Z,25,0),"")</f>
        <v/>
      </c>
      <c r="BL268" s="165" t="str">
        <f>IFERROR(+VLOOKUP(BJ268,インプットシート!$B:$Z,21,0),"")</f>
        <v/>
      </c>
      <c r="BM268">
        <v>13</v>
      </c>
      <c r="BN268" s="165" t="str">
        <f t="shared" si="88"/>
        <v>2年目一般会計繰入金13</v>
      </c>
      <c r="BO268" s="165" t="str">
        <f>IFERROR(+VLOOKUP(BN268,インプットシート!$B:$Z,25,0),"")</f>
        <v/>
      </c>
      <c r="BP268" s="165" t="str">
        <f>IFERROR(+VLOOKUP(BN268,インプットシート!$B:$Z,21,0),"")</f>
        <v/>
      </c>
      <c r="BQ268">
        <v>13</v>
      </c>
      <c r="BR268" s="165" t="str">
        <f t="shared" si="89"/>
        <v>2年目賃金（職員）13</v>
      </c>
      <c r="BS268" s="165" t="str">
        <f>IFERROR(+VLOOKUP(BR268,インプットシート!$B:$Z,25,0),"")</f>
        <v/>
      </c>
      <c r="BT268" s="165" t="str">
        <f>IFERROR(+VLOOKUP(BR268,インプットシート!$B:$Z,21,0),"")</f>
        <v/>
      </c>
    </row>
    <row r="269" spans="1:72">
      <c r="A269">
        <v>14</v>
      </c>
      <c r="B269" s="165" t="str">
        <f t="shared" si="72"/>
        <v>2年目謝金14</v>
      </c>
      <c r="C269" s="165" t="str">
        <f>IFERROR(+VLOOKUP(B269,インプットシート!$B:$Z,25,0),"")</f>
        <v/>
      </c>
      <c r="D269" s="165" t="str">
        <f>IFERROR(+VLOOKUP(B269,インプットシート!$B:$Z,21,0),"")</f>
        <v/>
      </c>
      <c r="E269">
        <v>14</v>
      </c>
      <c r="F269" s="165" t="str">
        <f t="shared" si="73"/>
        <v>2年目旅費14</v>
      </c>
      <c r="G269" s="165" t="str">
        <f>IFERROR(+VLOOKUP(F269,インプットシート!$B:$Z,25,0),"")</f>
        <v/>
      </c>
      <c r="H269" s="165" t="str">
        <f>IFERROR(+VLOOKUP(F269,インプットシート!$B:$Z,21,0),"")</f>
        <v/>
      </c>
      <c r="I269">
        <v>14</v>
      </c>
      <c r="J269" s="165" t="str">
        <f t="shared" si="74"/>
        <v>2年目賃金（アルバイト）14</v>
      </c>
      <c r="K269" s="165" t="str">
        <f>IFERROR(+VLOOKUP(J269,インプットシート!$B:$Z,25,0),"")</f>
        <v/>
      </c>
      <c r="L269" s="165" t="str">
        <f>IFERROR(+VLOOKUP(J269,インプットシート!$B:$Z,21,0),"")</f>
        <v/>
      </c>
      <c r="M269">
        <v>14</v>
      </c>
      <c r="N269" s="165" t="str">
        <f t="shared" si="75"/>
        <v>2年目家賃14</v>
      </c>
      <c r="O269" s="165" t="str">
        <f>IFERROR(+VLOOKUP(N269,インプットシート!$B:$Z,25,0),"")</f>
        <v/>
      </c>
      <c r="P269" s="165" t="str">
        <f>IFERROR(+VLOOKUP(N269,インプットシート!$B:$Z,21,0),"")</f>
        <v/>
      </c>
      <c r="Q269">
        <v>14</v>
      </c>
      <c r="R269" s="165" t="str">
        <f t="shared" si="76"/>
        <v>2年目光熱水費14</v>
      </c>
      <c r="S269" s="165" t="str">
        <f>IFERROR(+VLOOKUP(R269,インプットシート!$B:$Z,25,0),"")</f>
        <v/>
      </c>
      <c r="T269" s="165" t="str">
        <f>IFERROR(+VLOOKUP(R269,インプットシート!$B:$Z,21,0),"")</f>
        <v/>
      </c>
      <c r="U269">
        <v>14</v>
      </c>
      <c r="V269" s="165" t="str">
        <f t="shared" si="77"/>
        <v>2年目備品購入費14</v>
      </c>
      <c r="W269" s="165" t="str">
        <f>IFERROR(+VLOOKUP(V269,インプットシート!$B:$Z,25,0),"")</f>
        <v/>
      </c>
      <c r="X269" s="165" t="str">
        <f>IFERROR(+VLOOKUP(V269,インプットシート!$B:$Z,21,0),"")</f>
        <v/>
      </c>
      <c r="Y269">
        <v>14</v>
      </c>
      <c r="Z269" s="165" t="str">
        <f t="shared" si="78"/>
        <v>2年目消耗品費14</v>
      </c>
      <c r="AA269" s="165" t="str">
        <f>IFERROR(+VLOOKUP(Z269,インプットシート!$B:$Z,25,0),"")</f>
        <v/>
      </c>
      <c r="AB269" s="165" t="str">
        <f>IFERROR(+VLOOKUP(Z269,インプットシート!$B:$Z,21,0),"")</f>
        <v/>
      </c>
      <c r="AC269">
        <v>14</v>
      </c>
      <c r="AD269" s="165" t="str">
        <f t="shared" si="79"/>
        <v>2年目借料損料14</v>
      </c>
      <c r="AE269" s="165" t="str">
        <f>IFERROR(+VLOOKUP(AD269,インプットシート!$B:$Z,25,0),"")</f>
        <v/>
      </c>
      <c r="AF269" s="165" t="str">
        <f>IFERROR(+VLOOKUP(AD269,インプットシート!$B:$Z,21,0),"")</f>
        <v/>
      </c>
      <c r="AG269">
        <v>14</v>
      </c>
      <c r="AH269" s="165" t="str">
        <f t="shared" si="80"/>
        <v>2年目印刷製本費14</v>
      </c>
      <c r="AI269" s="165" t="str">
        <f>IFERROR(+VLOOKUP(AH269,インプットシート!$B:$Z,25,0),"")</f>
        <v/>
      </c>
      <c r="AJ269" s="165" t="str">
        <f>IFERROR(+VLOOKUP(AH269,インプットシート!$B:$Z,21,0),"")</f>
        <v/>
      </c>
      <c r="AK269">
        <v>14</v>
      </c>
      <c r="AL269" s="165" t="str">
        <f t="shared" si="81"/>
        <v>2年目通信運搬費14</v>
      </c>
      <c r="AM269" s="165" t="str">
        <f>IFERROR(+VLOOKUP(AL269,インプットシート!$B:$Z,25,0),"")</f>
        <v/>
      </c>
      <c r="AN269" s="165" t="str">
        <f>IFERROR(+VLOOKUP(AL269,インプットシート!$B:$Z,21,0),"")</f>
        <v/>
      </c>
      <c r="AO269">
        <v>14</v>
      </c>
      <c r="AP269" s="165" t="str">
        <f t="shared" si="82"/>
        <v>2年目委託費14</v>
      </c>
      <c r="AQ269" s="165" t="str">
        <f>IFERROR(+VLOOKUP(AP269,インプットシート!$B:$Z,25,0),"")</f>
        <v/>
      </c>
      <c r="AR269" s="165" t="str">
        <f>IFERROR(+VLOOKUP(AP269,インプットシート!$B:$Z,21,0),"")</f>
        <v/>
      </c>
      <c r="AS269">
        <v>14</v>
      </c>
      <c r="AT269" s="165" t="str">
        <f t="shared" si="83"/>
        <v>2年目雑役務費14</v>
      </c>
      <c r="AU269" s="165" t="str">
        <f>IFERROR(+VLOOKUP(AT269,インプットシート!$B:$Z,25,0),"")</f>
        <v/>
      </c>
      <c r="AV269" s="165" t="str">
        <f>IFERROR(+VLOOKUP(AT269,インプットシート!$B:$Z,21,0),"")</f>
        <v/>
      </c>
      <c r="AW269">
        <v>14</v>
      </c>
      <c r="AX269" s="165" t="str">
        <f t="shared" si="84"/>
        <v>2年目保険料14</v>
      </c>
      <c r="AY269" s="165" t="str">
        <f>IFERROR(+VLOOKUP(AX269,インプットシート!$B:$Z,25,0),"")</f>
        <v/>
      </c>
      <c r="AZ269" s="165" t="str">
        <f>IFERROR(+VLOOKUP(AX269,インプットシート!$B:$Z,21,0),"")</f>
        <v/>
      </c>
      <c r="BA269">
        <v>14</v>
      </c>
      <c r="BB269" s="165" t="str">
        <f t="shared" si="85"/>
        <v>2年目その他の経費14</v>
      </c>
      <c r="BC269" s="165" t="str">
        <f>IFERROR(+VLOOKUP(BB269,インプットシート!$B:$Z,25,0),"")</f>
        <v/>
      </c>
      <c r="BD269" s="165" t="str">
        <f>IFERROR(+VLOOKUP(BB269,インプットシート!$B:$Z,21,0),"")</f>
        <v/>
      </c>
      <c r="BE269">
        <v>14</v>
      </c>
      <c r="BF269" s="165" t="str">
        <f t="shared" si="86"/>
        <v>2年目参加費収入14</v>
      </c>
      <c r="BG269" s="165" t="str">
        <f>IFERROR(+VLOOKUP(BF269,インプットシート!$B:$Z,25,0),"")</f>
        <v/>
      </c>
      <c r="BH269" s="165" t="str">
        <f>IFERROR(+VLOOKUP(BF269,インプットシート!$B:$Z,21,0),"")</f>
        <v/>
      </c>
      <c r="BI269">
        <v>14</v>
      </c>
      <c r="BJ269" s="165" t="str">
        <f t="shared" si="87"/>
        <v>2年目寄付金・協賛金収入14</v>
      </c>
      <c r="BK269" s="165" t="str">
        <f>IFERROR(+VLOOKUP(BJ269,インプットシート!$B:$Z,25,0),"")</f>
        <v/>
      </c>
      <c r="BL269" s="165" t="str">
        <f>IFERROR(+VLOOKUP(BJ269,インプットシート!$B:$Z,21,0),"")</f>
        <v/>
      </c>
      <c r="BM269">
        <v>14</v>
      </c>
      <c r="BN269" s="165" t="str">
        <f t="shared" si="88"/>
        <v>2年目一般会計繰入金14</v>
      </c>
      <c r="BO269" s="165" t="str">
        <f>IFERROR(+VLOOKUP(BN269,インプットシート!$B:$Z,25,0),"")</f>
        <v/>
      </c>
      <c r="BP269" s="165" t="str">
        <f>IFERROR(+VLOOKUP(BN269,インプットシート!$B:$Z,21,0),"")</f>
        <v/>
      </c>
      <c r="BQ269">
        <v>14</v>
      </c>
      <c r="BR269" s="165" t="str">
        <f t="shared" si="89"/>
        <v>2年目賃金（職員）14</v>
      </c>
      <c r="BS269" s="165" t="str">
        <f>IFERROR(+VLOOKUP(BR269,インプットシート!$B:$Z,25,0),"")</f>
        <v/>
      </c>
      <c r="BT269" s="165" t="str">
        <f>IFERROR(+VLOOKUP(BR269,インプットシート!$B:$Z,21,0),"")</f>
        <v/>
      </c>
    </row>
    <row r="270" spans="1:72">
      <c r="A270">
        <v>15</v>
      </c>
      <c r="B270" s="165" t="str">
        <f t="shared" si="72"/>
        <v>2年目謝金15</v>
      </c>
      <c r="C270" s="165" t="str">
        <f>IFERROR(+VLOOKUP(B270,インプットシート!$B:$Z,25,0),"")</f>
        <v/>
      </c>
      <c r="D270" s="165" t="str">
        <f>IFERROR(+VLOOKUP(B270,インプットシート!$B:$Z,21,0),"")</f>
        <v/>
      </c>
      <c r="E270">
        <v>15</v>
      </c>
      <c r="F270" s="165" t="str">
        <f t="shared" si="73"/>
        <v>2年目旅費15</v>
      </c>
      <c r="G270" s="165" t="str">
        <f>IFERROR(+VLOOKUP(F270,インプットシート!$B:$Z,25,0),"")</f>
        <v/>
      </c>
      <c r="H270" s="165" t="str">
        <f>IFERROR(+VLOOKUP(F270,インプットシート!$B:$Z,21,0),"")</f>
        <v/>
      </c>
      <c r="I270">
        <v>15</v>
      </c>
      <c r="J270" s="165" t="str">
        <f t="shared" si="74"/>
        <v>2年目賃金（アルバイト）15</v>
      </c>
      <c r="K270" s="165" t="str">
        <f>IFERROR(+VLOOKUP(J270,インプットシート!$B:$Z,25,0),"")</f>
        <v/>
      </c>
      <c r="L270" s="165" t="str">
        <f>IFERROR(+VLOOKUP(J270,インプットシート!$B:$Z,21,0),"")</f>
        <v/>
      </c>
      <c r="M270">
        <v>15</v>
      </c>
      <c r="N270" s="165" t="str">
        <f t="shared" si="75"/>
        <v>2年目家賃15</v>
      </c>
      <c r="O270" s="165" t="str">
        <f>IFERROR(+VLOOKUP(N270,インプットシート!$B:$Z,25,0),"")</f>
        <v/>
      </c>
      <c r="P270" s="165" t="str">
        <f>IFERROR(+VLOOKUP(N270,インプットシート!$B:$Z,21,0),"")</f>
        <v/>
      </c>
      <c r="Q270">
        <v>15</v>
      </c>
      <c r="R270" s="165" t="str">
        <f t="shared" si="76"/>
        <v>2年目光熱水費15</v>
      </c>
      <c r="S270" s="165" t="str">
        <f>IFERROR(+VLOOKUP(R270,インプットシート!$B:$Z,25,0),"")</f>
        <v/>
      </c>
      <c r="T270" s="165" t="str">
        <f>IFERROR(+VLOOKUP(R270,インプットシート!$B:$Z,21,0),"")</f>
        <v/>
      </c>
      <c r="U270">
        <v>15</v>
      </c>
      <c r="V270" s="165" t="str">
        <f t="shared" si="77"/>
        <v>2年目備品購入費15</v>
      </c>
      <c r="W270" s="165" t="str">
        <f>IFERROR(+VLOOKUP(V270,インプットシート!$B:$Z,25,0),"")</f>
        <v/>
      </c>
      <c r="X270" s="165" t="str">
        <f>IFERROR(+VLOOKUP(V270,インプットシート!$B:$Z,21,0),"")</f>
        <v/>
      </c>
      <c r="Y270">
        <v>15</v>
      </c>
      <c r="Z270" s="165" t="str">
        <f t="shared" si="78"/>
        <v>2年目消耗品費15</v>
      </c>
      <c r="AA270" s="165" t="str">
        <f>IFERROR(+VLOOKUP(Z270,インプットシート!$B:$Z,25,0),"")</f>
        <v/>
      </c>
      <c r="AB270" s="165" t="str">
        <f>IFERROR(+VLOOKUP(Z270,インプットシート!$B:$Z,21,0),"")</f>
        <v/>
      </c>
      <c r="AC270">
        <v>15</v>
      </c>
      <c r="AD270" s="165" t="str">
        <f t="shared" si="79"/>
        <v>2年目借料損料15</v>
      </c>
      <c r="AE270" s="165" t="str">
        <f>IFERROR(+VLOOKUP(AD270,インプットシート!$B:$Z,25,0),"")</f>
        <v/>
      </c>
      <c r="AF270" s="165" t="str">
        <f>IFERROR(+VLOOKUP(AD270,インプットシート!$B:$Z,21,0),"")</f>
        <v/>
      </c>
      <c r="AG270">
        <v>15</v>
      </c>
      <c r="AH270" s="165" t="str">
        <f t="shared" si="80"/>
        <v>2年目印刷製本費15</v>
      </c>
      <c r="AI270" s="165" t="str">
        <f>IFERROR(+VLOOKUP(AH270,インプットシート!$B:$Z,25,0),"")</f>
        <v/>
      </c>
      <c r="AJ270" s="165" t="str">
        <f>IFERROR(+VLOOKUP(AH270,インプットシート!$B:$Z,21,0),"")</f>
        <v/>
      </c>
      <c r="AK270">
        <v>15</v>
      </c>
      <c r="AL270" s="165" t="str">
        <f t="shared" si="81"/>
        <v>2年目通信運搬費15</v>
      </c>
      <c r="AM270" s="165" t="str">
        <f>IFERROR(+VLOOKUP(AL270,インプットシート!$B:$Z,25,0),"")</f>
        <v/>
      </c>
      <c r="AN270" s="165" t="str">
        <f>IFERROR(+VLOOKUP(AL270,インプットシート!$B:$Z,21,0),"")</f>
        <v/>
      </c>
      <c r="AO270">
        <v>15</v>
      </c>
      <c r="AP270" s="165" t="str">
        <f t="shared" si="82"/>
        <v>2年目委託費15</v>
      </c>
      <c r="AQ270" s="165" t="str">
        <f>IFERROR(+VLOOKUP(AP270,インプットシート!$B:$Z,25,0),"")</f>
        <v/>
      </c>
      <c r="AR270" s="165" t="str">
        <f>IFERROR(+VLOOKUP(AP270,インプットシート!$B:$Z,21,0),"")</f>
        <v/>
      </c>
      <c r="AS270">
        <v>15</v>
      </c>
      <c r="AT270" s="165" t="str">
        <f t="shared" si="83"/>
        <v>2年目雑役務費15</v>
      </c>
      <c r="AU270" s="165" t="str">
        <f>IFERROR(+VLOOKUP(AT270,インプットシート!$B:$Z,25,0),"")</f>
        <v/>
      </c>
      <c r="AV270" s="165" t="str">
        <f>IFERROR(+VLOOKUP(AT270,インプットシート!$B:$Z,21,0),"")</f>
        <v/>
      </c>
      <c r="AW270">
        <v>15</v>
      </c>
      <c r="AX270" s="165" t="str">
        <f t="shared" si="84"/>
        <v>2年目保険料15</v>
      </c>
      <c r="AY270" s="165" t="str">
        <f>IFERROR(+VLOOKUP(AX270,インプットシート!$B:$Z,25,0),"")</f>
        <v/>
      </c>
      <c r="AZ270" s="165" t="str">
        <f>IFERROR(+VLOOKUP(AX270,インプットシート!$B:$Z,21,0),"")</f>
        <v/>
      </c>
      <c r="BA270">
        <v>15</v>
      </c>
      <c r="BB270" s="165" t="str">
        <f t="shared" si="85"/>
        <v>2年目その他の経費15</v>
      </c>
      <c r="BC270" s="165" t="str">
        <f>IFERROR(+VLOOKUP(BB270,インプットシート!$B:$Z,25,0),"")</f>
        <v/>
      </c>
      <c r="BD270" s="165" t="str">
        <f>IFERROR(+VLOOKUP(BB270,インプットシート!$B:$Z,21,0),"")</f>
        <v/>
      </c>
      <c r="BE270">
        <v>15</v>
      </c>
      <c r="BF270" s="165" t="str">
        <f t="shared" si="86"/>
        <v>2年目参加費収入15</v>
      </c>
      <c r="BG270" s="165" t="str">
        <f>IFERROR(+VLOOKUP(BF270,インプットシート!$B:$Z,25,0),"")</f>
        <v/>
      </c>
      <c r="BH270" s="165" t="str">
        <f>IFERROR(+VLOOKUP(BF270,インプットシート!$B:$Z,21,0),"")</f>
        <v/>
      </c>
      <c r="BI270">
        <v>15</v>
      </c>
      <c r="BJ270" s="165" t="str">
        <f t="shared" si="87"/>
        <v>2年目寄付金・協賛金収入15</v>
      </c>
      <c r="BK270" s="165" t="str">
        <f>IFERROR(+VLOOKUP(BJ270,インプットシート!$B:$Z,25,0),"")</f>
        <v/>
      </c>
      <c r="BL270" s="165" t="str">
        <f>IFERROR(+VLOOKUP(BJ270,インプットシート!$B:$Z,21,0),"")</f>
        <v/>
      </c>
      <c r="BM270">
        <v>15</v>
      </c>
      <c r="BN270" s="165" t="str">
        <f t="shared" si="88"/>
        <v>2年目一般会計繰入金15</v>
      </c>
      <c r="BO270" s="165" t="str">
        <f>IFERROR(+VLOOKUP(BN270,インプットシート!$B:$Z,25,0),"")</f>
        <v/>
      </c>
      <c r="BP270" s="165" t="str">
        <f>IFERROR(+VLOOKUP(BN270,インプットシート!$B:$Z,21,0),"")</f>
        <v/>
      </c>
      <c r="BQ270">
        <v>15</v>
      </c>
      <c r="BR270" s="165" t="str">
        <f t="shared" si="89"/>
        <v>2年目賃金（職員）15</v>
      </c>
      <c r="BS270" s="165" t="str">
        <f>IFERROR(+VLOOKUP(BR270,インプットシート!$B:$Z,25,0),"")</f>
        <v/>
      </c>
      <c r="BT270" s="165" t="str">
        <f>IFERROR(+VLOOKUP(BR270,インプットシート!$B:$Z,21,0),"")</f>
        <v/>
      </c>
    </row>
    <row r="271" spans="1:72">
      <c r="A271">
        <v>16</v>
      </c>
      <c r="B271" s="165" t="str">
        <f t="shared" si="72"/>
        <v>2年目謝金16</v>
      </c>
      <c r="C271" s="165" t="str">
        <f>IFERROR(+VLOOKUP(B271,インプットシート!$B:$Z,25,0),"")</f>
        <v/>
      </c>
      <c r="D271" s="165" t="str">
        <f>IFERROR(+VLOOKUP(B271,インプットシート!$B:$Z,21,0),"")</f>
        <v/>
      </c>
      <c r="E271">
        <v>16</v>
      </c>
      <c r="F271" s="165" t="str">
        <f t="shared" si="73"/>
        <v>2年目旅費16</v>
      </c>
      <c r="G271" s="165" t="str">
        <f>IFERROR(+VLOOKUP(F271,インプットシート!$B:$Z,25,0),"")</f>
        <v/>
      </c>
      <c r="H271" s="165" t="str">
        <f>IFERROR(+VLOOKUP(F271,インプットシート!$B:$Z,21,0),"")</f>
        <v/>
      </c>
      <c r="I271">
        <v>16</v>
      </c>
      <c r="J271" s="165" t="str">
        <f t="shared" si="74"/>
        <v>2年目賃金（アルバイト）16</v>
      </c>
      <c r="K271" s="165" t="str">
        <f>IFERROR(+VLOOKUP(J271,インプットシート!$B:$Z,25,0),"")</f>
        <v/>
      </c>
      <c r="L271" s="165" t="str">
        <f>IFERROR(+VLOOKUP(J271,インプットシート!$B:$Z,21,0),"")</f>
        <v/>
      </c>
      <c r="M271">
        <v>16</v>
      </c>
      <c r="N271" s="165" t="str">
        <f t="shared" si="75"/>
        <v>2年目家賃16</v>
      </c>
      <c r="O271" s="165" t="str">
        <f>IFERROR(+VLOOKUP(N271,インプットシート!$B:$Z,25,0),"")</f>
        <v/>
      </c>
      <c r="P271" s="165" t="str">
        <f>IFERROR(+VLOOKUP(N271,インプットシート!$B:$Z,21,0),"")</f>
        <v/>
      </c>
      <c r="Q271">
        <v>16</v>
      </c>
      <c r="R271" s="165" t="str">
        <f t="shared" si="76"/>
        <v>2年目光熱水費16</v>
      </c>
      <c r="S271" s="165" t="str">
        <f>IFERROR(+VLOOKUP(R271,インプットシート!$B:$Z,25,0),"")</f>
        <v/>
      </c>
      <c r="T271" s="165" t="str">
        <f>IFERROR(+VLOOKUP(R271,インプットシート!$B:$Z,21,0),"")</f>
        <v/>
      </c>
      <c r="U271">
        <v>16</v>
      </c>
      <c r="V271" s="165" t="str">
        <f t="shared" si="77"/>
        <v>2年目備品購入費16</v>
      </c>
      <c r="W271" s="165" t="str">
        <f>IFERROR(+VLOOKUP(V271,インプットシート!$B:$Z,25,0),"")</f>
        <v/>
      </c>
      <c r="X271" s="165" t="str">
        <f>IFERROR(+VLOOKUP(V271,インプットシート!$B:$Z,21,0),"")</f>
        <v/>
      </c>
      <c r="Y271">
        <v>16</v>
      </c>
      <c r="Z271" s="165" t="str">
        <f t="shared" si="78"/>
        <v>2年目消耗品費16</v>
      </c>
      <c r="AA271" s="165" t="str">
        <f>IFERROR(+VLOOKUP(Z271,インプットシート!$B:$Z,25,0),"")</f>
        <v/>
      </c>
      <c r="AB271" s="165" t="str">
        <f>IFERROR(+VLOOKUP(Z271,インプットシート!$B:$Z,21,0),"")</f>
        <v/>
      </c>
      <c r="AC271">
        <v>16</v>
      </c>
      <c r="AD271" s="165" t="str">
        <f t="shared" si="79"/>
        <v>2年目借料損料16</v>
      </c>
      <c r="AE271" s="165" t="str">
        <f>IFERROR(+VLOOKUP(AD271,インプットシート!$B:$Z,25,0),"")</f>
        <v/>
      </c>
      <c r="AF271" s="165" t="str">
        <f>IFERROR(+VLOOKUP(AD271,インプットシート!$B:$Z,21,0),"")</f>
        <v/>
      </c>
      <c r="AG271">
        <v>16</v>
      </c>
      <c r="AH271" s="165" t="str">
        <f t="shared" si="80"/>
        <v>2年目印刷製本費16</v>
      </c>
      <c r="AI271" s="165" t="str">
        <f>IFERROR(+VLOOKUP(AH271,インプットシート!$B:$Z,25,0),"")</f>
        <v/>
      </c>
      <c r="AJ271" s="165" t="str">
        <f>IFERROR(+VLOOKUP(AH271,インプットシート!$B:$Z,21,0),"")</f>
        <v/>
      </c>
      <c r="AK271">
        <v>16</v>
      </c>
      <c r="AL271" s="165" t="str">
        <f t="shared" si="81"/>
        <v>2年目通信運搬費16</v>
      </c>
      <c r="AM271" s="165" t="str">
        <f>IFERROR(+VLOOKUP(AL271,インプットシート!$B:$Z,25,0),"")</f>
        <v/>
      </c>
      <c r="AN271" s="165" t="str">
        <f>IFERROR(+VLOOKUP(AL271,インプットシート!$B:$Z,21,0),"")</f>
        <v/>
      </c>
      <c r="AO271">
        <v>16</v>
      </c>
      <c r="AP271" s="165" t="str">
        <f t="shared" si="82"/>
        <v>2年目委託費16</v>
      </c>
      <c r="AQ271" s="165" t="str">
        <f>IFERROR(+VLOOKUP(AP271,インプットシート!$B:$Z,25,0),"")</f>
        <v/>
      </c>
      <c r="AR271" s="165" t="str">
        <f>IFERROR(+VLOOKUP(AP271,インプットシート!$B:$Z,21,0),"")</f>
        <v/>
      </c>
      <c r="AS271">
        <v>16</v>
      </c>
      <c r="AT271" s="165" t="str">
        <f t="shared" si="83"/>
        <v>2年目雑役務費16</v>
      </c>
      <c r="AU271" s="165" t="str">
        <f>IFERROR(+VLOOKUP(AT271,インプットシート!$B:$Z,25,0),"")</f>
        <v/>
      </c>
      <c r="AV271" s="165" t="str">
        <f>IFERROR(+VLOOKUP(AT271,インプットシート!$B:$Z,21,0),"")</f>
        <v/>
      </c>
      <c r="AW271">
        <v>16</v>
      </c>
      <c r="AX271" s="165" t="str">
        <f t="shared" si="84"/>
        <v>2年目保険料16</v>
      </c>
      <c r="AY271" s="165" t="str">
        <f>IFERROR(+VLOOKUP(AX271,インプットシート!$B:$Z,25,0),"")</f>
        <v/>
      </c>
      <c r="AZ271" s="165" t="str">
        <f>IFERROR(+VLOOKUP(AX271,インプットシート!$B:$Z,21,0),"")</f>
        <v/>
      </c>
      <c r="BA271">
        <v>16</v>
      </c>
      <c r="BB271" s="165" t="str">
        <f t="shared" si="85"/>
        <v>2年目その他の経費16</v>
      </c>
      <c r="BC271" s="165" t="str">
        <f>IFERROR(+VLOOKUP(BB271,インプットシート!$B:$Z,25,0),"")</f>
        <v/>
      </c>
      <c r="BD271" s="165" t="str">
        <f>IFERROR(+VLOOKUP(BB271,インプットシート!$B:$Z,21,0),"")</f>
        <v/>
      </c>
      <c r="BE271">
        <v>16</v>
      </c>
      <c r="BF271" s="165" t="str">
        <f t="shared" si="86"/>
        <v>2年目参加費収入16</v>
      </c>
      <c r="BG271" s="165" t="str">
        <f>IFERROR(+VLOOKUP(BF271,インプットシート!$B:$Z,25,0),"")</f>
        <v/>
      </c>
      <c r="BH271" s="165" t="str">
        <f>IFERROR(+VLOOKUP(BF271,インプットシート!$B:$Z,21,0),"")</f>
        <v/>
      </c>
      <c r="BI271">
        <v>16</v>
      </c>
      <c r="BJ271" s="165" t="str">
        <f t="shared" si="87"/>
        <v>2年目寄付金・協賛金収入16</v>
      </c>
      <c r="BK271" s="165" t="str">
        <f>IFERROR(+VLOOKUP(BJ271,インプットシート!$B:$Z,25,0),"")</f>
        <v/>
      </c>
      <c r="BL271" s="165" t="str">
        <f>IFERROR(+VLOOKUP(BJ271,インプットシート!$B:$Z,21,0),"")</f>
        <v/>
      </c>
      <c r="BM271">
        <v>16</v>
      </c>
      <c r="BN271" s="165" t="str">
        <f t="shared" si="88"/>
        <v>2年目一般会計繰入金16</v>
      </c>
      <c r="BO271" s="165" t="str">
        <f>IFERROR(+VLOOKUP(BN271,インプットシート!$B:$Z,25,0),"")</f>
        <v/>
      </c>
      <c r="BP271" s="165" t="str">
        <f>IFERROR(+VLOOKUP(BN271,インプットシート!$B:$Z,21,0),"")</f>
        <v/>
      </c>
      <c r="BQ271">
        <v>16</v>
      </c>
      <c r="BR271" s="165" t="str">
        <f t="shared" si="89"/>
        <v>2年目賃金（職員）16</v>
      </c>
      <c r="BS271" s="165" t="str">
        <f>IFERROR(+VLOOKUP(BR271,インプットシート!$B:$Z,25,0),"")</f>
        <v/>
      </c>
      <c r="BT271" s="165" t="str">
        <f>IFERROR(+VLOOKUP(BR271,インプットシート!$B:$Z,21,0),"")</f>
        <v/>
      </c>
    </row>
    <row r="272" spans="1:72">
      <c r="A272">
        <v>17</v>
      </c>
      <c r="B272" s="165" t="str">
        <f t="shared" si="72"/>
        <v>2年目謝金17</v>
      </c>
      <c r="C272" s="165" t="str">
        <f>IFERROR(+VLOOKUP(B272,インプットシート!$B:$Z,25,0),"")</f>
        <v/>
      </c>
      <c r="D272" s="165" t="str">
        <f>IFERROR(+VLOOKUP(B272,インプットシート!$B:$Z,21,0),"")</f>
        <v/>
      </c>
      <c r="E272">
        <v>17</v>
      </c>
      <c r="F272" s="165" t="str">
        <f t="shared" si="73"/>
        <v>2年目旅費17</v>
      </c>
      <c r="G272" s="165" t="str">
        <f>IFERROR(+VLOOKUP(F272,インプットシート!$B:$Z,25,0),"")</f>
        <v/>
      </c>
      <c r="H272" s="165" t="str">
        <f>IFERROR(+VLOOKUP(F272,インプットシート!$B:$Z,21,0),"")</f>
        <v/>
      </c>
      <c r="I272">
        <v>17</v>
      </c>
      <c r="J272" s="165" t="str">
        <f t="shared" si="74"/>
        <v>2年目賃金（アルバイト）17</v>
      </c>
      <c r="K272" s="165" t="str">
        <f>IFERROR(+VLOOKUP(J272,インプットシート!$B:$Z,25,0),"")</f>
        <v/>
      </c>
      <c r="L272" s="165" t="str">
        <f>IFERROR(+VLOOKUP(J272,インプットシート!$B:$Z,21,0),"")</f>
        <v/>
      </c>
      <c r="M272">
        <v>17</v>
      </c>
      <c r="N272" s="165" t="str">
        <f t="shared" si="75"/>
        <v>2年目家賃17</v>
      </c>
      <c r="O272" s="165" t="str">
        <f>IFERROR(+VLOOKUP(N272,インプットシート!$B:$Z,25,0),"")</f>
        <v/>
      </c>
      <c r="P272" s="165" t="str">
        <f>IFERROR(+VLOOKUP(N272,インプットシート!$B:$Z,21,0),"")</f>
        <v/>
      </c>
      <c r="Q272">
        <v>17</v>
      </c>
      <c r="R272" s="165" t="str">
        <f t="shared" si="76"/>
        <v>2年目光熱水費17</v>
      </c>
      <c r="S272" s="165" t="str">
        <f>IFERROR(+VLOOKUP(R272,インプットシート!$B:$Z,25,0),"")</f>
        <v/>
      </c>
      <c r="T272" s="165" t="str">
        <f>IFERROR(+VLOOKUP(R272,インプットシート!$B:$Z,21,0),"")</f>
        <v/>
      </c>
      <c r="U272">
        <v>17</v>
      </c>
      <c r="V272" s="165" t="str">
        <f t="shared" si="77"/>
        <v>2年目備品購入費17</v>
      </c>
      <c r="W272" s="165" t="str">
        <f>IFERROR(+VLOOKUP(V272,インプットシート!$B:$Z,25,0),"")</f>
        <v/>
      </c>
      <c r="X272" s="165" t="str">
        <f>IFERROR(+VLOOKUP(V272,インプットシート!$B:$Z,21,0),"")</f>
        <v/>
      </c>
      <c r="Y272">
        <v>17</v>
      </c>
      <c r="Z272" s="165" t="str">
        <f t="shared" si="78"/>
        <v>2年目消耗品費17</v>
      </c>
      <c r="AA272" s="165" t="str">
        <f>IFERROR(+VLOOKUP(Z272,インプットシート!$B:$Z,25,0),"")</f>
        <v/>
      </c>
      <c r="AB272" s="165" t="str">
        <f>IFERROR(+VLOOKUP(Z272,インプットシート!$B:$Z,21,0),"")</f>
        <v/>
      </c>
      <c r="AC272">
        <v>17</v>
      </c>
      <c r="AD272" s="165" t="str">
        <f t="shared" si="79"/>
        <v>2年目借料損料17</v>
      </c>
      <c r="AE272" s="165" t="str">
        <f>IFERROR(+VLOOKUP(AD272,インプットシート!$B:$Z,25,0),"")</f>
        <v/>
      </c>
      <c r="AF272" s="165" t="str">
        <f>IFERROR(+VLOOKUP(AD272,インプットシート!$B:$Z,21,0),"")</f>
        <v/>
      </c>
      <c r="AG272">
        <v>17</v>
      </c>
      <c r="AH272" s="165" t="str">
        <f t="shared" si="80"/>
        <v>2年目印刷製本費17</v>
      </c>
      <c r="AI272" s="165" t="str">
        <f>IFERROR(+VLOOKUP(AH272,インプットシート!$B:$Z,25,0),"")</f>
        <v/>
      </c>
      <c r="AJ272" s="165" t="str">
        <f>IFERROR(+VLOOKUP(AH272,インプットシート!$B:$Z,21,0),"")</f>
        <v/>
      </c>
      <c r="AK272">
        <v>17</v>
      </c>
      <c r="AL272" s="165" t="str">
        <f t="shared" si="81"/>
        <v>2年目通信運搬費17</v>
      </c>
      <c r="AM272" s="165" t="str">
        <f>IFERROR(+VLOOKUP(AL272,インプットシート!$B:$Z,25,0),"")</f>
        <v/>
      </c>
      <c r="AN272" s="165" t="str">
        <f>IFERROR(+VLOOKUP(AL272,インプットシート!$B:$Z,21,0),"")</f>
        <v/>
      </c>
      <c r="AO272">
        <v>17</v>
      </c>
      <c r="AP272" s="165" t="str">
        <f t="shared" si="82"/>
        <v>2年目委託費17</v>
      </c>
      <c r="AQ272" s="165" t="str">
        <f>IFERROR(+VLOOKUP(AP272,インプットシート!$B:$Z,25,0),"")</f>
        <v/>
      </c>
      <c r="AR272" s="165" t="str">
        <f>IFERROR(+VLOOKUP(AP272,インプットシート!$B:$Z,21,0),"")</f>
        <v/>
      </c>
      <c r="AS272">
        <v>17</v>
      </c>
      <c r="AT272" s="165" t="str">
        <f t="shared" si="83"/>
        <v>2年目雑役務費17</v>
      </c>
      <c r="AU272" s="165" t="str">
        <f>IFERROR(+VLOOKUP(AT272,インプットシート!$B:$Z,25,0),"")</f>
        <v/>
      </c>
      <c r="AV272" s="165" t="str">
        <f>IFERROR(+VLOOKUP(AT272,インプットシート!$B:$Z,21,0),"")</f>
        <v/>
      </c>
      <c r="AW272">
        <v>17</v>
      </c>
      <c r="AX272" s="165" t="str">
        <f t="shared" si="84"/>
        <v>2年目保険料17</v>
      </c>
      <c r="AY272" s="165" t="str">
        <f>IFERROR(+VLOOKUP(AX272,インプットシート!$B:$Z,25,0),"")</f>
        <v/>
      </c>
      <c r="AZ272" s="165" t="str">
        <f>IFERROR(+VLOOKUP(AX272,インプットシート!$B:$Z,21,0),"")</f>
        <v/>
      </c>
      <c r="BA272">
        <v>17</v>
      </c>
      <c r="BB272" s="165" t="str">
        <f t="shared" si="85"/>
        <v>2年目その他の経費17</v>
      </c>
      <c r="BC272" s="165" t="str">
        <f>IFERROR(+VLOOKUP(BB272,インプットシート!$B:$Z,25,0),"")</f>
        <v/>
      </c>
      <c r="BD272" s="165" t="str">
        <f>IFERROR(+VLOOKUP(BB272,インプットシート!$B:$Z,21,0),"")</f>
        <v/>
      </c>
      <c r="BE272">
        <v>17</v>
      </c>
      <c r="BF272" s="165" t="str">
        <f t="shared" si="86"/>
        <v>2年目参加費収入17</v>
      </c>
      <c r="BG272" s="165" t="str">
        <f>IFERROR(+VLOOKUP(BF272,インプットシート!$B:$Z,25,0),"")</f>
        <v/>
      </c>
      <c r="BH272" s="165" t="str">
        <f>IFERROR(+VLOOKUP(BF272,インプットシート!$B:$Z,21,0),"")</f>
        <v/>
      </c>
      <c r="BI272">
        <v>17</v>
      </c>
      <c r="BJ272" s="165" t="str">
        <f t="shared" si="87"/>
        <v>2年目寄付金・協賛金収入17</v>
      </c>
      <c r="BK272" s="165" t="str">
        <f>IFERROR(+VLOOKUP(BJ272,インプットシート!$B:$Z,25,0),"")</f>
        <v/>
      </c>
      <c r="BL272" s="165" t="str">
        <f>IFERROR(+VLOOKUP(BJ272,インプットシート!$B:$Z,21,0),"")</f>
        <v/>
      </c>
      <c r="BM272">
        <v>17</v>
      </c>
      <c r="BN272" s="165" t="str">
        <f t="shared" si="88"/>
        <v>2年目一般会計繰入金17</v>
      </c>
      <c r="BO272" s="165" t="str">
        <f>IFERROR(+VLOOKUP(BN272,インプットシート!$B:$Z,25,0),"")</f>
        <v/>
      </c>
      <c r="BP272" s="165" t="str">
        <f>IFERROR(+VLOOKUP(BN272,インプットシート!$B:$Z,21,0),"")</f>
        <v/>
      </c>
      <c r="BQ272">
        <v>17</v>
      </c>
      <c r="BR272" s="165" t="str">
        <f t="shared" si="89"/>
        <v>2年目賃金（職員）17</v>
      </c>
      <c r="BS272" s="165" t="str">
        <f>IFERROR(+VLOOKUP(BR272,インプットシート!$B:$Z,25,0),"")</f>
        <v/>
      </c>
      <c r="BT272" s="165" t="str">
        <f>IFERROR(+VLOOKUP(BR272,インプットシート!$B:$Z,21,0),"")</f>
        <v/>
      </c>
    </row>
    <row r="273" spans="1:72">
      <c r="A273">
        <v>18</v>
      </c>
      <c r="B273" s="165" t="str">
        <f t="shared" si="72"/>
        <v>2年目謝金18</v>
      </c>
      <c r="C273" s="165" t="str">
        <f>IFERROR(+VLOOKUP(B273,インプットシート!$B:$Z,25,0),"")</f>
        <v/>
      </c>
      <c r="D273" s="165" t="str">
        <f>IFERROR(+VLOOKUP(B273,インプットシート!$B:$Z,21,0),"")</f>
        <v/>
      </c>
      <c r="E273">
        <v>18</v>
      </c>
      <c r="F273" s="165" t="str">
        <f t="shared" si="73"/>
        <v>2年目旅費18</v>
      </c>
      <c r="G273" s="165" t="str">
        <f>IFERROR(+VLOOKUP(F273,インプットシート!$B:$Z,25,0),"")</f>
        <v/>
      </c>
      <c r="H273" s="165" t="str">
        <f>IFERROR(+VLOOKUP(F273,インプットシート!$B:$Z,21,0),"")</f>
        <v/>
      </c>
      <c r="I273">
        <v>18</v>
      </c>
      <c r="J273" s="165" t="str">
        <f t="shared" si="74"/>
        <v>2年目賃金（アルバイト）18</v>
      </c>
      <c r="K273" s="165" t="str">
        <f>IFERROR(+VLOOKUP(J273,インプットシート!$B:$Z,25,0),"")</f>
        <v/>
      </c>
      <c r="L273" s="165" t="str">
        <f>IFERROR(+VLOOKUP(J273,インプットシート!$B:$Z,21,0),"")</f>
        <v/>
      </c>
      <c r="M273">
        <v>18</v>
      </c>
      <c r="N273" s="165" t="str">
        <f t="shared" si="75"/>
        <v>2年目家賃18</v>
      </c>
      <c r="O273" s="165" t="str">
        <f>IFERROR(+VLOOKUP(N273,インプットシート!$B:$Z,25,0),"")</f>
        <v/>
      </c>
      <c r="P273" s="165" t="str">
        <f>IFERROR(+VLOOKUP(N273,インプットシート!$B:$Z,21,0),"")</f>
        <v/>
      </c>
      <c r="Q273">
        <v>18</v>
      </c>
      <c r="R273" s="165" t="str">
        <f t="shared" si="76"/>
        <v>2年目光熱水費18</v>
      </c>
      <c r="S273" s="165" t="str">
        <f>IFERROR(+VLOOKUP(R273,インプットシート!$B:$Z,25,0),"")</f>
        <v/>
      </c>
      <c r="T273" s="165" t="str">
        <f>IFERROR(+VLOOKUP(R273,インプットシート!$B:$Z,21,0),"")</f>
        <v/>
      </c>
      <c r="U273">
        <v>18</v>
      </c>
      <c r="V273" s="165" t="str">
        <f t="shared" si="77"/>
        <v>2年目備品購入費18</v>
      </c>
      <c r="W273" s="165" t="str">
        <f>IFERROR(+VLOOKUP(V273,インプットシート!$B:$Z,25,0),"")</f>
        <v/>
      </c>
      <c r="X273" s="165" t="str">
        <f>IFERROR(+VLOOKUP(V273,インプットシート!$B:$Z,21,0),"")</f>
        <v/>
      </c>
      <c r="Y273">
        <v>18</v>
      </c>
      <c r="Z273" s="165" t="str">
        <f t="shared" si="78"/>
        <v>2年目消耗品費18</v>
      </c>
      <c r="AA273" s="165" t="str">
        <f>IFERROR(+VLOOKUP(Z273,インプットシート!$B:$Z,25,0),"")</f>
        <v/>
      </c>
      <c r="AB273" s="165" t="str">
        <f>IFERROR(+VLOOKUP(Z273,インプットシート!$B:$Z,21,0),"")</f>
        <v/>
      </c>
      <c r="AC273">
        <v>18</v>
      </c>
      <c r="AD273" s="165" t="str">
        <f t="shared" si="79"/>
        <v>2年目借料損料18</v>
      </c>
      <c r="AE273" s="165" t="str">
        <f>IFERROR(+VLOOKUP(AD273,インプットシート!$B:$Z,25,0),"")</f>
        <v/>
      </c>
      <c r="AF273" s="165" t="str">
        <f>IFERROR(+VLOOKUP(AD273,インプットシート!$B:$Z,21,0),"")</f>
        <v/>
      </c>
      <c r="AG273">
        <v>18</v>
      </c>
      <c r="AH273" s="165" t="str">
        <f t="shared" si="80"/>
        <v>2年目印刷製本費18</v>
      </c>
      <c r="AI273" s="165" t="str">
        <f>IFERROR(+VLOOKUP(AH273,インプットシート!$B:$Z,25,0),"")</f>
        <v/>
      </c>
      <c r="AJ273" s="165" t="str">
        <f>IFERROR(+VLOOKUP(AH273,インプットシート!$B:$Z,21,0),"")</f>
        <v/>
      </c>
      <c r="AK273">
        <v>18</v>
      </c>
      <c r="AL273" s="165" t="str">
        <f t="shared" si="81"/>
        <v>2年目通信運搬費18</v>
      </c>
      <c r="AM273" s="165" t="str">
        <f>IFERROR(+VLOOKUP(AL273,インプットシート!$B:$Z,25,0),"")</f>
        <v/>
      </c>
      <c r="AN273" s="165" t="str">
        <f>IFERROR(+VLOOKUP(AL273,インプットシート!$B:$Z,21,0),"")</f>
        <v/>
      </c>
      <c r="AO273">
        <v>18</v>
      </c>
      <c r="AP273" s="165" t="str">
        <f t="shared" si="82"/>
        <v>2年目委託費18</v>
      </c>
      <c r="AQ273" s="165" t="str">
        <f>IFERROR(+VLOOKUP(AP273,インプットシート!$B:$Z,25,0),"")</f>
        <v/>
      </c>
      <c r="AR273" s="165" t="str">
        <f>IFERROR(+VLOOKUP(AP273,インプットシート!$B:$Z,21,0),"")</f>
        <v/>
      </c>
      <c r="AS273">
        <v>18</v>
      </c>
      <c r="AT273" s="165" t="str">
        <f t="shared" si="83"/>
        <v>2年目雑役務費18</v>
      </c>
      <c r="AU273" s="165" t="str">
        <f>IFERROR(+VLOOKUP(AT273,インプットシート!$B:$Z,25,0),"")</f>
        <v/>
      </c>
      <c r="AV273" s="165" t="str">
        <f>IFERROR(+VLOOKUP(AT273,インプットシート!$B:$Z,21,0),"")</f>
        <v/>
      </c>
      <c r="AW273">
        <v>18</v>
      </c>
      <c r="AX273" s="165" t="str">
        <f t="shared" si="84"/>
        <v>2年目保険料18</v>
      </c>
      <c r="AY273" s="165" t="str">
        <f>IFERROR(+VLOOKUP(AX273,インプットシート!$B:$Z,25,0),"")</f>
        <v/>
      </c>
      <c r="AZ273" s="165" t="str">
        <f>IFERROR(+VLOOKUP(AX273,インプットシート!$B:$Z,21,0),"")</f>
        <v/>
      </c>
      <c r="BA273">
        <v>18</v>
      </c>
      <c r="BB273" s="165" t="str">
        <f t="shared" si="85"/>
        <v>2年目その他の経費18</v>
      </c>
      <c r="BC273" s="165" t="str">
        <f>IFERROR(+VLOOKUP(BB273,インプットシート!$B:$Z,25,0),"")</f>
        <v/>
      </c>
      <c r="BD273" s="165" t="str">
        <f>IFERROR(+VLOOKUP(BB273,インプットシート!$B:$Z,21,0),"")</f>
        <v/>
      </c>
      <c r="BE273">
        <v>18</v>
      </c>
      <c r="BF273" s="165" t="str">
        <f t="shared" si="86"/>
        <v>2年目参加費収入18</v>
      </c>
      <c r="BG273" s="165" t="str">
        <f>IFERROR(+VLOOKUP(BF273,インプットシート!$B:$Z,25,0),"")</f>
        <v/>
      </c>
      <c r="BH273" s="165" t="str">
        <f>IFERROR(+VLOOKUP(BF273,インプットシート!$B:$Z,21,0),"")</f>
        <v/>
      </c>
      <c r="BI273">
        <v>18</v>
      </c>
      <c r="BJ273" s="165" t="str">
        <f t="shared" si="87"/>
        <v>2年目寄付金・協賛金収入18</v>
      </c>
      <c r="BK273" s="165" t="str">
        <f>IFERROR(+VLOOKUP(BJ273,インプットシート!$B:$Z,25,0),"")</f>
        <v/>
      </c>
      <c r="BL273" s="165" t="str">
        <f>IFERROR(+VLOOKUP(BJ273,インプットシート!$B:$Z,21,0),"")</f>
        <v/>
      </c>
      <c r="BM273">
        <v>18</v>
      </c>
      <c r="BN273" s="165" t="str">
        <f t="shared" si="88"/>
        <v>2年目一般会計繰入金18</v>
      </c>
      <c r="BO273" s="165" t="str">
        <f>IFERROR(+VLOOKUP(BN273,インプットシート!$B:$Z,25,0),"")</f>
        <v/>
      </c>
      <c r="BP273" s="165" t="str">
        <f>IFERROR(+VLOOKUP(BN273,インプットシート!$B:$Z,21,0),"")</f>
        <v/>
      </c>
      <c r="BQ273">
        <v>18</v>
      </c>
      <c r="BR273" s="165" t="str">
        <f t="shared" si="89"/>
        <v>2年目賃金（職員）18</v>
      </c>
      <c r="BS273" s="165" t="str">
        <f>IFERROR(+VLOOKUP(BR273,インプットシート!$B:$Z,25,0),"")</f>
        <v/>
      </c>
      <c r="BT273" s="165" t="str">
        <f>IFERROR(+VLOOKUP(BR273,インプットシート!$B:$Z,21,0),"")</f>
        <v/>
      </c>
    </row>
    <row r="274" spans="1:72">
      <c r="A274">
        <v>19</v>
      </c>
      <c r="B274" s="165" t="str">
        <f t="shared" si="72"/>
        <v>2年目謝金19</v>
      </c>
      <c r="C274" s="165" t="str">
        <f>IFERROR(+VLOOKUP(B274,インプットシート!$B:$Z,25,0),"")</f>
        <v/>
      </c>
      <c r="D274" s="165" t="str">
        <f>IFERROR(+VLOOKUP(B274,インプットシート!$B:$Z,21,0),"")</f>
        <v/>
      </c>
      <c r="E274">
        <v>19</v>
      </c>
      <c r="F274" s="165" t="str">
        <f t="shared" si="73"/>
        <v>2年目旅費19</v>
      </c>
      <c r="G274" s="165" t="str">
        <f>IFERROR(+VLOOKUP(F274,インプットシート!$B:$Z,25,0),"")</f>
        <v/>
      </c>
      <c r="H274" s="165" t="str">
        <f>IFERROR(+VLOOKUP(F274,インプットシート!$B:$Z,21,0),"")</f>
        <v/>
      </c>
      <c r="I274">
        <v>19</v>
      </c>
      <c r="J274" s="165" t="str">
        <f t="shared" si="74"/>
        <v>2年目賃金（アルバイト）19</v>
      </c>
      <c r="K274" s="165" t="str">
        <f>IFERROR(+VLOOKUP(J274,インプットシート!$B:$Z,25,0),"")</f>
        <v/>
      </c>
      <c r="L274" s="165" t="str">
        <f>IFERROR(+VLOOKUP(J274,インプットシート!$B:$Z,21,0),"")</f>
        <v/>
      </c>
      <c r="M274">
        <v>19</v>
      </c>
      <c r="N274" s="165" t="str">
        <f t="shared" si="75"/>
        <v>2年目家賃19</v>
      </c>
      <c r="O274" s="165" t="str">
        <f>IFERROR(+VLOOKUP(N274,インプットシート!$B:$Z,25,0),"")</f>
        <v/>
      </c>
      <c r="P274" s="165" t="str">
        <f>IFERROR(+VLOOKUP(N274,インプットシート!$B:$Z,21,0),"")</f>
        <v/>
      </c>
      <c r="Q274">
        <v>19</v>
      </c>
      <c r="R274" s="165" t="str">
        <f t="shared" si="76"/>
        <v>2年目光熱水費19</v>
      </c>
      <c r="S274" s="165" t="str">
        <f>IFERROR(+VLOOKUP(R274,インプットシート!$B:$Z,25,0),"")</f>
        <v/>
      </c>
      <c r="T274" s="165" t="str">
        <f>IFERROR(+VLOOKUP(R274,インプットシート!$B:$Z,21,0),"")</f>
        <v/>
      </c>
      <c r="U274">
        <v>19</v>
      </c>
      <c r="V274" s="165" t="str">
        <f t="shared" si="77"/>
        <v>2年目備品購入費19</v>
      </c>
      <c r="W274" s="165" t="str">
        <f>IFERROR(+VLOOKUP(V274,インプットシート!$B:$Z,25,0),"")</f>
        <v/>
      </c>
      <c r="X274" s="165" t="str">
        <f>IFERROR(+VLOOKUP(V274,インプットシート!$B:$Z,21,0),"")</f>
        <v/>
      </c>
      <c r="Y274">
        <v>19</v>
      </c>
      <c r="Z274" s="165" t="str">
        <f t="shared" si="78"/>
        <v>2年目消耗品費19</v>
      </c>
      <c r="AA274" s="165" t="str">
        <f>IFERROR(+VLOOKUP(Z274,インプットシート!$B:$Z,25,0),"")</f>
        <v/>
      </c>
      <c r="AB274" s="165" t="str">
        <f>IFERROR(+VLOOKUP(Z274,インプットシート!$B:$Z,21,0),"")</f>
        <v/>
      </c>
      <c r="AC274">
        <v>19</v>
      </c>
      <c r="AD274" s="165" t="str">
        <f t="shared" si="79"/>
        <v>2年目借料損料19</v>
      </c>
      <c r="AE274" s="165" t="str">
        <f>IFERROR(+VLOOKUP(AD274,インプットシート!$B:$Z,25,0),"")</f>
        <v/>
      </c>
      <c r="AF274" s="165" t="str">
        <f>IFERROR(+VLOOKUP(AD274,インプットシート!$B:$Z,21,0),"")</f>
        <v/>
      </c>
      <c r="AG274">
        <v>19</v>
      </c>
      <c r="AH274" s="165" t="str">
        <f t="shared" si="80"/>
        <v>2年目印刷製本費19</v>
      </c>
      <c r="AI274" s="165" t="str">
        <f>IFERROR(+VLOOKUP(AH274,インプットシート!$B:$Z,25,0),"")</f>
        <v/>
      </c>
      <c r="AJ274" s="165" t="str">
        <f>IFERROR(+VLOOKUP(AH274,インプットシート!$B:$Z,21,0),"")</f>
        <v/>
      </c>
      <c r="AK274">
        <v>19</v>
      </c>
      <c r="AL274" s="165" t="str">
        <f t="shared" si="81"/>
        <v>2年目通信運搬費19</v>
      </c>
      <c r="AM274" s="165" t="str">
        <f>IFERROR(+VLOOKUP(AL274,インプットシート!$B:$Z,25,0),"")</f>
        <v/>
      </c>
      <c r="AN274" s="165" t="str">
        <f>IFERROR(+VLOOKUP(AL274,インプットシート!$B:$Z,21,0),"")</f>
        <v/>
      </c>
      <c r="AO274">
        <v>19</v>
      </c>
      <c r="AP274" s="165" t="str">
        <f t="shared" si="82"/>
        <v>2年目委託費19</v>
      </c>
      <c r="AQ274" s="165" t="str">
        <f>IFERROR(+VLOOKUP(AP274,インプットシート!$B:$Z,25,0),"")</f>
        <v/>
      </c>
      <c r="AR274" s="165" t="str">
        <f>IFERROR(+VLOOKUP(AP274,インプットシート!$B:$Z,21,0),"")</f>
        <v/>
      </c>
      <c r="AS274">
        <v>19</v>
      </c>
      <c r="AT274" s="165" t="str">
        <f t="shared" si="83"/>
        <v>2年目雑役務費19</v>
      </c>
      <c r="AU274" s="165" t="str">
        <f>IFERROR(+VLOOKUP(AT274,インプットシート!$B:$Z,25,0),"")</f>
        <v/>
      </c>
      <c r="AV274" s="165" t="str">
        <f>IFERROR(+VLOOKUP(AT274,インプットシート!$B:$Z,21,0),"")</f>
        <v/>
      </c>
      <c r="AW274">
        <v>19</v>
      </c>
      <c r="AX274" s="165" t="str">
        <f t="shared" si="84"/>
        <v>2年目保険料19</v>
      </c>
      <c r="AY274" s="165" t="str">
        <f>IFERROR(+VLOOKUP(AX274,インプットシート!$B:$Z,25,0),"")</f>
        <v/>
      </c>
      <c r="AZ274" s="165" t="str">
        <f>IFERROR(+VLOOKUP(AX274,インプットシート!$B:$Z,21,0),"")</f>
        <v/>
      </c>
      <c r="BA274">
        <v>19</v>
      </c>
      <c r="BB274" s="165" t="str">
        <f t="shared" si="85"/>
        <v>2年目その他の経費19</v>
      </c>
      <c r="BC274" s="165" t="str">
        <f>IFERROR(+VLOOKUP(BB274,インプットシート!$B:$Z,25,0),"")</f>
        <v/>
      </c>
      <c r="BD274" s="165" t="str">
        <f>IFERROR(+VLOOKUP(BB274,インプットシート!$B:$Z,21,0),"")</f>
        <v/>
      </c>
      <c r="BE274">
        <v>19</v>
      </c>
      <c r="BF274" s="165" t="str">
        <f t="shared" si="86"/>
        <v>2年目参加費収入19</v>
      </c>
      <c r="BG274" s="165" t="str">
        <f>IFERROR(+VLOOKUP(BF274,インプットシート!$B:$Z,25,0),"")</f>
        <v/>
      </c>
      <c r="BH274" s="165" t="str">
        <f>IFERROR(+VLOOKUP(BF274,インプットシート!$B:$Z,21,0),"")</f>
        <v/>
      </c>
      <c r="BI274">
        <v>19</v>
      </c>
      <c r="BJ274" s="165" t="str">
        <f t="shared" si="87"/>
        <v>2年目寄付金・協賛金収入19</v>
      </c>
      <c r="BK274" s="165" t="str">
        <f>IFERROR(+VLOOKUP(BJ274,インプットシート!$B:$Z,25,0),"")</f>
        <v/>
      </c>
      <c r="BL274" s="165" t="str">
        <f>IFERROR(+VLOOKUP(BJ274,インプットシート!$B:$Z,21,0),"")</f>
        <v/>
      </c>
      <c r="BM274">
        <v>19</v>
      </c>
      <c r="BN274" s="165" t="str">
        <f t="shared" si="88"/>
        <v>2年目一般会計繰入金19</v>
      </c>
      <c r="BO274" s="165" t="str">
        <f>IFERROR(+VLOOKUP(BN274,インプットシート!$B:$Z,25,0),"")</f>
        <v/>
      </c>
      <c r="BP274" s="165" t="str">
        <f>IFERROR(+VLOOKUP(BN274,インプットシート!$B:$Z,21,0),"")</f>
        <v/>
      </c>
      <c r="BQ274">
        <v>19</v>
      </c>
      <c r="BR274" s="165" t="str">
        <f t="shared" si="89"/>
        <v>2年目賃金（職員）19</v>
      </c>
      <c r="BS274" s="165" t="str">
        <f>IFERROR(+VLOOKUP(BR274,インプットシート!$B:$Z,25,0),"")</f>
        <v/>
      </c>
      <c r="BT274" s="165" t="str">
        <f>IFERROR(+VLOOKUP(BR274,インプットシート!$B:$Z,21,0),"")</f>
        <v/>
      </c>
    </row>
    <row r="275" spans="1:72">
      <c r="A275">
        <v>20</v>
      </c>
      <c r="B275" s="165" t="str">
        <f t="shared" si="72"/>
        <v>2年目謝金20</v>
      </c>
      <c r="C275" s="165" t="str">
        <f>IFERROR(+VLOOKUP(B275,インプットシート!$B:$Z,25,0),"")</f>
        <v/>
      </c>
      <c r="D275" s="165" t="str">
        <f>IFERROR(+VLOOKUP(B275,インプットシート!$B:$Z,21,0),"")</f>
        <v/>
      </c>
      <c r="E275">
        <v>20</v>
      </c>
      <c r="F275" s="165" t="str">
        <f t="shared" si="73"/>
        <v>2年目旅費20</v>
      </c>
      <c r="G275" s="165" t="str">
        <f>IFERROR(+VLOOKUP(F275,インプットシート!$B:$Z,25,0),"")</f>
        <v/>
      </c>
      <c r="H275" s="165" t="str">
        <f>IFERROR(+VLOOKUP(F275,インプットシート!$B:$Z,21,0),"")</f>
        <v/>
      </c>
      <c r="I275">
        <v>20</v>
      </c>
      <c r="J275" s="165" t="str">
        <f t="shared" si="74"/>
        <v>2年目賃金（アルバイト）20</v>
      </c>
      <c r="K275" s="165" t="str">
        <f>IFERROR(+VLOOKUP(J275,インプットシート!$B:$Z,25,0),"")</f>
        <v/>
      </c>
      <c r="L275" s="165" t="str">
        <f>IFERROR(+VLOOKUP(J275,インプットシート!$B:$Z,21,0),"")</f>
        <v/>
      </c>
      <c r="M275">
        <v>20</v>
      </c>
      <c r="N275" s="165" t="str">
        <f t="shared" si="75"/>
        <v>2年目家賃20</v>
      </c>
      <c r="O275" s="165" t="str">
        <f>IFERROR(+VLOOKUP(N275,インプットシート!$B:$Z,25,0),"")</f>
        <v/>
      </c>
      <c r="P275" s="165" t="str">
        <f>IFERROR(+VLOOKUP(N275,インプットシート!$B:$Z,21,0),"")</f>
        <v/>
      </c>
      <c r="Q275">
        <v>20</v>
      </c>
      <c r="R275" s="165" t="str">
        <f t="shared" si="76"/>
        <v>2年目光熱水費20</v>
      </c>
      <c r="S275" s="165" t="str">
        <f>IFERROR(+VLOOKUP(R275,インプットシート!$B:$Z,25,0),"")</f>
        <v/>
      </c>
      <c r="T275" s="165" t="str">
        <f>IFERROR(+VLOOKUP(R275,インプットシート!$B:$Z,21,0),"")</f>
        <v/>
      </c>
      <c r="U275">
        <v>20</v>
      </c>
      <c r="V275" s="165" t="str">
        <f t="shared" si="77"/>
        <v>2年目備品購入費20</v>
      </c>
      <c r="W275" s="165" t="str">
        <f>IFERROR(+VLOOKUP(V275,インプットシート!$B:$Z,25,0),"")</f>
        <v/>
      </c>
      <c r="X275" s="165" t="str">
        <f>IFERROR(+VLOOKUP(V275,インプットシート!$B:$Z,21,0),"")</f>
        <v/>
      </c>
      <c r="Y275">
        <v>20</v>
      </c>
      <c r="Z275" s="165" t="str">
        <f t="shared" si="78"/>
        <v>2年目消耗品費20</v>
      </c>
      <c r="AA275" s="165" t="str">
        <f>IFERROR(+VLOOKUP(Z275,インプットシート!$B:$Z,25,0),"")</f>
        <v/>
      </c>
      <c r="AB275" s="165" t="str">
        <f>IFERROR(+VLOOKUP(Z275,インプットシート!$B:$Z,21,0),"")</f>
        <v/>
      </c>
      <c r="AC275">
        <v>20</v>
      </c>
      <c r="AD275" s="165" t="str">
        <f t="shared" si="79"/>
        <v>2年目借料損料20</v>
      </c>
      <c r="AE275" s="165" t="str">
        <f>IFERROR(+VLOOKUP(AD275,インプットシート!$B:$Z,25,0),"")</f>
        <v/>
      </c>
      <c r="AF275" s="165" t="str">
        <f>IFERROR(+VLOOKUP(AD275,インプットシート!$B:$Z,21,0),"")</f>
        <v/>
      </c>
      <c r="AG275">
        <v>20</v>
      </c>
      <c r="AH275" s="165" t="str">
        <f t="shared" si="80"/>
        <v>2年目印刷製本費20</v>
      </c>
      <c r="AI275" s="165" t="str">
        <f>IFERROR(+VLOOKUP(AH275,インプットシート!$B:$Z,25,0),"")</f>
        <v/>
      </c>
      <c r="AJ275" s="165" t="str">
        <f>IFERROR(+VLOOKUP(AH275,インプットシート!$B:$Z,21,0),"")</f>
        <v/>
      </c>
      <c r="AK275">
        <v>20</v>
      </c>
      <c r="AL275" s="165" t="str">
        <f t="shared" si="81"/>
        <v>2年目通信運搬費20</v>
      </c>
      <c r="AM275" s="165" t="str">
        <f>IFERROR(+VLOOKUP(AL275,インプットシート!$B:$Z,25,0),"")</f>
        <v/>
      </c>
      <c r="AN275" s="165" t="str">
        <f>IFERROR(+VLOOKUP(AL275,インプットシート!$B:$Z,21,0),"")</f>
        <v/>
      </c>
      <c r="AO275">
        <v>20</v>
      </c>
      <c r="AP275" s="165" t="str">
        <f t="shared" si="82"/>
        <v>2年目委託費20</v>
      </c>
      <c r="AQ275" s="165" t="str">
        <f>IFERROR(+VLOOKUP(AP275,インプットシート!$B:$Z,25,0),"")</f>
        <v/>
      </c>
      <c r="AR275" s="165" t="str">
        <f>IFERROR(+VLOOKUP(AP275,インプットシート!$B:$Z,21,0),"")</f>
        <v/>
      </c>
      <c r="AS275">
        <v>20</v>
      </c>
      <c r="AT275" s="165" t="str">
        <f t="shared" si="83"/>
        <v>2年目雑役務費20</v>
      </c>
      <c r="AU275" s="165" t="str">
        <f>IFERROR(+VLOOKUP(AT275,インプットシート!$B:$Z,25,0),"")</f>
        <v/>
      </c>
      <c r="AV275" s="165" t="str">
        <f>IFERROR(+VLOOKUP(AT275,インプットシート!$B:$Z,21,0),"")</f>
        <v/>
      </c>
      <c r="AW275">
        <v>20</v>
      </c>
      <c r="AX275" s="165" t="str">
        <f t="shared" si="84"/>
        <v>2年目保険料20</v>
      </c>
      <c r="AY275" s="165" t="str">
        <f>IFERROR(+VLOOKUP(AX275,インプットシート!$B:$Z,25,0),"")</f>
        <v/>
      </c>
      <c r="AZ275" s="165" t="str">
        <f>IFERROR(+VLOOKUP(AX275,インプットシート!$B:$Z,21,0),"")</f>
        <v/>
      </c>
      <c r="BA275">
        <v>20</v>
      </c>
      <c r="BB275" s="165" t="str">
        <f t="shared" si="85"/>
        <v>2年目その他の経費20</v>
      </c>
      <c r="BC275" s="165" t="str">
        <f>IFERROR(+VLOOKUP(BB275,インプットシート!$B:$Z,25,0),"")</f>
        <v/>
      </c>
      <c r="BD275" s="165" t="str">
        <f>IFERROR(+VLOOKUP(BB275,インプットシート!$B:$Z,21,0),"")</f>
        <v/>
      </c>
      <c r="BE275">
        <v>20</v>
      </c>
      <c r="BF275" s="165" t="str">
        <f t="shared" si="86"/>
        <v>2年目参加費収入20</v>
      </c>
      <c r="BG275" s="165" t="str">
        <f>IFERROR(+VLOOKUP(BF275,インプットシート!$B:$Z,25,0),"")</f>
        <v/>
      </c>
      <c r="BH275" s="165" t="str">
        <f>IFERROR(+VLOOKUP(BF275,インプットシート!$B:$Z,21,0),"")</f>
        <v/>
      </c>
      <c r="BI275">
        <v>20</v>
      </c>
      <c r="BJ275" s="165" t="str">
        <f t="shared" si="87"/>
        <v>2年目寄付金・協賛金収入20</v>
      </c>
      <c r="BK275" s="165" t="str">
        <f>IFERROR(+VLOOKUP(BJ275,インプットシート!$B:$Z,25,0),"")</f>
        <v/>
      </c>
      <c r="BL275" s="165" t="str">
        <f>IFERROR(+VLOOKUP(BJ275,インプットシート!$B:$Z,21,0),"")</f>
        <v/>
      </c>
      <c r="BM275">
        <v>20</v>
      </c>
      <c r="BN275" s="165" t="str">
        <f t="shared" si="88"/>
        <v>2年目一般会計繰入金20</v>
      </c>
      <c r="BO275" s="165" t="str">
        <f>IFERROR(+VLOOKUP(BN275,インプットシート!$B:$Z,25,0),"")</f>
        <v/>
      </c>
      <c r="BP275" s="165" t="str">
        <f>IFERROR(+VLOOKUP(BN275,インプットシート!$B:$Z,21,0),"")</f>
        <v/>
      </c>
      <c r="BQ275">
        <v>20</v>
      </c>
      <c r="BR275" s="165" t="str">
        <f t="shared" si="89"/>
        <v>2年目賃金（職員）20</v>
      </c>
      <c r="BS275" s="165" t="str">
        <f>IFERROR(+VLOOKUP(BR275,インプットシート!$B:$Z,25,0),"")</f>
        <v/>
      </c>
      <c r="BT275" s="165" t="str">
        <f>IFERROR(+VLOOKUP(BR275,インプットシート!$B:$Z,21,0),"")</f>
        <v/>
      </c>
    </row>
    <row r="276" spans="1:72">
      <c r="A276">
        <v>21</v>
      </c>
      <c r="B276" s="165" t="str">
        <f t="shared" si="72"/>
        <v>2年目謝金21</v>
      </c>
      <c r="C276" s="165" t="str">
        <f>IFERROR(+VLOOKUP(B276,インプットシート!$B:$Z,25,0),"")</f>
        <v/>
      </c>
      <c r="D276" s="165" t="str">
        <f>IFERROR(+VLOOKUP(B276,インプットシート!$B:$Z,21,0),"")</f>
        <v/>
      </c>
      <c r="E276">
        <v>21</v>
      </c>
      <c r="F276" s="165" t="str">
        <f t="shared" si="73"/>
        <v>2年目旅費21</v>
      </c>
      <c r="G276" s="165" t="str">
        <f>IFERROR(+VLOOKUP(F276,インプットシート!$B:$Z,25,0),"")</f>
        <v/>
      </c>
      <c r="H276" s="165" t="str">
        <f>IFERROR(+VLOOKUP(F276,インプットシート!$B:$Z,21,0),"")</f>
        <v/>
      </c>
      <c r="I276">
        <v>21</v>
      </c>
      <c r="J276" s="165" t="str">
        <f t="shared" si="74"/>
        <v>2年目賃金（アルバイト）21</v>
      </c>
      <c r="K276" s="165" t="str">
        <f>IFERROR(+VLOOKUP(J276,インプットシート!$B:$Z,25,0),"")</f>
        <v/>
      </c>
      <c r="L276" s="165" t="str">
        <f>IFERROR(+VLOOKUP(J276,インプットシート!$B:$Z,21,0),"")</f>
        <v/>
      </c>
      <c r="M276">
        <v>21</v>
      </c>
      <c r="N276" s="165" t="str">
        <f t="shared" si="75"/>
        <v>2年目家賃21</v>
      </c>
      <c r="O276" s="165" t="str">
        <f>IFERROR(+VLOOKUP(N276,インプットシート!$B:$Z,25,0),"")</f>
        <v/>
      </c>
      <c r="P276" s="165" t="str">
        <f>IFERROR(+VLOOKUP(N276,インプットシート!$B:$Z,21,0),"")</f>
        <v/>
      </c>
      <c r="Q276">
        <v>21</v>
      </c>
      <c r="R276" s="165" t="str">
        <f t="shared" si="76"/>
        <v>2年目光熱水費21</v>
      </c>
      <c r="S276" s="165" t="str">
        <f>IFERROR(+VLOOKUP(R276,インプットシート!$B:$Z,25,0),"")</f>
        <v/>
      </c>
      <c r="T276" s="165" t="str">
        <f>IFERROR(+VLOOKUP(R276,インプットシート!$B:$Z,21,0),"")</f>
        <v/>
      </c>
      <c r="U276">
        <v>21</v>
      </c>
      <c r="V276" s="165" t="str">
        <f t="shared" si="77"/>
        <v>2年目備品購入費21</v>
      </c>
      <c r="W276" s="165" t="str">
        <f>IFERROR(+VLOOKUP(V276,インプットシート!$B:$Z,25,0),"")</f>
        <v/>
      </c>
      <c r="X276" s="165" t="str">
        <f>IFERROR(+VLOOKUP(V276,インプットシート!$B:$Z,21,0),"")</f>
        <v/>
      </c>
      <c r="Y276">
        <v>21</v>
      </c>
      <c r="Z276" s="165" t="str">
        <f t="shared" si="78"/>
        <v>2年目消耗品費21</v>
      </c>
      <c r="AA276" s="165" t="str">
        <f>IFERROR(+VLOOKUP(Z276,インプットシート!$B:$Z,25,0),"")</f>
        <v/>
      </c>
      <c r="AB276" s="165" t="str">
        <f>IFERROR(+VLOOKUP(Z276,インプットシート!$B:$Z,21,0),"")</f>
        <v/>
      </c>
      <c r="AC276">
        <v>21</v>
      </c>
      <c r="AD276" s="165" t="str">
        <f t="shared" si="79"/>
        <v>2年目借料損料21</v>
      </c>
      <c r="AE276" s="165" t="str">
        <f>IFERROR(+VLOOKUP(AD276,インプットシート!$B:$Z,25,0),"")</f>
        <v/>
      </c>
      <c r="AF276" s="165" t="str">
        <f>IFERROR(+VLOOKUP(AD276,インプットシート!$B:$Z,21,0),"")</f>
        <v/>
      </c>
      <c r="AG276">
        <v>21</v>
      </c>
      <c r="AH276" s="165" t="str">
        <f t="shared" si="80"/>
        <v>2年目印刷製本費21</v>
      </c>
      <c r="AI276" s="165" t="str">
        <f>IFERROR(+VLOOKUP(AH276,インプットシート!$B:$Z,25,0),"")</f>
        <v/>
      </c>
      <c r="AJ276" s="165" t="str">
        <f>IFERROR(+VLOOKUP(AH276,インプットシート!$B:$Z,21,0),"")</f>
        <v/>
      </c>
      <c r="AK276">
        <v>21</v>
      </c>
      <c r="AL276" s="165" t="str">
        <f t="shared" si="81"/>
        <v>2年目通信運搬費21</v>
      </c>
      <c r="AM276" s="165" t="str">
        <f>IFERROR(+VLOOKUP(AL276,インプットシート!$B:$Z,25,0),"")</f>
        <v/>
      </c>
      <c r="AN276" s="165" t="str">
        <f>IFERROR(+VLOOKUP(AL276,インプットシート!$B:$Z,21,0),"")</f>
        <v/>
      </c>
      <c r="AO276">
        <v>21</v>
      </c>
      <c r="AP276" s="165" t="str">
        <f t="shared" si="82"/>
        <v>2年目委託費21</v>
      </c>
      <c r="AQ276" s="165" t="str">
        <f>IFERROR(+VLOOKUP(AP276,インプットシート!$B:$Z,25,0),"")</f>
        <v/>
      </c>
      <c r="AR276" s="165" t="str">
        <f>IFERROR(+VLOOKUP(AP276,インプットシート!$B:$Z,21,0),"")</f>
        <v/>
      </c>
      <c r="AS276">
        <v>21</v>
      </c>
      <c r="AT276" s="165" t="str">
        <f t="shared" si="83"/>
        <v>2年目雑役務費21</v>
      </c>
      <c r="AU276" s="165" t="str">
        <f>IFERROR(+VLOOKUP(AT276,インプットシート!$B:$Z,25,0),"")</f>
        <v/>
      </c>
      <c r="AV276" s="165" t="str">
        <f>IFERROR(+VLOOKUP(AT276,インプットシート!$B:$Z,21,0),"")</f>
        <v/>
      </c>
      <c r="AW276">
        <v>21</v>
      </c>
      <c r="AX276" s="165" t="str">
        <f t="shared" si="84"/>
        <v>2年目保険料21</v>
      </c>
      <c r="AY276" s="165" t="str">
        <f>IFERROR(+VLOOKUP(AX276,インプットシート!$B:$Z,25,0),"")</f>
        <v/>
      </c>
      <c r="AZ276" s="165" t="str">
        <f>IFERROR(+VLOOKUP(AX276,インプットシート!$B:$Z,21,0),"")</f>
        <v/>
      </c>
      <c r="BA276">
        <v>21</v>
      </c>
      <c r="BB276" s="165" t="str">
        <f t="shared" si="85"/>
        <v>2年目その他の経費21</v>
      </c>
      <c r="BC276" s="165" t="str">
        <f>IFERROR(+VLOOKUP(BB276,インプットシート!$B:$Z,25,0),"")</f>
        <v/>
      </c>
      <c r="BD276" s="165" t="str">
        <f>IFERROR(+VLOOKUP(BB276,インプットシート!$B:$Z,21,0),"")</f>
        <v/>
      </c>
      <c r="BE276">
        <v>21</v>
      </c>
      <c r="BF276" s="165" t="str">
        <f t="shared" si="86"/>
        <v>2年目参加費収入21</v>
      </c>
      <c r="BG276" s="165" t="str">
        <f>IFERROR(+VLOOKUP(BF276,インプットシート!$B:$Z,25,0),"")</f>
        <v/>
      </c>
      <c r="BH276" s="165" t="str">
        <f>IFERROR(+VLOOKUP(BF276,インプットシート!$B:$Z,21,0),"")</f>
        <v/>
      </c>
      <c r="BI276">
        <v>21</v>
      </c>
      <c r="BJ276" s="165" t="str">
        <f t="shared" si="87"/>
        <v>2年目寄付金・協賛金収入21</v>
      </c>
      <c r="BK276" s="165" t="str">
        <f>IFERROR(+VLOOKUP(BJ276,インプットシート!$B:$Z,25,0),"")</f>
        <v/>
      </c>
      <c r="BL276" s="165" t="str">
        <f>IFERROR(+VLOOKUP(BJ276,インプットシート!$B:$Z,21,0),"")</f>
        <v/>
      </c>
      <c r="BM276">
        <v>21</v>
      </c>
      <c r="BN276" s="165" t="str">
        <f t="shared" si="88"/>
        <v>2年目一般会計繰入金21</v>
      </c>
      <c r="BO276" s="165" t="str">
        <f>IFERROR(+VLOOKUP(BN276,インプットシート!$B:$Z,25,0),"")</f>
        <v/>
      </c>
      <c r="BP276" s="165" t="str">
        <f>IFERROR(+VLOOKUP(BN276,インプットシート!$B:$Z,21,0),"")</f>
        <v/>
      </c>
      <c r="BQ276">
        <v>21</v>
      </c>
      <c r="BR276" s="165" t="str">
        <f t="shared" si="89"/>
        <v>2年目賃金（職員）21</v>
      </c>
      <c r="BS276" s="165" t="str">
        <f>IFERROR(+VLOOKUP(BR276,インプットシート!$B:$Z,25,0),"")</f>
        <v/>
      </c>
      <c r="BT276" s="165" t="str">
        <f>IFERROR(+VLOOKUP(BR276,インプットシート!$B:$Z,21,0),"")</f>
        <v/>
      </c>
    </row>
    <row r="277" spans="1:72">
      <c r="A277">
        <v>22</v>
      </c>
      <c r="B277" s="165" t="str">
        <f t="shared" si="72"/>
        <v>2年目謝金22</v>
      </c>
      <c r="C277" s="165" t="str">
        <f>IFERROR(+VLOOKUP(B277,インプットシート!$B:$Z,25,0),"")</f>
        <v/>
      </c>
      <c r="D277" s="165" t="str">
        <f>IFERROR(+VLOOKUP(B277,インプットシート!$B:$Z,21,0),"")</f>
        <v/>
      </c>
      <c r="E277">
        <v>22</v>
      </c>
      <c r="F277" s="165" t="str">
        <f t="shared" si="73"/>
        <v>2年目旅費22</v>
      </c>
      <c r="G277" s="165" t="str">
        <f>IFERROR(+VLOOKUP(F277,インプットシート!$B:$Z,25,0),"")</f>
        <v/>
      </c>
      <c r="H277" s="165" t="str">
        <f>IFERROR(+VLOOKUP(F277,インプットシート!$B:$Z,21,0),"")</f>
        <v/>
      </c>
      <c r="I277">
        <v>22</v>
      </c>
      <c r="J277" s="165" t="str">
        <f t="shared" si="74"/>
        <v>2年目賃金（アルバイト）22</v>
      </c>
      <c r="K277" s="165" t="str">
        <f>IFERROR(+VLOOKUP(J277,インプットシート!$B:$Z,25,0),"")</f>
        <v/>
      </c>
      <c r="L277" s="165" t="str">
        <f>IFERROR(+VLOOKUP(J277,インプットシート!$B:$Z,21,0),"")</f>
        <v/>
      </c>
      <c r="M277">
        <v>22</v>
      </c>
      <c r="N277" s="165" t="str">
        <f t="shared" si="75"/>
        <v>2年目家賃22</v>
      </c>
      <c r="O277" s="165" t="str">
        <f>IFERROR(+VLOOKUP(N277,インプットシート!$B:$Z,25,0),"")</f>
        <v/>
      </c>
      <c r="P277" s="165" t="str">
        <f>IFERROR(+VLOOKUP(N277,インプットシート!$B:$Z,21,0),"")</f>
        <v/>
      </c>
      <c r="Q277">
        <v>22</v>
      </c>
      <c r="R277" s="165" t="str">
        <f t="shared" si="76"/>
        <v>2年目光熱水費22</v>
      </c>
      <c r="S277" s="165" t="str">
        <f>IFERROR(+VLOOKUP(R277,インプットシート!$B:$Z,25,0),"")</f>
        <v/>
      </c>
      <c r="T277" s="165" t="str">
        <f>IFERROR(+VLOOKUP(R277,インプットシート!$B:$Z,21,0),"")</f>
        <v/>
      </c>
      <c r="U277">
        <v>22</v>
      </c>
      <c r="V277" s="165" t="str">
        <f t="shared" si="77"/>
        <v>2年目備品購入費22</v>
      </c>
      <c r="W277" s="165" t="str">
        <f>IFERROR(+VLOOKUP(V277,インプットシート!$B:$Z,25,0),"")</f>
        <v/>
      </c>
      <c r="X277" s="165" t="str">
        <f>IFERROR(+VLOOKUP(V277,インプットシート!$B:$Z,21,0),"")</f>
        <v/>
      </c>
      <c r="Y277">
        <v>22</v>
      </c>
      <c r="Z277" s="165" t="str">
        <f t="shared" si="78"/>
        <v>2年目消耗品費22</v>
      </c>
      <c r="AA277" s="165" t="str">
        <f>IFERROR(+VLOOKUP(Z277,インプットシート!$B:$Z,25,0),"")</f>
        <v/>
      </c>
      <c r="AB277" s="165" t="str">
        <f>IFERROR(+VLOOKUP(Z277,インプットシート!$B:$Z,21,0),"")</f>
        <v/>
      </c>
      <c r="AC277">
        <v>22</v>
      </c>
      <c r="AD277" s="165" t="str">
        <f t="shared" si="79"/>
        <v>2年目借料損料22</v>
      </c>
      <c r="AE277" s="165" t="str">
        <f>IFERROR(+VLOOKUP(AD277,インプットシート!$B:$Z,25,0),"")</f>
        <v/>
      </c>
      <c r="AF277" s="165" t="str">
        <f>IFERROR(+VLOOKUP(AD277,インプットシート!$B:$Z,21,0),"")</f>
        <v/>
      </c>
      <c r="AG277">
        <v>22</v>
      </c>
      <c r="AH277" s="165" t="str">
        <f t="shared" si="80"/>
        <v>2年目印刷製本費22</v>
      </c>
      <c r="AI277" s="165" t="str">
        <f>IFERROR(+VLOOKUP(AH277,インプットシート!$B:$Z,25,0),"")</f>
        <v/>
      </c>
      <c r="AJ277" s="165" t="str">
        <f>IFERROR(+VLOOKUP(AH277,インプットシート!$B:$Z,21,0),"")</f>
        <v/>
      </c>
      <c r="AK277">
        <v>22</v>
      </c>
      <c r="AL277" s="165" t="str">
        <f t="shared" si="81"/>
        <v>2年目通信運搬費22</v>
      </c>
      <c r="AM277" s="165" t="str">
        <f>IFERROR(+VLOOKUP(AL277,インプットシート!$B:$Z,25,0),"")</f>
        <v/>
      </c>
      <c r="AN277" s="165" t="str">
        <f>IFERROR(+VLOOKUP(AL277,インプットシート!$B:$Z,21,0),"")</f>
        <v/>
      </c>
      <c r="AO277">
        <v>22</v>
      </c>
      <c r="AP277" s="165" t="str">
        <f t="shared" si="82"/>
        <v>2年目委託費22</v>
      </c>
      <c r="AQ277" s="165" t="str">
        <f>IFERROR(+VLOOKUP(AP277,インプットシート!$B:$Z,25,0),"")</f>
        <v/>
      </c>
      <c r="AR277" s="165" t="str">
        <f>IFERROR(+VLOOKUP(AP277,インプットシート!$B:$Z,21,0),"")</f>
        <v/>
      </c>
      <c r="AS277">
        <v>22</v>
      </c>
      <c r="AT277" s="165" t="str">
        <f t="shared" si="83"/>
        <v>2年目雑役務費22</v>
      </c>
      <c r="AU277" s="165" t="str">
        <f>IFERROR(+VLOOKUP(AT277,インプットシート!$B:$Z,25,0),"")</f>
        <v/>
      </c>
      <c r="AV277" s="165" t="str">
        <f>IFERROR(+VLOOKUP(AT277,インプットシート!$B:$Z,21,0),"")</f>
        <v/>
      </c>
      <c r="AW277">
        <v>22</v>
      </c>
      <c r="AX277" s="165" t="str">
        <f t="shared" si="84"/>
        <v>2年目保険料22</v>
      </c>
      <c r="AY277" s="165" t="str">
        <f>IFERROR(+VLOOKUP(AX277,インプットシート!$B:$Z,25,0),"")</f>
        <v/>
      </c>
      <c r="AZ277" s="165" t="str">
        <f>IFERROR(+VLOOKUP(AX277,インプットシート!$B:$Z,21,0),"")</f>
        <v/>
      </c>
      <c r="BA277">
        <v>22</v>
      </c>
      <c r="BB277" s="165" t="str">
        <f t="shared" si="85"/>
        <v>2年目その他の経費22</v>
      </c>
      <c r="BC277" s="165" t="str">
        <f>IFERROR(+VLOOKUP(BB277,インプットシート!$B:$Z,25,0),"")</f>
        <v/>
      </c>
      <c r="BD277" s="165" t="str">
        <f>IFERROR(+VLOOKUP(BB277,インプットシート!$B:$Z,21,0),"")</f>
        <v/>
      </c>
      <c r="BE277">
        <v>22</v>
      </c>
      <c r="BF277" s="165" t="str">
        <f t="shared" si="86"/>
        <v>2年目参加費収入22</v>
      </c>
      <c r="BG277" s="165" t="str">
        <f>IFERROR(+VLOOKUP(BF277,インプットシート!$B:$Z,25,0),"")</f>
        <v/>
      </c>
      <c r="BH277" s="165" t="str">
        <f>IFERROR(+VLOOKUP(BF277,インプットシート!$B:$Z,21,0),"")</f>
        <v/>
      </c>
      <c r="BI277">
        <v>22</v>
      </c>
      <c r="BJ277" s="165" t="str">
        <f t="shared" si="87"/>
        <v>2年目寄付金・協賛金収入22</v>
      </c>
      <c r="BK277" s="165" t="str">
        <f>IFERROR(+VLOOKUP(BJ277,インプットシート!$B:$Z,25,0),"")</f>
        <v/>
      </c>
      <c r="BL277" s="165" t="str">
        <f>IFERROR(+VLOOKUP(BJ277,インプットシート!$B:$Z,21,0),"")</f>
        <v/>
      </c>
      <c r="BM277">
        <v>22</v>
      </c>
      <c r="BN277" s="165" t="str">
        <f t="shared" si="88"/>
        <v>2年目一般会計繰入金22</v>
      </c>
      <c r="BO277" s="165" t="str">
        <f>IFERROR(+VLOOKUP(BN277,インプットシート!$B:$Z,25,0),"")</f>
        <v/>
      </c>
      <c r="BP277" s="165" t="str">
        <f>IFERROR(+VLOOKUP(BN277,インプットシート!$B:$Z,21,0),"")</f>
        <v/>
      </c>
      <c r="BQ277">
        <v>22</v>
      </c>
      <c r="BR277" s="165" t="str">
        <f t="shared" si="89"/>
        <v>2年目賃金（職員）22</v>
      </c>
      <c r="BS277" s="165" t="str">
        <f>IFERROR(+VLOOKUP(BR277,インプットシート!$B:$Z,25,0),"")</f>
        <v/>
      </c>
      <c r="BT277" s="165" t="str">
        <f>IFERROR(+VLOOKUP(BR277,インプットシート!$B:$Z,21,0),"")</f>
        <v/>
      </c>
    </row>
    <row r="278" spans="1:72">
      <c r="A278">
        <v>23</v>
      </c>
      <c r="B278" s="165" t="str">
        <f t="shared" si="72"/>
        <v>2年目謝金23</v>
      </c>
      <c r="C278" s="165" t="str">
        <f>IFERROR(+VLOOKUP(B278,インプットシート!$B:$Z,25,0),"")</f>
        <v/>
      </c>
      <c r="D278" s="165" t="str">
        <f>IFERROR(+VLOOKUP(B278,インプットシート!$B:$Z,21,0),"")</f>
        <v/>
      </c>
      <c r="E278">
        <v>23</v>
      </c>
      <c r="F278" s="165" t="str">
        <f t="shared" si="73"/>
        <v>2年目旅費23</v>
      </c>
      <c r="G278" s="165" t="str">
        <f>IFERROR(+VLOOKUP(F278,インプットシート!$B:$Z,25,0),"")</f>
        <v/>
      </c>
      <c r="H278" s="165" t="str">
        <f>IFERROR(+VLOOKUP(F278,インプットシート!$B:$Z,21,0),"")</f>
        <v/>
      </c>
      <c r="I278">
        <v>23</v>
      </c>
      <c r="J278" s="165" t="str">
        <f t="shared" si="74"/>
        <v>2年目賃金（アルバイト）23</v>
      </c>
      <c r="K278" s="165" t="str">
        <f>IFERROR(+VLOOKUP(J278,インプットシート!$B:$Z,25,0),"")</f>
        <v/>
      </c>
      <c r="L278" s="165" t="str">
        <f>IFERROR(+VLOOKUP(J278,インプットシート!$B:$Z,21,0),"")</f>
        <v/>
      </c>
      <c r="M278">
        <v>23</v>
      </c>
      <c r="N278" s="165" t="str">
        <f t="shared" si="75"/>
        <v>2年目家賃23</v>
      </c>
      <c r="O278" s="165" t="str">
        <f>IFERROR(+VLOOKUP(N278,インプットシート!$B:$Z,25,0),"")</f>
        <v/>
      </c>
      <c r="P278" s="165" t="str">
        <f>IFERROR(+VLOOKUP(N278,インプットシート!$B:$Z,21,0),"")</f>
        <v/>
      </c>
      <c r="Q278">
        <v>23</v>
      </c>
      <c r="R278" s="165" t="str">
        <f t="shared" si="76"/>
        <v>2年目光熱水費23</v>
      </c>
      <c r="S278" s="165" t="str">
        <f>IFERROR(+VLOOKUP(R278,インプットシート!$B:$Z,25,0),"")</f>
        <v/>
      </c>
      <c r="T278" s="165" t="str">
        <f>IFERROR(+VLOOKUP(R278,インプットシート!$B:$Z,21,0),"")</f>
        <v/>
      </c>
      <c r="U278">
        <v>23</v>
      </c>
      <c r="V278" s="165" t="str">
        <f t="shared" si="77"/>
        <v>2年目備品購入費23</v>
      </c>
      <c r="W278" s="165" t="str">
        <f>IFERROR(+VLOOKUP(V278,インプットシート!$B:$Z,25,0),"")</f>
        <v/>
      </c>
      <c r="X278" s="165" t="str">
        <f>IFERROR(+VLOOKUP(V278,インプットシート!$B:$Z,21,0),"")</f>
        <v/>
      </c>
      <c r="Y278">
        <v>23</v>
      </c>
      <c r="Z278" s="165" t="str">
        <f t="shared" si="78"/>
        <v>2年目消耗品費23</v>
      </c>
      <c r="AA278" s="165" t="str">
        <f>IFERROR(+VLOOKUP(Z278,インプットシート!$B:$Z,25,0),"")</f>
        <v/>
      </c>
      <c r="AB278" s="165" t="str">
        <f>IFERROR(+VLOOKUP(Z278,インプットシート!$B:$Z,21,0),"")</f>
        <v/>
      </c>
      <c r="AC278">
        <v>23</v>
      </c>
      <c r="AD278" s="165" t="str">
        <f t="shared" si="79"/>
        <v>2年目借料損料23</v>
      </c>
      <c r="AE278" s="165" t="str">
        <f>IFERROR(+VLOOKUP(AD278,インプットシート!$B:$Z,25,0),"")</f>
        <v/>
      </c>
      <c r="AF278" s="165" t="str">
        <f>IFERROR(+VLOOKUP(AD278,インプットシート!$B:$Z,21,0),"")</f>
        <v/>
      </c>
      <c r="AG278">
        <v>23</v>
      </c>
      <c r="AH278" s="165" t="str">
        <f t="shared" si="80"/>
        <v>2年目印刷製本費23</v>
      </c>
      <c r="AI278" s="165" t="str">
        <f>IFERROR(+VLOOKUP(AH278,インプットシート!$B:$Z,25,0),"")</f>
        <v/>
      </c>
      <c r="AJ278" s="165" t="str">
        <f>IFERROR(+VLOOKUP(AH278,インプットシート!$B:$Z,21,0),"")</f>
        <v/>
      </c>
      <c r="AK278">
        <v>23</v>
      </c>
      <c r="AL278" s="165" t="str">
        <f t="shared" si="81"/>
        <v>2年目通信運搬費23</v>
      </c>
      <c r="AM278" s="165" t="str">
        <f>IFERROR(+VLOOKUP(AL278,インプットシート!$B:$Z,25,0),"")</f>
        <v/>
      </c>
      <c r="AN278" s="165" t="str">
        <f>IFERROR(+VLOOKUP(AL278,インプットシート!$B:$Z,21,0),"")</f>
        <v/>
      </c>
      <c r="AO278">
        <v>23</v>
      </c>
      <c r="AP278" s="165" t="str">
        <f t="shared" si="82"/>
        <v>2年目委託費23</v>
      </c>
      <c r="AQ278" s="165" t="str">
        <f>IFERROR(+VLOOKUP(AP278,インプットシート!$B:$Z,25,0),"")</f>
        <v/>
      </c>
      <c r="AR278" s="165" t="str">
        <f>IFERROR(+VLOOKUP(AP278,インプットシート!$B:$Z,21,0),"")</f>
        <v/>
      </c>
      <c r="AS278">
        <v>23</v>
      </c>
      <c r="AT278" s="165" t="str">
        <f t="shared" si="83"/>
        <v>2年目雑役務費23</v>
      </c>
      <c r="AU278" s="165" t="str">
        <f>IFERROR(+VLOOKUP(AT278,インプットシート!$B:$Z,25,0),"")</f>
        <v/>
      </c>
      <c r="AV278" s="165" t="str">
        <f>IFERROR(+VLOOKUP(AT278,インプットシート!$B:$Z,21,0),"")</f>
        <v/>
      </c>
      <c r="AW278">
        <v>23</v>
      </c>
      <c r="AX278" s="165" t="str">
        <f t="shared" si="84"/>
        <v>2年目保険料23</v>
      </c>
      <c r="AY278" s="165" t="str">
        <f>IFERROR(+VLOOKUP(AX278,インプットシート!$B:$Z,25,0),"")</f>
        <v/>
      </c>
      <c r="AZ278" s="165" t="str">
        <f>IFERROR(+VLOOKUP(AX278,インプットシート!$B:$Z,21,0),"")</f>
        <v/>
      </c>
      <c r="BA278">
        <v>23</v>
      </c>
      <c r="BB278" s="165" t="str">
        <f t="shared" si="85"/>
        <v>2年目その他の経費23</v>
      </c>
      <c r="BC278" s="165" t="str">
        <f>IFERROR(+VLOOKUP(BB278,インプットシート!$B:$Z,25,0),"")</f>
        <v/>
      </c>
      <c r="BD278" s="165" t="str">
        <f>IFERROR(+VLOOKUP(BB278,インプットシート!$B:$Z,21,0),"")</f>
        <v/>
      </c>
      <c r="BE278">
        <v>23</v>
      </c>
      <c r="BF278" s="165" t="str">
        <f t="shared" si="86"/>
        <v>2年目参加費収入23</v>
      </c>
      <c r="BG278" s="165" t="str">
        <f>IFERROR(+VLOOKUP(BF278,インプットシート!$B:$Z,25,0),"")</f>
        <v/>
      </c>
      <c r="BH278" s="165" t="str">
        <f>IFERROR(+VLOOKUP(BF278,インプットシート!$B:$Z,21,0),"")</f>
        <v/>
      </c>
      <c r="BI278">
        <v>23</v>
      </c>
      <c r="BJ278" s="165" t="str">
        <f t="shared" si="87"/>
        <v>2年目寄付金・協賛金収入23</v>
      </c>
      <c r="BK278" s="165" t="str">
        <f>IFERROR(+VLOOKUP(BJ278,インプットシート!$B:$Z,25,0),"")</f>
        <v/>
      </c>
      <c r="BL278" s="165" t="str">
        <f>IFERROR(+VLOOKUP(BJ278,インプットシート!$B:$Z,21,0),"")</f>
        <v/>
      </c>
      <c r="BM278">
        <v>23</v>
      </c>
      <c r="BN278" s="165" t="str">
        <f t="shared" si="88"/>
        <v>2年目一般会計繰入金23</v>
      </c>
      <c r="BO278" s="165" t="str">
        <f>IFERROR(+VLOOKUP(BN278,インプットシート!$B:$Z,25,0),"")</f>
        <v/>
      </c>
      <c r="BP278" s="165" t="str">
        <f>IFERROR(+VLOOKUP(BN278,インプットシート!$B:$Z,21,0),"")</f>
        <v/>
      </c>
      <c r="BQ278">
        <v>23</v>
      </c>
      <c r="BR278" s="165" t="str">
        <f t="shared" si="89"/>
        <v>2年目賃金（職員）23</v>
      </c>
      <c r="BS278" s="165" t="str">
        <f>IFERROR(+VLOOKUP(BR278,インプットシート!$B:$Z,25,0),"")</f>
        <v/>
      </c>
      <c r="BT278" s="165" t="str">
        <f>IFERROR(+VLOOKUP(BR278,インプットシート!$B:$Z,21,0),"")</f>
        <v/>
      </c>
    </row>
    <row r="279" spans="1:72">
      <c r="A279">
        <v>24</v>
      </c>
      <c r="B279" s="165" t="str">
        <f t="shared" si="72"/>
        <v>2年目謝金24</v>
      </c>
      <c r="C279" s="165" t="str">
        <f>IFERROR(+VLOOKUP(B279,インプットシート!$B:$Z,25,0),"")</f>
        <v/>
      </c>
      <c r="D279" s="165" t="str">
        <f>IFERROR(+VLOOKUP(B279,インプットシート!$B:$Z,21,0),"")</f>
        <v/>
      </c>
      <c r="E279">
        <v>24</v>
      </c>
      <c r="F279" s="165" t="str">
        <f t="shared" si="73"/>
        <v>2年目旅費24</v>
      </c>
      <c r="G279" s="165" t="str">
        <f>IFERROR(+VLOOKUP(F279,インプットシート!$B:$Z,25,0),"")</f>
        <v/>
      </c>
      <c r="H279" s="165" t="str">
        <f>IFERROR(+VLOOKUP(F279,インプットシート!$B:$Z,21,0),"")</f>
        <v/>
      </c>
      <c r="I279">
        <v>24</v>
      </c>
      <c r="J279" s="165" t="str">
        <f t="shared" si="74"/>
        <v>2年目賃金（アルバイト）24</v>
      </c>
      <c r="K279" s="165" t="str">
        <f>IFERROR(+VLOOKUP(J279,インプットシート!$B:$Z,25,0),"")</f>
        <v/>
      </c>
      <c r="L279" s="165" t="str">
        <f>IFERROR(+VLOOKUP(J279,インプットシート!$B:$Z,21,0),"")</f>
        <v/>
      </c>
      <c r="M279">
        <v>24</v>
      </c>
      <c r="N279" s="165" t="str">
        <f t="shared" si="75"/>
        <v>2年目家賃24</v>
      </c>
      <c r="O279" s="165" t="str">
        <f>IFERROR(+VLOOKUP(N279,インプットシート!$B:$Z,25,0),"")</f>
        <v/>
      </c>
      <c r="P279" s="165" t="str">
        <f>IFERROR(+VLOOKUP(N279,インプットシート!$B:$Z,21,0),"")</f>
        <v/>
      </c>
      <c r="Q279">
        <v>24</v>
      </c>
      <c r="R279" s="165" t="str">
        <f t="shared" si="76"/>
        <v>2年目光熱水費24</v>
      </c>
      <c r="S279" s="165" t="str">
        <f>IFERROR(+VLOOKUP(R279,インプットシート!$B:$Z,25,0),"")</f>
        <v/>
      </c>
      <c r="T279" s="165" t="str">
        <f>IFERROR(+VLOOKUP(R279,インプットシート!$B:$Z,21,0),"")</f>
        <v/>
      </c>
      <c r="U279">
        <v>24</v>
      </c>
      <c r="V279" s="165" t="str">
        <f t="shared" si="77"/>
        <v>2年目備品購入費24</v>
      </c>
      <c r="W279" s="165" t="str">
        <f>IFERROR(+VLOOKUP(V279,インプットシート!$B:$Z,25,0),"")</f>
        <v/>
      </c>
      <c r="X279" s="165" t="str">
        <f>IFERROR(+VLOOKUP(V279,インプットシート!$B:$Z,21,0),"")</f>
        <v/>
      </c>
      <c r="Y279">
        <v>24</v>
      </c>
      <c r="Z279" s="165" t="str">
        <f t="shared" si="78"/>
        <v>2年目消耗品費24</v>
      </c>
      <c r="AA279" s="165" t="str">
        <f>IFERROR(+VLOOKUP(Z279,インプットシート!$B:$Z,25,0),"")</f>
        <v/>
      </c>
      <c r="AB279" s="165" t="str">
        <f>IFERROR(+VLOOKUP(Z279,インプットシート!$B:$Z,21,0),"")</f>
        <v/>
      </c>
      <c r="AC279">
        <v>24</v>
      </c>
      <c r="AD279" s="165" t="str">
        <f t="shared" si="79"/>
        <v>2年目借料損料24</v>
      </c>
      <c r="AE279" s="165" t="str">
        <f>IFERROR(+VLOOKUP(AD279,インプットシート!$B:$Z,25,0),"")</f>
        <v/>
      </c>
      <c r="AF279" s="165" t="str">
        <f>IFERROR(+VLOOKUP(AD279,インプットシート!$B:$Z,21,0),"")</f>
        <v/>
      </c>
      <c r="AG279">
        <v>24</v>
      </c>
      <c r="AH279" s="165" t="str">
        <f t="shared" si="80"/>
        <v>2年目印刷製本費24</v>
      </c>
      <c r="AI279" s="165" t="str">
        <f>IFERROR(+VLOOKUP(AH279,インプットシート!$B:$Z,25,0),"")</f>
        <v/>
      </c>
      <c r="AJ279" s="165" t="str">
        <f>IFERROR(+VLOOKUP(AH279,インプットシート!$B:$Z,21,0),"")</f>
        <v/>
      </c>
      <c r="AK279">
        <v>24</v>
      </c>
      <c r="AL279" s="165" t="str">
        <f t="shared" si="81"/>
        <v>2年目通信運搬費24</v>
      </c>
      <c r="AM279" s="165" t="str">
        <f>IFERROR(+VLOOKUP(AL279,インプットシート!$B:$Z,25,0),"")</f>
        <v/>
      </c>
      <c r="AN279" s="165" t="str">
        <f>IFERROR(+VLOOKUP(AL279,インプットシート!$B:$Z,21,0),"")</f>
        <v/>
      </c>
      <c r="AO279">
        <v>24</v>
      </c>
      <c r="AP279" s="165" t="str">
        <f t="shared" si="82"/>
        <v>2年目委託費24</v>
      </c>
      <c r="AQ279" s="165" t="str">
        <f>IFERROR(+VLOOKUP(AP279,インプットシート!$B:$Z,25,0),"")</f>
        <v/>
      </c>
      <c r="AR279" s="165" t="str">
        <f>IFERROR(+VLOOKUP(AP279,インプットシート!$B:$Z,21,0),"")</f>
        <v/>
      </c>
      <c r="AS279">
        <v>24</v>
      </c>
      <c r="AT279" s="165" t="str">
        <f t="shared" si="83"/>
        <v>2年目雑役務費24</v>
      </c>
      <c r="AU279" s="165" t="str">
        <f>IFERROR(+VLOOKUP(AT279,インプットシート!$B:$Z,25,0),"")</f>
        <v/>
      </c>
      <c r="AV279" s="165" t="str">
        <f>IFERROR(+VLOOKUP(AT279,インプットシート!$B:$Z,21,0),"")</f>
        <v/>
      </c>
      <c r="AW279">
        <v>24</v>
      </c>
      <c r="AX279" s="165" t="str">
        <f t="shared" si="84"/>
        <v>2年目保険料24</v>
      </c>
      <c r="AY279" s="165" t="str">
        <f>IFERROR(+VLOOKUP(AX279,インプットシート!$B:$Z,25,0),"")</f>
        <v/>
      </c>
      <c r="AZ279" s="165" t="str">
        <f>IFERROR(+VLOOKUP(AX279,インプットシート!$B:$Z,21,0),"")</f>
        <v/>
      </c>
      <c r="BA279">
        <v>24</v>
      </c>
      <c r="BB279" s="165" t="str">
        <f t="shared" si="85"/>
        <v>2年目その他の経費24</v>
      </c>
      <c r="BC279" s="165" t="str">
        <f>IFERROR(+VLOOKUP(BB279,インプットシート!$B:$Z,25,0),"")</f>
        <v/>
      </c>
      <c r="BD279" s="165" t="str">
        <f>IFERROR(+VLOOKUP(BB279,インプットシート!$B:$Z,21,0),"")</f>
        <v/>
      </c>
      <c r="BE279">
        <v>24</v>
      </c>
      <c r="BF279" s="165" t="str">
        <f t="shared" si="86"/>
        <v>2年目参加費収入24</v>
      </c>
      <c r="BG279" s="165" t="str">
        <f>IFERROR(+VLOOKUP(BF279,インプットシート!$B:$Z,25,0),"")</f>
        <v/>
      </c>
      <c r="BH279" s="165" t="str">
        <f>IFERROR(+VLOOKUP(BF279,インプットシート!$B:$Z,21,0),"")</f>
        <v/>
      </c>
      <c r="BI279">
        <v>24</v>
      </c>
      <c r="BJ279" s="165" t="str">
        <f t="shared" si="87"/>
        <v>2年目寄付金・協賛金収入24</v>
      </c>
      <c r="BK279" s="165" t="str">
        <f>IFERROR(+VLOOKUP(BJ279,インプットシート!$B:$Z,25,0),"")</f>
        <v/>
      </c>
      <c r="BL279" s="165" t="str">
        <f>IFERROR(+VLOOKUP(BJ279,インプットシート!$B:$Z,21,0),"")</f>
        <v/>
      </c>
      <c r="BM279">
        <v>24</v>
      </c>
      <c r="BN279" s="165" t="str">
        <f t="shared" si="88"/>
        <v>2年目一般会計繰入金24</v>
      </c>
      <c r="BO279" s="165" t="str">
        <f>IFERROR(+VLOOKUP(BN279,インプットシート!$B:$Z,25,0),"")</f>
        <v/>
      </c>
      <c r="BP279" s="165" t="str">
        <f>IFERROR(+VLOOKUP(BN279,インプットシート!$B:$Z,21,0),"")</f>
        <v/>
      </c>
      <c r="BQ279">
        <v>24</v>
      </c>
      <c r="BR279" s="165" t="str">
        <f t="shared" si="89"/>
        <v>2年目賃金（職員）24</v>
      </c>
      <c r="BS279" s="165" t="str">
        <f>IFERROR(+VLOOKUP(BR279,インプットシート!$B:$Z,25,0),"")</f>
        <v/>
      </c>
      <c r="BT279" s="165" t="str">
        <f>IFERROR(+VLOOKUP(BR279,インプットシート!$B:$Z,21,0),"")</f>
        <v/>
      </c>
    </row>
    <row r="280" spans="1:72">
      <c r="A280">
        <v>25</v>
      </c>
      <c r="B280" s="165" t="str">
        <f t="shared" si="72"/>
        <v>2年目謝金25</v>
      </c>
      <c r="C280" s="165" t="str">
        <f>IFERROR(+VLOOKUP(B280,インプットシート!$B:$Z,25,0),"")</f>
        <v/>
      </c>
      <c r="D280" s="165" t="str">
        <f>IFERROR(+VLOOKUP(B280,インプットシート!$B:$Z,21,0),"")</f>
        <v/>
      </c>
      <c r="E280">
        <v>25</v>
      </c>
      <c r="F280" s="165" t="str">
        <f t="shared" si="73"/>
        <v>2年目旅費25</v>
      </c>
      <c r="G280" s="165" t="str">
        <f>IFERROR(+VLOOKUP(F280,インプットシート!$B:$Z,25,0),"")</f>
        <v/>
      </c>
      <c r="H280" s="165" t="str">
        <f>IFERROR(+VLOOKUP(F280,インプットシート!$B:$Z,21,0),"")</f>
        <v/>
      </c>
      <c r="I280">
        <v>25</v>
      </c>
      <c r="J280" s="165" t="str">
        <f t="shared" si="74"/>
        <v>2年目賃金（アルバイト）25</v>
      </c>
      <c r="K280" s="165" t="str">
        <f>IFERROR(+VLOOKUP(J280,インプットシート!$B:$Z,25,0),"")</f>
        <v/>
      </c>
      <c r="L280" s="165" t="str">
        <f>IFERROR(+VLOOKUP(J280,インプットシート!$B:$Z,21,0),"")</f>
        <v/>
      </c>
      <c r="M280">
        <v>25</v>
      </c>
      <c r="N280" s="165" t="str">
        <f t="shared" si="75"/>
        <v>2年目家賃25</v>
      </c>
      <c r="O280" s="165" t="str">
        <f>IFERROR(+VLOOKUP(N280,インプットシート!$B:$Z,25,0),"")</f>
        <v/>
      </c>
      <c r="P280" s="165" t="str">
        <f>IFERROR(+VLOOKUP(N280,インプットシート!$B:$Z,21,0),"")</f>
        <v/>
      </c>
      <c r="Q280">
        <v>25</v>
      </c>
      <c r="R280" s="165" t="str">
        <f t="shared" si="76"/>
        <v>2年目光熱水費25</v>
      </c>
      <c r="S280" s="165" t="str">
        <f>IFERROR(+VLOOKUP(R280,インプットシート!$B:$Z,25,0),"")</f>
        <v/>
      </c>
      <c r="T280" s="165" t="str">
        <f>IFERROR(+VLOOKUP(R280,インプットシート!$B:$Z,21,0),"")</f>
        <v/>
      </c>
      <c r="U280">
        <v>25</v>
      </c>
      <c r="V280" s="165" t="str">
        <f t="shared" si="77"/>
        <v>2年目備品購入費25</v>
      </c>
      <c r="W280" s="165" t="str">
        <f>IFERROR(+VLOOKUP(V280,インプットシート!$B:$Z,25,0),"")</f>
        <v/>
      </c>
      <c r="X280" s="165" t="str">
        <f>IFERROR(+VLOOKUP(V280,インプットシート!$B:$Z,21,0),"")</f>
        <v/>
      </c>
      <c r="Y280">
        <v>25</v>
      </c>
      <c r="Z280" s="165" t="str">
        <f t="shared" si="78"/>
        <v>2年目消耗品費25</v>
      </c>
      <c r="AA280" s="165" t="str">
        <f>IFERROR(+VLOOKUP(Z280,インプットシート!$B:$Z,25,0),"")</f>
        <v/>
      </c>
      <c r="AB280" s="165" t="str">
        <f>IFERROR(+VLOOKUP(Z280,インプットシート!$B:$Z,21,0),"")</f>
        <v/>
      </c>
      <c r="AC280">
        <v>25</v>
      </c>
      <c r="AD280" s="165" t="str">
        <f t="shared" si="79"/>
        <v>2年目借料損料25</v>
      </c>
      <c r="AE280" s="165" t="str">
        <f>IFERROR(+VLOOKUP(AD280,インプットシート!$B:$Z,25,0),"")</f>
        <v/>
      </c>
      <c r="AF280" s="165" t="str">
        <f>IFERROR(+VLOOKUP(AD280,インプットシート!$B:$Z,21,0),"")</f>
        <v/>
      </c>
      <c r="AG280">
        <v>25</v>
      </c>
      <c r="AH280" s="165" t="str">
        <f t="shared" si="80"/>
        <v>2年目印刷製本費25</v>
      </c>
      <c r="AI280" s="165" t="str">
        <f>IFERROR(+VLOOKUP(AH280,インプットシート!$B:$Z,25,0),"")</f>
        <v/>
      </c>
      <c r="AJ280" s="165" t="str">
        <f>IFERROR(+VLOOKUP(AH280,インプットシート!$B:$Z,21,0),"")</f>
        <v/>
      </c>
      <c r="AK280">
        <v>25</v>
      </c>
      <c r="AL280" s="165" t="str">
        <f t="shared" si="81"/>
        <v>2年目通信運搬費25</v>
      </c>
      <c r="AM280" s="165" t="str">
        <f>IFERROR(+VLOOKUP(AL280,インプットシート!$B:$Z,25,0),"")</f>
        <v/>
      </c>
      <c r="AN280" s="165" t="str">
        <f>IFERROR(+VLOOKUP(AL280,インプットシート!$B:$Z,21,0),"")</f>
        <v/>
      </c>
      <c r="AO280">
        <v>25</v>
      </c>
      <c r="AP280" s="165" t="str">
        <f t="shared" si="82"/>
        <v>2年目委託費25</v>
      </c>
      <c r="AQ280" s="165" t="str">
        <f>IFERROR(+VLOOKUP(AP280,インプットシート!$B:$Z,25,0),"")</f>
        <v/>
      </c>
      <c r="AR280" s="165" t="str">
        <f>IFERROR(+VLOOKUP(AP280,インプットシート!$B:$Z,21,0),"")</f>
        <v/>
      </c>
      <c r="AS280">
        <v>25</v>
      </c>
      <c r="AT280" s="165" t="str">
        <f t="shared" si="83"/>
        <v>2年目雑役務費25</v>
      </c>
      <c r="AU280" s="165" t="str">
        <f>IFERROR(+VLOOKUP(AT280,インプットシート!$B:$Z,25,0),"")</f>
        <v/>
      </c>
      <c r="AV280" s="165" t="str">
        <f>IFERROR(+VLOOKUP(AT280,インプットシート!$B:$Z,21,0),"")</f>
        <v/>
      </c>
      <c r="AW280">
        <v>25</v>
      </c>
      <c r="AX280" s="165" t="str">
        <f t="shared" si="84"/>
        <v>2年目保険料25</v>
      </c>
      <c r="AY280" s="165" t="str">
        <f>IFERROR(+VLOOKUP(AX280,インプットシート!$B:$Z,25,0),"")</f>
        <v/>
      </c>
      <c r="AZ280" s="165" t="str">
        <f>IFERROR(+VLOOKUP(AX280,インプットシート!$B:$Z,21,0),"")</f>
        <v/>
      </c>
      <c r="BA280">
        <v>25</v>
      </c>
      <c r="BB280" s="165" t="str">
        <f t="shared" si="85"/>
        <v>2年目その他の経費25</v>
      </c>
      <c r="BC280" s="165" t="str">
        <f>IFERROR(+VLOOKUP(BB280,インプットシート!$B:$Z,25,0),"")</f>
        <v/>
      </c>
      <c r="BD280" s="165" t="str">
        <f>IFERROR(+VLOOKUP(BB280,インプットシート!$B:$Z,21,0),"")</f>
        <v/>
      </c>
      <c r="BE280">
        <v>25</v>
      </c>
      <c r="BF280" s="165" t="str">
        <f t="shared" si="86"/>
        <v>2年目参加費収入25</v>
      </c>
      <c r="BG280" s="165" t="str">
        <f>IFERROR(+VLOOKUP(BF280,インプットシート!$B:$Z,25,0),"")</f>
        <v/>
      </c>
      <c r="BH280" s="165" t="str">
        <f>IFERROR(+VLOOKUP(BF280,インプットシート!$B:$Z,21,0),"")</f>
        <v/>
      </c>
      <c r="BI280">
        <v>25</v>
      </c>
      <c r="BJ280" s="165" t="str">
        <f t="shared" si="87"/>
        <v>2年目寄付金・協賛金収入25</v>
      </c>
      <c r="BK280" s="165" t="str">
        <f>IFERROR(+VLOOKUP(BJ280,インプットシート!$B:$Z,25,0),"")</f>
        <v/>
      </c>
      <c r="BL280" s="165" t="str">
        <f>IFERROR(+VLOOKUP(BJ280,インプットシート!$B:$Z,21,0),"")</f>
        <v/>
      </c>
      <c r="BM280">
        <v>25</v>
      </c>
      <c r="BN280" s="165" t="str">
        <f t="shared" si="88"/>
        <v>2年目一般会計繰入金25</v>
      </c>
      <c r="BO280" s="165" t="str">
        <f>IFERROR(+VLOOKUP(BN280,インプットシート!$B:$Z,25,0),"")</f>
        <v/>
      </c>
      <c r="BP280" s="165" t="str">
        <f>IFERROR(+VLOOKUP(BN280,インプットシート!$B:$Z,21,0),"")</f>
        <v/>
      </c>
      <c r="BQ280">
        <v>25</v>
      </c>
      <c r="BR280" s="165" t="str">
        <f t="shared" si="89"/>
        <v>2年目賃金（職員）25</v>
      </c>
      <c r="BS280" s="165" t="str">
        <f>IFERROR(+VLOOKUP(BR280,インプットシート!$B:$Z,25,0),"")</f>
        <v/>
      </c>
      <c r="BT280" s="165" t="str">
        <f>IFERROR(+VLOOKUP(BR280,インプットシート!$B:$Z,21,0),"")</f>
        <v/>
      </c>
    </row>
    <row r="281" spans="1:72">
      <c r="A281">
        <v>26</v>
      </c>
      <c r="B281" s="165" t="str">
        <f t="shared" si="72"/>
        <v>2年目謝金26</v>
      </c>
      <c r="C281" s="165" t="str">
        <f>IFERROR(+VLOOKUP(B281,インプットシート!$B:$Z,25,0),"")</f>
        <v/>
      </c>
      <c r="D281" s="165" t="str">
        <f>IFERROR(+VLOOKUP(B281,インプットシート!$B:$Z,21,0),"")</f>
        <v/>
      </c>
      <c r="E281">
        <v>26</v>
      </c>
      <c r="F281" s="165" t="str">
        <f t="shared" si="73"/>
        <v>2年目旅費26</v>
      </c>
      <c r="G281" s="165" t="str">
        <f>IFERROR(+VLOOKUP(F281,インプットシート!$B:$Z,25,0),"")</f>
        <v/>
      </c>
      <c r="H281" s="165" t="str">
        <f>IFERROR(+VLOOKUP(F281,インプットシート!$B:$Z,21,0),"")</f>
        <v/>
      </c>
      <c r="I281">
        <v>26</v>
      </c>
      <c r="J281" s="165" t="str">
        <f t="shared" si="74"/>
        <v>2年目賃金（アルバイト）26</v>
      </c>
      <c r="K281" s="165" t="str">
        <f>IFERROR(+VLOOKUP(J281,インプットシート!$B:$Z,25,0),"")</f>
        <v/>
      </c>
      <c r="L281" s="165" t="str">
        <f>IFERROR(+VLOOKUP(J281,インプットシート!$B:$Z,21,0),"")</f>
        <v/>
      </c>
      <c r="M281">
        <v>26</v>
      </c>
      <c r="N281" s="165" t="str">
        <f t="shared" si="75"/>
        <v>2年目家賃26</v>
      </c>
      <c r="O281" s="165" t="str">
        <f>IFERROR(+VLOOKUP(N281,インプットシート!$B:$Z,25,0),"")</f>
        <v/>
      </c>
      <c r="P281" s="165" t="str">
        <f>IFERROR(+VLOOKUP(N281,インプットシート!$B:$Z,21,0),"")</f>
        <v/>
      </c>
      <c r="Q281">
        <v>26</v>
      </c>
      <c r="R281" s="165" t="str">
        <f t="shared" si="76"/>
        <v>2年目光熱水費26</v>
      </c>
      <c r="S281" s="165" t="str">
        <f>IFERROR(+VLOOKUP(R281,インプットシート!$B:$Z,25,0),"")</f>
        <v/>
      </c>
      <c r="T281" s="165" t="str">
        <f>IFERROR(+VLOOKUP(R281,インプットシート!$B:$Z,21,0),"")</f>
        <v/>
      </c>
      <c r="U281">
        <v>26</v>
      </c>
      <c r="V281" s="165" t="str">
        <f t="shared" si="77"/>
        <v>2年目備品購入費26</v>
      </c>
      <c r="W281" s="165" t="str">
        <f>IFERROR(+VLOOKUP(V281,インプットシート!$B:$Z,25,0),"")</f>
        <v/>
      </c>
      <c r="X281" s="165" t="str">
        <f>IFERROR(+VLOOKUP(V281,インプットシート!$B:$Z,21,0),"")</f>
        <v/>
      </c>
      <c r="Y281">
        <v>26</v>
      </c>
      <c r="Z281" s="165" t="str">
        <f t="shared" si="78"/>
        <v>2年目消耗品費26</v>
      </c>
      <c r="AA281" s="165" t="str">
        <f>IFERROR(+VLOOKUP(Z281,インプットシート!$B:$Z,25,0),"")</f>
        <v/>
      </c>
      <c r="AB281" s="165" t="str">
        <f>IFERROR(+VLOOKUP(Z281,インプットシート!$B:$Z,21,0),"")</f>
        <v/>
      </c>
      <c r="AC281">
        <v>26</v>
      </c>
      <c r="AD281" s="165" t="str">
        <f t="shared" si="79"/>
        <v>2年目借料損料26</v>
      </c>
      <c r="AE281" s="165" t="str">
        <f>IFERROR(+VLOOKUP(AD281,インプットシート!$B:$Z,25,0),"")</f>
        <v/>
      </c>
      <c r="AF281" s="165" t="str">
        <f>IFERROR(+VLOOKUP(AD281,インプットシート!$B:$Z,21,0),"")</f>
        <v/>
      </c>
      <c r="AG281">
        <v>26</v>
      </c>
      <c r="AH281" s="165" t="str">
        <f t="shared" si="80"/>
        <v>2年目印刷製本費26</v>
      </c>
      <c r="AI281" s="165" t="str">
        <f>IFERROR(+VLOOKUP(AH281,インプットシート!$B:$Z,25,0),"")</f>
        <v/>
      </c>
      <c r="AJ281" s="165" t="str">
        <f>IFERROR(+VLOOKUP(AH281,インプットシート!$B:$Z,21,0),"")</f>
        <v/>
      </c>
      <c r="AK281">
        <v>26</v>
      </c>
      <c r="AL281" s="165" t="str">
        <f t="shared" si="81"/>
        <v>2年目通信運搬費26</v>
      </c>
      <c r="AM281" s="165" t="str">
        <f>IFERROR(+VLOOKUP(AL281,インプットシート!$B:$Z,25,0),"")</f>
        <v/>
      </c>
      <c r="AN281" s="165" t="str">
        <f>IFERROR(+VLOOKUP(AL281,インプットシート!$B:$Z,21,0),"")</f>
        <v/>
      </c>
      <c r="AO281">
        <v>26</v>
      </c>
      <c r="AP281" s="165" t="str">
        <f t="shared" si="82"/>
        <v>2年目委託費26</v>
      </c>
      <c r="AQ281" s="165" t="str">
        <f>IFERROR(+VLOOKUP(AP281,インプットシート!$B:$Z,25,0),"")</f>
        <v/>
      </c>
      <c r="AR281" s="165" t="str">
        <f>IFERROR(+VLOOKUP(AP281,インプットシート!$B:$Z,21,0),"")</f>
        <v/>
      </c>
      <c r="AS281">
        <v>26</v>
      </c>
      <c r="AT281" s="165" t="str">
        <f t="shared" si="83"/>
        <v>2年目雑役務費26</v>
      </c>
      <c r="AU281" s="165" t="str">
        <f>IFERROR(+VLOOKUP(AT281,インプットシート!$B:$Z,25,0),"")</f>
        <v/>
      </c>
      <c r="AV281" s="165" t="str">
        <f>IFERROR(+VLOOKUP(AT281,インプットシート!$B:$Z,21,0),"")</f>
        <v/>
      </c>
      <c r="AW281">
        <v>26</v>
      </c>
      <c r="AX281" s="165" t="str">
        <f t="shared" si="84"/>
        <v>2年目保険料26</v>
      </c>
      <c r="AY281" s="165" t="str">
        <f>IFERROR(+VLOOKUP(AX281,インプットシート!$B:$Z,25,0),"")</f>
        <v/>
      </c>
      <c r="AZ281" s="165" t="str">
        <f>IFERROR(+VLOOKUP(AX281,インプットシート!$B:$Z,21,0),"")</f>
        <v/>
      </c>
      <c r="BA281">
        <v>26</v>
      </c>
      <c r="BB281" s="165" t="str">
        <f t="shared" si="85"/>
        <v>2年目その他の経費26</v>
      </c>
      <c r="BC281" s="165" t="str">
        <f>IFERROR(+VLOOKUP(BB281,インプットシート!$B:$Z,25,0),"")</f>
        <v/>
      </c>
      <c r="BD281" s="165" t="str">
        <f>IFERROR(+VLOOKUP(BB281,インプットシート!$B:$Z,21,0),"")</f>
        <v/>
      </c>
      <c r="BE281">
        <v>26</v>
      </c>
      <c r="BF281" s="165" t="str">
        <f t="shared" si="86"/>
        <v>2年目参加費収入26</v>
      </c>
      <c r="BG281" s="165" t="str">
        <f>IFERROR(+VLOOKUP(BF281,インプットシート!$B:$Z,25,0),"")</f>
        <v/>
      </c>
      <c r="BH281" s="165" t="str">
        <f>IFERROR(+VLOOKUP(BF281,インプットシート!$B:$Z,21,0),"")</f>
        <v/>
      </c>
      <c r="BI281">
        <v>26</v>
      </c>
      <c r="BJ281" s="165" t="str">
        <f t="shared" si="87"/>
        <v>2年目寄付金・協賛金収入26</v>
      </c>
      <c r="BK281" s="165" t="str">
        <f>IFERROR(+VLOOKUP(BJ281,インプットシート!$B:$Z,25,0),"")</f>
        <v/>
      </c>
      <c r="BL281" s="165" t="str">
        <f>IFERROR(+VLOOKUP(BJ281,インプットシート!$B:$Z,21,0),"")</f>
        <v/>
      </c>
      <c r="BM281">
        <v>26</v>
      </c>
      <c r="BN281" s="165" t="str">
        <f t="shared" si="88"/>
        <v>2年目一般会計繰入金26</v>
      </c>
      <c r="BO281" s="165" t="str">
        <f>IFERROR(+VLOOKUP(BN281,インプットシート!$B:$Z,25,0),"")</f>
        <v/>
      </c>
      <c r="BP281" s="165" t="str">
        <f>IFERROR(+VLOOKUP(BN281,インプットシート!$B:$Z,21,0),"")</f>
        <v/>
      </c>
      <c r="BQ281">
        <v>26</v>
      </c>
      <c r="BR281" s="165" t="str">
        <f t="shared" si="89"/>
        <v>2年目賃金（職員）26</v>
      </c>
      <c r="BS281" s="165" t="str">
        <f>IFERROR(+VLOOKUP(BR281,インプットシート!$B:$Z,25,0),"")</f>
        <v/>
      </c>
      <c r="BT281" s="165" t="str">
        <f>IFERROR(+VLOOKUP(BR281,インプットシート!$B:$Z,21,0),"")</f>
        <v/>
      </c>
    </row>
    <row r="282" spans="1:72">
      <c r="A282">
        <v>27</v>
      </c>
      <c r="B282" s="165" t="str">
        <f t="shared" si="72"/>
        <v>2年目謝金27</v>
      </c>
      <c r="C282" s="165" t="str">
        <f>IFERROR(+VLOOKUP(B282,インプットシート!$B:$Z,25,0),"")</f>
        <v/>
      </c>
      <c r="D282" s="165" t="str">
        <f>IFERROR(+VLOOKUP(B282,インプットシート!$B:$Z,21,0),"")</f>
        <v/>
      </c>
      <c r="E282">
        <v>27</v>
      </c>
      <c r="F282" s="165" t="str">
        <f t="shared" si="73"/>
        <v>2年目旅費27</v>
      </c>
      <c r="G282" s="165" t="str">
        <f>IFERROR(+VLOOKUP(F282,インプットシート!$B:$Z,25,0),"")</f>
        <v/>
      </c>
      <c r="H282" s="165" t="str">
        <f>IFERROR(+VLOOKUP(F282,インプットシート!$B:$Z,21,0),"")</f>
        <v/>
      </c>
      <c r="I282">
        <v>27</v>
      </c>
      <c r="J282" s="165" t="str">
        <f t="shared" si="74"/>
        <v>2年目賃金（アルバイト）27</v>
      </c>
      <c r="K282" s="165" t="str">
        <f>IFERROR(+VLOOKUP(J282,インプットシート!$B:$Z,25,0),"")</f>
        <v/>
      </c>
      <c r="L282" s="165" t="str">
        <f>IFERROR(+VLOOKUP(J282,インプットシート!$B:$Z,21,0),"")</f>
        <v/>
      </c>
      <c r="M282">
        <v>27</v>
      </c>
      <c r="N282" s="165" t="str">
        <f t="shared" si="75"/>
        <v>2年目家賃27</v>
      </c>
      <c r="O282" s="165" t="str">
        <f>IFERROR(+VLOOKUP(N282,インプットシート!$B:$Z,25,0),"")</f>
        <v/>
      </c>
      <c r="P282" s="165" t="str">
        <f>IFERROR(+VLOOKUP(N282,インプットシート!$B:$Z,21,0),"")</f>
        <v/>
      </c>
      <c r="Q282">
        <v>27</v>
      </c>
      <c r="R282" s="165" t="str">
        <f t="shared" si="76"/>
        <v>2年目光熱水費27</v>
      </c>
      <c r="S282" s="165" t="str">
        <f>IFERROR(+VLOOKUP(R282,インプットシート!$B:$Z,25,0),"")</f>
        <v/>
      </c>
      <c r="T282" s="165" t="str">
        <f>IFERROR(+VLOOKUP(R282,インプットシート!$B:$Z,21,0),"")</f>
        <v/>
      </c>
      <c r="U282">
        <v>27</v>
      </c>
      <c r="V282" s="165" t="str">
        <f t="shared" si="77"/>
        <v>2年目備品購入費27</v>
      </c>
      <c r="W282" s="165" t="str">
        <f>IFERROR(+VLOOKUP(V282,インプットシート!$B:$Z,25,0),"")</f>
        <v/>
      </c>
      <c r="X282" s="165" t="str">
        <f>IFERROR(+VLOOKUP(V282,インプットシート!$B:$Z,21,0),"")</f>
        <v/>
      </c>
      <c r="Y282">
        <v>27</v>
      </c>
      <c r="Z282" s="165" t="str">
        <f t="shared" si="78"/>
        <v>2年目消耗品費27</v>
      </c>
      <c r="AA282" s="165" t="str">
        <f>IFERROR(+VLOOKUP(Z282,インプットシート!$B:$Z,25,0),"")</f>
        <v/>
      </c>
      <c r="AB282" s="165" t="str">
        <f>IFERROR(+VLOOKUP(Z282,インプットシート!$B:$Z,21,0),"")</f>
        <v/>
      </c>
      <c r="AC282">
        <v>27</v>
      </c>
      <c r="AD282" s="165" t="str">
        <f t="shared" si="79"/>
        <v>2年目借料損料27</v>
      </c>
      <c r="AE282" s="165" t="str">
        <f>IFERROR(+VLOOKUP(AD282,インプットシート!$B:$Z,25,0),"")</f>
        <v/>
      </c>
      <c r="AF282" s="165" t="str">
        <f>IFERROR(+VLOOKUP(AD282,インプットシート!$B:$Z,21,0),"")</f>
        <v/>
      </c>
      <c r="AG282">
        <v>27</v>
      </c>
      <c r="AH282" s="165" t="str">
        <f t="shared" si="80"/>
        <v>2年目印刷製本費27</v>
      </c>
      <c r="AI282" s="165" t="str">
        <f>IFERROR(+VLOOKUP(AH282,インプットシート!$B:$Z,25,0),"")</f>
        <v/>
      </c>
      <c r="AJ282" s="165" t="str">
        <f>IFERROR(+VLOOKUP(AH282,インプットシート!$B:$Z,21,0),"")</f>
        <v/>
      </c>
      <c r="AK282">
        <v>27</v>
      </c>
      <c r="AL282" s="165" t="str">
        <f t="shared" si="81"/>
        <v>2年目通信運搬費27</v>
      </c>
      <c r="AM282" s="165" t="str">
        <f>IFERROR(+VLOOKUP(AL282,インプットシート!$B:$Z,25,0),"")</f>
        <v/>
      </c>
      <c r="AN282" s="165" t="str">
        <f>IFERROR(+VLOOKUP(AL282,インプットシート!$B:$Z,21,0),"")</f>
        <v/>
      </c>
      <c r="AO282">
        <v>27</v>
      </c>
      <c r="AP282" s="165" t="str">
        <f t="shared" si="82"/>
        <v>2年目委託費27</v>
      </c>
      <c r="AQ282" s="165" t="str">
        <f>IFERROR(+VLOOKUP(AP282,インプットシート!$B:$Z,25,0),"")</f>
        <v/>
      </c>
      <c r="AR282" s="165" t="str">
        <f>IFERROR(+VLOOKUP(AP282,インプットシート!$B:$Z,21,0),"")</f>
        <v/>
      </c>
      <c r="AS282">
        <v>27</v>
      </c>
      <c r="AT282" s="165" t="str">
        <f t="shared" si="83"/>
        <v>2年目雑役務費27</v>
      </c>
      <c r="AU282" s="165" t="str">
        <f>IFERROR(+VLOOKUP(AT282,インプットシート!$B:$Z,25,0),"")</f>
        <v/>
      </c>
      <c r="AV282" s="165" t="str">
        <f>IFERROR(+VLOOKUP(AT282,インプットシート!$B:$Z,21,0),"")</f>
        <v/>
      </c>
      <c r="AW282">
        <v>27</v>
      </c>
      <c r="AX282" s="165" t="str">
        <f t="shared" si="84"/>
        <v>2年目保険料27</v>
      </c>
      <c r="AY282" s="165" t="str">
        <f>IFERROR(+VLOOKUP(AX282,インプットシート!$B:$Z,25,0),"")</f>
        <v/>
      </c>
      <c r="AZ282" s="165" t="str">
        <f>IFERROR(+VLOOKUP(AX282,インプットシート!$B:$Z,21,0),"")</f>
        <v/>
      </c>
      <c r="BA282">
        <v>27</v>
      </c>
      <c r="BB282" s="165" t="str">
        <f t="shared" si="85"/>
        <v>2年目その他の経費27</v>
      </c>
      <c r="BC282" s="165" t="str">
        <f>IFERROR(+VLOOKUP(BB282,インプットシート!$B:$Z,25,0),"")</f>
        <v/>
      </c>
      <c r="BD282" s="165" t="str">
        <f>IFERROR(+VLOOKUP(BB282,インプットシート!$B:$Z,21,0),"")</f>
        <v/>
      </c>
      <c r="BE282">
        <v>27</v>
      </c>
      <c r="BF282" s="165" t="str">
        <f t="shared" si="86"/>
        <v>2年目参加費収入27</v>
      </c>
      <c r="BG282" s="165" t="str">
        <f>IFERROR(+VLOOKUP(BF282,インプットシート!$B:$Z,25,0),"")</f>
        <v/>
      </c>
      <c r="BH282" s="165" t="str">
        <f>IFERROR(+VLOOKUP(BF282,インプットシート!$B:$Z,21,0),"")</f>
        <v/>
      </c>
      <c r="BI282">
        <v>27</v>
      </c>
      <c r="BJ282" s="165" t="str">
        <f t="shared" si="87"/>
        <v>2年目寄付金・協賛金収入27</v>
      </c>
      <c r="BK282" s="165" t="str">
        <f>IFERROR(+VLOOKUP(BJ282,インプットシート!$B:$Z,25,0),"")</f>
        <v/>
      </c>
      <c r="BL282" s="165" t="str">
        <f>IFERROR(+VLOOKUP(BJ282,インプットシート!$B:$Z,21,0),"")</f>
        <v/>
      </c>
      <c r="BM282">
        <v>27</v>
      </c>
      <c r="BN282" s="165" t="str">
        <f t="shared" si="88"/>
        <v>2年目一般会計繰入金27</v>
      </c>
      <c r="BO282" s="165" t="str">
        <f>IFERROR(+VLOOKUP(BN282,インプットシート!$B:$Z,25,0),"")</f>
        <v/>
      </c>
      <c r="BP282" s="165" t="str">
        <f>IFERROR(+VLOOKUP(BN282,インプットシート!$B:$Z,21,0),"")</f>
        <v/>
      </c>
      <c r="BQ282">
        <v>27</v>
      </c>
      <c r="BR282" s="165" t="str">
        <f t="shared" si="89"/>
        <v>2年目賃金（職員）27</v>
      </c>
      <c r="BS282" s="165" t="str">
        <f>IFERROR(+VLOOKUP(BR282,インプットシート!$B:$Z,25,0),"")</f>
        <v/>
      </c>
      <c r="BT282" s="165" t="str">
        <f>IFERROR(+VLOOKUP(BR282,インプットシート!$B:$Z,21,0),"")</f>
        <v/>
      </c>
    </row>
    <row r="283" spans="1:72">
      <c r="A283">
        <v>28</v>
      </c>
      <c r="B283" s="165" t="str">
        <f t="shared" si="72"/>
        <v>2年目謝金28</v>
      </c>
      <c r="C283" s="165" t="str">
        <f>IFERROR(+VLOOKUP(B283,インプットシート!$B:$Z,25,0),"")</f>
        <v/>
      </c>
      <c r="D283" s="165" t="str">
        <f>IFERROR(+VLOOKUP(B283,インプットシート!$B:$Z,21,0),"")</f>
        <v/>
      </c>
      <c r="E283">
        <v>28</v>
      </c>
      <c r="F283" s="165" t="str">
        <f t="shared" si="73"/>
        <v>2年目旅費28</v>
      </c>
      <c r="G283" s="165" t="str">
        <f>IFERROR(+VLOOKUP(F283,インプットシート!$B:$Z,25,0),"")</f>
        <v/>
      </c>
      <c r="H283" s="165" t="str">
        <f>IFERROR(+VLOOKUP(F283,インプットシート!$B:$Z,21,0),"")</f>
        <v/>
      </c>
      <c r="I283">
        <v>28</v>
      </c>
      <c r="J283" s="165" t="str">
        <f t="shared" si="74"/>
        <v>2年目賃金（アルバイト）28</v>
      </c>
      <c r="K283" s="165" t="str">
        <f>IFERROR(+VLOOKUP(J283,インプットシート!$B:$Z,25,0),"")</f>
        <v/>
      </c>
      <c r="L283" s="165" t="str">
        <f>IFERROR(+VLOOKUP(J283,インプットシート!$B:$Z,21,0),"")</f>
        <v/>
      </c>
      <c r="M283">
        <v>28</v>
      </c>
      <c r="N283" s="165" t="str">
        <f t="shared" si="75"/>
        <v>2年目家賃28</v>
      </c>
      <c r="O283" s="165" t="str">
        <f>IFERROR(+VLOOKUP(N283,インプットシート!$B:$Z,25,0),"")</f>
        <v/>
      </c>
      <c r="P283" s="165" t="str">
        <f>IFERROR(+VLOOKUP(N283,インプットシート!$B:$Z,21,0),"")</f>
        <v/>
      </c>
      <c r="Q283">
        <v>28</v>
      </c>
      <c r="R283" s="165" t="str">
        <f t="shared" si="76"/>
        <v>2年目光熱水費28</v>
      </c>
      <c r="S283" s="165" t="str">
        <f>IFERROR(+VLOOKUP(R283,インプットシート!$B:$Z,25,0),"")</f>
        <v/>
      </c>
      <c r="T283" s="165" t="str">
        <f>IFERROR(+VLOOKUP(R283,インプットシート!$B:$Z,21,0),"")</f>
        <v/>
      </c>
      <c r="U283">
        <v>28</v>
      </c>
      <c r="V283" s="165" t="str">
        <f t="shared" si="77"/>
        <v>2年目備品購入費28</v>
      </c>
      <c r="W283" s="165" t="str">
        <f>IFERROR(+VLOOKUP(V283,インプットシート!$B:$Z,25,0),"")</f>
        <v/>
      </c>
      <c r="X283" s="165" t="str">
        <f>IFERROR(+VLOOKUP(V283,インプットシート!$B:$Z,21,0),"")</f>
        <v/>
      </c>
      <c r="Y283">
        <v>28</v>
      </c>
      <c r="Z283" s="165" t="str">
        <f t="shared" si="78"/>
        <v>2年目消耗品費28</v>
      </c>
      <c r="AA283" s="165" t="str">
        <f>IFERROR(+VLOOKUP(Z283,インプットシート!$B:$Z,25,0),"")</f>
        <v/>
      </c>
      <c r="AB283" s="165" t="str">
        <f>IFERROR(+VLOOKUP(Z283,インプットシート!$B:$Z,21,0),"")</f>
        <v/>
      </c>
      <c r="AC283">
        <v>28</v>
      </c>
      <c r="AD283" s="165" t="str">
        <f t="shared" si="79"/>
        <v>2年目借料損料28</v>
      </c>
      <c r="AE283" s="165" t="str">
        <f>IFERROR(+VLOOKUP(AD283,インプットシート!$B:$Z,25,0),"")</f>
        <v/>
      </c>
      <c r="AF283" s="165" t="str">
        <f>IFERROR(+VLOOKUP(AD283,インプットシート!$B:$Z,21,0),"")</f>
        <v/>
      </c>
      <c r="AG283">
        <v>28</v>
      </c>
      <c r="AH283" s="165" t="str">
        <f t="shared" si="80"/>
        <v>2年目印刷製本費28</v>
      </c>
      <c r="AI283" s="165" t="str">
        <f>IFERROR(+VLOOKUP(AH283,インプットシート!$B:$Z,25,0),"")</f>
        <v/>
      </c>
      <c r="AJ283" s="165" t="str">
        <f>IFERROR(+VLOOKUP(AH283,インプットシート!$B:$Z,21,0),"")</f>
        <v/>
      </c>
      <c r="AK283">
        <v>28</v>
      </c>
      <c r="AL283" s="165" t="str">
        <f t="shared" si="81"/>
        <v>2年目通信運搬費28</v>
      </c>
      <c r="AM283" s="165" t="str">
        <f>IFERROR(+VLOOKUP(AL283,インプットシート!$B:$Z,25,0),"")</f>
        <v/>
      </c>
      <c r="AN283" s="165" t="str">
        <f>IFERROR(+VLOOKUP(AL283,インプットシート!$B:$Z,21,0),"")</f>
        <v/>
      </c>
      <c r="AO283">
        <v>28</v>
      </c>
      <c r="AP283" s="165" t="str">
        <f t="shared" si="82"/>
        <v>2年目委託費28</v>
      </c>
      <c r="AQ283" s="165" t="str">
        <f>IFERROR(+VLOOKUP(AP283,インプットシート!$B:$Z,25,0),"")</f>
        <v/>
      </c>
      <c r="AR283" s="165" t="str">
        <f>IFERROR(+VLOOKUP(AP283,インプットシート!$B:$Z,21,0),"")</f>
        <v/>
      </c>
      <c r="AS283">
        <v>28</v>
      </c>
      <c r="AT283" s="165" t="str">
        <f t="shared" si="83"/>
        <v>2年目雑役務費28</v>
      </c>
      <c r="AU283" s="165" t="str">
        <f>IFERROR(+VLOOKUP(AT283,インプットシート!$B:$Z,25,0),"")</f>
        <v/>
      </c>
      <c r="AV283" s="165" t="str">
        <f>IFERROR(+VLOOKUP(AT283,インプットシート!$B:$Z,21,0),"")</f>
        <v/>
      </c>
      <c r="AW283">
        <v>28</v>
      </c>
      <c r="AX283" s="165" t="str">
        <f t="shared" si="84"/>
        <v>2年目保険料28</v>
      </c>
      <c r="AY283" s="165" t="str">
        <f>IFERROR(+VLOOKUP(AX283,インプットシート!$B:$Z,25,0),"")</f>
        <v/>
      </c>
      <c r="AZ283" s="165" t="str">
        <f>IFERROR(+VLOOKUP(AX283,インプットシート!$B:$Z,21,0),"")</f>
        <v/>
      </c>
      <c r="BA283">
        <v>28</v>
      </c>
      <c r="BB283" s="165" t="str">
        <f t="shared" si="85"/>
        <v>2年目その他の経費28</v>
      </c>
      <c r="BC283" s="165" t="str">
        <f>IFERROR(+VLOOKUP(BB283,インプットシート!$B:$Z,25,0),"")</f>
        <v/>
      </c>
      <c r="BD283" s="165" t="str">
        <f>IFERROR(+VLOOKUP(BB283,インプットシート!$B:$Z,21,0),"")</f>
        <v/>
      </c>
      <c r="BE283">
        <v>28</v>
      </c>
      <c r="BF283" s="165" t="str">
        <f t="shared" si="86"/>
        <v>2年目参加費収入28</v>
      </c>
      <c r="BG283" s="165" t="str">
        <f>IFERROR(+VLOOKUP(BF283,インプットシート!$B:$Z,25,0),"")</f>
        <v/>
      </c>
      <c r="BH283" s="165" t="str">
        <f>IFERROR(+VLOOKUP(BF283,インプットシート!$B:$Z,21,0),"")</f>
        <v/>
      </c>
      <c r="BI283">
        <v>28</v>
      </c>
      <c r="BJ283" s="165" t="str">
        <f t="shared" si="87"/>
        <v>2年目寄付金・協賛金収入28</v>
      </c>
      <c r="BK283" s="165" t="str">
        <f>IFERROR(+VLOOKUP(BJ283,インプットシート!$B:$Z,25,0),"")</f>
        <v/>
      </c>
      <c r="BL283" s="165" t="str">
        <f>IFERROR(+VLOOKUP(BJ283,インプットシート!$B:$Z,21,0),"")</f>
        <v/>
      </c>
      <c r="BM283">
        <v>28</v>
      </c>
      <c r="BN283" s="165" t="str">
        <f t="shared" si="88"/>
        <v>2年目一般会計繰入金28</v>
      </c>
      <c r="BO283" s="165" t="str">
        <f>IFERROR(+VLOOKUP(BN283,インプットシート!$B:$Z,25,0),"")</f>
        <v/>
      </c>
      <c r="BP283" s="165" t="str">
        <f>IFERROR(+VLOOKUP(BN283,インプットシート!$B:$Z,21,0),"")</f>
        <v/>
      </c>
      <c r="BQ283">
        <v>28</v>
      </c>
      <c r="BR283" s="165" t="str">
        <f t="shared" si="89"/>
        <v>2年目賃金（職員）28</v>
      </c>
      <c r="BS283" s="165" t="str">
        <f>IFERROR(+VLOOKUP(BR283,インプットシート!$B:$Z,25,0),"")</f>
        <v/>
      </c>
      <c r="BT283" s="165" t="str">
        <f>IFERROR(+VLOOKUP(BR283,インプットシート!$B:$Z,21,0),"")</f>
        <v/>
      </c>
    </row>
    <row r="284" spans="1:72">
      <c r="A284">
        <v>29</v>
      </c>
      <c r="B284" s="165" t="str">
        <f t="shared" si="72"/>
        <v>2年目謝金29</v>
      </c>
      <c r="C284" s="165" t="str">
        <f>IFERROR(+VLOOKUP(B284,インプットシート!$B:$Z,25,0),"")</f>
        <v/>
      </c>
      <c r="D284" s="165" t="str">
        <f>IFERROR(+VLOOKUP(B284,インプットシート!$B:$Z,21,0),"")</f>
        <v/>
      </c>
      <c r="E284">
        <v>29</v>
      </c>
      <c r="F284" s="165" t="str">
        <f t="shared" si="73"/>
        <v>2年目旅費29</v>
      </c>
      <c r="G284" s="165" t="str">
        <f>IFERROR(+VLOOKUP(F284,インプットシート!$B:$Z,25,0),"")</f>
        <v/>
      </c>
      <c r="H284" s="165" t="str">
        <f>IFERROR(+VLOOKUP(F284,インプットシート!$B:$Z,21,0),"")</f>
        <v/>
      </c>
      <c r="I284">
        <v>29</v>
      </c>
      <c r="J284" s="165" t="str">
        <f t="shared" si="74"/>
        <v>2年目賃金（アルバイト）29</v>
      </c>
      <c r="K284" s="165" t="str">
        <f>IFERROR(+VLOOKUP(J284,インプットシート!$B:$Z,25,0),"")</f>
        <v/>
      </c>
      <c r="L284" s="165" t="str">
        <f>IFERROR(+VLOOKUP(J284,インプットシート!$B:$Z,21,0),"")</f>
        <v/>
      </c>
      <c r="M284">
        <v>29</v>
      </c>
      <c r="N284" s="165" t="str">
        <f t="shared" si="75"/>
        <v>2年目家賃29</v>
      </c>
      <c r="O284" s="165" t="str">
        <f>IFERROR(+VLOOKUP(N284,インプットシート!$B:$Z,25,0),"")</f>
        <v/>
      </c>
      <c r="P284" s="165" t="str">
        <f>IFERROR(+VLOOKUP(N284,インプットシート!$B:$Z,21,0),"")</f>
        <v/>
      </c>
      <c r="Q284">
        <v>29</v>
      </c>
      <c r="R284" s="165" t="str">
        <f t="shared" si="76"/>
        <v>2年目光熱水費29</v>
      </c>
      <c r="S284" s="165" t="str">
        <f>IFERROR(+VLOOKUP(R284,インプットシート!$B:$Z,25,0),"")</f>
        <v/>
      </c>
      <c r="T284" s="165" t="str">
        <f>IFERROR(+VLOOKUP(R284,インプットシート!$B:$Z,21,0),"")</f>
        <v/>
      </c>
      <c r="U284">
        <v>29</v>
      </c>
      <c r="V284" s="165" t="str">
        <f t="shared" si="77"/>
        <v>2年目備品購入費29</v>
      </c>
      <c r="W284" s="165" t="str">
        <f>IFERROR(+VLOOKUP(V284,インプットシート!$B:$Z,25,0),"")</f>
        <v/>
      </c>
      <c r="X284" s="165" t="str">
        <f>IFERROR(+VLOOKUP(V284,インプットシート!$B:$Z,21,0),"")</f>
        <v/>
      </c>
      <c r="Y284">
        <v>29</v>
      </c>
      <c r="Z284" s="165" t="str">
        <f t="shared" si="78"/>
        <v>2年目消耗品費29</v>
      </c>
      <c r="AA284" s="165" t="str">
        <f>IFERROR(+VLOOKUP(Z284,インプットシート!$B:$Z,25,0),"")</f>
        <v/>
      </c>
      <c r="AB284" s="165" t="str">
        <f>IFERROR(+VLOOKUP(Z284,インプットシート!$B:$Z,21,0),"")</f>
        <v/>
      </c>
      <c r="AC284">
        <v>29</v>
      </c>
      <c r="AD284" s="165" t="str">
        <f t="shared" si="79"/>
        <v>2年目借料損料29</v>
      </c>
      <c r="AE284" s="165" t="str">
        <f>IFERROR(+VLOOKUP(AD284,インプットシート!$B:$Z,25,0),"")</f>
        <v/>
      </c>
      <c r="AF284" s="165" t="str">
        <f>IFERROR(+VLOOKUP(AD284,インプットシート!$B:$Z,21,0),"")</f>
        <v/>
      </c>
      <c r="AG284">
        <v>29</v>
      </c>
      <c r="AH284" s="165" t="str">
        <f t="shared" si="80"/>
        <v>2年目印刷製本費29</v>
      </c>
      <c r="AI284" s="165" t="str">
        <f>IFERROR(+VLOOKUP(AH284,インプットシート!$B:$Z,25,0),"")</f>
        <v/>
      </c>
      <c r="AJ284" s="165" t="str">
        <f>IFERROR(+VLOOKUP(AH284,インプットシート!$B:$Z,21,0),"")</f>
        <v/>
      </c>
      <c r="AK284">
        <v>29</v>
      </c>
      <c r="AL284" s="165" t="str">
        <f t="shared" si="81"/>
        <v>2年目通信運搬費29</v>
      </c>
      <c r="AM284" s="165" t="str">
        <f>IFERROR(+VLOOKUP(AL284,インプットシート!$B:$Z,25,0),"")</f>
        <v/>
      </c>
      <c r="AN284" s="165" t="str">
        <f>IFERROR(+VLOOKUP(AL284,インプットシート!$B:$Z,21,0),"")</f>
        <v/>
      </c>
      <c r="AO284">
        <v>29</v>
      </c>
      <c r="AP284" s="165" t="str">
        <f t="shared" si="82"/>
        <v>2年目委託費29</v>
      </c>
      <c r="AQ284" s="165" t="str">
        <f>IFERROR(+VLOOKUP(AP284,インプットシート!$B:$Z,25,0),"")</f>
        <v/>
      </c>
      <c r="AR284" s="165" t="str">
        <f>IFERROR(+VLOOKUP(AP284,インプットシート!$B:$Z,21,0),"")</f>
        <v/>
      </c>
      <c r="AS284">
        <v>29</v>
      </c>
      <c r="AT284" s="165" t="str">
        <f t="shared" si="83"/>
        <v>2年目雑役務費29</v>
      </c>
      <c r="AU284" s="165" t="str">
        <f>IFERROR(+VLOOKUP(AT284,インプットシート!$B:$Z,25,0),"")</f>
        <v/>
      </c>
      <c r="AV284" s="165" t="str">
        <f>IFERROR(+VLOOKUP(AT284,インプットシート!$B:$Z,21,0),"")</f>
        <v/>
      </c>
      <c r="AW284">
        <v>29</v>
      </c>
      <c r="AX284" s="165" t="str">
        <f t="shared" si="84"/>
        <v>2年目保険料29</v>
      </c>
      <c r="AY284" s="165" t="str">
        <f>IFERROR(+VLOOKUP(AX284,インプットシート!$B:$Z,25,0),"")</f>
        <v/>
      </c>
      <c r="AZ284" s="165" t="str">
        <f>IFERROR(+VLOOKUP(AX284,インプットシート!$B:$Z,21,0),"")</f>
        <v/>
      </c>
      <c r="BA284">
        <v>29</v>
      </c>
      <c r="BB284" s="165" t="str">
        <f t="shared" si="85"/>
        <v>2年目その他の経費29</v>
      </c>
      <c r="BC284" s="165" t="str">
        <f>IFERROR(+VLOOKUP(BB284,インプットシート!$B:$Z,25,0),"")</f>
        <v/>
      </c>
      <c r="BD284" s="165" t="str">
        <f>IFERROR(+VLOOKUP(BB284,インプットシート!$B:$Z,21,0),"")</f>
        <v/>
      </c>
      <c r="BE284">
        <v>29</v>
      </c>
      <c r="BF284" s="165" t="str">
        <f t="shared" si="86"/>
        <v>2年目参加費収入29</v>
      </c>
      <c r="BG284" s="165" t="str">
        <f>IFERROR(+VLOOKUP(BF284,インプットシート!$B:$Z,25,0),"")</f>
        <v/>
      </c>
      <c r="BH284" s="165" t="str">
        <f>IFERROR(+VLOOKUP(BF284,インプットシート!$B:$Z,21,0),"")</f>
        <v/>
      </c>
      <c r="BI284">
        <v>29</v>
      </c>
      <c r="BJ284" s="165" t="str">
        <f t="shared" si="87"/>
        <v>2年目寄付金・協賛金収入29</v>
      </c>
      <c r="BK284" s="165" t="str">
        <f>IFERROR(+VLOOKUP(BJ284,インプットシート!$B:$Z,25,0),"")</f>
        <v/>
      </c>
      <c r="BL284" s="165" t="str">
        <f>IFERROR(+VLOOKUP(BJ284,インプットシート!$B:$Z,21,0),"")</f>
        <v/>
      </c>
      <c r="BM284">
        <v>29</v>
      </c>
      <c r="BN284" s="165" t="str">
        <f t="shared" si="88"/>
        <v>2年目一般会計繰入金29</v>
      </c>
      <c r="BO284" s="165" t="str">
        <f>IFERROR(+VLOOKUP(BN284,インプットシート!$B:$Z,25,0),"")</f>
        <v/>
      </c>
      <c r="BP284" s="165" t="str">
        <f>IFERROR(+VLOOKUP(BN284,インプットシート!$B:$Z,21,0),"")</f>
        <v/>
      </c>
      <c r="BQ284">
        <v>29</v>
      </c>
      <c r="BR284" s="165" t="str">
        <f t="shared" si="89"/>
        <v>2年目賃金（職員）29</v>
      </c>
      <c r="BS284" s="165" t="str">
        <f>IFERROR(+VLOOKUP(BR284,インプットシート!$B:$Z,25,0),"")</f>
        <v/>
      </c>
      <c r="BT284" s="165" t="str">
        <f>IFERROR(+VLOOKUP(BR284,インプットシート!$B:$Z,21,0),"")</f>
        <v/>
      </c>
    </row>
    <row r="285" spans="1:72">
      <c r="A285">
        <v>30</v>
      </c>
      <c r="B285" s="165" t="str">
        <f t="shared" si="72"/>
        <v>2年目謝金30</v>
      </c>
      <c r="C285" s="165" t="str">
        <f>IFERROR(+VLOOKUP(B285,インプットシート!$B:$Z,25,0),"")</f>
        <v/>
      </c>
      <c r="D285" s="165" t="str">
        <f>IFERROR(+VLOOKUP(B285,インプットシート!$B:$Z,21,0),"")</f>
        <v/>
      </c>
      <c r="E285">
        <v>30</v>
      </c>
      <c r="F285" s="165" t="str">
        <f t="shared" si="73"/>
        <v>2年目旅費30</v>
      </c>
      <c r="G285" s="165" t="str">
        <f>IFERROR(+VLOOKUP(F285,インプットシート!$B:$Z,25,0),"")</f>
        <v/>
      </c>
      <c r="H285" s="165" t="str">
        <f>IFERROR(+VLOOKUP(F285,インプットシート!$B:$Z,21,0),"")</f>
        <v/>
      </c>
      <c r="I285">
        <v>30</v>
      </c>
      <c r="J285" s="165" t="str">
        <f t="shared" si="74"/>
        <v>2年目賃金（アルバイト）30</v>
      </c>
      <c r="K285" s="165" t="str">
        <f>IFERROR(+VLOOKUP(J285,インプットシート!$B:$Z,25,0),"")</f>
        <v/>
      </c>
      <c r="L285" s="165" t="str">
        <f>IFERROR(+VLOOKUP(J285,インプットシート!$B:$Z,21,0),"")</f>
        <v/>
      </c>
      <c r="M285">
        <v>30</v>
      </c>
      <c r="N285" s="165" t="str">
        <f t="shared" si="75"/>
        <v>2年目家賃30</v>
      </c>
      <c r="O285" s="165" t="str">
        <f>IFERROR(+VLOOKUP(N285,インプットシート!$B:$Z,25,0),"")</f>
        <v/>
      </c>
      <c r="P285" s="165" t="str">
        <f>IFERROR(+VLOOKUP(N285,インプットシート!$B:$Z,21,0),"")</f>
        <v/>
      </c>
      <c r="Q285">
        <v>30</v>
      </c>
      <c r="R285" s="165" t="str">
        <f t="shared" si="76"/>
        <v>2年目光熱水費30</v>
      </c>
      <c r="S285" s="165" t="str">
        <f>IFERROR(+VLOOKUP(R285,インプットシート!$B:$Z,25,0),"")</f>
        <v/>
      </c>
      <c r="T285" s="165" t="str">
        <f>IFERROR(+VLOOKUP(R285,インプットシート!$B:$Z,21,0),"")</f>
        <v/>
      </c>
      <c r="U285">
        <v>30</v>
      </c>
      <c r="V285" s="165" t="str">
        <f t="shared" si="77"/>
        <v>2年目備品購入費30</v>
      </c>
      <c r="W285" s="165" t="str">
        <f>IFERROR(+VLOOKUP(V285,インプットシート!$B:$Z,25,0),"")</f>
        <v/>
      </c>
      <c r="X285" s="165" t="str">
        <f>IFERROR(+VLOOKUP(V285,インプットシート!$B:$Z,21,0),"")</f>
        <v/>
      </c>
      <c r="Y285">
        <v>30</v>
      </c>
      <c r="Z285" s="165" t="str">
        <f t="shared" si="78"/>
        <v>2年目消耗品費30</v>
      </c>
      <c r="AA285" s="165" t="str">
        <f>IFERROR(+VLOOKUP(Z285,インプットシート!$B:$Z,25,0),"")</f>
        <v/>
      </c>
      <c r="AB285" s="165" t="str">
        <f>IFERROR(+VLOOKUP(Z285,インプットシート!$B:$Z,21,0),"")</f>
        <v/>
      </c>
      <c r="AC285">
        <v>30</v>
      </c>
      <c r="AD285" s="165" t="str">
        <f t="shared" si="79"/>
        <v>2年目借料損料30</v>
      </c>
      <c r="AE285" s="165" t="str">
        <f>IFERROR(+VLOOKUP(AD285,インプットシート!$B:$Z,25,0),"")</f>
        <v/>
      </c>
      <c r="AF285" s="165" t="str">
        <f>IFERROR(+VLOOKUP(AD285,インプットシート!$B:$Z,21,0),"")</f>
        <v/>
      </c>
      <c r="AG285">
        <v>30</v>
      </c>
      <c r="AH285" s="165" t="str">
        <f t="shared" si="80"/>
        <v>2年目印刷製本費30</v>
      </c>
      <c r="AI285" s="165" t="str">
        <f>IFERROR(+VLOOKUP(AH285,インプットシート!$B:$Z,25,0),"")</f>
        <v/>
      </c>
      <c r="AJ285" s="165" t="str">
        <f>IFERROR(+VLOOKUP(AH285,インプットシート!$B:$Z,21,0),"")</f>
        <v/>
      </c>
      <c r="AK285">
        <v>30</v>
      </c>
      <c r="AL285" s="165" t="str">
        <f t="shared" si="81"/>
        <v>2年目通信運搬費30</v>
      </c>
      <c r="AM285" s="165" t="str">
        <f>IFERROR(+VLOOKUP(AL285,インプットシート!$B:$Z,25,0),"")</f>
        <v/>
      </c>
      <c r="AN285" s="165" t="str">
        <f>IFERROR(+VLOOKUP(AL285,インプットシート!$B:$Z,21,0),"")</f>
        <v/>
      </c>
      <c r="AO285">
        <v>30</v>
      </c>
      <c r="AP285" s="165" t="str">
        <f t="shared" si="82"/>
        <v>2年目委託費30</v>
      </c>
      <c r="AQ285" s="165" t="str">
        <f>IFERROR(+VLOOKUP(AP285,インプットシート!$B:$Z,25,0),"")</f>
        <v/>
      </c>
      <c r="AR285" s="165" t="str">
        <f>IFERROR(+VLOOKUP(AP285,インプットシート!$B:$Z,21,0),"")</f>
        <v/>
      </c>
      <c r="AS285">
        <v>30</v>
      </c>
      <c r="AT285" s="165" t="str">
        <f t="shared" si="83"/>
        <v>2年目雑役務費30</v>
      </c>
      <c r="AU285" s="165" t="str">
        <f>IFERROR(+VLOOKUP(AT285,インプットシート!$B:$Z,25,0),"")</f>
        <v/>
      </c>
      <c r="AV285" s="165" t="str">
        <f>IFERROR(+VLOOKUP(AT285,インプットシート!$B:$Z,21,0),"")</f>
        <v/>
      </c>
      <c r="AW285">
        <v>30</v>
      </c>
      <c r="AX285" s="165" t="str">
        <f t="shared" si="84"/>
        <v>2年目保険料30</v>
      </c>
      <c r="AY285" s="165" t="str">
        <f>IFERROR(+VLOOKUP(AX285,インプットシート!$B:$Z,25,0),"")</f>
        <v/>
      </c>
      <c r="AZ285" s="165" t="str">
        <f>IFERROR(+VLOOKUP(AX285,インプットシート!$B:$Z,21,0),"")</f>
        <v/>
      </c>
      <c r="BA285">
        <v>30</v>
      </c>
      <c r="BB285" s="165" t="str">
        <f t="shared" si="85"/>
        <v>2年目その他の経費30</v>
      </c>
      <c r="BC285" s="165" t="str">
        <f>IFERROR(+VLOOKUP(BB285,インプットシート!$B:$Z,25,0),"")</f>
        <v/>
      </c>
      <c r="BD285" s="165" t="str">
        <f>IFERROR(+VLOOKUP(BB285,インプットシート!$B:$Z,21,0),"")</f>
        <v/>
      </c>
      <c r="BE285">
        <v>30</v>
      </c>
      <c r="BF285" s="165" t="str">
        <f t="shared" si="86"/>
        <v>2年目参加費収入30</v>
      </c>
      <c r="BG285" s="165" t="str">
        <f>IFERROR(+VLOOKUP(BF285,インプットシート!$B:$Z,25,0),"")</f>
        <v/>
      </c>
      <c r="BH285" s="165" t="str">
        <f>IFERROR(+VLOOKUP(BF285,インプットシート!$B:$Z,21,0),"")</f>
        <v/>
      </c>
      <c r="BI285">
        <v>30</v>
      </c>
      <c r="BJ285" s="165" t="str">
        <f t="shared" si="87"/>
        <v>2年目寄付金・協賛金収入30</v>
      </c>
      <c r="BK285" s="165" t="str">
        <f>IFERROR(+VLOOKUP(BJ285,インプットシート!$B:$Z,25,0),"")</f>
        <v/>
      </c>
      <c r="BL285" s="165" t="str">
        <f>IFERROR(+VLOOKUP(BJ285,インプットシート!$B:$Z,21,0),"")</f>
        <v/>
      </c>
      <c r="BM285">
        <v>30</v>
      </c>
      <c r="BN285" s="165" t="str">
        <f t="shared" si="88"/>
        <v>2年目一般会計繰入金30</v>
      </c>
      <c r="BO285" s="165" t="str">
        <f>IFERROR(+VLOOKUP(BN285,インプットシート!$B:$Z,25,0),"")</f>
        <v/>
      </c>
      <c r="BP285" s="165" t="str">
        <f>IFERROR(+VLOOKUP(BN285,インプットシート!$B:$Z,21,0),"")</f>
        <v/>
      </c>
      <c r="BQ285">
        <v>30</v>
      </c>
      <c r="BR285" s="165" t="str">
        <f t="shared" si="89"/>
        <v>2年目賃金（職員）30</v>
      </c>
      <c r="BS285" s="165" t="str">
        <f>IFERROR(+VLOOKUP(BR285,インプットシート!$B:$Z,25,0),"")</f>
        <v/>
      </c>
      <c r="BT285" s="165" t="str">
        <f>IFERROR(+VLOOKUP(BR285,インプットシート!$B:$Z,21,0),"")</f>
        <v/>
      </c>
    </row>
    <row r="286" spans="1:72">
      <c r="A286">
        <v>31</v>
      </c>
      <c r="B286" s="165" t="str">
        <f t="shared" si="72"/>
        <v>2年目謝金31</v>
      </c>
      <c r="C286" s="165" t="str">
        <f>IFERROR(+VLOOKUP(B286,インプットシート!$B:$Z,25,0),"")</f>
        <v/>
      </c>
      <c r="D286" s="165" t="str">
        <f>IFERROR(+VLOOKUP(B286,インプットシート!$B:$Z,21,0),"")</f>
        <v/>
      </c>
      <c r="E286">
        <v>31</v>
      </c>
      <c r="F286" s="165" t="str">
        <f t="shared" si="73"/>
        <v>2年目旅費31</v>
      </c>
      <c r="G286" s="165" t="str">
        <f>IFERROR(+VLOOKUP(F286,インプットシート!$B:$Z,25,0),"")</f>
        <v/>
      </c>
      <c r="H286" s="165" t="str">
        <f>IFERROR(+VLOOKUP(F286,インプットシート!$B:$Z,21,0),"")</f>
        <v/>
      </c>
      <c r="I286">
        <v>31</v>
      </c>
      <c r="J286" s="165" t="str">
        <f t="shared" si="74"/>
        <v>2年目賃金（アルバイト）31</v>
      </c>
      <c r="K286" s="165" t="str">
        <f>IFERROR(+VLOOKUP(J286,インプットシート!$B:$Z,25,0),"")</f>
        <v/>
      </c>
      <c r="L286" s="165" t="str">
        <f>IFERROR(+VLOOKUP(J286,インプットシート!$B:$Z,21,0),"")</f>
        <v/>
      </c>
      <c r="M286">
        <v>31</v>
      </c>
      <c r="N286" s="165" t="str">
        <f t="shared" si="75"/>
        <v>2年目家賃31</v>
      </c>
      <c r="O286" s="165" t="str">
        <f>IFERROR(+VLOOKUP(N286,インプットシート!$B:$Z,25,0),"")</f>
        <v/>
      </c>
      <c r="P286" s="165" t="str">
        <f>IFERROR(+VLOOKUP(N286,インプットシート!$B:$Z,21,0),"")</f>
        <v/>
      </c>
      <c r="Q286">
        <v>31</v>
      </c>
      <c r="R286" s="165" t="str">
        <f t="shared" si="76"/>
        <v>2年目光熱水費31</v>
      </c>
      <c r="S286" s="165" t="str">
        <f>IFERROR(+VLOOKUP(R286,インプットシート!$B:$Z,25,0),"")</f>
        <v/>
      </c>
      <c r="T286" s="165" t="str">
        <f>IFERROR(+VLOOKUP(R286,インプットシート!$B:$Z,21,0),"")</f>
        <v/>
      </c>
      <c r="U286">
        <v>31</v>
      </c>
      <c r="V286" s="165" t="str">
        <f t="shared" si="77"/>
        <v>2年目備品購入費31</v>
      </c>
      <c r="W286" s="165" t="str">
        <f>IFERROR(+VLOOKUP(V286,インプットシート!$B:$Z,25,0),"")</f>
        <v/>
      </c>
      <c r="X286" s="165" t="str">
        <f>IFERROR(+VLOOKUP(V286,インプットシート!$B:$Z,21,0),"")</f>
        <v/>
      </c>
      <c r="Y286">
        <v>31</v>
      </c>
      <c r="Z286" s="165" t="str">
        <f t="shared" si="78"/>
        <v>2年目消耗品費31</v>
      </c>
      <c r="AA286" s="165" t="str">
        <f>IFERROR(+VLOOKUP(Z286,インプットシート!$B:$Z,25,0),"")</f>
        <v/>
      </c>
      <c r="AB286" s="165" t="str">
        <f>IFERROR(+VLOOKUP(Z286,インプットシート!$B:$Z,21,0),"")</f>
        <v/>
      </c>
      <c r="AC286">
        <v>31</v>
      </c>
      <c r="AD286" s="165" t="str">
        <f t="shared" si="79"/>
        <v>2年目借料損料31</v>
      </c>
      <c r="AE286" s="165" t="str">
        <f>IFERROR(+VLOOKUP(AD286,インプットシート!$B:$Z,25,0),"")</f>
        <v/>
      </c>
      <c r="AF286" s="165" t="str">
        <f>IFERROR(+VLOOKUP(AD286,インプットシート!$B:$Z,21,0),"")</f>
        <v/>
      </c>
      <c r="AG286">
        <v>31</v>
      </c>
      <c r="AH286" s="165" t="str">
        <f t="shared" si="80"/>
        <v>2年目印刷製本費31</v>
      </c>
      <c r="AI286" s="165" t="str">
        <f>IFERROR(+VLOOKUP(AH286,インプットシート!$B:$Z,25,0),"")</f>
        <v/>
      </c>
      <c r="AJ286" s="165" t="str">
        <f>IFERROR(+VLOOKUP(AH286,インプットシート!$B:$Z,21,0),"")</f>
        <v/>
      </c>
      <c r="AK286">
        <v>31</v>
      </c>
      <c r="AL286" s="165" t="str">
        <f t="shared" si="81"/>
        <v>2年目通信運搬費31</v>
      </c>
      <c r="AM286" s="165" t="str">
        <f>IFERROR(+VLOOKUP(AL286,インプットシート!$B:$Z,25,0),"")</f>
        <v/>
      </c>
      <c r="AN286" s="165" t="str">
        <f>IFERROR(+VLOOKUP(AL286,インプットシート!$B:$Z,21,0),"")</f>
        <v/>
      </c>
      <c r="AO286">
        <v>31</v>
      </c>
      <c r="AP286" s="165" t="str">
        <f t="shared" si="82"/>
        <v>2年目委託費31</v>
      </c>
      <c r="AQ286" s="165" t="str">
        <f>IFERROR(+VLOOKUP(AP286,インプットシート!$B:$Z,25,0),"")</f>
        <v/>
      </c>
      <c r="AR286" s="165" t="str">
        <f>IFERROR(+VLOOKUP(AP286,インプットシート!$B:$Z,21,0),"")</f>
        <v/>
      </c>
      <c r="AS286">
        <v>31</v>
      </c>
      <c r="AT286" s="165" t="str">
        <f t="shared" si="83"/>
        <v>2年目雑役務費31</v>
      </c>
      <c r="AU286" s="165" t="str">
        <f>IFERROR(+VLOOKUP(AT286,インプットシート!$B:$Z,25,0),"")</f>
        <v/>
      </c>
      <c r="AV286" s="165" t="str">
        <f>IFERROR(+VLOOKUP(AT286,インプットシート!$B:$Z,21,0),"")</f>
        <v/>
      </c>
      <c r="AW286">
        <v>31</v>
      </c>
      <c r="AX286" s="165" t="str">
        <f t="shared" si="84"/>
        <v>2年目保険料31</v>
      </c>
      <c r="AY286" s="165" t="str">
        <f>IFERROR(+VLOOKUP(AX286,インプットシート!$B:$Z,25,0),"")</f>
        <v/>
      </c>
      <c r="AZ286" s="165" t="str">
        <f>IFERROR(+VLOOKUP(AX286,インプットシート!$B:$Z,21,0),"")</f>
        <v/>
      </c>
      <c r="BA286">
        <v>31</v>
      </c>
      <c r="BB286" s="165" t="str">
        <f t="shared" si="85"/>
        <v>2年目その他の経費31</v>
      </c>
      <c r="BC286" s="165" t="str">
        <f>IFERROR(+VLOOKUP(BB286,インプットシート!$B:$Z,25,0),"")</f>
        <v/>
      </c>
      <c r="BD286" s="165" t="str">
        <f>IFERROR(+VLOOKUP(BB286,インプットシート!$B:$Z,21,0),"")</f>
        <v/>
      </c>
      <c r="BE286">
        <v>31</v>
      </c>
      <c r="BF286" s="165" t="str">
        <f t="shared" si="86"/>
        <v>2年目参加費収入31</v>
      </c>
      <c r="BG286" s="165" t="str">
        <f>IFERROR(+VLOOKUP(BF286,インプットシート!$B:$Z,25,0),"")</f>
        <v/>
      </c>
      <c r="BH286" s="165" t="str">
        <f>IFERROR(+VLOOKUP(BF286,インプットシート!$B:$Z,21,0),"")</f>
        <v/>
      </c>
      <c r="BI286">
        <v>31</v>
      </c>
      <c r="BJ286" s="165" t="str">
        <f t="shared" si="87"/>
        <v>2年目寄付金・協賛金収入31</v>
      </c>
      <c r="BK286" s="165" t="str">
        <f>IFERROR(+VLOOKUP(BJ286,インプットシート!$B:$Z,25,0),"")</f>
        <v/>
      </c>
      <c r="BL286" s="165" t="str">
        <f>IFERROR(+VLOOKUP(BJ286,インプットシート!$B:$Z,21,0),"")</f>
        <v/>
      </c>
      <c r="BM286">
        <v>31</v>
      </c>
      <c r="BN286" s="165" t="str">
        <f t="shared" si="88"/>
        <v>2年目一般会計繰入金31</v>
      </c>
      <c r="BO286" s="165" t="str">
        <f>IFERROR(+VLOOKUP(BN286,インプットシート!$B:$Z,25,0),"")</f>
        <v/>
      </c>
      <c r="BP286" s="165" t="str">
        <f>IFERROR(+VLOOKUP(BN286,インプットシート!$B:$Z,21,0),"")</f>
        <v/>
      </c>
      <c r="BQ286">
        <v>31</v>
      </c>
      <c r="BR286" s="165" t="str">
        <f t="shared" si="89"/>
        <v>2年目賃金（職員）31</v>
      </c>
      <c r="BS286" s="165" t="str">
        <f>IFERROR(+VLOOKUP(BR286,インプットシート!$B:$Z,25,0),"")</f>
        <v/>
      </c>
      <c r="BT286" s="165" t="str">
        <f>IFERROR(+VLOOKUP(BR286,インプットシート!$B:$Z,21,0),"")</f>
        <v/>
      </c>
    </row>
    <row r="287" spans="1:72">
      <c r="A287">
        <v>32</v>
      </c>
      <c r="B287" s="165" t="str">
        <f t="shared" si="72"/>
        <v>2年目謝金32</v>
      </c>
      <c r="C287" s="165" t="str">
        <f>IFERROR(+VLOOKUP(B287,インプットシート!$B:$Z,25,0),"")</f>
        <v/>
      </c>
      <c r="D287" s="165" t="str">
        <f>IFERROR(+VLOOKUP(B287,インプットシート!$B:$Z,21,0),"")</f>
        <v/>
      </c>
      <c r="E287">
        <v>32</v>
      </c>
      <c r="F287" s="165" t="str">
        <f t="shared" si="73"/>
        <v>2年目旅費32</v>
      </c>
      <c r="G287" s="165" t="str">
        <f>IFERROR(+VLOOKUP(F287,インプットシート!$B:$Z,25,0),"")</f>
        <v/>
      </c>
      <c r="H287" s="165" t="str">
        <f>IFERROR(+VLOOKUP(F287,インプットシート!$B:$Z,21,0),"")</f>
        <v/>
      </c>
      <c r="I287">
        <v>32</v>
      </c>
      <c r="J287" s="165" t="str">
        <f t="shared" si="74"/>
        <v>2年目賃金（アルバイト）32</v>
      </c>
      <c r="K287" s="165" t="str">
        <f>IFERROR(+VLOOKUP(J287,インプットシート!$B:$Z,25,0),"")</f>
        <v/>
      </c>
      <c r="L287" s="165" t="str">
        <f>IFERROR(+VLOOKUP(J287,インプットシート!$B:$Z,21,0),"")</f>
        <v/>
      </c>
      <c r="M287">
        <v>32</v>
      </c>
      <c r="N287" s="165" t="str">
        <f t="shared" si="75"/>
        <v>2年目家賃32</v>
      </c>
      <c r="O287" s="165" t="str">
        <f>IFERROR(+VLOOKUP(N287,インプットシート!$B:$Z,25,0),"")</f>
        <v/>
      </c>
      <c r="P287" s="165" t="str">
        <f>IFERROR(+VLOOKUP(N287,インプットシート!$B:$Z,21,0),"")</f>
        <v/>
      </c>
      <c r="Q287">
        <v>32</v>
      </c>
      <c r="R287" s="165" t="str">
        <f t="shared" si="76"/>
        <v>2年目光熱水費32</v>
      </c>
      <c r="S287" s="165" t="str">
        <f>IFERROR(+VLOOKUP(R287,インプットシート!$B:$Z,25,0),"")</f>
        <v/>
      </c>
      <c r="T287" s="165" t="str">
        <f>IFERROR(+VLOOKUP(R287,インプットシート!$B:$Z,21,0),"")</f>
        <v/>
      </c>
      <c r="U287">
        <v>32</v>
      </c>
      <c r="V287" s="165" t="str">
        <f t="shared" si="77"/>
        <v>2年目備品購入費32</v>
      </c>
      <c r="W287" s="165" t="str">
        <f>IFERROR(+VLOOKUP(V287,インプットシート!$B:$Z,25,0),"")</f>
        <v/>
      </c>
      <c r="X287" s="165" t="str">
        <f>IFERROR(+VLOOKUP(V287,インプットシート!$B:$Z,21,0),"")</f>
        <v/>
      </c>
      <c r="Y287">
        <v>32</v>
      </c>
      <c r="Z287" s="165" t="str">
        <f t="shared" si="78"/>
        <v>2年目消耗品費32</v>
      </c>
      <c r="AA287" s="165" t="str">
        <f>IFERROR(+VLOOKUP(Z287,インプットシート!$B:$Z,25,0),"")</f>
        <v/>
      </c>
      <c r="AB287" s="165" t="str">
        <f>IFERROR(+VLOOKUP(Z287,インプットシート!$B:$Z,21,0),"")</f>
        <v/>
      </c>
      <c r="AC287">
        <v>32</v>
      </c>
      <c r="AD287" s="165" t="str">
        <f t="shared" si="79"/>
        <v>2年目借料損料32</v>
      </c>
      <c r="AE287" s="165" t="str">
        <f>IFERROR(+VLOOKUP(AD287,インプットシート!$B:$Z,25,0),"")</f>
        <v/>
      </c>
      <c r="AF287" s="165" t="str">
        <f>IFERROR(+VLOOKUP(AD287,インプットシート!$B:$Z,21,0),"")</f>
        <v/>
      </c>
      <c r="AG287">
        <v>32</v>
      </c>
      <c r="AH287" s="165" t="str">
        <f t="shared" si="80"/>
        <v>2年目印刷製本費32</v>
      </c>
      <c r="AI287" s="165" t="str">
        <f>IFERROR(+VLOOKUP(AH287,インプットシート!$B:$Z,25,0),"")</f>
        <v/>
      </c>
      <c r="AJ287" s="165" t="str">
        <f>IFERROR(+VLOOKUP(AH287,インプットシート!$B:$Z,21,0),"")</f>
        <v/>
      </c>
      <c r="AK287">
        <v>32</v>
      </c>
      <c r="AL287" s="165" t="str">
        <f t="shared" si="81"/>
        <v>2年目通信運搬費32</v>
      </c>
      <c r="AM287" s="165" t="str">
        <f>IFERROR(+VLOOKUP(AL287,インプットシート!$B:$Z,25,0),"")</f>
        <v/>
      </c>
      <c r="AN287" s="165" t="str">
        <f>IFERROR(+VLOOKUP(AL287,インプットシート!$B:$Z,21,0),"")</f>
        <v/>
      </c>
      <c r="AO287">
        <v>32</v>
      </c>
      <c r="AP287" s="165" t="str">
        <f t="shared" si="82"/>
        <v>2年目委託費32</v>
      </c>
      <c r="AQ287" s="165" t="str">
        <f>IFERROR(+VLOOKUP(AP287,インプットシート!$B:$Z,25,0),"")</f>
        <v/>
      </c>
      <c r="AR287" s="165" t="str">
        <f>IFERROR(+VLOOKUP(AP287,インプットシート!$B:$Z,21,0),"")</f>
        <v/>
      </c>
      <c r="AS287">
        <v>32</v>
      </c>
      <c r="AT287" s="165" t="str">
        <f t="shared" si="83"/>
        <v>2年目雑役務費32</v>
      </c>
      <c r="AU287" s="165" t="str">
        <f>IFERROR(+VLOOKUP(AT287,インプットシート!$B:$Z,25,0),"")</f>
        <v/>
      </c>
      <c r="AV287" s="165" t="str">
        <f>IFERROR(+VLOOKUP(AT287,インプットシート!$B:$Z,21,0),"")</f>
        <v/>
      </c>
      <c r="AW287">
        <v>32</v>
      </c>
      <c r="AX287" s="165" t="str">
        <f t="shared" si="84"/>
        <v>2年目保険料32</v>
      </c>
      <c r="AY287" s="165" t="str">
        <f>IFERROR(+VLOOKUP(AX287,インプットシート!$B:$Z,25,0),"")</f>
        <v/>
      </c>
      <c r="AZ287" s="165" t="str">
        <f>IFERROR(+VLOOKUP(AX287,インプットシート!$B:$Z,21,0),"")</f>
        <v/>
      </c>
      <c r="BA287">
        <v>32</v>
      </c>
      <c r="BB287" s="165" t="str">
        <f t="shared" si="85"/>
        <v>2年目その他の経費32</v>
      </c>
      <c r="BC287" s="165" t="str">
        <f>IFERROR(+VLOOKUP(BB287,インプットシート!$B:$Z,25,0),"")</f>
        <v/>
      </c>
      <c r="BD287" s="165" t="str">
        <f>IFERROR(+VLOOKUP(BB287,インプットシート!$B:$Z,21,0),"")</f>
        <v/>
      </c>
      <c r="BE287">
        <v>32</v>
      </c>
      <c r="BF287" s="165" t="str">
        <f t="shared" si="86"/>
        <v>2年目参加費収入32</v>
      </c>
      <c r="BG287" s="165" t="str">
        <f>IFERROR(+VLOOKUP(BF287,インプットシート!$B:$Z,25,0),"")</f>
        <v/>
      </c>
      <c r="BH287" s="165" t="str">
        <f>IFERROR(+VLOOKUP(BF287,インプットシート!$B:$Z,21,0),"")</f>
        <v/>
      </c>
      <c r="BI287">
        <v>32</v>
      </c>
      <c r="BJ287" s="165" t="str">
        <f t="shared" si="87"/>
        <v>2年目寄付金・協賛金収入32</v>
      </c>
      <c r="BK287" s="165" t="str">
        <f>IFERROR(+VLOOKUP(BJ287,インプットシート!$B:$Z,25,0),"")</f>
        <v/>
      </c>
      <c r="BL287" s="165" t="str">
        <f>IFERROR(+VLOOKUP(BJ287,インプットシート!$B:$Z,21,0),"")</f>
        <v/>
      </c>
      <c r="BM287">
        <v>32</v>
      </c>
      <c r="BN287" s="165" t="str">
        <f t="shared" si="88"/>
        <v>2年目一般会計繰入金32</v>
      </c>
      <c r="BO287" s="165" t="str">
        <f>IFERROR(+VLOOKUP(BN287,インプットシート!$B:$Z,25,0),"")</f>
        <v/>
      </c>
      <c r="BP287" s="165" t="str">
        <f>IFERROR(+VLOOKUP(BN287,インプットシート!$B:$Z,21,0),"")</f>
        <v/>
      </c>
      <c r="BQ287">
        <v>32</v>
      </c>
      <c r="BR287" s="165" t="str">
        <f t="shared" si="89"/>
        <v>2年目賃金（職員）32</v>
      </c>
      <c r="BS287" s="165" t="str">
        <f>IFERROR(+VLOOKUP(BR287,インプットシート!$B:$Z,25,0),"")</f>
        <v/>
      </c>
      <c r="BT287" s="165" t="str">
        <f>IFERROR(+VLOOKUP(BR287,インプットシート!$B:$Z,21,0),"")</f>
        <v/>
      </c>
    </row>
    <row r="288" spans="1:72">
      <c r="A288">
        <v>33</v>
      </c>
      <c r="B288" s="165" t="str">
        <f t="shared" si="72"/>
        <v>2年目謝金33</v>
      </c>
      <c r="C288" s="165" t="str">
        <f>IFERROR(+VLOOKUP(B288,インプットシート!$B:$Z,25,0),"")</f>
        <v/>
      </c>
      <c r="D288" s="165" t="str">
        <f>IFERROR(+VLOOKUP(B288,インプットシート!$B:$Z,21,0),"")</f>
        <v/>
      </c>
      <c r="E288">
        <v>33</v>
      </c>
      <c r="F288" s="165" t="str">
        <f t="shared" si="73"/>
        <v>2年目旅費33</v>
      </c>
      <c r="G288" s="165" t="str">
        <f>IFERROR(+VLOOKUP(F288,インプットシート!$B:$Z,25,0),"")</f>
        <v/>
      </c>
      <c r="H288" s="165" t="str">
        <f>IFERROR(+VLOOKUP(F288,インプットシート!$B:$Z,21,0),"")</f>
        <v/>
      </c>
      <c r="I288">
        <v>33</v>
      </c>
      <c r="J288" s="165" t="str">
        <f t="shared" si="74"/>
        <v>2年目賃金（アルバイト）33</v>
      </c>
      <c r="K288" s="165" t="str">
        <f>IFERROR(+VLOOKUP(J288,インプットシート!$B:$Z,25,0),"")</f>
        <v/>
      </c>
      <c r="L288" s="165" t="str">
        <f>IFERROR(+VLOOKUP(J288,インプットシート!$B:$Z,21,0),"")</f>
        <v/>
      </c>
      <c r="M288">
        <v>33</v>
      </c>
      <c r="N288" s="165" t="str">
        <f t="shared" si="75"/>
        <v>2年目家賃33</v>
      </c>
      <c r="O288" s="165" t="str">
        <f>IFERROR(+VLOOKUP(N288,インプットシート!$B:$Z,25,0),"")</f>
        <v/>
      </c>
      <c r="P288" s="165" t="str">
        <f>IFERROR(+VLOOKUP(N288,インプットシート!$B:$Z,21,0),"")</f>
        <v/>
      </c>
      <c r="Q288">
        <v>33</v>
      </c>
      <c r="R288" s="165" t="str">
        <f t="shared" si="76"/>
        <v>2年目光熱水費33</v>
      </c>
      <c r="S288" s="165" t="str">
        <f>IFERROR(+VLOOKUP(R288,インプットシート!$B:$Z,25,0),"")</f>
        <v/>
      </c>
      <c r="T288" s="165" t="str">
        <f>IFERROR(+VLOOKUP(R288,インプットシート!$B:$Z,21,0),"")</f>
        <v/>
      </c>
      <c r="U288">
        <v>33</v>
      </c>
      <c r="V288" s="165" t="str">
        <f t="shared" si="77"/>
        <v>2年目備品購入費33</v>
      </c>
      <c r="W288" s="165" t="str">
        <f>IFERROR(+VLOOKUP(V288,インプットシート!$B:$Z,25,0),"")</f>
        <v/>
      </c>
      <c r="X288" s="165" t="str">
        <f>IFERROR(+VLOOKUP(V288,インプットシート!$B:$Z,21,0),"")</f>
        <v/>
      </c>
      <c r="Y288">
        <v>33</v>
      </c>
      <c r="Z288" s="165" t="str">
        <f t="shared" si="78"/>
        <v>2年目消耗品費33</v>
      </c>
      <c r="AA288" s="165" t="str">
        <f>IFERROR(+VLOOKUP(Z288,インプットシート!$B:$Z,25,0),"")</f>
        <v/>
      </c>
      <c r="AB288" s="165" t="str">
        <f>IFERROR(+VLOOKUP(Z288,インプットシート!$B:$Z,21,0),"")</f>
        <v/>
      </c>
      <c r="AC288">
        <v>33</v>
      </c>
      <c r="AD288" s="165" t="str">
        <f t="shared" si="79"/>
        <v>2年目借料損料33</v>
      </c>
      <c r="AE288" s="165" t="str">
        <f>IFERROR(+VLOOKUP(AD288,インプットシート!$B:$Z,25,0),"")</f>
        <v/>
      </c>
      <c r="AF288" s="165" t="str">
        <f>IFERROR(+VLOOKUP(AD288,インプットシート!$B:$Z,21,0),"")</f>
        <v/>
      </c>
      <c r="AG288">
        <v>33</v>
      </c>
      <c r="AH288" s="165" t="str">
        <f t="shared" si="80"/>
        <v>2年目印刷製本費33</v>
      </c>
      <c r="AI288" s="165" t="str">
        <f>IFERROR(+VLOOKUP(AH288,インプットシート!$B:$Z,25,0),"")</f>
        <v/>
      </c>
      <c r="AJ288" s="165" t="str">
        <f>IFERROR(+VLOOKUP(AH288,インプットシート!$B:$Z,21,0),"")</f>
        <v/>
      </c>
      <c r="AK288">
        <v>33</v>
      </c>
      <c r="AL288" s="165" t="str">
        <f t="shared" si="81"/>
        <v>2年目通信運搬費33</v>
      </c>
      <c r="AM288" s="165" t="str">
        <f>IFERROR(+VLOOKUP(AL288,インプットシート!$B:$Z,25,0),"")</f>
        <v/>
      </c>
      <c r="AN288" s="165" t="str">
        <f>IFERROR(+VLOOKUP(AL288,インプットシート!$B:$Z,21,0),"")</f>
        <v/>
      </c>
      <c r="AO288">
        <v>33</v>
      </c>
      <c r="AP288" s="165" t="str">
        <f t="shared" si="82"/>
        <v>2年目委託費33</v>
      </c>
      <c r="AQ288" s="165" t="str">
        <f>IFERROR(+VLOOKUP(AP288,インプットシート!$B:$Z,25,0),"")</f>
        <v/>
      </c>
      <c r="AR288" s="165" t="str">
        <f>IFERROR(+VLOOKUP(AP288,インプットシート!$B:$Z,21,0),"")</f>
        <v/>
      </c>
      <c r="AS288">
        <v>33</v>
      </c>
      <c r="AT288" s="165" t="str">
        <f t="shared" si="83"/>
        <v>2年目雑役務費33</v>
      </c>
      <c r="AU288" s="165" t="str">
        <f>IFERROR(+VLOOKUP(AT288,インプットシート!$B:$Z,25,0),"")</f>
        <v/>
      </c>
      <c r="AV288" s="165" t="str">
        <f>IFERROR(+VLOOKUP(AT288,インプットシート!$B:$Z,21,0),"")</f>
        <v/>
      </c>
      <c r="AW288">
        <v>33</v>
      </c>
      <c r="AX288" s="165" t="str">
        <f t="shared" si="84"/>
        <v>2年目保険料33</v>
      </c>
      <c r="AY288" s="165" t="str">
        <f>IFERROR(+VLOOKUP(AX288,インプットシート!$B:$Z,25,0),"")</f>
        <v/>
      </c>
      <c r="AZ288" s="165" t="str">
        <f>IFERROR(+VLOOKUP(AX288,インプットシート!$B:$Z,21,0),"")</f>
        <v/>
      </c>
      <c r="BA288">
        <v>33</v>
      </c>
      <c r="BB288" s="165" t="str">
        <f t="shared" si="85"/>
        <v>2年目その他の経費33</v>
      </c>
      <c r="BC288" s="165" t="str">
        <f>IFERROR(+VLOOKUP(BB288,インプットシート!$B:$Z,25,0),"")</f>
        <v/>
      </c>
      <c r="BD288" s="165" t="str">
        <f>IFERROR(+VLOOKUP(BB288,インプットシート!$B:$Z,21,0),"")</f>
        <v/>
      </c>
      <c r="BE288">
        <v>33</v>
      </c>
      <c r="BF288" s="165" t="str">
        <f t="shared" si="86"/>
        <v>2年目参加費収入33</v>
      </c>
      <c r="BG288" s="165" t="str">
        <f>IFERROR(+VLOOKUP(BF288,インプットシート!$B:$Z,25,0),"")</f>
        <v/>
      </c>
      <c r="BH288" s="165" t="str">
        <f>IFERROR(+VLOOKUP(BF288,インプットシート!$B:$Z,21,0),"")</f>
        <v/>
      </c>
      <c r="BI288">
        <v>33</v>
      </c>
      <c r="BJ288" s="165" t="str">
        <f t="shared" si="87"/>
        <v>2年目寄付金・協賛金収入33</v>
      </c>
      <c r="BK288" s="165" t="str">
        <f>IFERROR(+VLOOKUP(BJ288,インプットシート!$B:$Z,25,0),"")</f>
        <v/>
      </c>
      <c r="BL288" s="165" t="str">
        <f>IFERROR(+VLOOKUP(BJ288,インプットシート!$B:$Z,21,0),"")</f>
        <v/>
      </c>
      <c r="BM288">
        <v>33</v>
      </c>
      <c r="BN288" s="165" t="str">
        <f t="shared" si="88"/>
        <v>2年目一般会計繰入金33</v>
      </c>
      <c r="BO288" s="165" t="str">
        <f>IFERROR(+VLOOKUP(BN288,インプットシート!$B:$Z,25,0),"")</f>
        <v/>
      </c>
      <c r="BP288" s="165" t="str">
        <f>IFERROR(+VLOOKUP(BN288,インプットシート!$B:$Z,21,0),"")</f>
        <v/>
      </c>
      <c r="BQ288">
        <v>33</v>
      </c>
      <c r="BR288" s="165" t="str">
        <f t="shared" si="89"/>
        <v>2年目賃金（職員）33</v>
      </c>
      <c r="BS288" s="165" t="str">
        <f>IFERROR(+VLOOKUP(BR288,インプットシート!$B:$Z,25,0),"")</f>
        <v/>
      </c>
      <c r="BT288" s="165" t="str">
        <f>IFERROR(+VLOOKUP(BR288,インプットシート!$B:$Z,21,0),"")</f>
        <v/>
      </c>
    </row>
    <row r="289" spans="1:72">
      <c r="A289">
        <v>34</v>
      </c>
      <c r="B289" s="165" t="str">
        <f t="shared" si="72"/>
        <v>2年目謝金34</v>
      </c>
      <c r="C289" s="165" t="str">
        <f>IFERROR(+VLOOKUP(B289,インプットシート!$B:$Z,25,0),"")</f>
        <v/>
      </c>
      <c r="D289" s="165" t="str">
        <f>IFERROR(+VLOOKUP(B289,インプットシート!$B:$Z,21,0),"")</f>
        <v/>
      </c>
      <c r="E289">
        <v>34</v>
      </c>
      <c r="F289" s="165" t="str">
        <f t="shared" si="73"/>
        <v>2年目旅費34</v>
      </c>
      <c r="G289" s="165" t="str">
        <f>IFERROR(+VLOOKUP(F289,インプットシート!$B:$Z,25,0),"")</f>
        <v/>
      </c>
      <c r="H289" s="165" t="str">
        <f>IFERROR(+VLOOKUP(F289,インプットシート!$B:$Z,21,0),"")</f>
        <v/>
      </c>
      <c r="I289">
        <v>34</v>
      </c>
      <c r="J289" s="165" t="str">
        <f t="shared" si="74"/>
        <v>2年目賃金（アルバイト）34</v>
      </c>
      <c r="K289" s="165" t="str">
        <f>IFERROR(+VLOOKUP(J289,インプットシート!$B:$Z,25,0),"")</f>
        <v/>
      </c>
      <c r="L289" s="165" t="str">
        <f>IFERROR(+VLOOKUP(J289,インプットシート!$B:$Z,21,0),"")</f>
        <v/>
      </c>
      <c r="M289">
        <v>34</v>
      </c>
      <c r="N289" s="165" t="str">
        <f t="shared" si="75"/>
        <v>2年目家賃34</v>
      </c>
      <c r="O289" s="165" t="str">
        <f>IFERROR(+VLOOKUP(N289,インプットシート!$B:$Z,25,0),"")</f>
        <v/>
      </c>
      <c r="P289" s="165" t="str">
        <f>IFERROR(+VLOOKUP(N289,インプットシート!$B:$Z,21,0),"")</f>
        <v/>
      </c>
      <c r="Q289">
        <v>34</v>
      </c>
      <c r="R289" s="165" t="str">
        <f t="shared" si="76"/>
        <v>2年目光熱水費34</v>
      </c>
      <c r="S289" s="165" t="str">
        <f>IFERROR(+VLOOKUP(R289,インプットシート!$B:$Z,25,0),"")</f>
        <v/>
      </c>
      <c r="T289" s="165" t="str">
        <f>IFERROR(+VLOOKUP(R289,インプットシート!$B:$Z,21,0),"")</f>
        <v/>
      </c>
      <c r="U289">
        <v>34</v>
      </c>
      <c r="V289" s="165" t="str">
        <f t="shared" si="77"/>
        <v>2年目備品購入費34</v>
      </c>
      <c r="W289" s="165" t="str">
        <f>IFERROR(+VLOOKUP(V289,インプットシート!$B:$Z,25,0),"")</f>
        <v/>
      </c>
      <c r="X289" s="165" t="str">
        <f>IFERROR(+VLOOKUP(V289,インプットシート!$B:$Z,21,0),"")</f>
        <v/>
      </c>
      <c r="Y289">
        <v>34</v>
      </c>
      <c r="Z289" s="165" t="str">
        <f t="shared" si="78"/>
        <v>2年目消耗品費34</v>
      </c>
      <c r="AA289" s="165" t="str">
        <f>IFERROR(+VLOOKUP(Z289,インプットシート!$B:$Z,25,0),"")</f>
        <v/>
      </c>
      <c r="AB289" s="165" t="str">
        <f>IFERROR(+VLOOKUP(Z289,インプットシート!$B:$Z,21,0),"")</f>
        <v/>
      </c>
      <c r="AC289">
        <v>34</v>
      </c>
      <c r="AD289" s="165" t="str">
        <f t="shared" si="79"/>
        <v>2年目借料損料34</v>
      </c>
      <c r="AE289" s="165" t="str">
        <f>IFERROR(+VLOOKUP(AD289,インプットシート!$B:$Z,25,0),"")</f>
        <v/>
      </c>
      <c r="AF289" s="165" t="str">
        <f>IFERROR(+VLOOKUP(AD289,インプットシート!$B:$Z,21,0),"")</f>
        <v/>
      </c>
      <c r="AG289">
        <v>34</v>
      </c>
      <c r="AH289" s="165" t="str">
        <f t="shared" si="80"/>
        <v>2年目印刷製本費34</v>
      </c>
      <c r="AI289" s="165" t="str">
        <f>IFERROR(+VLOOKUP(AH289,インプットシート!$B:$Z,25,0),"")</f>
        <v/>
      </c>
      <c r="AJ289" s="165" t="str">
        <f>IFERROR(+VLOOKUP(AH289,インプットシート!$B:$Z,21,0),"")</f>
        <v/>
      </c>
      <c r="AK289">
        <v>34</v>
      </c>
      <c r="AL289" s="165" t="str">
        <f t="shared" si="81"/>
        <v>2年目通信運搬費34</v>
      </c>
      <c r="AM289" s="165" t="str">
        <f>IFERROR(+VLOOKUP(AL289,インプットシート!$B:$Z,25,0),"")</f>
        <v/>
      </c>
      <c r="AN289" s="165" t="str">
        <f>IFERROR(+VLOOKUP(AL289,インプットシート!$B:$Z,21,0),"")</f>
        <v/>
      </c>
      <c r="AO289">
        <v>34</v>
      </c>
      <c r="AP289" s="165" t="str">
        <f t="shared" si="82"/>
        <v>2年目委託費34</v>
      </c>
      <c r="AQ289" s="165" t="str">
        <f>IFERROR(+VLOOKUP(AP289,インプットシート!$B:$Z,25,0),"")</f>
        <v/>
      </c>
      <c r="AR289" s="165" t="str">
        <f>IFERROR(+VLOOKUP(AP289,インプットシート!$B:$Z,21,0),"")</f>
        <v/>
      </c>
      <c r="AS289">
        <v>34</v>
      </c>
      <c r="AT289" s="165" t="str">
        <f t="shared" si="83"/>
        <v>2年目雑役務費34</v>
      </c>
      <c r="AU289" s="165" t="str">
        <f>IFERROR(+VLOOKUP(AT289,インプットシート!$B:$Z,25,0),"")</f>
        <v/>
      </c>
      <c r="AV289" s="165" t="str">
        <f>IFERROR(+VLOOKUP(AT289,インプットシート!$B:$Z,21,0),"")</f>
        <v/>
      </c>
      <c r="AW289">
        <v>34</v>
      </c>
      <c r="AX289" s="165" t="str">
        <f t="shared" si="84"/>
        <v>2年目保険料34</v>
      </c>
      <c r="AY289" s="165" t="str">
        <f>IFERROR(+VLOOKUP(AX289,インプットシート!$B:$Z,25,0),"")</f>
        <v/>
      </c>
      <c r="AZ289" s="165" t="str">
        <f>IFERROR(+VLOOKUP(AX289,インプットシート!$B:$Z,21,0),"")</f>
        <v/>
      </c>
      <c r="BA289">
        <v>34</v>
      </c>
      <c r="BB289" s="165" t="str">
        <f t="shared" si="85"/>
        <v>2年目その他の経費34</v>
      </c>
      <c r="BC289" s="165" t="str">
        <f>IFERROR(+VLOOKUP(BB289,インプットシート!$B:$Z,25,0),"")</f>
        <v/>
      </c>
      <c r="BD289" s="165" t="str">
        <f>IFERROR(+VLOOKUP(BB289,インプットシート!$B:$Z,21,0),"")</f>
        <v/>
      </c>
      <c r="BE289">
        <v>34</v>
      </c>
      <c r="BF289" s="165" t="str">
        <f t="shared" si="86"/>
        <v>2年目参加費収入34</v>
      </c>
      <c r="BG289" s="165" t="str">
        <f>IFERROR(+VLOOKUP(BF289,インプットシート!$B:$Z,25,0),"")</f>
        <v/>
      </c>
      <c r="BH289" s="165" t="str">
        <f>IFERROR(+VLOOKUP(BF289,インプットシート!$B:$Z,21,0),"")</f>
        <v/>
      </c>
      <c r="BI289">
        <v>34</v>
      </c>
      <c r="BJ289" s="165" t="str">
        <f t="shared" si="87"/>
        <v>2年目寄付金・協賛金収入34</v>
      </c>
      <c r="BK289" s="165" t="str">
        <f>IFERROR(+VLOOKUP(BJ289,インプットシート!$B:$Z,25,0),"")</f>
        <v/>
      </c>
      <c r="BL289" s="165" t="str">
        <f>IFERROR(+VLOOKUP(BJ289,インプットシート!$B:$Z,21,0),"")</f>
        <v/>
      </c>
      <c r="BM289">
        <v>34</v>
      </c>
      <c r="BN289" s="165" t="str">
        <f t="shared" si="88"/>
        <v>2年目一般会計繰入金34</v>
      </c>
      <c r="BO289" s="165" t="str">
        <f>IFERROR(+VLOOKUP(BN289,インプットシート!$B:$Z,25,0),"")</f>
        <v/>
      </c>
      <c r="BP289" s="165" t="str">
        <f>IFERROR(+VLOOKUP(BN289,インプットシート!$B:$Z,21,0),"")</f>
        <v/>
      </c>
      <c r="BQ289">
        <v>34</v>
      </c>
      <c r="BR289" s="165" t="str">
        <f t="shared" si="89"/>
        <v>2年目賃金（職員）34</v>
      </c>
      <c r="BS289" s="165" t="str">
        <f>IFERROR(+VLOOKUP(BR289,インプットシート!$B:$Z,25,0),"")</f>
        <v/>
      </c>
      <c r="BT289" s="165" t="str">
        <f>IFERROR(+VLOOKUP(BR289,インプットシート!$B:$Z,21,0),"")</f>
        <v/>
      </c>
    </row>
    <row r="290" spans="1:72">
      <c r="A290">
        <v>35</v>
      </c>
      <c r="B290" s="165" t="str">
        <f t="shared" si="72"/>
        <v>2年目謝金35</v>
      </c>
      <c r="C290" s="165" t="str">
        <f>IFERROR(+VLOOKUP(B290,インプットシート!$B:$Z,25,0),"")</f>
        <v/>
      </c>
      <c r="D290" s="165" t="str">
        <f>IFERROR(+VLOOKUP(B290,インプットシート!$B:$Z,21,0),"")</f>
        <v/>
      </c>
      <c r="E290">
        <v>35</v>
      </c>
      <c r="F290" s="165" t="str">
        <f t="shared" si="73"/>
        <v>2年目旅費35</v>
      </c>
      <c r="G290" s="165" t="str">
        <f>IFERROR(+VLOOKUP(F290,インプットシート!$B:$Z,25,0),"")</f>
        <v/>
      </c>
      <c r="H290" s="165" t="str">
        <f>IFERROR(+VLOOKUP(F290,インプットシート!$B:$Z,21,0),"")</f>
        <v/>
      </c>
      <c r="I290">
        <v>35</v>
      </c>
      <c r="J290" s="165" t="str">
        <f t="shared" si="74"/>
        <v>2年目賃金（アルバイト）35</v>
      </c>
      <c r="K290" s="165" t="str">
        <f>IFERROR(+VLOOKUP(J290,インプットシート!$B:$Z,25,0),"")</f>
        <v/>
      </c>
      <c r="L290" s="165" t="str">
        <f>IFERROR(+VLOOKUP(J290,インプットシート!$B:$Z,21,0),"")</f>
        <v/>
      </c>
      <c r="M290">
        <v>35</v>
      </c>
      <c r="N290" s="165" t="str">
        <f t="shared" si="75"/>
        <v>2年目家賃35</v>
      </c>
      <c r="O290" s="165" t="str">
        <f>IFERROR(+VLOOKUP(N290,インプットシート!$B:$Z,25,0),"")</f>
        <v/>
      </c>
      <c r="P290" s="165" t="str">
        <f>IFERROR(+VLOOKUP(N290,インプットシート!$B:$Z,21,0),"")</f>
        <v/>
      </c>
      <c r="Q290">
        <v>35</v>
      </c>
      <c r="R290" s="165" t="str">
        <f t="shared" si="76"/>
        <v>2年目光熱水費35</v>
      </c>
      <c r="S290" s="165" t="str">
        <f>IFERROR(+VLOOKUP(R290,インプットシート!$B:$Z,25,0),"")</f>
        <v/>
      </c>
      <c r="T290" s="165" t="str">
        <f>IFERROR(+VLOOKUP(R290,インプットシート!$B:$Z,21,0),"")</f>
        <v/>
      </c>
      <c r="U290">
        <v>35</v>
      </c>
      <c r="V290" s="165" t="str">
        <f t="shared" si="77"/>
        <v>2年目備品購入費35</v>
      </c>
      <c r="W290" s="165" t="str">
        <f>IFERROR(+VLOOKUP(V290,インプットシート!$B:$Z,25,0),"")</f>
        <v/>
      </c>
      <c r="X290" s="165" t="str">
        <f>IFERROR(+VLOOKUP(V290,インプットシート!$B:$Z,21,0),"")</f>
        <v/>
      </c>
      <c r="Y290">
        <v>35</v>
      </c>
      <c r="Z290" s="165" t="str">
        <f t="shared" si="78"/>
        <v>2年目消耗品費35</v>
      </c>
      <c r="AA290" s="165" t="str">
        <f>IFERROR(+VLOOKUP(Z290,インプットシート!$B:$Z,25,0),"")</f>
        <v/>
      </c>
      <c r="AB290" s="165" t="str">
        <f>IFERROR(+VLOOKUP(Z290,インプットシート!$B:$Z,21,0),"")</f>
        <v/>
      </c>
      <c r="AC290">
        <v>35</v>
      </c>
      <c r="AD290" s="165" t="str">
        <f t="shared" si="79"/>
        <v>2年目借料損料35</v>
      </c>
      <c r="AE290" s="165" t="str">
        <f>IFERROR(+VLOOKUP(AD290,インプットシート!$B:$Z,25,0),"")</f>
        <v/>
      </c>
      <c r="AF290" s="165" t="str">
        <f>IFERROR(+VLOOKUP(AD290,インプットシート!$B:$Z,21,0),"")</f>
        <v/>
      </c>
      <c r="AG290">
        <v>35</v>
      </c>
      <c r="AH290" s="165" t="str">
        <f t="shared" si="80"/>
        <v>2年目印刷製本費35</v>
      </c>
      <c r="AI290" s="165" t="str">
        <f>IFERROR(+VLOOKUP(AH290,インプットシート!$B:$Z,25,0),"")</f>
        <v/>
      </c>
      <c r="AJ290" s="165" t="str">
        <f>IFERROR(+VLOOKUP(AH290,インプットシート!$B:$Z,21,0),"")</f>
        <v/>
      </c>
      <c r="AK290">
        <v>35</v>
      </c>
      <c r="AL290" s="165" t="str">
        <f t="shared" si="81"/>
        <v>2年目通信運搬費35</v>
      </c>
      <c r="AM290" s="165" t="str">
        <f>IFERROR(+VLOOKUP(AL290,インプットシート!$B:$Z,25,0),"")</f>
        <v/>
      </c>
      <c r="AN290" s="165" t="str">
        <f>IFERROR(+VLOOKUP(AL290,インプットシート!$B:$Z,21,0),"")</f>
        <v/>
      </c>
      <c r="AO290">
        <v>35</v>
      </c>
      <c r="AP290" s="165" t="str">
        <f t="shared" si="82"/>
        <v>2年目委託費35</v>
      </c>
      <c r="AQ290" s="165" t="str">
        <f>IFERROR(+VLOOKUP(AP290,インプットシート!$B:$Z,25,0),"")</f>
        <v/>
      </c>
      <c r="AR290" s="165" t="str">
        <f>IFERROR(+VLOOKUP(AP290,インプットシート!$B:$Z,21,0),"")</f>
        <v/>
      </c>
      <c r="AS290">
        <v>35</v>
      </c>
      <c r="AT290" s="165" t="str">
        <f t="shared" si="83"/>
        <v>2年目雑役務費35</v>
      </c>
      <c r="AU290" s="165" t="str">
        <f>IFERROR(+VLOOKUP(AT290,インプットシート!$B:$Z,25,0),"")</f>
        <v/>
      </c>
      <c r="AV290" s="165" t="str">
        <f>IFERROR(+VLOOKUP(AT290,インプットシート!$B:$Z,21,0),"")</f>
        <v/>
      </c>
      <c r="AW290">
        <v>35</v>
      </c>
      <c r="AX290" s="165" t="str">
        <f t="shared" si="84"/>
        <v>2年目保険料35</v>
      </c>
      <c r="AY290" s="165" t="str">
        <f>IFERROR(+VLOOKUP(AX290,インプットシート!$B:$Z,25,0),"")</f>
        <v/>
      </c>
      <c r="AZ290" s="165" t="str">
        <f>IFERROR(+VLOOKUP(AX290,インプットシート!$B:$Z,21,0),"")</f>
        <v/>
      </c>
      <c r="BA290">
        <v>35</v>
      </c>
      <c r="BB290" s="165" t="str">
        <f t="shared" si="85"/>
        <v>2年目その他の経費35</v>
      </c>
      <c r="BC290" s="165" t="str">
        <f>IFERROR(+VLOOKUP(BB290,インプットシート!$B:$Z,25,0),"")</f>
        <v/>
      </c>
      <c r="BD290" s="165" t="str">
        <f>IFERROR(+VLOOKUP(BB290,インプットシート!$B:$Z,21,0),"")</f>
        <v/>
      </c>
      <c r="BE290">
        <v>35</v>
      </c>
      <c r="BF290" s="165" t="str">
        <f t="shared" si="86"/>
        <v>2年目参加費収入35</v>
      </c>
      <c r="BG290" s="165" t="str">
        <f>IFERROR(+VLOOKUP(BF290,インプットシート!$B:$Z,25,0),"")</f>
        <v/>
      </c>
      <c r="BH290" s="165" t="str">
        <f>IFERROR(+VLOOKUP(BF290,インプットシート!$B:$Z,21,0),"")</f>
        <v/>
      </c>
      <c r="BI290">
        <v>35</v>
      </c>
      <c r="BJ290" s="165" t="str">
        <f t="shared" si="87"/>
        <v>2年目寄付金・協賛金収入35</v>
      </c>
      <c r="BK290" s="165" t="str">
        <f>IFERROR(+VLOOKUP(BJ290,インプットシート!$B:$Z,25,0),"")</f>
        <v/>
      </c>
      <c r="BL290" s="165" t="str">
        <f>IFERROR(+VLOOKUP(BJ290,インプットシート!$B:$Z,21,0),"")</f>
        <v/>
      </c>
      <c r="BM290">
        <v>35</v>
      </c>
      <c r="BN290" s="165" t="str">
        <f t="shared" si="88"/>
        <v>2年目一般会計繰入金35</v>
      </c>
      <c r="BO290" s="165" t="str">
        <f>IFERROR(+VLOOKUP(BN290,インプットシート!$B:$Z,25,0),"")</f>
        <v/>
      </c>
      <c r="BP290" s="165" t="str">
        <f>IFERROR(+VLOOKUP(BN290,インプットシート!$B:$Z,21,0),"")</f>
        <v/>
      </c>
      <c r="BQ290">
        <v>35</v>
      </c>
      <c r="BR290" s="165" t="str">
        <f t="shared" si="89"/>
        <v>2年目賃金（職員）35</v>
      </c>
      <c r="BS290" s="165" t="str">
        <f>IFERROR(+VLOOKUP(BR290,インプットシート!$B:$Z,25,0),"")</f>
        <v/>
      </c>
      <c r="BT290" s="165" t="str">
        <f>IFERROR(+VLOOKUP(BR290,インプットシート!$B:$Z,21,0),"")</f>
        <v/>
      </c>
    </row>
    <row r="291" spans="1:72">
      <c r="A291">
        <v>36</v>
      </c>
      <c r="B291" s="165" t="str">
        <f t="shared" si="72"/>
        <v>2年目謝金36</v>
      </c>
      <c r="C291" s="165" t="str">
        <f>IFERROR(+VLOOKUP(B291,インプットシート!$B:$Z,25,0),"")</f>
        <v/>
      </c>
      <c r="D291" s="165" t="str">
        <f>IFERROR(+VLOOKUP(B291,インプットシート!$B:$Z,21,0),"")</f>
        <v/>
      </c>
      <c r="E291">
        <v>36</v>
      </c>
      <c r="F291" s="165" t="str">
        <f t="shared" si="73"/>
        <v>2年目旅費36</v>
      </c>
      <c r="G291" s="165" t="str">
        <f>IFERROR(+VLOOKUP(F291,インプットシート!$B:$Z,25,0),"")</f>
        <v/>
      </c>
      <c r="H291" s="165" t="str">
        <f>IFERROR(+VLOOKUP(F291,インプットシート!$B:$Z,21,0),"")</f>
        <v/>
      </c>
      <c r="I291">
        <v>36</v>
      </c>
      <c r="J291" s="165" t="str">
        <f t="shared" si="74"/>
        <v>2年目賃金（アルバイト）36</v>
      </c>
      <c r="K291" s="165" t="str">
        <f>IFERROR(+VLOOKUP(J291,インプットシート!$B:$Z,25,0),"")</f>
        <v/>
      </c>
      <c r="L291" s="165" t="str">
        <f>IFERROR(+VLOOKUP(J291,インプットシート!$B:$Z,21,0),"")</f>
        <v/>
      </c>
      <c r="M291">
        <v>36</v>
      </c>
      <c r="N291" s="165" t="str">
        <f t="shared" si="75"/>
        <v>2年目家賃36</v>
      </c>
      <c r="O291" s="165" t="str">
        <f>IFERROR(+VLOOKUP(N291,インプットシート!$B:$Z,25,0),"")</f>
        <v/>
      </c>
      <c r="P291" s="165" t="str">
        <f>IFERROR(+VLOOKUP(N291,インプットシート!$B:$Z,21,0),"")</f>
        <v/>
      </c>
      <c r="Q291">
        <v>36</v>
      </c>
      <c r="R291" s="165" t="str">
        <f t="shared" si="76"/>
        <v>2年目光熱水費36</v>
      </c>
      <c r="S291" s="165" t="str">
        <f>IFERROR(+VLOOKUP(R291,インプットシート!$B:$Z,25,0),"")</f>
        <v/>
      </c>
      <c r="T291" s="165" t="str">
        <f>IFERROR(+VLOOKUP(R291,インプットシート!$B:$Z,21,0),"")</f>
        <v/>
      </c>
      <c r="U291">
        <v>36</v>
      </c>
      <c r="V291" s="165" t="str">
        <f t="shared" si="77"/>
        <v>2年目備品購入費36</v>
      </c>
      <c r="W291" s="165" t="str">
        <f>IFERROR(+VLOOKUP(V291,インプットシート!$B:$Z,25,0),"")</f>
        <v/>
      </c>
      <c r="X291" s="165" t="str">
        <f>IFERROR(+VLOOKUP(V291,インプットシート!$B:$Z,21,0),"")</f>
        <v/>
      </c>
      <c r="Y291">
        <v>36</v>
      </c>
      <c r="Z291" s="165" t="str">
        <f t="shared" si="78"/>
        <v>2年目消耗品費36</v>
      </c>
      <c r="AA291" s="165" t="str">
        <f>IFERROR(+VLOOKUP(Z291,インプットシート!$B:$Z,25,0),"")</f>
        <v/>
      </c>
      <c r="AB291" s="165" t="str">
        <f>IFERROR(+VLOOKUP(Z291,インプットシート!$B:$Z,21,0),"")</f>
        <v/>
      </c>
      <c r="AC291">
        <v>36</v>
      </c>
      <c r="AD291" s="165" t="str">
        <f t="shared" si="79"/>
        <v>2年目借料損料36</v>
      </c>
      <c r="AE291" s="165" t="str">
        <f>IFERROR(+VLOOKUP(AD291,インプットシート!$B:$Z,25,0),"")</f>
        <v/>
      </c>
      <c r="AF291" s="165" t="str">
        <f>IFERROR(+VLOOKUP(AD291,インプットシート!$B:$Z,21,0),"")</f>
        <v/>
      </c>
      <c r="AG291">
        <v>36</v>
      </c>
      <c r="AH291" s="165" t="str">
        <f t="shared" si="80"/>
        <v>2年目印刷製本費36</v>
      </c>
      <c r="AI291" s="165" t="str">
        <f>IFERROR(+VLOOKUP(AH291,インプットシート!$B:$Z,25,0),"")</f>
        <v/>
      </c>
      <c r="AJ291" s="165" t="str">
        <f>IFERROR(+VLOOKUP(AH291,インプットシート!$B:$Z,21,0),"")</f>
        <v/>
      </c>
      <c r="AK291">
        <v>36</v>
      </c>
      <c r="AL291" s="165" t="str">
        <f t="shared" si="81"/>
        <v>2年目通信運搬費36</v>
      </c>
      <c r="AM291" s="165" t="str">
        <f>IFERROR(+VLOOKUP(AL291,インプットシート!$B:$Z,25,0),"")</f>
        <v/>
      </c>
      <c r="AN291" s="165" t="str">
        <f>IFERROR(+VLOOKUP(AL291,インプットシート!$B:$Z,21,0),"")</f>
        <v/>
      </c>
      <c r="AO291">
        <v>36</v>
      </c>
      <c r="AP291" s="165" t="str">
        <f t="shared" si="82"/>
        <v>2年目委託費36</v>
      </c>
      <c r="AQ291" s="165" t="str">
        <f>IFERROR(+VLOOKUP(AP291,インプットシート!$B:$Z,25,0),"")</f>
        <v/>
      </c>
      <c r="AR291" s="165" t="str">
        <f>IFERROR(+VLOOKUP(AP291,インプットシート!$B:$Z,21,0),"")</f>
        <v/>
      </c>
      <c r="AS291">
        <v>36</v>
      </c>
      <c r="AT291" s="165" t="str">
        <f t="shared" si="83"/>
        <v>2年目雑役務費36</v>
      </c>
      <c r="AU291" s="165" t="str">
        <f>IFERROR(+VLOOKUP(AT291,インプットシート!$B:$Z,25,0),"")</f>
        <v/>
      </c>
      <c r="AV291" s="165" t="str">
        <f>IFERROR(+VLOOKUP(AT291,インプットシート!$B:$Z,21,0),"")</f>
        <v/>
      </c>
      <c r="AW291">
        <v>36</v>
      </c>
      <c r="AX291" s="165" t="str">
        <f t="shared" si="84"/>
        <v>2年目保険料36</v>
      </c>
      <c r="AY291" s="165" t="str">
        <f>IFERROR(+VLOOKUP(AX291,インプットシート!$B:$Z,25,0),"")</f>
        <v/>
      </c>
      <c r="AZ291" s="165" t="str">
        <f>IFERROR(+VLOOKUP(AX291,インプットシート!$B:$Z,21,0),"")</f>
        <v/>
      </c>
      <c r="BA291">
        <v>36</v>
      </c>
      <c r="BB291" s="165" t="str">
        <f t="shared" si="85"/>
        <v>2年目その他の経費36</v>
      </c>
      <c r="BC291" s="165" t="str">
        <f>IFERROR(+VLOOKUP(BB291,インプットシート!$B:$Z,25,0),"")</f>
        <v/>
      </c>
      <c r="BD291" s="165" t="str">
        <f>IFERROR(+VLOOKUP(BB291,インプットシート!$B:$Z,21,0),"")</f>
        <v/>
      </c>
      <c r="BE291">
        <v>36</v>
      </c>
      <c r="BF291" s="165" t="str">
        <f t="shared" si="86"/>
        <v>2年目参加費収入36</v>
      </c>
      <c r="BG291" s="165" t="str">
        <f>IFERROR(+VLOOKUP(BF291,インプットシート!$B:$Z,25,0),"")</f>
        <v/>
      </c>
      <c r="BH291" s="165" t="str">
        <f>IFERROR(+VLOOKUP(BF291,インプットシート!$B:$Z,21,0),"")</f>
        <v/>
      </c>
      <c r="BI291">
        <v>36</v>
      </c>
      <c r="BJ291" s="165" t="str">
        <f t="shared" si="87"/>
        <v>2年目寄付金・協賛金収入36</v>
      </c>
      <c r="BK291" s="165" t="str">
        <f>IFERROR(+VLOOKUP(BJ291,インプットシート!$B:$Z,25,0),"")</f>
        <v/>
      </c>
      <c r="BL291" s="165" t="str">
        <f>IFERROR(+VLOOKUP(BJ291,インプットシート!$B:$Z,21,0),"")</f>
        <v/>
      </c>
      <c r="BM291">
        <v>36</v>
      </c>
      <c r="BN291" s="165" t="str">
        <f t="shared" si="88"/>
        <v>2年目一般会計繰入金36</v>
      </c>
      <c r="BO291" s="165" t="str">
        <f>IFERROR(+VLOOKUP(BN291,インプットシート!$B:$Z,25,0),"")</f>
        <v/>
      </c>
      <c r="BP291" s="165" t="str">
        <f>IFERROR(+VLOOKUP(BN291,インプットシート!$B:$Z,21,0),"")</f>
        <v/>
      </c>
      <c r="BQ291">
        <v>36</v>
      </c>
      <c r="BR291" s="165" t="str">
        <f t="shared" si="89"/>
        <v>2年目賃金（職員）36</v>
      </c>
      <c r="BS291" s="165" t="str">
        <f>IFERROR(+VLOOKUP(BR291,インプットシート!$B:$Z,25,0),"")</f>
        <v/>
      </c>
      <c r="BT291" s="165" t="str">
        <f>IFERROR(+VLOOKUP(BR291,インプットシート!$B:$Z,21,0),"")</f>
        <v/>
      </c>
    </row>
    <row r="292" spans="1:72">
      <c r="A292">
        <v>37</v>
      </c>
      <c r="B292" s="165" t="str">
        <f t="shared" si="72"/>
        <v>2年目謝金37</v>
      </c>
      <c r="C292" s="165" t="str">
        <f>IFERROR(+VLOOKUP(B292,インプットシート!$B:$Z,25,0),"")</f>
        <v/>
      </c>
      <c r="D292" s="165" t="str">
        <f>IFERROR(+VLOOKUP(B292,インプットシート!$B:$Z,21,0),"")</f>
        <v/>
      </c>
      <c r="E292">
        <v>37</v>
      </c>
      <c r="F292" s="165" t="str">
        <f t="shared" si="73"/>
        <v>2年目旅費37</v>
      </c>
      <c r="G292" s="165" t="str">
        <f>IFERROR(+VLOOKUP(F292,インプットシート!$B:$Z,25,0),"")</f>
        <v/>
      </c>
      <c r="H292" s="165" t="str">
        <f>IFERROR(+VLOOKUP(F292,インプットシート!$B:$Z,21,0),"")</f>
        <v/>
      </c>
      <c r="I292">
        <v>37</v>
      </c>
      <c r="J292" s="165" t="str">
        <f t="shared" si="74"/>
        <v>2年目賃金（アルバイト）37</v>
      </c>
      <c r="K292" s="165" t="str">
        <f>IFERROR(+VLOOKUP(J292,インプットシート!$B:$Z,25,0),"")</f>
        <v/>
      </c>
      <c r="L292" s="165" t="str">
        <f>IFERROR(+VLOOKUP(J292,インプットシート!$B:$Z,21,0),"")</f>
        <v/>
      </c>
      <c r="M292">
        <v>37</v>
      </c>
      <c r="N292" s="165" t="str">
        <f t="shared" si="75"/>
        <v>2年目家賃37</v>
      </c>
      <c r="O292" s="165" t="str">
        <f>IFERROR(+VLOOKUP(N292,インプットシート!$B:$Z,25,0),"")</f>
        <v/>
      </c>
      <c r="P292" s="165" t="str">
        <f>IFERROR(+VLOOKUP(N292,インプットシート!$B:$Z,21,0),"")</f>
        <v/>
      </c>
      <c r="Q292">
        <v>37</v>
      </c>
      <c r="R292" s="165" t="str">
        <f t="shared" si="76"/>
        <v>2年目光熱水費37</v>
      </c>
      <c r="S292" s="165" t="str">
        <f>IFERROR(+VLOOKUP(R292,インプットシート!$B:$Z,25,0),"")</f>
        <v/>
      </c>
      <c r="T292" s="165" t="str">
        <f>IFERROR(+VLOOKUP(R292,インプットシート!$B:$Z,21,0),"")</f>
        <v/>
      </c>
      <c r="U292">
        <v>37</v>
      </c>
      <c r="V292" s="165" t="str">
        <f t="shared" si="77"/>
        <v>2年目備品購入費37</v>
      </c>
      <c r="W292" s="165" t="str">
        <f>IFERROR(+VLOOKUP(V292,インプットシート!$B:$Z,25,0),"")</f>
        <v/>
      </c>
      <c r="X292" s="165" t="str">
        <f>IFERROR(+VLOOKUP(V292,インプットシート!$B:$Z,21,0),"")</f>
        <v/>
      </c>
      <c r="Y292">
        <v>37</v>
      </c>
      <c r="Z292" s="165" t="str">
        <f t="shared" si="78"/>
        <v>2年目消耗品費37</v>
      </c>
      <c r="AA292" s="165" t="str">
        <f>IFERROR(+VLOOKUP(Z292,インプットシート!$B:$Z,25,0),"")</f>
        <v/>
      </c>
      <c r="AB292" s="165" t="str">
        <f>IFERROR(+VLOOKUP(Z292,インプットシート!$B:$Z,21,0),"")</f>
        <v/>
      </c>
      <c r="AC292">
        <v>37</v>
      </c>
      <c r="AD292" s="165" t="str">
        <f t="shared" si="79"/>
        <v>2年目借料損料37</v>
      </c>
      <c r="AE292" s="165" t="str">
        <f>IFERROR(+VLOOKUP(AD292,インプットシート!$B:$Z,25,0),"")</f>
        <v/>
      </c>
      <c r="AF292" s="165" t="str">
        <f>IFERROR(+VLOOKUP(AD292,インプットシート!$B:$Z,21,0),"")</f>
        <v/>
      </c>
      <c r="AG292">
        <v>37</v>
      </c>
      <c r="AH292" s="165" t="str">
        <f t="shared" si="80"/>
        <v>2年目印刷製本費37</v>
      </c>
      <c r="AI292" s="165" t="str">
        <f>IFERROR(+VLOOKUP(AH292,インプットシート!$B:$Z,25,0),"")</f>
        <v/>
      </c>
      <c r="AJ292" s="165" t="str">
        <f>IFERROR(+VLOOKUP(AH292,インプットシート!$B:$Z,21,0),"")</f>
        <v/>
      </c>
      <c r="AK292">
        <v>37</v>
      </c>
      <c r="AL292" s="165" t="str">
        <f t="shared" si="81"/>
        <v>2年目通信運搬費37</v>
      </c>
      <c r="AM292" s="165" t="str">
        <f>IFERROR(+VLOOKUP(AL292,インプットシート!$B:$Z,25,0),"")</f>
        <v/>
      </c>
      <c r="AN292" s="165" t="str">
        <f>IFERROR(+VLOOKUP(AL292,インプットシート!$B:$Z,21,0),"")</f>
        <v/>
      </c>
      <c r="AO292">
        <v>37</v>
      </c>
      <c r="AP292" s="165" t="str">
        <f t="shared" si="82"/>
        <v>2年目委託費37</v>
      </c>
      <c r="AQ292" s="165" t="str">
        <f>IFERROR(+VLOOKUP(AP292,インプットシート!$B:$Z,25,0),"")</f>
        <v/>
      </c>
      <c r="AR292" s="165" t="str">
        <f>IFERROR(+VLOOKUP(AP292,インプットシート!$B:$Z,21,0),"")</f>
        <v/>
      </c>
      <c r="AS292">
        <v>37</v>
      </c>
      <c r="AT292" s="165" t="str">
        <f t="shared" si="83"/>
        <v>2年目雑役務費37</v>
      </c>
      <c r="AU292" s="165" t="str">
        <f>IFERROR(+VLOOKUP(AT292,インプットシート!$B:$Z,25,0),"")</f>
        <v/>
      </c>
      <c r="AV292" s="165" t="str">
        <f>IFERROR(+VLOOKUP(AT292,インプットシート!$B:$Z,21,0),"")</f>
        <v/>
      </c>
      <c r="AW292">
        <v>37</v>
      </c>
      <c r="AX292" s="165" t="str">
        <f t="shared" si="84"/>
        <v>2年目保険料37</v>
      </c>
      <c r="AY292" s="165" t="str">
        <f>IFERROR(+VLOOKUP(AX292,インプットシート!$B:$Z,25,0),"")</f>
        <v/>
      </c>
      <c r="AZ292" s="165" t="str">
        <f>IFERROR(+VLOOKUP(AX292,インプットシート!$B:$Z,21,0),"")</f>
        <v/>
      </c>
      <c r="BA292">
        <v>37</v>
      </c>
      <c r="BB292" s="165" t="str">
        <f t="shared" si="85"/>
        <v>2年目その他の経費37</v>
      </c>
      <c r="BC292" s="165" t="str">
        <f>IFERROR(+VLOOKUP(BB292,インプットシート!$B:$Z,25,0),"")</f>
        <v/>
      </c>
      <c r="BD292" s="165" t="str">
        <f>IFERROR(+VLOOKUP(BB292,インプットシート!$B:$Z,21,0),"")</f>
        <v/>
      </c>
      <c r="BE292">
        <v>37</v>
      </c>
      <c r="BF292" s="165" t="str">
        <f t="shared" si="86"/>
        <v>2年目参加費収入37</v>
      </c>
      <c r="BG292" s="165" t="str">
        <f>IFERROR(+VLOOKUP(BF292,インプットシート!$B:$Z,25,0),"")</f>
        <v/>
      </c>
      <c r="BH292" s="165" t="str">
        <f>IFERROR(+VLOOKUP(BF292,インプットシート!$B:$Z,21,0),"")</f>
        <v/>
      </c>
      <c r="BI292">
        <v>37</v>
      </c>
      <c r="BJ292" s="165" t="str">
        <f t="shared" si="87"/>
        <v>2年目寄付金・協賛金収入37</v>
      </c>
      <c r="BK292" s="165" t="str">
        <f>IFERROR(+VLOOKUP(BJ292,インプットシート!$B:$Z,25,0),"")</f>
        <v/>
      </c>
      <c r="BL292" s="165" t="str">
        <f>IFERROR(+VLOOKUP(BJ292,インプットシート!$B:$Z,21,0),"")</f>
        <v/>
      </c>
      <c r="BM292">
        <v>37</v>
      </c>
      <c r="BN292" s="165" t="str">
        <f t="shared" si="88"/>
        <v>2年目一般会計繰入金37</v>
      </c>
      <c r="BO292" s="165" t="str">
        <f>IFERROR(+VLOOKUP(BN292,インプットシート!$B:$Z,25,0),"")</f>
        <v/>
      </c>
      <c r="BP292" s="165" t="str">
        <f>IFERROR(+VLOOKUP(BN292,インプットシート!$B:$Z,21,0),"")</f>
        <v/>
      </c>
      <c r="BQ292">
        <v>37</v>
      </c>
      <c r="BR292" s="165" t="str">
        <f t="shared" si="89"/>
        <v>2年目賃金（職員）37</v>
      </c>
      <c r="BS292" s="165" t="str">
        <f>IFERROR(+VLOOKUP(BR292,インプットシート!$B:$Z,25,0),"")</f>
        <v/>
      </c>
      <c r="BT292" s="165" t="str">
        <f>IFERROR(+VLOOKUP(BR292,インプットシート!$B:$Z,21,0),"")</f>
        <v/>
      </c>
    </row>
    <row r="293" spans="1:72">
      <c r="A293">
        <v>38</v>
      </c>
      <c r="B293" s="165" t="str">
        <f t="shared" si="72"/>
        <v>2年目謝金38</v>
      </c>
      <c r="C293" s="165" t="str">
        <f>IFERROR(+VLOOKUP(B293,インプットシート!$B:$Z,25,0),"")</f>
        <v/>
      </c>
      <c r="D293" s="165" t="str">
        <f>IFERROR(+VLOOKUP(B293,インプットシート!$B:$Z,21,0),"")</f>
        <v/>
      </c>
      <c r="E293">
        <v>38</v>
      </c>
      <c r="F293" s="165" t="str">
        <f t="shared" si="73"/>
        <v>2年目旅費38</v>
      </c>
      <c r="G293" s="165" t="str">
        <f>IFERROR(+VLOOKUP(F293,インプットシート!$B:$Z,25,0),"")</f>
        <v/>
      </c>
      <c r="H293" s="165" t="str">
        <f>IFERROR(+VLOOKUP(F293,インプットシート!$B:$Z,21,0),"")</f>
        <v/>
      </c>
      <c r="I293">
        <v>38</v>
      </c>
      <c r="J293" s="165" t="str">
        <f t="shared" si="74"/>
        <v>2年目賃金（アルバイト）38</v>
      </c>
      <c r="K293" s="165" t="str">
        <f>IFERROR(+VLOOKUP(J293,インプットシート!$B:$Z,25,0),"")</f>
        <v/>
      </c>
      <c r="L293" s="165" t="str">
        <f>IFERROR(+VLOOKUP(J293,インプットシート!$B:$Z,21,0),"")</f>
        <v/>
      </c>
      <c r="M293">
        <v>38</v>
      </c>
      <c r="N293" s="165" t="str">
        <f t="shared" si="75"/>
        <v>2年目家賃38</v>
      </c>
      <c r="O293" s="165" t="str">
        <f>IFERROR(+VLOOKUP(N293,インプットシート!$B:$Z,25,0),"")</f>
        <v/>
      </c>
      <c r="P293" s="165" t="str">
        <f>IFERROR(+VLOOKUP(N293,インプットシート!$B:$Z,21,0),"")</f>
        <v/>
      </c>
      <c r="Q293">
        <v>38</v>
      </c>
      <c r="R293" s="165" t="str">
        <f t="shared" si="76"/>
        <v>2年目光熱水費38</v>
      </c>
      <c r="S293" s="165" t="str">
        <f>IFERROR(+VLOOKUP(R293,インプットシート!$B:$Z,25,0),"")</f>
        <v/>
      </c>
      <c r="T293" s="165" t="str">
        <f>IFERROR(+VLOOKUP(R293,インプットシート!$B:$Z,21,0),"")</f>
        <v/>
      </c>
      <c r="U293">
        <v>38</v>
      </c>
      <c r="V293" s="165" t="str">
        <f t="shared" si="77"/>
        <v>2年目備品購入費38</v>
      </c>
      <c r="W293" s="165" t="str">
        <f>IFERROR(+VLOOKUP(V293,インプットシート!$B:$Z,25,0),"")</f>
        <v/>
      </c>
      <c r="X293" s="165" t="str">
        <f>IFERROR(+VLOOKUP(V293,インプットシート!$B:$Z,21,0),"")</f>
        <v/>
      </c>
      <c r="Y293">
        <v>38</v>
      </c>
      <c r="Z293" s="165" t="str">
        <f t="shared" si="78"/>
        <v>2年目消耗品費38</v>
      </c>
      <c r="AA293" s="165" t="str">
        <f>IFERROR(+VLOOKUP(Z293,インプットシート!$B:$Z,25,0),"")</f>
        <v/>
      </c>
      <c r="AB293" s="165" t="str">
        <f>IFERROR(+VLOOKUP(Z293,インプットシート!$B:$Z,21,0),"")</f>
        <v/>
      </c>
      <c r="AC293">
        <v>38</v>
      </c>
      <c r="AD293" s="165" t="str">
        <f t="shared" si="79"/>
        <v>2年目借料損料38</v>
      </c>
      <c r="AE293" s="165" t="str">
        <f>IFERROR(+VLOOKUP(AD293,インプットシート!$B:$Z,25,0),"")</f>
        <v/>
      </c>
      <c r="AF293" s="165" t="str">
        <f>IFERROR(+VLOOKUP(AD293,インプットシート!$B:$Z,21,0),"")</f>
        <v/>
      </c>
      <c r="AG293">
        <v>38</v>
      </c>
      <c r="AH293" s="165" t="str">
        <f t="shared" si="80"/>
        <v>2年目印刷製本費38</v>
      </c>
      <c r="AI293" s="165" t="str">
        <f>IFERROR(+VLOOKUP(AH293,インプットシート!$B:$Z,25,0),"")</f>
        <v/>
      </c>
      <c r="AJ293" s="165" t="str">
        <f>IFERROR(+VLOOKUP(AH293,インプットシート!$B:$Z,21,0),"")</f>
        <v/>
      </c>
      <c r="AK293">
        <v>38</v>
      </c>
      <c r="AL293" s="165" t="str">
        <f t="shared" si="81"/>
        <v>2年目通信運搬費38</v>
      </c>
      <c r="AM293" s="165" t="str">
        <f>IFERROR(+VLOOKUP(AL293,インプットシート!$B:$Z,25,0),"")</f>
        <v/>
      </c>
      <c r="AN293" s="165" t="str">
        <f>IFERROR(+VLOOKUP(AL293,インプットシート!$B:$Z,21,0),"")</f>
        <v/>
      </c>
      <c r="AO293">
        <v>38</v>
      </c>
      <c r="AP293" s="165" t="str">
        <f t="shared" si="82"/>
        <v>2年目委託費38</v>
      </c>
      <c r="AQ293" s="165" t="str">
        <f>IFERROR(+VLOOKUP(AP293,インプットシート!$B:$Z,25,0),"")</f>
        <v/>
      </c>
      <c r="AR293" s="165" t="str">
        <f>IFERROR(+VLOOKUP(AP293,インプットシート!$B:$Z,21,0),"")</f>
        <v/>
      </c>
      <c r="AS293">
        <v>38</v>
      </c>
      <c r="AT293" s="165" t="str">
        <f t="shared" si="83"/>
        <v>2年目雑役務費38</v>
      </c>
      <c r="AU293" s="165" t="str">
        <f>IFERROR(+VLOOKUP(AT293,インプットシート!$B:$Z,25,0),"")</f>
        <v/>
      </c>
      <c r="AV293" s="165" t="str">
        <f>IFERROR(+VLOOKUP(AT293,インプットシート!$B:$Z,21,0),"")</f>
        <v/>
      </c>
      <c r="AW293">
        <v>38</v>
      </c>
      <c r="AX293" s="165" t="str">
        <f t="shared" si="84"/>
        <v>2年目保険料38</v>
      </c>
      <c r="AY293" s="165" t="str">
        <f>IFERROR(+VLOOKUP(AX293,インプットシート!$B:$Z,25,0),"")</f>
        <v/>
      </c>
      <c r="AZ293" s="165" t="str">
        <f>IFERROR(+VLOOKUP(AX293,インプットシート!$B:$Z,21,0),"")</f>
        <v/>
      </c>
      <c r="BA293">
        <v>38</v>
      </c>
      <c r="BB293" s="165" t="str">
        <f t="shared" si="85"/>
        <v>2年目その他の経費38</v>
      </c>
      <c r="BC293" s="165" t="str">
        <f>IFERROR(+VLOOKUP(BB293,インプットシート!$B:$Z,25,0),"")</f>
        <v/>
      </c>
      <c r="BD293" s="165" t="str">
        <f>IFERROR(+VLOOKUP(BB293,インプットシート!$B:$Z,21,0),"")</f>
        <v/>
      </c>
      <c r="BE293">
        <v>38</v>
      </c>
      <c r="BF293" s="165" t="str">
        <f t="shared" si="86"/>
        <v>2年目参加費収入38</v>
      </c>
      <c r="BG293" s="165" t="str">
        <f>IFERROR(+VLOOKUP(BF293,インプットシート!$B:$Z,25,0),"")</f>
        <v/>
      </c>
      <c r="BH293" s="165" t="str">
        <f>IFERROR(+VLOOKUP(BF293,インプットシート!$B:$Z,21,0),"")</f>
        <v/>
      </c>
      <c r="BI293">
        <v>38</v>
      </c>
      <c r="BJ293" s="165" t="str">
        <f t="shared" si="87"/>
        <v>2年目寄付金・協賛金収入38</v>
      </c>
      <c r="BK293" s="165" t="str">
        <f>IFERROR(+VLOOKUP(BJ293,インプットシート!$B:$Z,25,0),"")</f>
        <v/>
      </c>
      <c r="BL293" s="165" t="str">
        <f>IFERROR(+VLOOKUP(BJ293,インプットシート!$B:$Z,21,0),"")</f>
        <v/>
      </c>
      <c r="BM293">
        <v>38</v>
      </c>
      <c r="BN293" s="165" t="str">
        <f t="shared" si="88"/>
        <v>2年目一般会計繰入金38</v>
      </c>
      <c r="BO293" s="165" t="str">
        <f>IFERROR(+VLOOKUP(BN293,インプットシート!$B:$Z,25,0),"")</f>
        <v/>
      </c>
      <c r="BP293" s="165" t="str">
        <f>IFERROR(+VLOOKUP(BN293,インプットシート!$B:$Z,21,0),"")</f>
        <v/>
      </c>
      <c r="BQ293">
        <v>38</v>
      </c>
      <c r="BR293" s="165" t="str">
        <f t="shared" si="89"/>
        <v>2年目賃金（職員）38</v>
      </c>
      <c r="BS293" s="165" t="str">
        <f>IFERROR(+VLOOKUP(BR293,インプットシート!$B:$Z,25,0),"")</f>
        <v/>
      </c>
      <c r="BT293" s="165" t="str">
        <f>IFERROR(+VLOOKUP(BR293,インプットシート!$B:$Z,21,0),"")</f>
        <v/>
      </c>
    </row>
    <row r="294" spans="1:72">
      <c r="A294">
        <v>39</v>
      </c>
      <c r="B294" s="165" t="str">
        <f t="shared" si="72"/>
        <v>2年目謝金39</v>
      </c>
      <c r="C294" s="165" t="str">
        <f>IFERROR(+VLOOKUP(B294,インプットシート!$B:$Z,25,0),"")</f>
        <v/>
      </c>
      <c r="D294" s="165" t="str">
        <f>IFERROR(+VLOOKUP(B294,インプットシート!$B:$Z,21,0),"")</f>
        <v/>
      </c>
      <c r="E294">
        <v>39</v>
      </c>
      <c r="F294" s="165" t="str">
        <f t="shared" si="73"/>
        <v>2年目旅費39</v>
      </c>
      <c r="G294" s="165" t="str">
        <f>IFERROR(+VLOOKUP(F294,インプットシート!$B:$Z,25,0),"")</f>
        <v/>
      </c>
      <c r="H294" s="165" t="str">
        <f>IFERROR(+VLOOKUP(F294,インプットシート!$B:$Z,21,0),"")</f>
        <v/>
      </c>
      <c r="I294">
        <v>39</v>
      </c>
      <c r="J294" s="165" t="str">
        <f t="shared" si="74"/>
        <v>2年目賃金（アルバイト）39</v>
      </c>
      <c r="K294" s="165" t="str">
        <f>IFERROR(+VLOOKUP(J294,インプットシート!$B:$Z,25,0),"")</f>
        <v/>
      </c>
      <c r="L294" s="165" t="str">
        <f>IFERROR(+VLOOKUP(J294,インプットシート!$B:$Z,21,0),"")</f>
        <v/>
      </c>
      <c r="M294">
        <v>39</v>
      </c>
      <c r="N294" s="165" t="str">
        <f t="shared" si="75"/>
        <v>2年目家賃39</v>
      </c>
      <c r="O294" s="165" t="str">
        <f>IFERROR(+VLOOKUP(N294,インプットシート!$B:$Z,25,0),"")</f>
        <v/>
      </c>
      <c r="P294" s="165" t="str">
        <f>IFERROR(+VLOOKUP(N294,インプットシート!$B:$Z,21,0),"")</f>
        <v/>
      </c>
      <c r="Q294">
        <v>39</v>
      </c>
      <c r="R294" s="165" t="str">
        <f t="shared" si="76"/>
        <v>2年目光熱水費39</v>
      </c>
      <c r="S294" s="165" t="str">
        <f>IFERROR(+VLOOKUP(R294,インプットシート!$B:$Z,25,0),"")</f>
        <v/>
      </c>
      <c r="T294" s="165" t="str">
        <f>IFERROR(+VLOOKUP(R294,インプットシート!$B:$Z,21,0),"")</f>
        <v/>
      </c>
      <c r="U294">
        <v>39</v>
      </c>
      <c r="V294" s="165" t="str">
        <f t="shared" si="77"/>
        <v>2年目備品購入費39</v>
      </c>
      <c r="W294" s="165" t="str">
        <f>IFERROR(+VLOOKUP(V294,インプットシート!$B:$Z,25,0),"")</f>
        <v/>
      </c>
      <c r="X294" s="165" t="str">
        <f>IFERROR(+VLOOKUP(V294,インプットシート!$B:$Z,21,0),"")</f>
        <v/>
      </c>
      <c r="Y294">
        <v>39</v>
      </c>
      <c r="Z294" s="165" t="str">
        <f t="shared" si="78"/>
        <v>2年目消耗品費39</v>
      </c>
      <c r="AA294" s="165" t="str">
        <f>IFERROR(+VLOOKUP(Z294,インプットシート!$B:$Z,25,0),"")</f>
        <v/>
      </c>
      <c r="AB294" s="165" t="str">
        <f>IFERROR(+VLOOKUP(Z294,インプットシート!$B:$Z,21,0),"")</f>
        <v/>
      </c>
      <c r="AC294">
        <v>39</v>
      </c>
      <c r="AD294" s="165" t="str">
        <f t="shared" si="79"/>
        <v>2年目借料損料39</v>
      </c>
      <c r="AE294" s="165" t="str">
        <f>IFERROR(+VLOOKUP(AD294,インプットシート!$B:$Z,25,0),"")</f>
        <v/>
      </c>
      <c r="AF294" s="165" t="str">
        <f>IFERROR(+VLOOKUP(AD294,インプットシート!$B:$Z,21,0),"")</f>
        <v/>
      </c>
      <c r="AG294">
        <v>39</v>
      </c>
      <c r="AH294" s="165" t="str">
        <f t="shared" si="80"/>
        <v>2年目印刷製本費39</v>
      </c>
      <c r="AI294" s="165" t="str">
        <f>IFERROR(+VLOOKUP(AH294,インプットシート!$B:$Z,25,0),"")</f>
        <v/>
      </c>
      <c r="AJ294" s="165" t="str">
        <f>IFERROR(+VLOOKUP(AH294,インプットシート!$B:$Z,21,0),"")</f>
        <v/>
      </c>
      <c r="AK294">
        <v>39</v>
      </c>
      <c r="AL294" s="165" t="str">
        <f t="shared" si="81"/>
        <v>2年目通信運搬費39</v>
      </c>
      <c r="AM294" s="165" t="str">
        <f>IFERROR(+VLOOKUP(AL294,インプットシート!$B:$Z,25,0),"")</f>
        <v/>
      </c>
      <c r="AN294" s="165" t="str">
        <f>IFERROR(+VLOOKUP(AL294,インプットシート!$B:$Z,21,0),"")</f>
        <v/>
      </c>
      <c r="AO294">
        <v>39</v>
      </c>
      <c r="AP294" s="165" t="str">
        <f t="shared" si="82"/>
        <v>2年目委託費39</v>
      </c>
      <c r="AQ294" s="165" t="str">
        <f>IFERROR(+VLOOKUP(AP294,インプットシート!$B:$Z,25,0),"")</f>
        <v/>
      </c>
      <c r="AR294" s="165" t="str">
        <f>IFERROR(+VLOOKUP(AP294,インプットシート!$B:$Z,21,0),"")</f>
        <v/>
      </c>
      <c r="AS294">
        <v>39</v>
      </c>
      <c r="AT294" s="165" t="str">
        <f t="shared" si="83"/>
        <v>2年目雑役務費39</v>
      </c>
      <c r="AU294" s="165" t="str">
        <f>IFERROR(+VLOOKUP(AT294,インプットシート!$B:$Z,25,0),"")</f>
        <v/>
      </c>
      <c r="AV294" s="165" t="str">
        <f>IFERROR(+VLOOKUP(AT294,インプットシート!$B:$Z,21,0),"")</f>
        <v/>
      </c>
      <c r="AW294">
        <v>39</v>
      </c>
      <c r="AX294" s="165" t="str">
        <f t="shared" si="84"/>
        <v>2年目保険料39</v>
      </c>
      <c r="AY294" s="165" t="str">
        <f>IFERROR(+VLOOKUP(AX294,インプットシート!$B:$Z,25,0),"")</f>
        <v/>
      </c>
      <c r="AZ294" s="165" t="str">
        <f>IFERROR(+VLOOKUP(AX294,インプットシート!$B:$Z,21,0),"")</f>
        <v/>
      </c>
      <c r="BA294">
        <v>39</v>
      </c>
      <c r="BB294" s="165" t="str">
        <f t="shared" si="85"/>
        <v>2年目その他の経費39</v>
      </c>
      <c r="BC294" s="165" t="str">
        <f>IFERROR(+VLOOKUP(BB294,インプットシート!$B:$Z,25,0),"")</f>
        <v/>
      </c>
      <c r="BD294" s="165" t="str">
        <f>IFERROR(+VLOOKUP(BB294,インプットシート!$B:$Z,21,0),"")</f>
        <v/>
      </c>
      <c r="BE294">
        <v>39</v>
      </c>
      <c r="BF294" s="165" t="str">
        <f t="shared" si="86"/>
        <v>2年目参加費収入39</v>
      </c>
      <c r="BG294" s="165" t="str">
        <f>IFERROR(+VLOOKUP(BF294,インプットシート!$B:$Z,25,0),"")</f>
        <v/>
      </c>
      <c r="BH294" s="165" t="str">
        <f>IFERROR(+VLOOKUP(BF294,インプットシート!$B:$Z,21,0),"")</f>
        <v/>
      </c>
      <c r="BI294">
        <v>39</v>
      </c>
      <c r="BJ294" s="165" t="str">
        <f t="shared" si="87"/>
        <v>2年目寄付金・協賛金収入39</v>
      </c>
      <c r="BK294" s="165" t="str">
        <f>IFERROR(+VLOOKUP(BJ294,インプットシート!$B:$Z,25,0),"")</f>
        <v/>
      </c>
      <c r="BL294" s="165" t="str">
        <f>IFERROR(+VLOOKUP(BJ294,インプットシート!$B:$Z,21,0),"")</f>
        <v/>
      </c>
      <c r="BM294">
        <v>39</v>
      </c>
      <c r="BN294" s="165" t="str">
        <f t="shared" si="88"/>
        <v>2年目一般会計繰入金39</v>
      </c>
      <c r="BO294" s="165" t="str">
        <f>IFERROR(+VLOOKUP(BN294,インプットシート!$B:$Z,25,0),"")</f>
        <v/>
      </c>
      <c r="BP294" s="165" t="str">
        <f>IFERROR(+VLOOKUP(BN294,インプットシート!$B:$Z,21,0),"")</f>
        <v/>
      </c>
      <c r="BQ294">
        <v>39</v>
      </c>
      <c r="BR294" s="165" t="str">
        <f t="shared" si="89"/>
        <v>2年目賃金（職員）39</v>
      </c>
      <c r="BS294" s="165" t="str">
        <f>IFERROR(+VLOOKUP(BR294,インプットシート!$B:$Z,25,0),"")</f>
        <v/>
      </c>
      <c r="BT294" s="165" t="str">
        <f>IFERROR(+VLOOKUP(BR294,インプットシート!$B:$Z,21,0),"")</f>
        <v/>
      </c>
    </row>
    <row r="295" spans="1:72">
      <c r="A295">
        <v>40</v>
      </c>
      <c r="B295" s="165" t="str">
        <f t="shared" si="72"/>
        <v>2年目謝金40</v>
      </c>
      <c r="C295" s="165" t="str">
        <f>IFERROR(+VLOOKUP(B295,インプットシート!$B:$Z,25,0),"")</f>
        <v/>
      </c>
      <c r="D295" s="165" t="str">
        <f>IFERROR(+VLOOKUP(B295,インプットシート!$B:$Z,21,0),"")</f>
        <v/>
      </c>
      <c r="E295">
        <v>40</v>
      </c>
      <c r="F295" s="165" t="str">
        <f t="shared" si="73"/>
        <v>2年目旅費40</v>
      </c>
      <c r="G295" s="165" t="str">
        <f>IFERROR(+VLOOKUP(F295,インプットシート!$B:$Z,25,0),"")</f>
        <v/>
      </c>
      <c r="H295" s="165" t="str">
        <f>IFERROR(+VLOOKUP(F295,インプットシート!$B:$Z,21,0),"")</f>
        <v/>
      </c>
      <c r="I295">
        <v>40</v>
      </c>
      <c r="J295" s="165" t="str">
        <f t="shared" si="74"/>
        <v>2年目賃金（アルバイト）40</v>
      </c>
      <c r="K295" s="165" t="str">
        <f>IFERROR(+VLOOKUP(J295,インプットシート!$B:$Z,25,0),"")</f>
        <v/>
      </c>
      <c r="L295" s="165" t="str">
        <f>IFERROR(+VLOOKUP(J295,インプットシート!$B:$Z,21,0),"")</f>
        <v/>
      </c>
      <c r="M295">
        <v>40</v>
      </c>
      <c r="N295" s="165" t="str">
        <f t="shared" si="75"/>
        <v>2年目家賃40</v>
      </c>
      <c r="O295" s="165" t="str">
        <f>IFERROR(+VLOOKUP(N295,インプットシート!$B:$Z,25,0),"")</f>
        <v/>
      </c>
      <c r="P295" s="165" t="str">
        <f>IFERROR(+VLOOKUP(N295,インプットシート!$B:$Z,21,0),"")</f>
        <v/>
      </c>
      <c r="Q295">
        <v>40</v>
      </c>
      <c r="R295" s="165" t="str">
        <f t="shared" si="76"/>
        <v>2年目光熱水費40</v>
      </c>
      <c r="S295" s="165" t="str">
        <f>IFERROR(+VLOOKUP(R295,インプットシート!$B:$Z,25,0),"")</f>
        <v/>
      </c>
      <c r="T295" s="165" t="str">
        <f>IFERROR(+VLOOKUP(R295,インプットシート!$B:$Z,21,0),"")</f>
        <v/>
      </c>
      <c r="U295">
        <v>40</v>
      </c>
      <c r="V295" s="165" t="str">
        <f t="shared" si="77"/>
        <v>2年目備品購入費40</v>
      </c>
      <c r="W295" s="165" t="str">
        <f>IFERROR(+VLOOKUP(V295,インプットシート!$B:$Z,25,0),"")</f>
        <v/>
      </c>
      <c r="X295" s="165" t="str">
        <f>IFERROR(+VLOOKUP(V295,インプットシート!$B:$Z,21,0),"")</f>
        <v/>
      </c>
      <c r="Y295">
        <v>40</v>
      </c>
      <c r="Z295" s="165" t="str">
        <f t="shared" si="78"/>
        <v>2年目消耗品費40</v>
      </c>
      <c r="AA295" s="165" t="str">
        <f>IFERROR(+VLOOKUP(Z295,インプットシート!$B:$Z,25,0),"")</f>
        <v/>
      </c>
      <c r="AB295" s="165" t="str">
        <f>IFERROR(+VLOOKUP(Z295,インプットシート!$B:$Z,21,0),"")</f>
        <v/>
      </c>
      <c r="AC295">
        <v>40</v>
      </c>
      <c r="AD295" s="165" t="str">
        <f t="shared" si="79"/>
        <v>2年目借料損料40</v>
      </c>
      <c r="AE295" s="165" t="str">
        <f>IFERROR(+VLOOKUP(AD295,インプットシート!$B:$Z,25,0),"")</f>
        <v/>
      </c>
      <c r="AF295" s="165" t="str">
        <f>IFERROR(+VLOOKUP(AD295,インプットシート!$B:$Z,21,0),"")</f>
        <v/>
      </c>
      <c r="AG295">
        <v>40</v>
      </c>
      <c r="AH295" s="165" t="str">
        <f t="shared" si="80"/>
        <v>2年目印刷製本費40</v>
      </c>
      <c r="AI295" s="165" t="str">
        <f>IFERROR(+VLOOKUP(AH295,インプットシート!$B:$Z,25,0),"")</f>
        <v/>
      </c>
      <c r="AJ295" s="165" t="str">
        <f>IFERROR(+VLOOKUP(AH295,インプットシート!$B:$Z,21,0),"")</f>
        <v/>
      </c>
      <c r="AK295">
        <v>40</v>
      </c>
      <c r="AL295" s="165" t="str">
        <f t="shared" si="81"/>
        <v>2年目通信運搬費40</v>
      </c>
      <c r="AM295" s="165" t="str">
        <f>IFERROR(+VLOOKUP(AL295,インプットシート!$B:$Z,25,0),"")</f>
        <v/>
      </c>
      <c r="AN295" s="165" t="str">
        <f>IFERROR(+VLOOKUP(AL295,インプットシート!$B:$Z,21,0),"")</f>
        <v/>
      </c>
      <c r="AO295">
        <v>40</v>
      </c>
      <c r="AP295" s="165" t="str">
        <f t="shared" si="82"/>
        <v>2年目委託費40</v>
      </c>
      <c r="AQ295" s="165" t="str">
        <f>IFERROR(+VLOOKUP(AP295,インプットシート!$B:$Z,25,0),"")</f>
        <v/>
      </c>
      <c r="AR295" s="165" t="str">
        <f>IFERROR(+VLOOKUP(AP295,インプットシート!$B:$Z,21,0),"")</f>
        <v/>
      </c>
      <c r="AS295">
        <v>40</v>
      </c>
      <c r="AT295" s="165" t="str">
        <f t="shared" si="83"/>
        <v>2年目雑役務費40</v>
      </c>
      <c r="AU295" s="165" t="str">
        <f>IFERROR(+VLOOKUP(AT295,インプットシート!$B:$Z,25,0),"")</f>
        <v/>
      </c>
      <c r="AV295" s="165" t="str">
        <f>IFERROR(+VLOOKUP(AT295,インプットシート!$B:$Z,21,0),"")</f>
        <v/>
      </c>
      <c r="AW295">
        <v>40</v>
      </c>
      <c r="AX295" s="165" t="str">
        <f t="shared" si="84"/>
        <v>2年目保険料40</v>
      </c>
      <c r="AY295" s="165" t="str">
        <f>IFERROR(+VLOOKUP(AX295,インプットシート!$B:$Z,25,0),"")</f>
        <v/>
      </c>
      <c r="AZ295" s="165" t="str">
        <f>IFERROR(+VLOOKUP(AX295,インプットシート!$B:$Z,21,0),"")</f>
        <v/>
      </c>
      <c r="BA295">
        <v>40</v>
      </c>
      <c r="BB295" s="165" t="str">
        <f t="shared" si="85"/>
        <v>2年目その他の経費40</v>
      </c>
      <c r="BC295" s="165" t="str">
        <f>IFERROR(+VLOOKUP(BB295,インプットシート!$B:$Z,25,0),"")</f>
        <v/>
      </c>
      <c r="BD295" s="165" t="str">
        <f>IFERROR(+VLOOKUP(BB295,インプットシート!$B:$Z,21,0),"")</f>
        <v/>
      </c>
      <c r="BE295">
        <v>40</v>
      </c>
      <c r="BF295" s="165" t="str">
        <f t="shared" si="86"/>
        <v>2年目参加費収入40</v>
      </c>
      <c r="BG295" s="165" t="str">
        <f>IFERROR(+VLOOKUP(BF295,インプットシート!$B:$Z,25,0),"")</f>
        <v/>
      </c>
      <c r="BH295" s="165" t="str">
        <f>IFERROR(+VLOOKUP(BF295,インプットシート!$B:$Z,21,0),"")</f>
        <v/>
      </c>
      <c r="BI295">
        <v>40</v>
      </c>
      <c r="BJ295" s="165" t="str">
        <f t="shared" si="87"/>
        <v>2年目寄付金・協賛金収入40</v>
      </c>
      <c r="BK295" s="165" t="str">
        <f>IFERROR(+VLOOKUP(BJ295,インプットシート!$B:$Z,25,0),"")</f>
        <v/>
      </c>
      <c r="BL295" s="165" t="str">
        <f>IFERROR(+VLOOKUP(BJ295,インプットシート!$B:$Z,21,0),"")</f>
        <v/>
      </c>
      <c r="BM295">
        <v>40</v>
      </c>
      <c r="BN295" s="165" t="str">
        <f t="shared" si="88"/>
        <v>2年目一般会計繰入金40</v>
      </c>
      <c r="BO295" s="165" t="str">
        <f>IFERROR(+VLOOKUP(BN295,インプットシート!$B:$Z,25,0),"")</f>
        <v/>
      </c>
      <c r="BP295" s="165" t="str">
        <f>IFERROR(+VLOOKUP(BN295,インプットシート!$B:$Z,21,0),"")</f>
        <v/>
      </c>
      <c r="BQ295">
        <v>40</v>
      </c>
      <c r="BR295" s="165" t="str">
        <f t="shared" si="89"/>
        <v>2年目賃金（職員）40</v>
      </c>
      <c r="BS295" s="165" t="str">
        <f>IFERROR(+VLOOKUP(BR295,インプットシート!$B:$Z,25,0),"")</f>
        <v/>
      </c>
      <c r="BT295" s="165" t="str">
        <f>IFERROR(+VLOOKUP(BR295,インプットシート!$B:$Z,21,0),"")</f>
        <v/>
      </c>
    </row>
    <row r="296" spans="1:72">
      <c r="A296">
        <v>41</v>
      </c>
      <c r="B296" s="165" t="str">
        <f t="shared" si="72"/>
        <v>2年目謝金41</v>
      </c>
      <c r="C296" s="165" t="str">
        <f>IFERROR(+VLOOKUP(B296,インプットシート!$B:$Z,25,0),"")</f>
        <v/>
      </c>
      <c r="D296" s="165" t="str">
        <f>IFERROR(+VLOOKUP(B296,インプットシート!$B:$Z,21,0),"")</f>
        <v/>
      </c>
      <c r="E296">
        <v>41</v>
      </c>
      <c r="F296" s="165" t="str">
        <f t="shared" si="73"/>
        <v>2年目旅費41</v>
      </c>
      <c r="G296" s="165" t="str">
        <f>IFERROR(+VLOOKUP(F296,インプットシート!$B:$Z,25,0),"")</f>
        <v/>
      </c>
      <c r="H296" s="165" t="str">
        <f>IFERROR(+VLOOKUP(F296,インプットシート!$B:$Z,21,0),"")</f>
        <v/>
      </c>
      <c r="I296">
        <v>41</v>
      </c>
      <c r="J296" s="165" t="str">
        <f t="shared" si="74"/>
        <v>2年目賃金（アルバイト）41</v>
      </c>
      <c r="K296" s="165" t="str">
        <f>IFERROR(+VLOOKUP(J296,インプットシート!$B:$Z,25,0),"")</f>
        <v/>
      </c>
      <c r="L296" s="165" t="str">
        <f>IFERROR(+VLOOKUP(J296,インプットシート!$B:$Z,21,0),"")</f>
        <v/>
      </c>
      <c r="M296">
        <v>41</v>
      </c>
      <c r="N296" s="165" t="str">
        <f t="shared" si="75"/>
        <v>2年目家賃41</v>
      </c>
      <c r="O296" s="165" t="str">
        <f>IFERROR(+VLOOKUP(N296,インプットシート!$B:$Z,25,0),"")</f>
        <v/>
      </c>
      <c r="P296" s="165" t="str">
        <f>IFERROR(+VLOOKUP(N296,インプットシート!$B:$Z,21,0),"")</f>
        <v/>
      </c>
      <c r="Q296">
        <v>41</v>
      </c>
      <c r="R296" s="165" t="str">
        <f t="shared" si="76"/>
        <v>2年目光熱水費41</v>
      </c>
      <c r="S296" s="165" t="str">
        <f>IFERROR(+VLOOKUP(R296,インプットシート!$B:$Z,25,0),"")</f>
        <v/>
      </c>
      <c r="T296" s="165" t="str">
        <f>IFERROR(+VLOOKUP(R296,インプットシート!$B:$Z,21,0),"")</f>
        <v/>
      </c>
      <c r="U296">
        <v>41</v>
      </c>
      <c r="V296" s="165" t="str">
        <f t="shared" si="77"/>
        <v>2年目備品購入費41</v>
      </c>
      <c r="W296" s="165" t="str">
        <f>IFERROR(+VLOOKUP(V296,インプットシート!$B:$Z,25,0),"")</f>
        <v/>
      </c>
      <c r="X296" s="165" t="str">
        <f>IFERROR(+VLOOKUP(V296,インプットシート!$B:$Z,21,0),"")</f>
        <v/>
      </c>
      <c r="Y296">
        <v>41</v>
      </c>
      <c r="Z296" s="165" t="str">
        <f t="shared" si="78"/>
        <v>2年目消耗品費41</v>
      </c>
      <c r="AA296" s="165" t="str">
        <f>IFERROR(+VLOOKUP(Z296,インプットシート!$B:$Z,25,0),"")</f>
        <v/>
      </c>
      <c r="AB296" s="165" t="str">
        <f>IFERROR(+VLOOKUP(Z296,インプットシート!$B:$Z,21,0),"")</f>
        <v/>
      </c>
      <c r="AC296">
        <v>41</v>
      </c>
      <c r="AD296" s="165" t="str">
        <f t="shared" si="79"/>
        <v>2年目借料損料41</v>
      </c>
      <c r="AE296" s="165" t="str">
        <f>IFERROR(+VLOOKUP(AD296,インプットシート!$B:$Z,25,0),"")</f>
        <v/>
      </c>
      <c r="AF296" s="165" t="str">
        <f>IFERROR(+VLOOKUP(AD296,インプットシート!$B:$Z,21,0),"")</f>
        <v/>
      </c>
      <c r="AG296">
        <v>41</v>
      </c>
      <c r="AH296" s="165" t="str">
        <f t="shared" si="80"/>
        <v>2年目印刷製本費41</v>
      </c>
      <c r="AI296" s="165" t="str">
        <f>IFERROR(+VLOOKUP(AH296,インプットシート!$B:$Z,25,0),"")</f>
        <v/>
      </c>
      <c r="AJ296" s="165" t="str">
        <f>IFERROR(+VLOOKUP(AH296,インプットシート!$B:$Z,21,0),"")</f>
        <v/>
      </c>
      <c r="AK296">
        <v>41</v>
      </c>
      <c r="AL296" s="165" t="str">
        <f t="shared" si="81"/>
        <v>2年目通信運搬費41</v>
      </c>
      <c r="AM296" s="165" t="str">
        <f>IFERROR(+VLOOKUP(AL296,インプットシート!$B:$Z,25,0),"")</f>
        <v/>
      </c>
      <c r="AN296" s="165" t="str">
        <f>IFERROR(+VLOOKUP(AL296,インプットシート!$B:$Z,21,0),"")</f>
        <v/>
      </c>
      <c r="AO296">
        <v>41</v>
      </c>
      <c r="AP296" s="165" t="str">
        <f t="shared" si="82"/>
        <v>2年目委託費41</v>
      </c>
      <c r="AQ296" s="165" t="str">
        <f>IFERROR(+VLOOKUP(AP296,インプットシート!$B:$Z,25,0),"")</f>
        <v/>
      </c>
      <c r="AR296" s="165" t="str">
        <f>IFERROR(+VLOOKUP(AP296,インプットシート!$B:$Z,21,0),"")</f>
        <v/>
      </c>
      <c r="AS296">
        <v>41</v>
      </c>
      <c r="AT296" s="165" t="str">
        <f t="shared" si="83"/>
        <v>2年目雑役務費41</v>
      </c>
      <c r="AU296" s="165" t="str">
        <f>IFERROR(+VLOOKUP(AT296,インプットシート!$B:$Z,25,0),"")</f>
        <v/>
      </c>
      <c r="AV296" s="165" t="str">
        <f>IFERROR(+VLOOKUP(AT296,インプットシート!$B:$Z,21,0),"")</f>
        <v/>
      </c>
      <c r="AW296">
        <v>41</v>
      </c>
      <c r="AX296" s="165" t="str">
        <f t="shared" si="84"/>
        <v>2年目保険料41</v>
      </c>
      <c r="AY296" s="165" t="str">
        <f>IFERROR(+VLOOKUP(AX296,インプットシート!$B:$Z,25,0),"")</f>
        <v/>
      </c>
      <c r="AZ296" s="165" t="str">
        <f>IFERROR(+VLOOKUP(AX296,インプットシート!$B:$Z,21,0),"")</f>
        <v/>
      </c>
      <c r="BA296">
        <v>41</v>
      </c>
      <c r="BB296" s="165" t="str">
        <f t="shared" si="85"/>
        <v>2年目その他の経費41</v>
      </c>
      <c r="BC296" s="165" t="str">
        <f>IFERROR(+VLOOKUP(BB296,インプットシート!$B:$Z,25,0),"")</f>
        <v/>
      </c>
      <c r="BD296" s="165" t="str">
        <f>IFERROR(+VLOOKUP(BB296,インプットシート!$B:$Z,21,0),"")</f>
        <v/>
      </c>
      <c r="BE296">
        <v>41</v>
      </c>
      <c r="BF296" s="165" t="str">
        <f t="shared" si="86"/>
        <v>2年目参加費収入41</v>
      </c>
      <c r="BG296" s="165" t="str">
        <f>IFERROR(+VLOOKUP(BF296,インプットシート!$B:$Z,25,0),"")</f>
        <v/>
      </c>
      <c r="BH296" s="165" t="str">
        <f>IFERROR(+VLOOKUP(BF296,インプットシート!$B:$Z,21,0),"")</f>
        <v/>
      </c>
      <c r="BI296">
        <v>41</v>
      </c>
      <c r="BJ296" s="165" t="str">
        <f t="shared" si="87"/>
        <v>2年目寄付金・協賛金収入41</v>
      </c>
      <c r="BK296" s="165" t="str">
        <f>IFERROR(+VLOOKUP(BJ296,インプットシート!$B:$Z,25,0),"")</f>
        <v/>
      </c>
      <c r="BL296" s="165" t="str">
        <f>IFERROR(+VLOOKUP(BJ296,インプットシート!$B:$Z,21,0),"")</f>
        <v/>
      </c>
      <c r="BM296">
        <v>41</v>
      </c>
      <c r="BN296" s="165" t="str">
        <f t="shared" si="88"/>
        <v>2年目一般会計繰入金41</v>
      </c>
      <c r="BO296" s="165" t="str">
        <f>IFERROR(+VLOOKUP(BN296,インプットシート!$B:$Z,25,0),"")</f>
        <v/>
      </c>
      <c r="BP296" s="165" t="str">
        <f>IFERROR(+VLOOKUP(BN296,インプットシート!$B:$Z,21,0),"")</f>
        <v/>
      </c>
      <c r="BQ296">
        <v>41</v>
      </c>
      <c r="BR296" s="165" t="str">
        <f t="shared" si="89"/>
        <v>2年目賃金（職員）41</v>
      </c>
      <c r="BS296" s="165" t="str">
        <f>IFERROR(+VLOOKUP(BR296,インプットシート!$B:$Z,25,0),"")</f>
        <v/>
      </c>
      <c r="BT296" s="165" t="str">
        <f>IFERROR(+VLOOKUP(BR296,インプットシート!$B:$Z,21,0),"")</f>
        <v/>
      </c>
    </row>
    <row r="297" spans="1:72">
      <c r="A297">
        <v>42</v>
      </c>
      <c r="B297" s="165" t="str">
        <f t="shared" si="72"/>
        <v>2年目謝金42</v>
      </c>
      <c r="C297" s="165" t="str">
        <f>IFERROR(+VLOOKUP(B297,インプットシート!$B:$Z,25,0),"")</f>
        <v/>
      </c>
      <c r="D297" s="165" t="str">
        <f>IFERROR(+VLOOKUP(B297,インプットシート!$B:$Z,21,0),"")</f>
        <v/>
      </c>
      <c r="E297">
        <v>42</v>
      </c>
      <c r="F297" s="165" t="str">
        <f t="shared" si="73"/>
        <v>2年目旅費42</v>
      </c>
      <c r="G297" s="165" t="str">
        <f>IFERROR(+VLOOKUP(F297,インプットシート!$B:$Z,25,0),"")</f>
        <v/>
      </c>
      <c r="H297" s="165" t="str">
        <f>IFERROR(+VLOOKUP(F297,インプットシート!$B:$Z,21,0),"")</f>
        <v/>
      </c>
      <c r="I297">
        <v>42</v>
      </c>
      <c r="J297" s="165" t="str">
        <f t="shared" si="74"/>
        <v>2年目賃金（アルバイト）42</v>
      </c>
      <c r="K297" s="165" t="str">
        <f>IFERROR(+VLOOKUP(J297,インプットシート!$B:$Z,25,0),"")</f>
        <v/>
      </c>
      <c r="L297" s="165" t="str">
        <f>IFERROR(+VLOOKUP(J297,インプットシート!$B:$Z,21,0),"")</f>
        <v/>
      </c>
      <c r="M297">
        <v>42</v>
      </c>
      <c r="N297" s="165" t="str">
        <f t="shared" si="75"/>
        <v>2年目家賃42</v>
      </c>
      <c r="O297" s="165" t="str">
        <f>IFERROR(+VLOOKUP(N297,インプットシート!$B:$Z,25,0),"")</f>
        <v/>
      </c>
      <c r="P297" s="165" t="str">
        <f>IFERROR(+VLOOKUP(N297,インプットシート!$B:$Z,21,0),"")</f>
        <v/>
      </c>
      <c r="Q297">
        <v>42</v>
      </c>
      <c r="R297" s="165" t="str">
        <f t="shared" si="76"/>
        <v>2年目光熱水費42</v>
      </c>
      <c r="S297" s="165" t="str">
        <f>IFERROR(+VLOOKUP(R297,インプットシート!$B:$Z,25,0),"")</f>
        <v/>
      </c>
      <c r="T297" s="165" t="str">
        <f>IFERROR(+VLOOKUP(R297,インプットシート!$B:$Z,21,0),"")</f>
        <v/>
      </c>
      <c r="U297">
        <v>42</v>
      </c>
      <c r="V297" s="165" t="str">
        <f t="shared" si="77"/>
        <v>2年目備品購入費42</v>
      </c>
      <c r="W297" s="165" t="str">
        <f>IFERROR(+VLOOKUP(V297,インプットシート!$B:$Z,25,0),"")</f>
        <v/>
      </c>
      <c r="X297" s="165" t="str">
        <f>IFERROR(+VLOOKUP(V297,インプットシート!$B:$Z,21,0),"")</f>
        <v/>
      </c>
      <c r="Y297">
        <v>42</v>
      </c>
      <c r="Z297" s="165" t="str">
        <f t="shared" si="78"/>
        <v>2年目消耗品費42</v>
      </c>
      <c r="AA297" s="165" t="str">
        <f>IFERROR(+VLOOKUP(Z297,インプットシート!$B:$Z,25,0),"")</f>
        <v/>
      </c>
      <c r="AB297" s="165" t="str">
        <f>IFERROR(+VLOOKUP(Z297,インプットシート!$B:$Z,21,0),"")</f>
        <v/>
      </c>
      <c r="AC297">
        <v>42</v>
      </c>
      <c r="AD297" s="165" t="str">
        <f t="shared" si="79"/>
        <v>2年目借料損料42</v>
      </c>
      <c r="AE297" s="165" t="str">
        <f>IFERROR(+VLOOKUP(AD297,インプットシート!$B:$Z,25,0),"")</f>
        <v/>
      </c>
      <c r="AF297" s="165" t="str">
        <f>IFERROR(+VLOOKUP(AD297,インプットシート!$B:$Z,21,0),"")</f>
        <v/>
      </c>
      <c r="AG297">
        <v>42</v>
      </c>
      <c r="AH297" s="165" t="str">
        <f t="shared" si="80"/>
        <v>2年目印刷製本費42</v>
      </c>
      <c r="AI297" s="165" t="str">
        <f>IFERROR(+VLOOKUP(AH297,インプットシート!$B:$Z,25,0),"")</f>
        <v/>
      </c>
      <c r="AJ297" s="165" t="str">
        <f>IFERROR(+VLOOKUP(AH297,インプットシート!$B:$Z,21,0),"")</f>
        <v/>
      </c>
      <c r="AK297">
        <v>42</v>
      </c>
      <c r="AL297" s="165" t="str">
        <f t="shared" si="81"/>
        <v>2年目通信運搬費42</v>
      </c>
      <c r="AM297" s="165" t="str">
        <f>IFERROR(+VLOOKUP(AL297,インプットシート!$B:$Z,25,0),"")</f>
        <v/>
      </c>
      <c r="AN297" s="165" t="str">
        <f>IFERROR(+VLOOKUP(AL297,インプットシート!$B:$Z,21,0),"")</f>
        <v/>
      </c>
      <c r="AO297">
        <v>42</v>
      </c>
      <c r="AP297" s="165" t="str">
        <f t="shared" si="82"/>
        <v>2年目委託費42</v>
      </c>
      <c r="AQ297" s="165" t="str">
        <f>IFERROR(+VLOOKUP(AP297,インプットシート!$B:$Z,25,0),"")</f>
        <v/>
      </c>
      <c r="AR297" s="165" t="str">
        <f>IFERROR(+VLOOKUP(AP297,インプットシート!$B:$Z,21,0),"")</f>
        <v/>
      </c>
      <c r="AS297">
        <v>42</v>
      </c>
      <c r="AT297" s="165" t="str">
        <f t="shared" si="83"/>
        <v>2年目雑役務費42</v>
      </c>
      <c r="AU297" s="165" t="str">
        <f>IFERROR(+VLOOKUP(AT297,インプットシート!$B:$Z,25,0),"")</f>
        <v/>
      </c>
      <c r="AV297" s="165" t="str">
        <f>IFERROR(+VLOOKUP(AT297,インプットシート!$B:$Z,21,0),"")</f>
        <v/>
      </c>
      <c r="AW297">
        <v>42</v>
      </c>
      <c r="AX297" s="165" t="str">
        <f t="shared" si="84"/>
        <v>2年目保険料42</v>
      </c>
      <c r="AY297" s="165" t="str">
        <f>IFERROR(+VLOOKUP(AX297,インプットシート!$B:$Z,25,0),"")</f>
        <v/>
      </c>
      <c r="AZ297" s="165" t="str">
        <f>IFERROR(+VLOOKUP(AX297,インプットシート!$B:$Z,21,0),"")</f>
        <v/>
      </c>
      <c r="BA297">
        <v>42</v>
      </c>
      <c r="BB297" s="165" t="str">
        <f t="shared" si="85"/>
        <v>2年目その他の経費42</v>
      </c>
      <c r="BC297" s="165" t="str">
        <f>IFERROR(+VLOOKUP(BB297,インプットシート!$B:$Z,25,0),"")</f>
        <v/>
      </c>
      <c r="BD297" s="165" t="str">
        <f>IFERROR(+VLOOKUP(BB297,インプットシート!$B:$Z,21,0),"")</f>
        <v/>
      </c>
      <c r="BE297">
        <v>42</v>
      </c>
      <c r="BF297" s="165" t="str">
        <f t="shared" si="86"/>
        <v>2年目参加費収入42</v>
      </c>
      <c r="BG297" s="165" t="str">
        <f>IFERROR(+VLOOKUP(BF297,インプットシート!$B:$Z,25,0),"")</f>
        <v/>
      </c>
      <c r="BH297" s="165" t="str">
        <f>IFERROR(+VLOOKUP(BF297,インプットシート!$B:$Z,21,0),"")</f>
        <v/>
      </c>
      <c r="BI297">
        <v>42</v>
      </c>
      <c r="BJ297" s="165" t="str">
        <f t="shared" si="87"/>
        <v>2年目寄付金・協賛金収入42</v>
      </c>
      <c r="BK297" s="165" t="str">
        <f>IFERROR(+VLOOKUP(BJ297,インプットシート!$B:$Z,25,0),"")</f>
        <v/>
      </c>
      <c r="BL297" s="165" t="str">
        <f>IFERROR(+VLOOKUP(BJ297,インプットシート!$B:$Z,21,0),"")</f>
        <v/>
      </c>
      <c r="BM297">
        <v>42</v>
      </c>
      <c r="BN297" s="165" t="str">
        <f t="shared" si="88"/>
        <v>2年目一般会計繰入金42</v>
      </c>
      <c r="BO297" s="165" t="str">
        <f>IFERROR(+VLOOKUP(BN297,インプットシート!$B:$Z,25,0),"")</f>
        <v/>
      </c>
      <c r="BP297" s="165" t="str">
        <f>IFERROR(+VLOOKUP(BN297,インプットシート!$B:$Z,21,0),"")</f>
        <v/>
      </c>
      <c r="BQ297">
        <v>42</v>
      </c>
      <c r="BR297" s="165" t="str">
        <f t="shared" si="89"/>
        <v>2年目賃金（職員）42</v>
      </c>
      <c r="BS297" s="165" t="str">
        <f>IFERROR(+VLOOKUP(BR297,インプットシート!$B:$Z,25,0),"")</f>
        <v/>
      </c>
      <c r="BT297" s="165" t="str">
        <f>IFERROR(+VLOOKUP(BR297,インプットシート!$B:$Z,21,0),"")</f>
        <v/>
      </c>
    </row>
    <row r="298" spans="1:72">
      <c r="A298">
        <v>43</v>
      </c>
      <c r="B298" s="165" t="str">
        <f t="shared" si="72"/>
        <v>2年目謝金43</v>
      </c>
      <c r="C298" s="165" t="str">
        <f>IFERROR(+VLOOKUP(B298,インプットシート!$B:$Z,25,0),"")</f>
        <v/>
      </c>
      <c r="D298" s="165" t="str">
        <f>IFERROR(+VLOOKUP(B298,インプットシート!$B:$Z,21,0),"")</f>
        <v/>
      </c>
      <c r="E298">
        <v>43</v>
      </c>
      <c r="F298" s="165" t="str">
        <f t="shared" si="73"/>
        <v>2年目旅費43</v>
      </c>
      <c r="G298" s="165" t="str">
        <f>IFERROR(+VLOOKUP(F298,インプットシート!$B:$Z,25,0),"")</f>
        <v/>
      </c>
      <c r="H298" s="165" t="str">
        <f>IFERROR(+VLOOKUP(F298,インプットシート!$B:$Z,21,0),"")</f>
        <v/>
      </c>
      <c r="I298">
        <v>43</v>
      </c>
      <c r="J298" s="165" t="str">
        <f t="shared" si="74"/>
        <v>2年目賃金（アルバイト）43</v>
      </c>
      <c r="K298" s="165" t="str">
        <f>IFERROR(+VLOOKUP(J298,インプットシート!$B:$Z,25,0),"")</f>
        <v/>
      </c>
      <c r="L298" s="165" t="str">
        <f>IFERROR(+VLOOKUP(J298,インプットシート!$B:$Z,21,0),"")</f>
        <v/>
      </c>
      <c r="M298">
        <v>43</v>
      </c>
      <c r="N298" s="165" t="str">
        <f t="shared" si="75"/>
        <v>2年目家賃43</v>
      </c>
      <c r="O298" s="165" t="str">
        <f>IFERROR(+VLOOKUP(N298,インプットシート!$B:$Z,25,0),"")</f>
        <v/>
      </c>
      <c r="P298" s="165" t="str">
        <f>IFERROR(+VLOOKUP(N298,インプットシート!$B:$Z,21,0),"")</f>
        <v/>
      </c>
      <c r="Q298">
        <v>43</v>
      </c>
      <c r="R298" s="165" t="str">
        <f t="shared" si="76"/>
        <v>2年目光熱水費43</v>
      </c>
      <c r="S298" s="165" t="str">
        <f>IFERROR(+VLOOKUP(R298,インプットシート!$B:$Z,25,0),"")</f>
        <v/>
      </c>
      <c r="T298" s="165" t="str">
        <f>IFERROR(+VLOOKUP(R298,インプットシート!$B:$Z,21,0),"")</f>
        <v/>
      </c>
      <c r="U298">
        <v>43</v>
      </c>
      <c r="V298" s="165" t="str">
        <f t="shared" si="77"/>
        <v>2年目備品購入費43</v>
      </c>
      <c r="W298" s="165" t="str">
        <f>IFERROR(+VLOOKUP(V298,インプットシート!$B:$Z,25,0),"")</f>
        <v/>
      </c>
      <c r="X298" s="165" t="str">
        <f>IFERROR(+VLOOKUP(V298,インプットシート!$B:$Z,21,0),"")</f>
        <v/>
      </c>
      <c r="Y298">
        <v>43</v>
      </c>
      <c r="Z298" s="165" t="str">
        <f t="shared" si="78"/>
        <v>2年目消耗品費43</v>
      </c>
      <c r="AA298" s="165" t="str">
        <f>IFERROR(+VLOOKUP(Z298,インプットシート!$B:$Z,25,0),"")</f>
        <v/>
      </c>
      <c r="AB298" s="165" t="str">
        <f>IFERROR(+VLOOKUP(Z298,インプットシート!$B:$Z,21,0),"")</f>
        <v/>
      </c>
      <c r="AC298">
        <v>43</v>
      </c>
      <c r="AD298" s="165" t="str">
        <f t="shared" si="79"/>
        <v>2年目借料損料43</v>
      </c>
      <c r="AE298" s="165" t="str">
        <f>IFERROR(+VLOOKUP(AD298,インプットシート!$B:$Z,25,0),"")</f>
        <v/>
      </c>
      <c r="AF298" s="165" t="str">
        <f>IFERROR(+VLOOKUP(AD298,インプットシート!$B:$Z,21,0),"")</f>
        <v/>
      </c>
      <c r="AG298">
        <v>43</v>
      </c>
      <c r="AH298" s="165" t="str">
        <f t="shared" si="80"/>
        <v>2年目印刷製本費43</v>
      </c>
      <c r="AI298" s="165" t="str">
        <f>IFERROR(+VLOOKUP(AH298,インプットシート!$B:$Z,25,0),"")</f>
        <v/>
      </c>
      <c r="AJ298" s="165" t="str">
        <f>IFERROR(+VLOOKUP(AH298,インプットシート!$B:$Z,21,0),"")</f>
        <v/>
      </c>
      <c r="AK298">
        <v>43</v>
      </c>
      <c r="AL298" s="165" t="str">
        <f t="shared" si="81"/>
        <v>2年目通信運搬費43</v>
      </c>
      <c r="AM298" s="165" t="str">
        <f>IFERROR(+VLOOKUP(AL298,インプットシート!$B:$Z,25,0),"")</f>
        <v/>
      </c>
      <c r="AN298" s="165" t="str">
        <f>IFERROR(+VLOOKUP(AL298,インプットシート!$B:$Z,21,0),"")</f>
        <v/>
      </c>
      <c r="AO298">
        <v>43</v>
      </c>
      <c r="AP298" s="165" t="str">
        <f t="shared" si="82"/>
        <v>2年目委託費43</v>
      </c>
      <c r="AQ298" s="165" t="str">
        <f>IFERROR(+VLOOKUP(AP298,インプットシート!$B:$Z,25,0),"")</f>
        <v/>
      </c>
      <c r="AR298" s="165" t="str">
        <f>IFERROR(+VLOOKUP(AP298,インプットシート!$B:$Z,21,0),"")</f>
        <v/>
      </c>
      <c r="AS298">
        <v>43</v>
      </c>
      <c r="AT298" s="165" t="str">
        <f t="shared" si="83"/>
        <v>2年目雑役務費43</v>
      </c>
      <c r="AU298" s="165" t="str">
        <f>IFERROR(+VLOOKUP(AT298,インプットシート!$B:$Z,25,0),"")</f>
        <v/>
      </c>
      <c r="AV298" s="165" t="str">
        <f>IFERROR(+VLOOKUP(AT298,インプットシート!$B:$Z,21,0),"")</f>
        <v/>
      </c>
      <c r="AW298">
        <v>43</v>
      </c>
      <c r="AX298" s="165" t="str">
        <f t="shared" si="84"/>
        <v>2年目保険料43</v>
      </c>
      <c r="AY298" s="165" t="str">
        <f>IFERROR(+VLOOKUP(AX298,インプットシート!$B:$Z,25,0),"")</f>
        <v/>
      </c>
      <c r="AZ298" s="165" t="str">
        <f>IFERROR(+VLOOKUP(AX298,インプットシート!$B:$Z,21,0),"")</f>
        <v/>
      </c>
      <c r="BA298">
        <v>43</v>
      </c>
      <c r="BB298" s="165" t="str">
        <f t="shared" si="85"/>
        <v>2年目その他の経費43</v>
      </c>
      <c r="BC298" s="165" t="str">
        <f>IFERROR(+VLOOKUP(BB298,インプットシート!$B:$Z,25,0),"")</f>
        <v/>
      </c>
      <c r="BD298" s="165" t="str">
        <f>IFERROR(+VLOOKUP(BB298,インプットシート!$B:$Z,21,0),"")</f>
        <v/>
      </c>
      <c r="BE298">
        <v>43</v>
      </c>
      <c r="BF298" s="165" t="str">
        <f t="shared" si="86"/>
        <v>2年目参加費収入43</v>
      </c>
      <c r="BG298" s="165" t="str">
        <f>IFERROR(+VLOOKUP(BF298,インプットシート!$B:$Z,25,0),"")</f>
        <v/>
      </c>
      <c r="BH298" s="165" t="str">
        <f>IFERROR(+VLOOKUP(BF298,インプットシート!$B:$Z,21,0),"")</f>
        <v/>
      </c>
      <c r="BI298">
        <v>43</v>
      </c>
      <c r="BJ298" s="165" t="str">
        <f t="shared" si="87"/>
        <v>2年目寄付金・協賛金収入43</v>
      </c>
      <c r="BK298" s="165" t="str">
        <f>IFERROR(+VLOOKUP(BJ298,インプットシート!$B:$Z,25,0),"")</f>
        <v/>
      </c>
      <c r="BL298" s="165" t="str">
        <f>IFERROR(+VLOOKUP(BJ298,インプットシート!$B:$Z,21,0),"")</f>
        <v/>
      </c>
      <c r="BM298">
        <v>43</v>
      </c>
      <c r="BN298" s="165" t="str">
        <f t="shared" si="88"/>
        <v>2年目一般会計繰入金43</v>
      </c>
      <c r="BO298" s="165" t="str">
        <f>IFERROR(+VLOOKUP(BN298,インプットシート!$B:$Z,25,0),"")</f>
        <v/>
      </c>
      <c r="BP298" s="165" t="str">
        <f>IFERROR(+VLOOKUP(BN298,インプットシート!$B:$Z,21,0),"")</f>
        <v/>
      </c>
      <c r="BQ298">
        <v>43</v>
      </c>
      <c r="BR298" s="165" t="str">
        <f t="shared" si="89"/>
        <v>2年目賃金（職員）43</v>
      </c>
      <c r="BS298" s="165" t="str">
        <f>IFERROR(+VLOOKUP(BR298,インプットシート!$B:$Z,25,0),"")</f>
        <v/>
      </c>
      <c r="BT298" s="165" t="str">
        <f>IFERROR(+VLOOKUP(BR298,インプットシート!$B:$Z,21,0),"")</f>
        <v/>
      </c>
    </row>
    <row r="299" spans="1:72">
      <c r="A299">
        <v>44</v>
      </c>
      <c r="B299" s="165" t="str">
        <f t="shared" si="72"/>
        <v>2年目謝金44</v>
      </c>
      <c r="C299" s="165" t="str">
        <f>IFERROR(+VLOOKUP(B299,インプットシート!$B:$Z,25,0),"")</f>
        <v/>
      </c>
      <c r="D299" s="165" t="str">
        <f>IFERROR(+VLOOKUP(B299,インプットシート!$B:$Z,21,0),"")</f>
        <v/>
      </c>
      <c r="E299">
        <v>44</v>
      </c>
      <c r="F299" s="165" t="str">
        <f t="shared" si="73"/>
        <v>2年目旅費44</v>
      </c>
      <c r="G299" s="165" t="str">
        <f>IFERROR(+VLOOKUP(F299,インプットシート!$B:$Z,25,0),"")</f>
        <v/>
      </c>
      <c r="H299" s="165" t="str">
        <f>IFERROR(+VLOOKUP(F299,インプットシート!$B:$Z,21,0),"")</f>
        <v/>
      </c>
      <c r="I299">
        <v>44</v>
      </c>
      <c r="J299" s="165" t="str">
        <f t="shared" si="74"/>
        <v>2年目賃金（アルバイト）44</v>
      </c>
      <c r="K299" s="165" t="str">
        <f>IFERROR(+VLOOKUP(J299,インプットシート!$B:$Z,25,0),"")</f>
        <v/>
      </c>
      <c r="L299" s="165" t="str">
        <f>IFERROR(+VLOOKUP(J299,インプットシート!$B:$Z,21,0),"")</f>
        <v/>
      </c>
      <c r="M299">
        <v>44</v>
      </c>
      <c r="N299" s="165" t="str">
        <f t="shared" si="75"/>
        <v>2年目家賃44</v>
      </c>
      <c r="O299" s="165" t="str">
        <f>IFERROR(+VLOOKUP(N299,インプットシート!$B:$Z,25,0),"")</f>
        <v/>
      </c>
      <c r="P299" s="165" t="str">
        <f>IFERROR(+VLOOKUP(N299,インプットシート!$B:$Z,21,0),"")</f>
        <v/>
      </c>
      <c r="Q299">
        <v>44</v>
      </c>
      <c r="R299" s="165" t="str">
        <f t="shared" si="76"/>
        <v>2年目光熱水費44</v>
      </c>
      <c r="S299" s="165" t="str">
        <f>IFERROR(+VLOOKUP(R299,インプットシート!$B:$Z,25,0),"")</f>
        <v/>
      </c>
      <c r="T299" s="165" t="str">
        <f>IFERROR(+VLOOKUP(R299,インプットシート!$B:$Z,21,0),"")</f>
        <v/>
      </c>
      <c r="U299">
        <v>44</v>
      </c>
      <c r="V299" s="165" t="str">
        <f t="shared" si="77"/>
        <v>2年目備品購入費44</v>
      </c>
      <c r="W299" s="165" t="str">
        <f>IFERROR(+VLOOKUP(V299,インプットシート!$B:$Z,25,0),"")</f>
        <v/>
      </c>
      <c r="X299" s="165" t="str">
        <f>IFERROR(+VLOOKUP(V299,インプットシート!$B:$Z,21,0),"")</f>
        <v/>
      </c>
      <c r="Y299">
        <v>44</v>
      </c>
      <c r="Z299" s="165" t="str">
        <f t="shared" si="78"/>
        <v>2年目消耗品費44</v>
      </c>
      <c r="AA299" s="165" t="str">
        <f>IFERROR(+VLOOKUP(Z299,インプットシート!$B:$Z,25,0),"")</f>
        <v/>
      </c>
      <c r="AB299" s="165" t="str">
        <f>IFERROR(+VLOOKUP(Z299,インプットシート!$B:$Z,21,0),"")</f>
        <v/>
      </c>
      <c r="AC299">
        <v>44</v>
      </c>
      <c r="AD299" s="165" t="str">
        <f t="shared" si="79"/>
        <v>2年目借料損料44</v>
      </c>
      <c r="AE299" s="165" t="str">
        <f>IFERROR(+VLOOKUP(AD299,インプットシート!$B:$Z,25,0),"")</f>
        <v/>
      </c>
      <c r="AF299" s="165" t="str">
        <f>IFERROR(+VLOOKUP(AD299,インプットシート!$B:$Z,21,0),"")</f>
        <v/>
      </c>
      <c r="AG299">
        <v>44</v>
      </c>
      <c r="AH299" s="165" t="str">
        <f t="shared" si="80"/>
        <v>2年目印刷製本費44</v>
      </c>
      <c r="AI299" s="165" t="str">
        <f>IFERROR(+VLOOKUP(AH299,インプットシート!$B:$Z,25,0),"")</f>
        <v/>
      </c>
      <c r="AJ299" s="165" t="str">
        <f>IFERROR(+VLOOKUP(AH299,インプットシート!$B:$Z,21,0),"")</f>
        <v/>
      </c>
      <c r="AK299">
        <v>44</v>
      </c>
      <c r="AL299" s="165" t="str">
        <f t="shared" si="81"/>
        <v>2年目通信運搬費44</v>
      </c>
      <c r="AM299" s="165" t="str">
        <f>IFERROR(+VLOOKUP(AL299,インプットシート!$B:$Z,25,0),"")</f>
        <v/>
      </c>
      <c r="AN299" s="165" t="str">
        <f>IFERROR(+VLOOKUP(AL299,インプットシート!$B:$Z,21,0),"")</f>
        <v/>
      </c>
      <c r="AO299">
        <v>44</v>
      </c>
      <c r="AP299" s="165" t="str">
        <f t="shared" si="82"/>
        <v>2年目委託費44</v>
      </c>
      <c r="AQ299" s="165" t="str">
        <f>IFERROR(+VLOOKUP(AP299,インプットシート!$B:$Z,25,0),"")</f>
        <v/>
      </c>
      <c r="AR299" s="165" t="str">
        <f>IFERROR(+VLOOKUP(AP299,インプットシート!$B:$Z,21,0),"")</f>
        <v/>
      </c>
      <c r="AS299">
        <v>44</v>
      </c>
      <c r="AT299" s="165" t="str">
        <f t="shared" si="83"/>
        <v>2年目雑役務費44</v>
      </c>
      <c r="AU299" s="165" t="str">
        <f>IFERROR(+VLOOKUP(AT299,インプットシート!$B:$Z,25,0),"")</f>
        <v/>
      </c>
      <c r="AV299" s="165" t="str">
        <f>IFERROR(+VLOOKUP(AT299,インプットシート!$B:$Z,21,0),"")</f>
        <v/>
      </c>
      <c r="AW299">
        <v>44</v>
      </c>
      <c r="AX299" s="165" t="str">
        <f t="shared" si="84"/>
        <v>2年目保険料44</v>
      </c>
      <c r="AY299" s="165" t="str">
        <f>IFERROR(+VLOOKUP(AX299,インプットシート!$B:$Z,25,0),"")</f>
        <v/>
      </c>
      <c r="AZ299" s="165" t="str">
        <f>IFERROR(+VLOOKUP(AX299,インプットシート!$B:$Z,21,0),"")</f>
        <v/>
      </c>
      <c r="BA299">
        <v>44</v>
      </c>
      <c r="BB299" s="165" t="str">
        <f t="shared" si="85"/>
        <v>2年目その他の経費44</v>
      </c>
      <c r="BC299" s="165" t="str">
        <f>IFERROR(+VLOOKUP(BB299,インプットシート!$B:$Z,25,0),"")</f>
        <v/>
      </c>
      <c r="BD299" s="165" t="str">
        <f>IFERROR(+VLOOKUP(BB299,インプットシート!$B:$Z,21,0),"")</f>
        <v/>
      </c>
      <c r="BE299">
        <v>44</v>
      </c>
      <c r="BF299" s="165" t="str">
        <f t="shared" si="86"/>
        <v>2年目参加費収入44</v>
      </c>
      <c r="BG299" s="165" t="str">
        <f>IFERROR(+VLOOKUP(BF299,インプットシート!$B:$Z,25,0),"")</f>
        <v/>
      </c>
      <c r="BH299" s="165" t="str">
        <f>IFERROR(+VLOOKUP(BF299,インプットシート!$B:$Z,21,0),"")</f>
        <v/>
      </c>
      <c r="BI299">
        <v>44</v>
      </c>
      <c r="BJ299" s="165" t="str">
        <f t="shared" si="87"/>
        <v>2年目寄付金・協賛金収入44</v>
      </c>
      <c r="BK299" s="165" t="str">
        <f>IFERROR(+VLOOKUP(BJ299,インプットシート!$B:$Z,25,0),"")</f>
        <v/>
      </c>
      <c r="BL299" s="165" t="str">
        <f>IFERROR(+VLOOKUP(BJ299,インプットシート!$B:$Z,21,0),"")</f>
        <v/>
      </c>
      <c r="BM299">
        <v>44</v>
      </c>
      <c r="BN299" s="165" t="str">
        <f t="shared" si="88"/>
        <v>2年目一般会計繰入金44</v>
      </c>
      <c r="BO299" s="165" t="str">
        <f>IFERROR(+VLOOKUP(BN299,インプットシート!$B:$Z,25,0),"")</f>
        <v/>
      </c>
      <c r="BP299" s="165" t="str">
        <f>IFERROR(+VLOOKUP(BN299,インプットシート!$B:$Z,21,0),"")</f>
        <v/>
      </c>
      <c r="BQ299">
        <v>44</v>
      </c>
      <c r="BR299" s="165" t="str">
        <f t="shared" si="89"/>
        <v>2年目賃金（職員）44</v>
      </c>
      <c r="BS299" s="165" t="str">
        <f>IFERROR(+VLOOKUP(BR299,インプットシート!$B:$Z,25,0),"")</f>
        <v/>
      </c>
      <c r="BT299" s="165" t="str">
        <f>IFERROR(+VLOOKUP(BR299,インプットシート!$B:$Z,21,0),"")</f>
        <v/>
      </c>
    </row>
    <row r="300" spans="1:72">
      <c r="A300">
        <v>45</v>
      </c>
      <c r="B300" s="165" t="str">
        <f t="shared" si="72"/>
        <v>2年目謝金45</v>
      </c>
      <c r="C300" s="165" t="str">
        <f>IFERROR(+VLOOKUP(B300,インプットシート!$B:$Z,25,0),"")</f>
        <v/>
      </c>
      <c r="D300" s="165" t="str">
        <f>IFERROR(+VLOOKUP(B300,インプットシート!$B:$Z,21,0),"")</f>
        <v/>
      </c>
      <c r="E300">
        <v>45</v>
      </c>
      <c r="F300" s="165" t="str">
        <f t="shared" si="73"/>
        <v>2年目旅費45</v>
      </c>
      <c r="G300" s="165" t="str">
        <f>IFERROR(+VLOOKUP(F300,インプットシート!$B:$Z,25,0),"")</f>
        <v/>
      </c>
      <c r="H300" s="165" t="str">
        <f>IFERROR(+VLOOKUP(F300,インプットシート!$B:$Z,21,0),"")</f>
        <v/>
      </c>
      <c r="I300">
        <v>45</v>
      </c>
      <c r="J300" s="165" t="str">
        <f t="shared" si="74"/>
        <v>2年目賃金（アルバイト）45</v>
      </c>
      <c r="K300" s="165" t="str">
        <f>IFERROR(+VLOOKUP(J300,インプットシート!$B:$Z,25,0),"")</f>
        <v/>
      </c>
      <c r="L300" s="165" t="str">
        <f>IFERROR(+VLOOKUP(J300,インプットシート!$B:$Z,21,0),"")</f>
        <v/>
      </c>
      <c r="M300">
        <v>45</v>
      </c>
      <c r="N300" s="165" t="str">
        <f t="shared" si="75"/>
        <v>2年目家賃45</v>
      </c>
      <c r="O300" s="165" t="str">
        <f>IFERROR(+VLOOKUP(N300,インプットシート!$B:$Z,25,0),"")</f>
        <v/>
      </c>
      <c r="P300" s="165" t="str">
        <f>IFERROR(+VLOOKUP(N300,インプットシート!$B:$Z,21,0),"")</f>
        <v/>
      </c>
      <c r="Q300">
        <v>45</v>
      </c>
      <c r="R300" s="165" t="str">
        <f t="shared" si="76"/>
        <v>2年目光熱水費45</v>
      </c>
      <c r="S300" s="165" t="str">
        <f>IFERROR(+VLOOKUP(R300,インプットシート!$B:$Z,25,0),"")</f>
        <v/>
      </c>
      <c r="T300" s="165" t="str">
        <f>IFERROR(+VLOOKUP(R300,インプットシート!$B:$Z,21,0),"")</f>
        <v/>
      </c>
      <c r="U300">
        <v>45</v>
      </c>
      <c r="V300" s="165" t="str">
        <f t="shared" si="77"/>
        <v>2年目備品購入費45</v>
      </c>
      <c r="W300" s="165" t="str">
        <f>IFERROR(+VLOOKUP(V300,インプットシート!$B:$Z,25,0),"")</f>
        <v/>
      </c>
      <c r="X300" s="165" t="str">
        <f>IFERROR(+VLOOKUP(V300,インプットシート!$B:$Z,21,0),"")</f>
        <v/>
      </c>
      <c r="Y300">
        <v>45</v>
      </c>
      <c r="Z300" s="165" t="str">
        <f t="shared" si="78"/>
        <v>2年目消耗品費45</v>
      </c>
      <c r="AA300" s="165" t="str">
        <f>IFERROR(+VLOOKUP(Z300,インプットシート!$B:$Z,25,0),"")</f>
        <v/>
      </c>
      <c r="AB300" s="165" t="str">
        <f>IFERROR(+VLOOKUP(Z300,インプットシート!$B:$Z,21,0),"")</f>
        <v/>
      </c>
      <c r="AC300">
        <v>45</v>
      </c>
      <c r="AD300" s="165" t="str">
        <f t="shared" si="79"/>
        <v>2年目借料損料45</v>
      </c>
      <c r="AE300" s="165" t="str">
        <f>IFERROR(+VLOOKUP(AD300,インプットシート!$B:$Z,25,0),"")</f>
        <v/>
      </c>
      <c r="AF300" s="165" t="str">
        <f>IFERROR(+VLOOKUP(AD300,インプットシート!$B:$Z,21,0),"")</f>
        <v/>
      </c>
      <c r="AG300">
        <v>45</v>
      </c>
      <c r="AH300" s="165" t="str">
        <f t="shared" si="80"/>
        <v>2年目印刷製本費45</v>
      </c>
      <c r="AI300" s="165" t="str">
        <f>IFERROR(+VLOOKUP(AH300,インプットシート!$B:$Z,25,0),"")</f>
        <v/>
      </c>
      <c r="AJ300" s="165" t="str">
        <f>IFERROR(+VLOOKUP(AH300,インプットシート!$B:$Z,21,0),"")</f>
        <v/>
      </c>
      <c r="AK300">
        <v>45</v>
      </c>
      <c r="AL300" s="165" t="str">
        <f t="shared" si="81"/>
        <v>2年目通信運搬費45</v>
      </c>
      <c r="AM300" s="165" t="str">
        <f>IFERROR(+VLOOKUP(AL300,インプットシート!$B:$Z,25,0),"")</f>
        <v/>
      </c>
      <c r="AN300" s="165" t="str">
        <f>IFERROR(+VLOOKUP(AL300,インプットシート!$B:$Z,21,0),"")</f>
        <v/>
      </c>
      <c r="AO300">
        <v>45</v>
      </c>
      <c r="AP300" s="165" t="str">
        <f t="shared" si="82"/>
        <v>2年目委託費45</v>
      </c>
      <c r="AQ300" s="165" t="str">
        <f>IFERROR(+VLOOKUP(AP300,インプットシート!$B:$Z,25,0),"")</f>
        <v/>
      </c>
      <c r="AR300" s="165" t="str">
        <f>IFERROR(+VLOOKUP(AP300,インプットシート!$B:$Z,21,0),"")</f>
        <v/>
      </c>
      <c r="AS300">
        <v>45</v>
      </c>
      <c r="AT300" s="165" t="str">
        <f t="shared" si="83"/>
        <v>2年目雑役務費45</v>
      </c>
      <c r="AU300" s="165" t="str">
        <f>IFERROR(+VLOOKUP(AT300,インプットシート!$B:$Z,25,0),"")</f>
        <v/>
      </c>
      <c r="AV300" s="165" t="str">
        <f>IFERROR(+VLOOKUP(AT300,インプットシート!$B:$Z,21,0),"")</f>
        <v/>
      </c>
      <c r="AW300">
        <v>45</v>
      </c>
      <c r="AX300" s="165" t="str">
        <f t="shared" si="84"/>
        <v>2年目保険料45</v>
      </c>
      <c r="AY300" s="165" t="str">
        <f>IFERROR(+VLOOKUP(AX300,インプットシート!$B:$Z,25,0),"")</f>
        <v/>
      </c>
      <c r="AZ300" s="165" t="str">
        <f>IFERROR(+VLOOKUP(AX300,インプットシート!$B:$Z,21,0),"")</f>
        <v/>
      </c>
      <c r="BA300">
        <v>45</v>
      </c>
      <c r="BB300" s="165" t="str">
        <f t="shared" si="85"/>
        <v>2年目その他の経費45</v>
      </c>
      <c r="BC300" s="165" t="str">
        <f>IFERROR(+VLOOKUP(BB300,インプットシート!$B:$Z,25,0),"")</f>
        <v/>
      </c>
      <c r="BD300" s="165" t="str">
        <f>IFERROR(+VLOOKUP(BB300,インプットシート!$B:$Z,21,0),"")</f>
        <v/>
      </c>
      <c r="BE300">
        <v>45</v>
      </c>
      <c r="BF300" s="165" t="str">
        <f t="shared" si="86"/>
        <v>2年目参加費収入45</v>
      </c>
      <c r="BG300" s="165" t="str">
        <f>IFERROR(+VLOOKUP(BF300,インプットシート!$B:$Z,25,0),"")</f>
        <v/>
      </c>
      <c r="BH300" s="165" t="str">
        <f>IFERROR(+VLOOKUP(BF300,インプットシート!$B:$Z,21,0),"")</f>
        <v/>
      </c>
      <c r="BI300">
        <v>45</v>
      </c>
      <c r="BJ300" s="165" t="str">
        <f t="shared" si="87"/>
        <v>2年目寄付金・協賛金収入45</v>
      </c>
      <c r="BK300" s="165" t="str">
        <f>IFERROR(+VLOOKUP(BJ300,インプットシート!$B:$Z,25,0),"")</f>
        <v/>
      </c>
      <c r="BL300" s="165" t="str">
        <f>IFERROR(+VLOOKUP(BJ300,インプットシート!$B:$Z,21,0),"")</f>
        <v/>
      </c>
      <c r="BM300">
        <v>45</v>
      </c>
      <c r="BN300" s="165" t="str">
        <f t="shared" si="88"/>
        <v>2年目一般会計繰入金45</v>
      </c>
      <c r="BO300" s="165" t="str">
        <f>IFERROR(+VLOOKUP(BN300,インプットシート!$B:$Z,25,0),"")</f>
        <v/>
      </c>
      <c r="BP300" s="165" t="str">
        <f>IFERROR(+VLOOKUP(BN300,インプットシート!$B:$Z,21,0),"")</f>
        <v/>
      </c>
      <c r="BQ300">
        <v>45</v>
      </c>
      <c r="BR300" s="165" t="str">
        <f t="shared" si="89"/>
        <v>2年目賃金（職員）45</v>
      </c>
      <c r="BS300" s="165" t="str">
        <f>IFERROR(+VLOOKUP(BR300,インプットシート!$B:$Z,25,0),"")</f>
        <v/>
      </c>
      <c r="BT300" s="165" t="str">
        <f>IFERROR(+VLOOKUP(BR300,インプットシート!$B:$Z,21,0),"")</f>
        <v/>
      </c>
    </row>
    <row r="301" spans="1:72">
      <c r="A301">
        <v>46</v>
      </c>
      <c r="B301" s="165" t="str">
        <f t="shared" si="72"/>
        <v>2年目謝金46</v>
      </c>
      <c r="C301" s="165" t="str">
        <f>IFERROR(+VLOOKUP(B301,インプットシート!$B:$Z,25,0),"")</f>
        <v/>
      </c>
      <c r="D301" s="165" t="str">
        <f>IFERROR(+VLOOKUP(B301,インプットシート!$B:$Z,21,0),"")</f>
        <v/>
      </c>
      <c r="E301">
        <v>46</v>
      </c>
      <c r="F301" s="165" t="str">
        <f t="shared" si="73"/>
        <v>2年目旅費46</v>
      </c>
      <c r="G301" s="165" t="str">
        <f>IFERROR(+VLOOKUP(F301,インプットシート!$B:$Z,25,0),"")</f>
        <v/>
      </c>
      <c r="H301" s="165" t="str">
        <f>IFERROR(+VLOOKUP(F301,インプットシート!$B:$Z,21,0),"")</f>
        <v/>
      </c>
      <c r="I301">
        <v>46</v>
      </c>
      <c r="J301" s="165" t="str">
        <f t="shared" si="74"/>
        <v>2年目賃金（アルバイト）46</v>
      </c>
      <c r="K301" s="165" t="str">
        <f>IFERROR(+VLOOKUP(J301,インプットシート!$B:$Z,25,0),"")</f>
        <v/>
      </c>
      <c r="L301" s="165" t="str">
        <f>IFERROR(+VLOOKUP(J301,インプットシート!$B:$Z,21,0),"")</f>
        <v/>
      </c>
      <c r="M301">
        <v>46</v>
      </c>
      <c r="N301" s="165" t="str">
        <f t="shared" si="75"/>
        <v>2年目家賃46</v>
      </c>
      <c r="O301" s="165" t="str">
        <f>IFERROR(+VLOOKUP(N301,インプットシート!$B:$Z,25,0),"")</f>
        <v/>
      </c>
      <c r="P301" s="165" t="str">
        <f>IFERROR(+VLOOKUP(N301,インプットシート!$B:$Z,21,0),"")</f>
        <v/>
      </c>
      <c r="Q301">
        <v>46</v>
      </c>
      <c r="R301" s="165" t="str">
        <f t="shared" si="76"/>
        <v>2年目光熱水費46</v>
      </c>
      <c r="S301" s="165" t="str">
        <f>IFERROR(+VLOOKUP(R301,インプットシート!$B:$Z,25,0),"")</f>
        <v/>
      </c>
      <c r="T301" s="165" t="str">
        <f>IFERROR(+VLOOKUP(R301,インプットシート!$B:$Z,21,0),"")</f>
        <v/>
      </c>
      <c r="U301">
        <v>46</v>
      </c>
      <c r="V301" s="165" t="str">
        <f t="shared" si="77"/>
        <v>2年目備品購入費46</v>
      </c>
      <c r="W301" s="165" t="str">
        <f>IFERROR(+VLOOKUP(V301,インプットシート!$B:$Z,25,0),"")</f>
        <v/>
      </c>
      <c r="X301" s="165" t="str">
        <f>IFERROR(+VLOOKUP(V301,インプットシート!$B:$Z,21,0),"")</f>
        <v/>
      </c>
      <c r="Y301">
        <v>46</v>
      </c>
      <c r="Z301" s="165" t="str">
        <f t="shared" si="78"/>
        <v>2年目消耗品費46</v>
      </c>
      <c r="AA301" s="165" t="str">
        <f>IFERROR(+VLOOKUP(Z301,インプットシート!$B:$Z,25,0),"")</f>
        <v/>
      </c>
      <c r="AB301" s="165" t="str">
        <f>IFERROR(+VLOOKUP(Z301,インプットシート!$B:$Z,21,0),"")</f>
        <v/>
      </c>
      <c r="AC301">
        <v>46</v>
      </c>
      <c r="AD301" s="165" t="str">
        <f t="shared" si="79"/>
        <v>2年目借料損料46</v>
      </c>
      <c r="AE301" s="165" t="str">
        <f>IFERROR(+VLOOKUP(AD301,インプットシート!$B:$Z,25,0),"")</f>
        <v/>
      </c>
      <c r="AF301" s="165" t="str">
        <f>IFERROR(+VLOOKUP(AD301,インプットシート!$B:$Z,21,0),"")</f>
        <v/>
      </c>
      <c r="AG301">
        <v>46</v>
      </c>
      <c r="AH301" s="165" t="str">
        <f t="shared" si="80"/>
        <v>2年目印刷製本費46</v>
      </c>
      <c r="AI301" s="165" t="str">
        <f>IFERROR(+VLOOKUP(AH301,インプットシート!$B:$Z,25,0),"")</f>
        <v/>
      </c>
      <c r="AJ301" s="165" t="str">
        <f>IFERROR(+VLOOKUP(AH301,インプットシート!$B:$Z,21,0),"")</f>
        <v/>
      </c>
      <c r="AK301">
        <v>46</v>
      </c>
      <c r="AL301" s="165" t="str">
        <f t="shared" si="81"/>
        <v>2年目通信運搬費46</v>
      </c>
      <c r="AM301" s="165" t="str">
        <f>IFERROR(+VLOOKUP(AL301,インプットシート!$B:$Z,25,0),"")</f>
        <v/>
      </c>
      <c r="AN301" s="165" t="str">
        <f>IFERROR(+VLOOKUP(AL301,インプットシート!$B:$Z,21,0),"")</f>
        <v/>
      </c>
      <c r="AO301">
        <v>46</v>
      </c>
      <c r="AP301" s="165" t="str">
        <f t="shared" si="82"/>
        <v>2年目委託費46</v>
      </c>
      <c r="AQ301" s="165" t="str">
        <f>IFERROR(+VLOOKUP(AP301,インプットシート!$B:$Z,25,0),"")</f>
        <v/>
      </c>
      <c r="AR301" s="165" t="str">
        <f>IFERROR(+VLOOKUP(AP301,インプットシート!$B:$Z,21,0),"")</f>
        <v/>
      </c>
      <c r="AS301">
        <v>46</v>
      </c>
      <c r="AT301" s="165" t="str">
        <f t="shared" si="83"/>
        <v>2年目雑役務費46</v>
      </c>
      <c r="AU301" s="165" t="str">
        <f>IFERROR(+VLOOKUP(AT301,インプットシート!$B:$Z,25,0),"")</f>
        <v/>
      </c>
      <c r="AV301" s="165" t="str">
        <f>IFERROR(+VLOOKUP(AT301,インプットシート!$B:$Z,21,0),"")</f>
        <v/>
      </c>
      <c r="AW301">
        <v>46</v>
      </c>
      <c r="AX301" s="165" t="str">
        <f t="shared" si="84"/>
        <v>2年目保険料46</v>
      </c>
      <c r="AY301" s="165" t="str">
        <f>IFERROR(+VLOOKUP(AX301,インプットシート!$B:$Z,25,0),"")</f>
        <v/>
      </c>
      <c r="AZ301" s="165" t="str">
        <f>IFERROR(+VLOOKUP(AX301,インプットシート!$B:$Z,21,0),"")</f>
        <v/>
      </c>
      <c r="BA301">
        <v>46</v>
      </c>
      <c r="BB301" s="165" t="str">
        <f t="shared" si="85"/>
        <v>2年目その他の経費46</v>
      </c>
      <c r="BC301" s="165" t="str">
        <f>IFERROR(+VLOOKUP(BB301,インプットシート!$B:$Z,25,0),"")</f>
        <v/>
      </c>
      <c r="BD301" s="165" t="str">
        <f>IFERROR(+VLOOKUP(BB301,インプットシート!$B:$Z,21,0),"")</f>
        <v/>
      </c>
      <c r="BE301">
        <v>46</v>
      </c>
      <c r="BF301" s="165" t="str">
        <f t="shared" si="86"/>
        <v>2年目参加費収入46</v>
      </c>
      <c r="BG301" s="165" t="str">
        <f>IFERROR(+VLOOKUP(BF301,インプットシート!$B:$Z,25,0),"")</f>
        <v/>
      </c>
      <c r="BH301" s="165" t="str">
        <f>IFERROR(+VLOOKUP(BF301,インプットシート!$B:$Z,21,0),"")</f>
        <v/>
      </c>
      <c r="BI301">
        <v>46</v>
      </c>
      <c r="BJ301" s="165" t="str">
        <f t="shared" si="87"/>
        <v>2年目寄付金・協賛金収入46</v>
      </c>
      <c r="BK301" s="165" t="str">
        <f>IFERROR(+VLOOKUP(BJ301,インプットシート!$B:$Z,25,0),"")</f>
        <v/>
      </c>
      <c r="BL301" s="165" t="str">
        <f>IFERROR(+VLOOKUP(BJ301,インプットシート!$B:$Z,21,0),"")</f>
        <v/>
      </c>
      <c r="BM301">
        <v>46</v>
      </c>
      <c r="BN301" s="165" t="str">
        <f t="shared" si="88"/>
        <v>2年目一般会計繰入金46</v>
      </c>
      <c r="BO301" s="165" t="str">
        <f>IFERROR(+VLOOKUP(BN301,インプットシート!$B:$Z,25,0),"")</f>
        <v/>
      </c>
      <c r="BP301" s="165" t="str">
        <f>IFERROR(+VLOOKUP(BN301,インプットシート!$B:$Z,21,0),"")</f>
        <v/>
      </c>
      <c r="BQ301">
        <v>46</v>
      </c>
      <c r="BR301" s="165" t="str">
        <f t="shared" si="89"/>
        <v>2年目賃金（職員）46</v>
      </c>
      <c r="BS301" s="165" t="str">
        <f>IFERROR(+VLOOKUP(BR301,インプットシート!$B:$Z,25,0),"")</f>
        <v/>
      </c>
      <c r="BT301" s="165" t="str">
        <f>IFERROR(+VLOOKUP(BR301,インプットシート!$B:$Z,21,0),"")</f>
        <v/>
      </c>
    </row>
    <row r="302" spans="1:72">
      <c r="A302">
        <v>47</v>
      </c>
      <c r="B302" s="165" t="str">
        <f t="shared" si="72"/>
        <v>2年目謝金47</v>
      </c>
      <c r="C302" s="165" t="str">
        <f>IFERROR(+VLOOKUP(B302,インプットシート!$B:$Z,25,0),"")</f>
        <v/>
      </c>
      <c r="D302" s="165" t="str">
        <f>IFERROR(+VLOOKUP(B302,インプットシート!$B:$Z,21,0),"")</f>
        <v/>
      </c>
      <c r="E302">
        <v>47</v>
      </c>
      <c r="F302" s="165" t="str">
        <f t="shared" si="73"/>
        <v>2年目旅費47</v>
      </c>
      <c r="G302" s="165" t="str">
        <f>IFERROR(+VLOOKUP(F302,インプットシート!$B:$Z,25,0),"")</f>
        <v/>
      </c>
      <c r="H302" s="165" t="str">
        <f>IFERROR(+VLOOKUP(F302,インプットシート!$B:$Z,21,0),"")</f>
        <v/>
      </c>
      <c r="I302">
        <v>47</v>
      </c>
      <c r="J302" s="165" t="str">
        <f t="shared" si="74"/>
        <v>2年目賃金（アルバイト）47</v>
      </c>
      <c r="K302" s="165" t="str">
        <f>IFERROR(+VLOOKUP(J302,インプットシート!$B:$Z,25,0),"")</f>
        <v/>
      </c>
      <c r="L302" s="165" t="str">
        <f>IFERROR(+VLOOKUP(J302,インプットシート!$B:$Z,21,0),"")</f>
        <v/>
      </c>
      <c r="M302">
        <v>47</v>
      </c>
      <c r="N302" s="165" t="str">
        <f t="shared" si="75"/>
        <v>2年目家賃47</v>
      </c>
      <c r="O302" s="165" t="str">
        <f>IFERROR(+VLOOKUP(N302,インプットシート!$B:$Z,25,0),"")</f>
        <v/>
      </c>
      <c r="P302" s="165" t="str">
        <f>IFERROR(+VLOOKUP(N302,インプットシート!$B:$Z,21,0),"")</f>
        <v/>
      </c>
      <c r="Q302">
        <v>47</v>
      </c>
      <c r="R302" s="165" t="str">
        <f t="shared" si="76"/>
        <v>2年目光熱水費47</v>
      </c>
      <c r="S302" s="165" t="str">
        <f>IFERROR(+VLOOKUP(R302,インプットシート!$B:$Z,25,0),"")</f>
        <v/>
      </c>
      <c r="T302" s="165" t="str">
        <f>IFERROR(+VLOOKUP(R302,インプットシート!$B:$Z,21,0),"")</f>
        <v/>
      </c>
      <c r="U302">
        <v>47</v>
      </c>
      <c r="V302" s="165" t="str">
        <f t="shared" si="77"/>
        <v>2年目備品購入費47</v>
      </c>
      <c r="W302" s="165" t="str">
        <f>IFERROR(+VLOOKUP(V302,インプットシート!$B:$Z,25,0),"")</f>
        <v/>
      </c>
      <c r="X302" s="165" t="str">
        <f>IFERROR(+VLOOKUP(V302,インプットシート!$B:$Z,21,0),"")</f>
        <v/>
      </c>
      <c r="Y302">
        <v>47</v>
      </c>
      <c r="Z302" s="165" t="str">
        <f t="shared" si="78"/>
        <v>2年目消耗品費47</v>
      </c>
      <c r="AA302" s="165" t="str">
        <f>IFERROR(+VLOOKUP(Z302,インプットシート!$B:$Z,25,0),"")</f>
        <v/>
      </c>
      <c r="AB302" s="165" t="str">
        <f>IFERROR(+VLOOKUP(Z302,インプットシート!$B:$Z,21,0),"")</f>
        <v/>
      </c>
      <c r="AC302">
        <v>47</v>
      </c>
      <c r="AD302" s="165" t="str">
        <f t="shared" si="79"/>
        <v>2年目借料損料47</v>
      </c>
      <c r="AE302" s="165" t="str">
        <f>IFERROR(+VLOOKUP(AD302,インプットシート!$B:$Z,25,0),"")</f>
        <v/>
      </c>
      <c r="AF302" s="165" t="str">
        <f>IFERROR(+VLOOKUP(AD302,インプットシート!$B:$Z,21,0),"")</f>
        <v/>
      </c>
      <c r="AG302">
        <v>47</v>
      </c>
      <c r="AH302" s="165" t="str">
        <f t="shared" si="80"/>
        <v>2年目印刷製本費47</v>
      </c>
      <c r="AI302" s="165" t="str">
        <f>IFERROR(+VLOOKUP(AH302,インプットシート!$B:$Z,25,0),"")</f>
        <v/>
      </c>
      <c r="AJ302" s="165" t="str">
        <f>IFERROR(+VLOOKUP(AH302,インプットシート!$B:$Z,21,0),"")</f>
        <v/>
      </c>
      <c r="AK302">
        <v>47</v>
      </c>
      <c r="AL302" s="165" t="str">
        <f t="shared" si="81"/>
        <v>2年目通信運搬費47</v>
      </c>
      <c r="AM302" s="165" t="str">
        <f>IFERROR(+VLOOKUP(AL302,インプットシート!$B:$Z,25,0),"")</f>
        <v/>
      </c>
      <c r="AN302" s="165" t="str">
        <f>IFERROR(+VLOOKUP(AL302,インプットシート!$B:$Z,21,0),"")</f>
        <v/>
      </c>
      <c r="AO302">
        <v>47</v>
      </c>
      <c r="AP302" s="165" t="str">
        <f t="shared" si="82"/>
        <v>2年目委託費47</v>
      </c>
      <c r="AQ302" s="165" t="str">
        <f>IFERROR(+VLOOKUP(AP302,インプットシート!$B:$Z,25,0),"")</f>
        <v/>
      </c>
      <c r="AR302" s="165" t="str">
        <f>IFERROR(+VLOOKUP(AP302,インプットシート!$B:$Z,21,0),"")</f>
        <v/>
      </c>
      <c r="AS302">
        <v>47</v>
      </c>
      <c r="AT302" s="165" t="str">
        <f t="shared" si="83"/>
        <v>2年目雑役務費47</v>
      </c>
      <c r="AU302" s="165" t="str">
        <f>IFERROR(+VLOOKUP(AT302,インプットシート!$B:$Z,25,0),"")</f>
        <v/>
      </c>
      <c r="AV302" s="165" t="str">
        <f>IFERROR(+VLOOKUP(AT302,インプットシート!$B:$Z,21,0),"")</f>
        <v/>
      </c>
      <c r="AW302">
        <v>47</v>
      </c>
      <c r="AX302" s="165" t="str">
        <f t="shared" si="84"/>
        <v>2年目保険料47</v>
      </c>
      <c r="AY302" s="165" t="str">
        <f>IFERROR(+VLOOKUP(AX302,インプットシート!$B:$Z,25,0),"")</f>
        <v/>
      </c>
      <c r="AZ302" s="165" t="str">
        <f>IFERROR(+VLOOKUP(AX302,インプットシート!$B:$Z,21,0),"")</f>
        <v/>
      </c>
      <c r="BA302">
        <v>47</v>
      </c>
      <c r="BB302" s="165" t="str">
        <f t="shared" si="85"/>
        <v>2年目その他の経費47</v>
      </c>
      <c r="BC302" s="165" t="str">
        <f>IFERROR(+VLOOKUP(BB302,インプットシート!$B:$Z,25,0),"")</f>
        <v/>
      </c>
      <c r="BD302" s="165" t="str">
        <f>IFERROR(+VLOOKUP(BB302,インプットシート!$B:$Z,21,0),"")</f>
        <v/>
      </c>
      <c r="BE302">
        <v>47</v>
      </c>
      <c r="BF302" s="165" t="str">
        <f t="shared" si="86"/>
        <v>2年目参加費収入47</v>
      </c>
      <c r="BG302" s="165" t="str">
        <f>IFERROR(+VLOOKUP(BF302,インプットシート!$B:$Z,25,0),"")</f>
        <v/>
      </c>
      <c r="BH302" s="165" t="str">
        <f>IFERROR(+VLOOKUP(BF302,インプットシート!$B:$Z,21,0),"")</f>
        <v/>
      </c>
      <c r="BI302">
        <v>47</v>
      </c>
      <c r="BJ302" s="165" t="str">
        <f t="shared" si="87"/>
        <v>2年目寄付金・協賛金収入47</v>
      </c>
      <c r="BK302" s="165" t="str">
        <f>IFERROR(+VLOOKUP(BJ302,インプットシート!$B:$Z,25,0),"")</f>
        <v/>
      </c>
      <c r="BL302" s="165" t="str">
        <f>IFERROR(+VLOOKUP(BJ302,インプットシート!$B:$Z,21,0),"")</f>
        <v/>
      </c>
      <c r="BM302">
        <v>47</v>
      </c>
      <c r="BN302" s="165" t="str">
        <f t="shared" si="88"/>
        <v>2年目一般会計繰入金47</v>
      </c>
      <c r="BO302" s="165" t="str">
        <f>IFERROR(+VLOOKUP(BN302,インプットシート!$B:$Z,25,0),"")</f>
        <v/>
      </c>
      <c r="BP302" s="165" t="str">
        <f>IFERROR(+VLOOKUP(BN302,インプットシート!$B:$Z,21,0),"")</f>
        <v/>
      </c>
      <c r="BQ302">
        <v>47</v>
      </c>
      <c r="BR302" s="165" t="str">
        <f t="shared" si="89"/>
        <v>2年目賃金（職員）47</v>
      </c>
      <c r="BS302" s="165" t="str">
        <f>IFERROR(+VLOOKUP(BR302,インプットシート!$B:$Z,25,0),"")</f>
        <v/>
      </c>
      <c r="BT302" s="165" t="str">
        <f>IFERROR(+VLOOKUP(BR302,インプットシート!$B:$Z,21,0),"")</f>
        <v/>
      </c>
    </row>
    <row r="303" spans="1:72">
      <c r="A303">
        <v>48</v>
      </c>
      <c r="B303" s="165" t="str">
        <f t="shared" si="72"/>
        <v>2年目謝金48</v>
      </c>
      <c r="C303" s="165" t="str">
        <f>IFERROR(+VLOOKUP(B303,インプットシート!$B:$Z,25,0),"")</f>
        <v/>
      </c>
      <c r="D303" s="165" t="str">
        <f>IFERROR(+VLOOKUP(B303,インプットシート!$B:$Z,21,0),"")</f>
        <v/>
      </c>
      <c r="E303">
        <v>48</v>
      </c>
      <c r="F303" s="165" t="str">
        <f t="shared" si="73"/>
        <v>2年目旅費48</v>
      </c>
      <c r="G303" s="165" t="str">
        <f>IFERROR(+VLOOKUP(F303,インプットシート!$B:$Z,25,0),"")</f>
        <v/>
      </c>
      <c r="H303" s="165" t="str">
        <f>IFERROR(+VLOOKUP(F303,インプットシート!$B:$Z,21,0),"")</f>
        <v/>
      </c>
      <c r="I303">
        <v>48</v>
      </c>
      <c r="J303" s="165" t="str">
        <f t="shared" si="74"/>
        <v>2年目賃金（アルバイト）48</v>
      </c>
      <c r="K303" s="165" t="str">
        <f>IFERROR(+VLOOKUP(J303,インプットシート!$B:$Z,25,0),"")</f>
        <v/>
      </c>
      <c r="L303" s="165" t="str">
        <f>IFERROR(+VLOOKUP(J303,インプットシート!$B:$Z,21,0),"")</f>
        <v/>
      </c>
      <c r="M303">
        <v>48</v>
      </c>
      <c r="N303" s="165" t="str">
        <f t="shared" si="75"/>
        <v>2年目家賃48</v>
      </c>
      <c r="O303" s="165" t="str">
        <f>IFERROR(+VLOOKUP(N303,インプットシート!$B:$Z,25,0),"")</f>
        <v/>
      </c>
      <c r="P303" s="165" t="str">
        <f>IFERROR(+VLOOKUP(N303,インプットシート!$B:$Z,21,0),"")</f>
        <v/>
      </c>
      <c r="Q303">
        <v>48</v>
      </c>
      <c r="R303" s="165" t="str">
        <f t="shared" si="76"/>
        <v>2年目光熱水費48</v>
      </c>
      <c r="S303" s="165" t="str">
        <f>IFERROR(+VLOOKUP(R303,インプットシート!$B:$Z,25,0),"")</f>
        <v/>
      </c>
      <c r="T303" s="165" t="str">
        <f>IFERROR(+VLOOKUP(R303,インプットシート!$B:$Z,21,0),"")</f>
        <v/>
      </c>
      <c r="U303">
        <v>48</v>
      </c>
      <c r="V303" s="165" t="str">
        <f t="shared" si="77"/>
        <v>2年目備品購入費48</v>
      </c>
      <c r="W303" s="165" t="str">
        <f>IFERROR(+VLOOKUP(V303,インプットシート!$B:$Z,25,0),"")</f>
        <v/>
      </c>
      <c r="X303" s="165" t="str">
        <f>IFERROR(+VLOOKUP(V303,インプットシート!$B:$Z,21,0),"")</f>
        <v/>
      </c>
      <c r="Y303">
        <v>48</v>
      </c>
      <c r="Z303" s="165" t="str">
        <f t="shared" si="78"/>
        <v>2年目消耗品費48</v>
      </c>
      <c r="AA303" s="165" t="str">
        <f>IFERROR(+VLOOKUP(Z303,インプットシート!$B:$Z,25,0),"")</f>
        <v/>
      </c>
      <c r="AB303" s="165" t="str">
        <f>IFERROR(+VLOOKUP(Z303,インプットシート!$B:$Z,21,0),"")</f>
        <v/>
      </c>
      <c r="AC303">
        <v>48</v>
      </c>
      <c r="AD303" s="165" t="str">
        <f t="shared" si="79"/>
        <v>2年目借料損料48</v>
      </c>
      <c r="AE303" s="165" t="str">
        <f>IFERROR(+VLOOKUP(AD303,インプットシート!$B:$Z,25,0),"")</f>
        <v/>
      </c>
      <c r="AF303" s="165" t="str">
        <f>IFERROR(+VLOOKUP(AD303,インプットシート!$B:$Z,21,0),"")</f>
        <v/>
      </c>
      <c r="AG303">
        <v>48</v>
      </c>
      <c r="AH303" s="165" t="str">
        <f t="shared" si="80"/>
        <v>2年目印刷製本費48</v>
      </c>
      <c r="AI303" s="165" t="str">
        <f>IFERROR(+VLOOKUP(AH303,インプットシート!$B:$Z,25,0),"")</f>
        <v/>
      </c>
      <c r="AJ303" s="165" t="str">
        <f>IFERROR(+VLOOKUP(AH303,インプットシート!$B:$Z,21,0),"")</f>
        <v/>
      </c>
      <c r="AK303">
        <v>48</v>
      </c>
      <c r="AL303" s="165" t="str">
        <f t="shared" si="81"/>
        <v>2年目通信運搬費48</v>
      </c>
      <c r="AM303" s="165" t="str">
        <f>IFERROR(+VLOOKUP(AL303,インプットシート!$B:$Z,25,0),"")</f>
        <v/>
      </c>
      <c r="AN303" s="165" t="str">
        <f>IFERROR(+VLOOKUP(AL303,インプットシート!$B:$Z,21,0),"")</f>
        <v/>
      </c>
      <c r="AO303">
        <v>48</v>
      </c>
      <c r="AP303" s="165" t="str">
        <f t="shared" si="82"/>
        <v>2年目委託費48</v>
      </c>
      <c r="AQ303" s="165" t="str">
        <f>IFERROR(+VLOOKUP(AP303,インプットシート!$B:$Z,25,0),"")</f>
        <v/>
      </c>
      <c r="AR303" s="165" t="str">
        <f>IFERROR(+VLOOKUP(AP303,インプットシート!$B:$Z,21,0),"")</f>
        <v/>
      </c>
      <c r="AS303">
        <v>48</v>
      </c>
      <c r="AT303" s="165" t="str">
        <f t="shared" si="83"/>
        <v>2年目雑役務費48</v>
      </c>
      <c r="AU303" s="165" t="str">
        <f>IFERROR(+VLOOKUP(AT303,インプットシート!$B:$Z,25,0),"")</f>
        <v/>
      </c>
      <c r="AV303" s="165" t="str">
        <f>IFERROR(+VLOOKUP(AT303,インプットシート!$B:$Z,21,0),"")</f>
        <v/>
      </c>
      <c r="AW303">
        <v>48</v>
      </c>
      <c r="AX303" s="165" t="str">
        <f t="shared" si="84"/>
        <v>2年目保険料48</v>
      </c>
      <c r="AY303" s="165" t="str">
        <f>IFERROR(+VLOOKUP(AX303,インプットシート!$B:$Z,25,0),"")</f>
        <v/>
      </c>
      <c r="AZ303" s="165" t="str">
        <f>IFERROR(+VLOOKUP(AX303,インプットシート!$B:$Z,21,0),"")</f>
        <v/>
      </c>
      <c r="BA303">
        <v>48</v>
      </c>
      <c r="BB303" s="165" t="str">
        <f t="shared" si="85"/>
        <v>2年目その他の経費48</v>
      </c>
      <c r="BC303" s="165" t="str">
        <f>IFERROR(+VLOOKUP(BB303,インプットシート!$B:$Z,25,0),"")</f>
        <v/>
      </c>
      <c r="BD303" s="165" t="str">
        <f>IFERROR(+VLOOKUP(BB303,インプットシート!$B:$Z,21,0),"")</f>
        <v/>
      </c>
      <c r="BE303">
        <v>48</v>
      </c>
      <c r="BF303" s="165" t="str">
        <f t="shared" si="86"/>
        <v>2年目参加費収入48</v>
      </c>
      <c r="BG303" s="165" t="str">
        <f>IFERROR(+VLOOKUP(BF303,インプットシート!$B:$Z,25,0),"")</f>
        <v/>
      </c>
      <c r="BH303" s="165" t="str">
        <f>IFERROR(+VLOOKUP(BF303,インプットシート!$B:$Z,21,0),"")</f>
        <v/>
      </c>
      <c r="BI303">
        <v>48</v>
      </c>
      <c r="BJ303" s="165" t="str">
        <f t="shared" si="87"/>
        <v>2年目寄付金・協賛金収入48</v>
      </c>
      <c r="BK303" s="165" t="str">
        <f>IFERROR(+VLOOKUP(BJ303,インプットシート!$B:$Z,25,0),"")</f>
        <v/>
      </c>
      <c r="BL303" s="165" t="str">
        <f>IFERROR(+VLOOKUP(BJ303,インプットシート!$B:$Z,21,0),"")</f>
        <v/>
      </c>
      <c r="BM303">
        <v>48</v>
      </c>
      <c r="BN303" s="165" t="str">
        <f t="shared" si="88"/>
        <v>2年目一般会計繰入金48</v>
      </c>
      <c r="BO303" s="165" t="str">
        <f>IFERROR(+VLOOKUP(BN303,インプットシート!$B:$Z,25,0),"")</f>
        <v/>
      </c>
      <c r="BP303" s="165" t="str">
        <f>IFERROR(+VLOOKUP(BN303,インプットシート!$B:$Z,21,0),"")</f>
        <v/>
      </c>
      <c r="BQ303">
        <v>48</v>
      </c>
      <c r="BR303" s="165" t="str">
        <f t="shared" si="89"/>
        <v>2年目賃金（職員）48</v>
      </c>
      <c r="BS303" s="165" t="str">
        <f>IFERROR(+VLOOKUP(BR303,インプットシート!$B:$Z,25,0),"")</f>
        <v/>
      </c>
      <c r="BT303" s="165" t="str">
        <f>IFERROR(+VLOOKUP(BR303,インプットシート!$B:$Z,21,0),"")</f>
        <v/>
      </c>
    </row>
    <row r="304" spans="1:72">
      <c r="A304">
        <v>49</v>
      </c>
      <c r="B304" s="165" t="str">
        <f t="shared" si="72"/>
        <v>2年目謝金49</v>
      </c>
      <c r="C304" s="165" t="str">
        <f>IFERROR(+VLOOKUP(B304,インプットシート!$B:$Z,25,0),"")</f>
        <v/>
      </c>
      <c r="D304" s="165" t="str">
        <f>IFERROR(+VLOOKUP(B304,インプットシート!$B:$Z,21,0),"")</f>
        <v/>
      </c>
      <c r="E304">
        <v>49</v>
      </c>
      <c r="F304" s="165" t="str">
        <f t="shared" si="73"/>
        <v>2年目旅費49</v>
      </c>
      <c r="G304" s="165" t="str">
        <f>IFERROR(+VLOOKUP(F304,インプットシート!$B:$Z,25,0),"")</f>
        <v/>
      </c>
      <c r="H304" s="165" t="str">
        <f>IFERROR(+VLOOKUP(F304,インプットシート!$B:$Z,21,0),"")</f>
        <v/>
      </c>
      <c r="I304">
        <v>49</v>
      </c>
      <c r="J304" s="165" t="str">
        <f t="shared" si="74"/>
        <v>2年目賃金（アルバイト）49</v>
      </c>
      <c r="K304" s="165" t="str">
        <f>IFERROR(+VLOOKUP(J304,インプットシート!$B:$Z,25,0),"")</f>
        <v/>
      </c>
      <c r="L304" s="165" t="str">
        <f>IFERROR(+VLOOKUP(J304,インプットシート!$B:$Z,21,0),"")</f>
        <v/>
      </c>
      <c r="M304">
        <v>49</v>
      </c>
      <c r="N304" s="165" t="str">
        <f t="shared" si="75"/>
        <v>2年目家賃49</v>
      </c>
      <c r="O304" s="165" t="str">
        <f>IFERROR(+VLOOKUP(N304,インプットシート!$B:$Z,25,0),"")</f>
        <v/>
      </c>
      <c r="P304" s="165" t="str">
        <f>IFERROR(+VLOOKUP(N304,インプットシート!$B:$Z,21,0),"")</f>
        <v/>
      </c>
      <c r="Q304">
        <v>49</v>
      </c>
      <c r="R304" s="165" t="str">
        <f t="shared" si="76"/>
        <v>2年目光熱水費49</v>
      </c>
      <c r="S304" s="165" t="str">
        <f>IFERROR(+VLOOKUP(R304,インプットシート!$B:$Z,25,0),"")</f>
        <v/>
      </c>
      <c r="T304" s="165" t="str">
        <f>IFERROR(+VLOOKUP(R304,インプットシート!$B:$Z,21,0),"")</f>
        <v/>
      </c>
      <c r="U304">
        <v>49</v>
      </c>
      <c r="V304" s="165" t="str">
        <f t="shared" si="77"/>
        <v>2年目備品購入費49</v>
      </c>
      <c r="W304" s="165" t="str">
        <f>IFERROR(+VLOOKUP(V304,インプットシート!$B:$Z,25,0),"")</f>
        <v/>
      </c>
      <c r="X304" s="165" t="str">
        <f>IFERROR(+VLOOKUP(V304,インプットシート!$B:$Z,21,0),"")</f>
        <v/>
      </c>
      <c r="Y304">
        <v>49</v>
      </c>
      <c r="Z304" s="165" t="str">
        <f t="shared" si="78"/>
        <v>2年目消耗品費49</v>
      </c>
      <c r="AA304" s="165" t="str">
        <f>IFERROR(+VLOOKUP(Z304,インプットシート!$B:$Z,25,0),"")</f>
        <v/>
      </c>
      <c r="AB304" s="165" t="str">
        <f>IFERROR(+VLOOKUP(Z304,インプットシート!$B:$Z,21,0),"")</f>
        <v/>
      </c>
      <c r="AC304">
        <v>49</v>
      </c>
      <c r="AD304" s="165" t="str">
        <f t="shared" si="79"/>
        <v>2年目借料損料49</v>
      </c>
      <c r="AE304" s="165" t="str">
        <f>IFERROR(+VLOOKUP(AD304,インプットシート!$B:$Z,25,0),"")</f>
        <v/>
      </c>
      <c r="AF304" s="165" t="str">
        <f>IFERROR(+VLOOKUP(AD304,インプットシート!$B:$Z,21,0),"")</f>
        <v/>
      </c>
      <c r="AG304">
        <v>49</v>
      </c>
      <c r="AH304" s="165" t="str">
        <f t="shared" si="80"/>
        <v>2年目印刷製本費49</v>
      </c>
      <c r="AI304" s="165" t="str">
        <f>IFERROR(+VLOOKUP(AH304,インプットシート!$B:$Z,25,0),"")</f>
        <v/>
      </c>
      <c r="AJ304" s="165" t="str">
        <f>IFERROR(+VLOOKUP(AH304,インプットシート!$B:$Z,21,0),"")</f>
        <v/>
      </c>
      <c r="AK304">
        <v>49</v>
      </c>
      <c r="AL304" s="165" t="str">
        <f t="shared" si="81"/>
        <v>2年目通信運搬費49</v>
      </c>
      <c r="AM304" s="165" t="str">
        <f>IFERROR(+VLOOKUP(AL304,インプットシート!$B:$Z,25,0),"")</f>
        <v/>
      </c>
      <c r="AN304" s="165" t="str">
        <f>IFERROR(+VLOOKUP(AL304,インプットシート!$B:$Z,21,0),"")</f>
        <v/>
      </c>
      <c r="AO304">
        <v>49</v>
      </c>
      <c r="AP304" s="165" t="str">
        <f t="shared" si="82"/>
        <v>2年目委託費49</v>
      </c>
      <c r="AQ304" s="165" t="str">
        <f>IFERROR(+VLOOKUP(AP304,インプットシート!$B:$Z,25,0),"")</f>
        <v/>
      </c>
      <c r="AR304" s="165" t="str">
        <f>IFERROR(+VLOOKUP(AP304,インプットシート!$B:$Z,21,0),"")</f>
        <v/>
      </c>
      <c r="AS304">
        <v>49</v>
      </c>
      <c r="AT304" s="165" t="str">
        <f t="shared" si="83"/>
        <v>2年目雑役務費49</v>
      </c>
      <c r="AU304" s="165" t="str">
        <f>IFERROR(+VLOOKUP(AT304,インプットシート!$B:$Z,25,0),"")</f>
        <v/>
      </c>
      <c r="AV304" s="165" t="str">
        <f>IFERROR(+VLOOKUP(AT304,インプットシート!$B:$Z,21,0),"")</f>
        <v/>
      </c>
      <c r="AW304">
        <v>49</v>
      </c>
      <c r="AX304" s="165" t="str">
        <f t="shared" si="84"/>
        <v>2年目保険料49</v>
      </c>
      <c r="AY304" s="165" t="str">
        <f>IFERROR(+VLOOKUP(AX304,インプットシート!$B:$Z,25,0),"")</f>
        <v/>
      </c>
      <c r="AZ304" s="165" t="str">
        <f>IFERROR(+VLOOKUP(AX304,インプットシート!$B:$Z,21,0),"")</f>
        <v/>
      </c>
      <c r="BA304">
        <v>49</v>
      </c>
      <c r="BB304" s="165" t="str">
        <f t="shared" si="85"/>
        <v>2年目その他の経費49</v>
      </c>
      <c r="BC304" s="165" t="str">
        <f>IFERROR(+VLOOKUP(BB304,インプットシート!$B:$Z,25,0),"")</f>
        <v/>
      </c>
      <c r="BD304" s="165" t="str">
        <f>IFERROR(+VLOOKUP(BB304,インプットシート!$B:$Z,21,0),"")</f>
        <v/>
      </c>
      <c r="BE304">
        <v>49</v>
      </c>
      <c r="BF304" s="165" t="str">
        <f t="shared" si="86"/>
        <v>2年目参加費収入49</v>
      </c>
      <c r="BG304" s="165" t="str">
        <f>IFERROR(+VLOOKUP(BF304,インプットシート!$B:$Z,25,0),"")</f>
        <v/>
      </c>
      <c r="BH304" s="165" t="str">
        <f>IFERROR(+VLOOKUP(BF304,インプットシート!$B:$Z,21,0),"")</f>
        <v/>
      </c>
      <c r="BI304">
        <v>49</v>
      </c>
      <c r="BJ304" s="165" t="str">
        <f t="shared" si="87"/>
        <v>2年目寄付金・協賛金収入49</v>
      </c>
      <c r="BK304" s="165" t="str">
        <f>IFERROR(+VLOOKUP(BJ304,インプットシート!$B:$Z,25,0),"")</f>
        <v/>
      </c>
      <c r="BL304" s="165" t="str">
        <f>IFERROR(+VLOOKUP(BJ304,インプットシート!$B:$Z,21,0),"")</f>
        <v/>
      </c>
      <c r="BM304">
        <v>49</v>
      </c>
      <c r="BN304" s="165" t="str">
        <f t="shared" si="88"/>
        <v>2年目一般会計繰入金49</v>
      </c>
      <c r="BO304" s="165" t="str">
        <f>IFERROR(+VLOOKUP(BN304,インプットシート!$B:$Z,25,0),"")</f>
        <v/>
      </c>
      <c r="BP304" s="165" t="str">
        <f>IFERROR(+VLOOKUP(BN304,インプットシート!$B:$Z,21,0),"")</f>
        <v/>
      </c>
      <c r="BQ304">
        <v>49</v>
      </c>
      <c r="BR304" s="165" t="str">
        <f t="shared" si="89"/>
        <v>2年目賃金（職員）49</v>
      </c>
      <c r="BS304" s="165" t="str">
        <f>IFERROR(+VLOOKUP(BR304,インプットシート!$B:$Z,25,0),"")</f>
        <v/>
      </c>
      <c r="BT304" s="165" t="str">
        <f>IFERROR(+VLOOKUP(BR304,インプットシート!$B:$Z,21,0),"")</f>
        <v/>
      </c>
    </row>
    <row r="305" spans="1:72">
      <c r="A305">
        <v>50</v>
      </c>
      <c r="B305" s="165" t="str">
        <f t="shared" si="72"/>
        <v>2年目謝金50</v>
      </c>
      <c r="C305" s="165" t="str">
        <f>IFERROR(+VLOOKUP(B305,インプットシート!$B:$Z,25,0),"")</f>
        <v/>
      </c>
      <c r="D305" s="165" t="str">
        <f>IFERROR(+VLOOKUP(B305,インプットシート!$B:$Z,21,0),"")</f>
        <v/>
      </c>
      <c r="E305">
        <v>50</v>
      </c>
      <c r="F305" s="165" t="str">
        <f t="shared" si="73"/>
        <v>2年目旅費50</v>
      </c>
      <c r="G305" s="165" t="str">
        <f>IFERROR(+VLOOKUP(F305,インプットシート!$B:$Z,25,0),"")</f>
        <v/>
      </c>
      <c r="H305" s="165" t="str">
        <f>IFERROR(+VLOOKUP(F305,インプットシート!$B:$Z,21,0),"")</f>
        <v/>
      </c>
      <c r="I305">
        <v>50</v>
      </c>
      <c r="J305" s="165" t="str">
        <f t="shared" si="74"/>
        <v>2年目賃金（アルバイト）50</v>
      </c>
      <c r="K305" s="165" t="str">
        <f>IFERROR(+VLOOKUP(J305,インプットシート!$B:$Z,25,0),"")</f>
        <v/>
      </c>
      <c r="L305" s="165" t="str">
        <f>IFERROR(+VLOOKUP(J305,インプットシート!$B:$Z,21,0),"")</f>
        <v/>
      </c>
      <c r="M305">
        <v>50</v>
      </c>
      <c r="N305" s="165" t="str">
        <f t="shared" si="75"/>
        <v>2年目家賃50</v>
      </c>
      <c r="O305" s="165" t="str">
        <f>IFERROR(+VLOOKUP(N305,インプットシート!$B:$Z,25,0),"")</f>
        <v/>
      </c>
      <c r="P305" s="165" t="str">
        <f>IFERROR(+VLOOKUP(N305,インプットシート!$B:$Z,21,0),"")</f>
        <v/>
      </c>
      <c r="Q305">
        <v>50</v>
      </c>
      <c r="R305" s="165" t="str">
        <f t="shared" si="76"/>
        <v>2年目光熱水費50</v>
      </c>
      <c r="S305" s="165" t="str">
        <f>IFERROR(+VLOOKUP(R305,インプットシート!$B:$Z,25,0),"")</f>
        <v/>
      </c>
      <c r="T305" s="165" t="str">
        <f>IFERROR(+VLOOKUP(R305,インプットシート!$B:$Z,21,0),"")</f>
        <v/>
      </c>
      <c r="U305">
        <v>50</v>
      </c>
      <c r="V305" s="165" t="str">
        <f t="shared" si="77"/>
        <v>2年目備品購入費50</v>
      </c>
      <c r="W305" s="165" t="str">
        <f>IFERROR(+VLOOKUP(V305,インプットシート!$B:$Z,25,0),"")</f>
        <v/>
      </c>
      <c r="X305" s="165" t="str">
        <f>IFERROR(+VLOOKUP(V305,インプットシート!$B:$Z,21,0),"")</f>
        <v/>
      </c>
      <c r="Y305">
        <v>50</v>
      </c>
      <c r="Z305" s="165" t="str">
        <f t="shared" si="78"/>
        <v>2年目消耗品費50</v>
      </c>
      <c r="AA305" s="165" t="str">
        <f>IFERROR(+VLOOKUP(Z305,インプットシート!$B:$Z,25,0),"")</f>
        <v/>
      </c>
      <c r="AB305" s="165" t="str">
        <f>IFERROR(+VLOOKUP(Z305,インプットシート!$B:$Z,21,0),"")</f>
        <v/>
      </c>
      <c r="AC305">
        <v>50</v>
      </c>
      <c r="AD305" s="165" t="str">
        <f t="shared" si="79"/>
        <v>2年目借料損料50</v>
      </c>
      <c r="AE305" s="165" t="str">
        <f>IFERROR(+VLOOKUP(AD305,インプットシート!$B:$Z,25,0),"")</f>
        <v/>
      </c>
      <c r="AF305" s="165" t="str">
        <f>IFERROR(+VLOOKUP(AD305,インプットシート!$B:$Z,21,0),"")</f>
        <v/>
      </c>
      <c r="AG305">
        <v>50</v>
      </c>
      <c r="AH305" s="165" t="str">
        <f t="shared" si="80"/>
        <v>2年目印刷製本費50</v>
      </c>
      <c r="AI305" s="165" t="str">
        <f>IFERROR(+VLOOKUP(AH305,インプットシート!$B:$Z,25,0),"")</f>
        <v/>
      </c>
      <c r="AJ305" s="165" t="str">
        <f>IFERROR(+VLOOKUP(AH305,インプットシート!$B:$Z,21,0),"")</f>
        <v/>
      </c>
      <c r="AK305">
        <v>50</v>
      </c>
      <c r="AL305" s="165" t="str">
        <f t="shared" si="81"/>
        <v>2年目通信運搬費50</v>
      </c>
      <c r="AM305" s="165" t="str">
        <f>IFERROR(+VLOOKUP(AL305,インプットシート!$B:$Z,25,0),"")</f>
        <v/>
      </c>
      <c r="AN305" s="165" t="str">
        <f>IFERROR(+VLOOKUP(AL305,インプットシート!$B:$Z,21,0),"")</f>
        <v/>
      </c>
      <c r="AO305">
        <v>50</v>
      </c>
      <c r="AP305" s="165" t="str">
        <f t="shared" si="82"/>
        <v>2年目委託費50</v>
      </c>
      <c r="AQ305" s="165" t="str">
        <f>IFERROR(+VLOOKUP(AP305,インプットシート!$B:$Z,25,0),"")</f>
        <v/>
      </c>
      <c r="AR305" s="165" t="str">
        <f>IFERROR(+VLOOKUP(AP305,インプットシート!$B:$Z,21,0),"")</f>
        <v/>
      </c>
      <c r="AS305">
        <v>50</v>
      </c>
      <c r="AT305" s="165" t="str">
        <f t="shared" si="83"/>
        <v>2年目雑役務費50</v>
      </c>
      <c r="AU305" s="165" t="str">
        <f>IFERROR(+VLOOKUP(AT305,インプットシート!$B:$Z,25,0),"")</f>
        <v/>
      </c>
      <c r="AV305" s="165" t="str">
        <f>IFERROR(+VLOOKUP(AT305,インプットシート!$B:$Z,21,0),"")</f>
        <v/>
      </c>
      <c r="AW305">
        <v>50</v>
      </c>
      <c r="AX305" s="165" t="str">
        <f t="shared" si="84"/>
        <v>2年目保険料50</v>
      </c>
      <c r="AY305" s="165" t="str">
        <f>IFERROR(+VLOOKUP(AX305,インプットシート!$B:$Z,25,0),"")</f>
        <v/>
      </c>
      <c r="AZ305" s="165" t="str">
        <f>IFERROR(+VLOOKUP(AX305,インプットシート!$B:$Z,21,0),"")</f>
        <v/>
      </c>
      <c r="BA305">
        <v>50</v>
      </c>
      <c r="BB305" s="165" t="str">
        <f t="shared" si="85"/>
        <v>2年目その他の経費50</v>
      </c>
      <c r="BC305" s="165" t="str">
        <f>IFERROR(+VLOOKUP(BB305,インプットシート!$B:$Z,25,0),"")</f>
        <v/>
      </c>
      <c r="BD305" s="165" t="str">
        <f>IFERROR(+VLOOKUP(BB305,インプットシート!$B:$Z,21,0),"")</f>
        <v/>
      </c>
      <c r="BE305">
        <v>50</v>
      </c>
      <c r="BF305" s="165" t="str">
        <f t="shared" si="86"/>
        <v>2年目参加費収入50</v>
      </c>
      <c r="BG305" s="165" t="str">
        <f>IFERROR(+VLOOKUP(BF305,インプットシート!$B:$Z,25,0),"")</f>
        <v/>
      </c>
      <c r="BH305" s="165" t="str">
        <f>IFERROR(+VLOOKUP(BF305,インプットシート!$B:$Z,21,0),"")</f>
        <v/>
      </c>
      <c r="BI305">
        <v>50</v>
      </c>
      <c r="BJ305" s="165" t="str">
        <f t="shared" si="87"/>
        <v>2年目寄付金・協賛金収入50</v>
      </c>
      <c r="BK305" s="165" t="str">
        <f>IFERROR(+VLOOKUP(BJ305,インプットシート!$B:$Z,25,0),"")</f>
        <v/>
      </c>
      <c r="BL305" s="165" t="str">
        <f>IFERROR(+VLOOKUP(BJ305,インプットシート!$B:$Z,21,0),"")</f>
        <v/>
      </c>
      <c r="BM305">
        <v>50</v>
      </c>
      <c r="BN305" s="165" t="str">
        <f t="shared" si="88"/>
        <v>2年目一般会計繰入金50</v>
      </c>
      <c r="BO305" s="165" t="str">
        <f>IFERROR(+VLOOKUP(BN305,インプットシート!$B:$Z,25,0),"")</f>
        <v/>
      </c>
      <c r="BP305" s="165" t="str">
        <f>IFERROR(+VLOOKUP(BN305,インプットシート!$B:$Z,21,0),"")</f>
        <v/>
      </c>
      <c r="BQ305">
        <v>50</v>
      </c>
      <c r="BR305" s="165" t="str">
        <f t="shared" si="89"/>
        <v>2年目賃金（職員）50</v>
      </c>
      <c r="BS305" s="165" t="str">
        <f>IFERROR(+VLOOKUP(BR305,インプットシート!$B:$Z,25,0),"")</f>
        <v/>
      </c>
      <c r="BT305" s="165" t="str">
        <f>IFERROR(+VLOOKUP(BR305,インプットシート!$B:$Z,21,0),"")</f>
        <v/>
      </c>
    </row>
    <row r="306" spans="1:72">
      <c r="A306">
        <v>51</v>
      </c>
      <c r="B306" s="165" t="str">
        <f t="shared" si="72"/>
        <v>2年目謝金51</v>
      </c>
      <c r="C306" s="165" t="str">
        <f>IFERROR(+VLOOKUP(B306,インプットシート!$B:$Z,25,0),"")</f>
        <v/>
      </c>
      <c r="D306" s="165" t="str">
        <f>IFERROR(+VLOOKUP(B306,インプットシート!$B:$Z,21,0),"")</f>
        <v/>
      </c>
      <c r="E306">
        <v>51</v>
      </c>
      <c r="F306" s="165" t="str">
        <f t="shared" si="73"/>
        <v>2年目旅費51</v>
      </c>
      <c r="G306" s="165" t="str">
        <f>IFERROR(+VLOOKUP(F306,インプットシート!$B:$Z,25,0),"")</f>
        <v/>
      </c>
      <c r="H306" s="165" t="str">
        <f>IFERROR(+VLOOKUP(F306,インプットシート!$B:$Z,21,0),"")</f>
        <v/>
      </c>
      <c r="I306">
        <v>51</v>
      </c>
      <c r="J306" s="165" t="str">
        <f t="shared" si="74"/>
        <v>2年目賃金（アルバイト）51</v>
      </c>
      <c r="K306" s="165" t="str">
        <f>IFERROR(+VLOOKUP(J306,インプットシート!$B:$Z,25,0),"")</f>
        <v/>
      </c>
      <c r="L306" s="165" t="str">
        <f>IFERROR(+VLOOKUP(J306,インプットシート!$B:$Z,21,0),"")</f>
        <v/>
      </c>
      <c r="M306">
        <v>51</v>
      </c>
      <c r="N306" s="165" t="str">
        <f t="shared" si="75"/>
        <v>2年目家賃51</v>
      </c>
      <c r="O306" s="165" t="str">
        <f>IFERROR(+VLOOKUP(N306,インプットシート!$B:$Z,25,0),"")</f>
        <v/>
      </c>
      <c r="P306" s="165" t="str">
        <f>IFERROR(+VLOOKUP(N306,インプットシート!$B:$Z,21,0),"")</f>
        <v/>
      </c>
      <c r="Q306">
        <v>51</v>
      </c>
      <c r="R306" s="165" t="str">
        <f t="shared" si="76"/>
        <v>2年目光熱水費51</v>
      </c>
      <c r="S306" s="165" t="str">
        <f>IFERROR(+VLOOKUP(R306,インプットシート!$B:$Z,25,0),"")</f>
        <v/>
      </c>
      <c r="T306" s="165" t="str">
        <f>IFERROR(+VLOOKUP(R306,インプットシート!$B:$Z,21,0),"")</f>
        <v/>
      </c>
      <c r="U306">
        <v>51</v>
      </c>
      <c r="V306" s="165" t="str">
        <f t="shared" si="77"/>
        <v>2年目備品購入費51</v>
      </c>
      <c r="W306" s="165" t="str">
        <f>IFERROR(+VLOOKUP(V306,インプットシート!$B:$Z,25,0),"")</f>
        <v/>
      </c>
      <c r="X306" s="165" t="str">
        <f>IFERROR(+VLOOKUP(V306,インプットシート!$B:$Z,21,0),"")</f>
        <v/>
      </c>
      <c r="Y306">
        <v>51</v>
      </c>
      <c r="Z306" s="165" t="str">
        <f t="shared" si="78"/>
        <v>2年目消耗品費51</v>
      </c>
      <c r="AA306" s="165" t="str">
        <f>IFERROR(+VLOOKUP(Z306,インプットシート!$B:$Z,25,0),"")</f>
        <v/>
      </c>
      <c r="AB306" s="165" t="str">
        <f>IFERROR(+VLOOKUP(Z306,インプットシート!$B:$Z,21,0),"")</f>
        <v/>
      </c>
      <c r="AC306">
        <v>51</v>
      </c>
      <c r="AD306" s="165" t="str">
        <f t="shared" si="79"/>
        <v>2年目借料損料51</v>
      </c>
      <c r="AE306" s="165" t="str">
        <f>IFERROR(+VLOOKUP(AD306,インプットシート!$B:$Z,25,0),"")</f>
        <v/>
      </c>
      <c r="AF306" s="165" t="str">
        <f>IFERROR(+VLOOKUP(AD306,インプットシート!$B:$Z,21,0),"")</f>
        <v/>
      </c>
      <c r="AG306">
        <v>51</v>
      </c>
      <c r="AH306" s="165" t="str">
        <f t="shared" si="80"/>
        <v>2年目印刷製本費51</v>
      </c>
      <c r="AI306" s="165" t="str">
        <f>IFERROR(+VLOOKUP(AH306,インプットシート!$B:$Z,25,0),"")</f>
        <v/>
      </c>
      <c r="AJ306" s="165" t="str">
        <f>IFERROR(+VLOOKUP(AH306,インプットシート!$B:$Z,21,0),"")</f>
        <v/>
      </c>
      <c r="AK306">
        <v>51</v>
      </c>
      <c r="AL306" s="165" t="str">
        <f t="shared" si="81"/>
        <v>2年目通信運搬費51</v>
      </c>
      <c r="AM306" s="165" t="str">
        <f>IFERROR(+VLOOKUP(AL306,インプットシート!$B:$Z,25,0),"")</f>
        <v/>
      </c>
      <c r="AN306" s="165" t="str">
        <f>IFERROR(+VLOOKUP(AL306,インプットシート!$B:$Z,21,0),"")</f>
        <v/>
      </c>
      <c r="AO306">
        <v>51</v>
      </c>
      <c r="AP306" s="165" t="str">
        <f t="shared" si="82"/>
        <v>2年目委託費51</v>
      </c>
      <c r="AQ306" s="165" t="str">
        <f>IFERROR(+VLOOKUP(AP306,インプットシート!$B:$Z,25,0),"")</f>
        <v/>
      </c>
      <c r="AR306" s="165" t="str">
        <f>IFERROR(+VLOOKUP(AP306,インプットシート!$B:$Z,21,0),"")</f>
        <v/>
      </c>
      <c r="AS306">
        <v>51</v>
      </c>
      <c r="AT306" s="165" t="str">
        <f t="shared" si="83"/>
        <v>2年目雑役務費51</v>
      </c>
      <c r="AU306" s="165" t="str">
        <f>IFERROR(+VLOOKUP(AT306,インプットシート!$B:$Z,25,0),"")</f>
        <v/>
      </c>
      <c r="AV306" s="165" t="str">
        <f>IFERROR(+VLOOKUP(AT306,インプットシート!$B:$Z,21,0),"")</f>
        <v/>
      </c>
      <c r="AW306">
        <v>51</v>
      </c>
      <c r="AX306" s="165" t="str">
        <f t="shared" si="84"/>
        <v>2年目保険料51</v>
      </c>
      <c r="AY306" s="165" t="str">
        <f>IFERROR(+VLOOKUP(AX306,インプットシート!$B:$Z,25,0),"")</f>
        <v/>
      </c>
      <c r="AZ306" s="165" t="str">
        <f>IFERROR(+VLOOKUP(AX306,インプットシート!$B:$Z,21,0),"")</f>
        <v/>
      </c>
      <c r="BA306">
        <v>51</v>
      </c>
      <c r="BB306" s="165" t="str">
        <f t="shared" si="85"/>
        <v>2年目その他の経費51</v>
      </c>
      <c r="BC306" s="165" t="str">
        <f>IFERROR(+VLOOKUP(BB306,インプットシート!$B:$Z,25,0),"")</f>
        <v/>
      </c>
      <c r="BD306" s="165" t="str">
        <f>IFERROR(+VLOOKUP(BB306,インプットシート!$B:$Z,21,0),"")</f>
        <v/>
      </c>
      <c r="BE306">
        <v>51</v>
      </c>
      <c r="BF306" s="165" t="str">
        <f t="shared" si="86"/>
        <v>2年目参加費収入51</v>
      </c>
      <c r="BG306" s="165" t="str">
        <f>IFERROR(+VLOOKUP(BF306,インプットシート!$B:$Z,25,0),"")</f>
        <v/>
      </c>
      <c r="BH306" s="165" t="str">
        <f>IFERROR(+VLOOKUP(BF306,インプットシート!$B:$Z,21,0),"")</f>
        <v/>
      </c>
      <c r="BI306">
        <v>51</v>
      </c>
      <c r="BJ306" s="165" t="str">
        <f t="shared" si="87"/>
        <v>2年目寄付金・協賛金収入51</v>
      </c>
      <c r="BK306" s="165" t="str">
        <f>IFERROR(+VLOOKUP(BJ306,インプットシート!$B:$Z,25,0),"")</f>
        <v/>
      </c>
      <c r="BL306" s="165" t="str">
        <f>IFERROR(+VLOOKUP(BJ306,インプットシート!$B:$Z,21,0),"")</f>
        <v/>
      </c>
      <c r="BM306">
        <v>51</v>
      </c>
      <c r="BN306" s="165" t="str">
        <f t="shared" si="88"/>
        <v>2年目一般会計繰入金51</v>
      </c>
      <c r="BO306" s="165" t="str">
        <f>IFERROR(+VLOOKUP(BN306,インプットシート!$B:$Z,25,0),"")</f>
        <v/>
      </c>
      <c r="BP306" s="165" t="str">
        <f>IFERROR(+VLOOKUP(BN306,インプットシート!$B:$Z,21,0),"")</f>
        <v/>
      </c>
      <c r="BQ306">
        <v>51</v>
      </c>
      <c r="BR306" s="165" t="str">
        <f t="shared" si="89"/>
        <v>2年目賃金（職員）51</v>
      </c>
      <c r="BS306" s="165" t="str">
        <f>IFERROR(+VLOOKUP(BR306,インプットシート!$B:$Z,25,0),"")</f>
        <v/>
      </c>
      <c r="BT306" s="165" t="str">
        <f>IFERROR(+VLOOKUP(BR306,インプットシート!$B:$Z,21,0),"")</f>
        <v/>
      </c>
    </row>
    <row r="307" spans="1:72">
      <c r="A307">
        <v>52</v>
      </c>
      <c r="B307" s="165" t="str">
        <f t="shared" si="72"/>
        <v>2年目謝金52</v>
      </c>
      <c r="C307" s="165" t="str">
        <f>IFERROR(+VLOOKUP(B307,インプットシート!$B:$Z,25,0),"")</f>
        <v/>
      </c>
      <c r="D307" s="165" t="str">
        <f>IFERROR(+VLOOKUP(B307,インプットシート!$B:$Z,21,0),"")</f>
        <v/>
      </c>
      <c r="E307">
        <v>52</v>
      </c>
      <c r="F307" s="165" t="str">
        <f t="shared" si="73"/>
        <v>2年目旅費52</v>
      </c>
      <c r="G307" s="165" t="str">
        <f>IFERROR(+VLOOKUP(F307,インプットシート!$B:$Z,25,0),"")</f>
        <v/>
      </c>
      <c r="H307" s="165" t="str">
        <f>IFERROR(+VLOOKUP(F307,インプットシート!$B:$Z,21,0),"")</f>
        <v/>
      </c>
      <c r="I307">
        <v>52</v>
      </c>
      <c r="J307" s="165" t="str">
        <f t="shared" si="74"/>
        <v>2年目賃金（アルバイト）52</v>
      </c>
      <c r="K307" s="165" t="str">
        <f>IFERROR(+VLOOKUP(J307,インプットシート!$B:$Z,25,0),"")</f>
        <v/>
      </c>
      <c r="L307" s="165" t="str">
        <f>IFERROR(+VLOOKUP(J307,インプットシート!$B:$Z,21,0),"")</f>
        <v/>
      </c>
      <c r="M307">
        <v>52</v>
      </c>
      <c r="N307" s="165" t="str">
        <f t="shared" si="75"/>
        <v>2年目家賃52</v>
      </c>
      <c r="O307" s="165" t="str">
        <f>IFERROR(+VLOOKUP(N307,インプットシート!$B:$Z,25,0),"")</f>
        <v/>
      </c>
      <c r="P307" s="165" t="str">
        <f>IFERROR(+VLOOKUP(N307,インプットシート!$B:$Z,21,0),"")</f>
        <v/>
      </c>
      <c r="Q307">
        <v>52</v>
      </c>
      <c r="R307" s="165" t="str">
        <f t="shared" si="76"/>
        <v>2年目光熱水費52</v>
      </c>
      <c r="S307" s="165" t="str">
        <f>IFERROR(+VLOOKUP(R307,インプットシート!$B:$Z,25,0),"")</f>
        <v/>
      </c>
      <c r="T307" s="165" t="str">
        <f>IFERROR(+VLOOKUP(R307,インプットシート!$B:$Z,21,0),"")</f>
        <v/>
      </c>
      <c r="U307">
        <v>52</v>
      </c>
      <c r="V307" s="165" t="str">
        <f t="shared" si="77"/>
        <v>2年目備品購入費52</v>
      </c>
      <c r="W307" s="165" t="str">
        <f>IFERROR(+VLOOKUP(V307,インプットシート!$B:$Z,25,0),"")</f>
        <v/>
      </c>
      <c r="X307" s="165" t="str">
        <f>IFERROR(+VLOOKUP(V307,インプットシート!$B:$Z,21,0),"")</f>
        <v/>
      </c>
      <c r="Y307">
        <v>52</v>
      </c>
      <c r="Z307" s="165" t="str">
        <f t="shared" si="78"/>
        <v>2年目消耗品費52</v>
      </c>
      <c r="AA307" s="165" t="str">
        <f>IFERROR(+VLOOKUP(Z307,インプットシート!$B:$Z,25,0),"")</f>
        <v/>
      </c>
      <c r="AB307" s="165" t="str">
        <f>IFERROR(+VLOOKUP(Z307,インプットシート!$B:$Z,21,0),"")</f>
        <v/>
      </c>
      <c r="AC307">
        <v>52</v>
      </c>
      <c r="AD307" s="165" t="str">
        <f t="shared" si="79"/>
        <v>2年目借料損料52</v>
      </c>
      <c r="AE307" s="165" t="str">
        <f>IFERROR(+VLOOKUP(AD307,インプットシート!$B:$Z,25,0),"")</f>
        <v/>
      </c>
      <c r="AF307" s="165" t="str">
        <f>IFERROR(+VLOOKUP(AD307,インプットシート!$B:$Z,21,0),"")</f>
        <v/>
      </c>
      <c r="AG307">
        <v>52</v>
      </c>
      <c r="AH307" s="165" t="str">
        <f t="shared" si="80"/>
        <v>2年目印刷製本費52</v>
      </c>
      <c r="AI307" s="165" t="str">
        <f>IFERROR(+VLOOKUP(AH307,インプットシート!$B:$Z,25,0),"")</f>
        <v/>
      </c>
      <c r="AJ307" s="165" t="str">
        <f>IFERROR(+VLOOKUP(AH307,インプットシート!$B:$Z,21,0),"")</f>
        <v/>
      </c>
      <c r="AK307">
        <v>52</v>
      </c>
      <c r="AL307" s="165" t="str">
        <f t="shared" si="81"/>
        <v>2年目通信運搬費52</v>
      </c>
      <c r="AM307" s="165" t="str">
        <f>IFERROR(+VLOOKUP(AL307,インプットシート!$B:$Z,25,0),"")</f>
        <v/>
      </c>
      <c r="AN307" s="165" t="str">
        <f>IFERROR(+VLOOKUP(AL307,インプットシート!$B:$Z,21,0),"")</f>
        <v/>
      </c>
      <c r="AO307">
        <v>52</v>
      </c>
      <c r="AP307" s="165" t="str">
        <f t="shared" si="82"/>
        <v>2年目委託費52</v>
      </c>
      <c r="AQ307" s="165" t="str">
        <f>IFERROR(+VLOOKUP(AP307,インプットシート!$B:$Z,25,0),"")</f>
        <v/>
      </c>
      <c r="AR307" s="165" t="str">
        <f>IFERROR(+VLOOKUP(AP307,インプットシート!$B:$Z,21,0),"")</f>
        <v/>
      </c>
      <c r="AS307">
        <v>52</v>
      </c>
      <c r="AT307" s="165" t="str">
        <f t="shared" si="83"/>
        <v>2年目雑役務費52</v>
      </c>
      <c r="AU307" s="165" t="str">
        <f>IFERROR(+VLOOKUP(AT307,インプットシート!$B:$Z,25,0),"")</f>
        <v/>
      </c>
      <c r="AV307" s="165" t="str">
        <f>IFERROR(+VLOOKUP(AT307,インプットシート!$B:$Z,21,0),"")</f>
        <v/>
      </c>
      <c r="AW307">
        <v>52</v>
      </c>
      <c r="AX307" s="165" t="str">
        <f t="shared" si="84"/>
        <v>2年目保険料52</v>
      </c>
      <c r="AY307" s="165" t="str">
        <f>IFERROR(+VLOOKUP(AX307,インプットシート!$B:$Z,25,0),"")</f>
        <v/>
      </c>
      <c r="AZ307" s="165" t="str">
        <f>IFERROR(+VLOOKUP(AX307,インプットシート!$B:$Z,21,0),"")</f>
        <v/>
      </c>
      <c r="BA307">
        <v>52</v>
      </c>
      <c r="BB307" s="165" t="str">
        <f t="shared" si="85"/>
        <v>2年目その他の経費52</v>
      </c>
      <c r="BC307" s="165" t="str">
        <f>IFERROR(+VLOOKUP(BB307,インプットシート!$B:$Z,25,0),"")</f>
        <v/>
      </c>
      <c r="BD307" s="165" t="str">
        <f>IFERROR(+VLOOKUP(BB307,インプットシート!$B:$Z,21,0),"")</f>
        <v/>
      </c>
      <c r="BE307">
        <v>52</v>
      </c>
      <c r="BF307" s="165" t="str">
        <f t="shared" si="86"/>
        <v>2年目参加費収入52</v>
      </c>
      <c r="BG307" s="165" t="str">
        <f>IFERROR(+VLOOKUP(BF307,インプットシート!$B:$Z,25,0),"")</f>
        <v/>
      </c>
      <c r="BH307" s="165" t="str">
        <f>IFERROR(+VLOOKUP(BF307,インプットシート!$B:$Z,21,0),"")</f>
        <v/>
      </c>
      <c r="BI307">
        <v>52</v>
      </c>
      <c r="BJ307" s="165" t="str">
        <f t="shared" si="87"/>
        <v>2年目寄付金・協賛金収入52</v>
      </c>
      <c r="BK307" s="165" t="str">
        <f>IFERROR(+VLOOKUP(BJ307,インプットシート!$B:$Z,25,0),"")</f>
        <v/>
      </c>
      <c r="BL307" s="165" t="str">
        <f>IFERROR(+VLOOKUP(BJ307,インプットシート!$B:$Z,21,0),"")</f>
        <v/>
      </c>
      <c r="BM307">
        <v>52</v>
      </c>
      <c r="BN307" s="165" t="str">
        <f t="shared" si="88"/>
        <v>2年目一般会計繰入金52</v>
      </c>
      <c r="BO307" s="165" t="str">
        <f>IFERROR(+VLOOKUP(BN307,インプットシート!$B:$Z,25,0),"")</f>
        <v/>
      </c>
      <c r="BP307" s="165" t="str">
        <f>IFERROR(+VLOOKUP(BN307,インプットシート!$B:$Z,21,0),"")</f>
        <v/>
      </c>
      <c r="BQ307">
        <v>52</v>
      </c>
      <c r="BR307" s="165" t="str">
        <f t="shared" si="89"/>
        <v>2年目賃金（職員）52</v>
      </c>
      <c r="BS307" s="165" t="str">
        <f>IFERROR(+VLOOKUP(BR307,インプットシート!$B:$Z,25,0),"")</f>
        <v/>
      </c>
      <c r="BT307" s="165" t="str">
        <f>IFERROR(+VLOOKUP(BR307,インプットシート!$B:$Z,21,0),"")</f>
        <v/>
      </c>
    </row>
    <row r="308" spans="1:72">
      <c r="A308">
        <v>53</v>
      </c>
      <c r="B308" s="165" t="str">
        <f t="shared" si="72"/>
        <v>2年目謝金53</v>
      </c>
      <c r="C308" s="165" t="str">
        <f>IFERROR(+VLOOKUP(B308,インプットシート!$B:$Z,25,0),"")</f>
        <v/>
      </c>
      <c r="D308" s="165" t="str">
        <f>IFERROR(+VLOOKUP(B308,インプットシート!$B:$Z,21,0),"")</f>
        <v/>
      </c>
      <c r="E308">
        <v>53</v>
      </c>
      <c r="F308" s="165" t="str">
        <f t="shared" si="73"/>
        <v>2年目旅費53</v>
      </c>
      <c r="G308" s="165" t="str">
        <f>IFERROR(+VLOOKUP(F308,インプットシート!$B:$Z,25,0),"")</f>
        <v/>
      </c>
      <c r="H308" s="165" t="str">
        <f>IFERROR(+VLOOKUP(F308,インプットシート!$B:$Z,21,0),"")</f>
        <v/>
      </c>
      <c r="I308">
        <v>53</v>
      </c>
      <c r="J308" s="165" t="str">
        <f t="shared" si="74"/>
        <v>2年目賃金（アルバイト）53</v>
      </c>
      <c r="K308" s="165" t="str">
        <f>IFERROR(+VLOOKUP(J308,インプットシート!$B:$Z,25,0),"")</f>
        <v/>
      </c>
      <c r="L308" s="165" t="str">
        <f>IFERROR(+VLOOKUP(J308,インプットシート!$B:$Z,21,0),"")</f>
        <v/>
      </c>
      <c r="M308">
        <v>53</v>
      </c>
      <c r="N308" s="165" t="str">
        <f t="shared" si="75"/>
        <v>2年目家賃53</v>
      </c>
      <c r="O308" s="165" t="str">
        <f>IFERROR(+VLOOKUP(N308,インプットシート!$B:$Z,25,0),"")</f>
        <v/>
      </c>
      <c r="P308" s="165" t="str">
        <f>IFERROR(+VLOOKUP(N308,インプットシート!$B:$Z,21,0),"")</f>
        <v/>
      </c>
      <c r="Q308">
        <v>53</v>
      </c>
      <c r="R308" s="165" t="str">
        <f t="shared" si="76"/>
        <v>2年目光熱水費53</v>
      </c>
      <c r="S308" s="165" t="str">
        <f>IFERROR(+VLOOKUP(R308,インプットシート!$B:$Z,25,0),"")</f>
        <v/>
      </c>
      <c r="T308" s="165" t="str">
        <f>IFERROR(+VLOOKUP(R308,インプットシート!$B:$Z,21,0),"")</f>
        <v/>
      </c>
      <c r="U308">
        <v>53</v>
      </c>
      <c r="V308" s="165" t="str">
        <f t="shared" si="77"/>
        <v>2年目備品購入費53</v>
      </c>
      <c r="W308" s="165" t="str">
        <f>IFERROR(+VLOOKUP(V308,インプットシート!$B:$Z,25,0),"")</f>
        <v/>
      </c>
      <c r="X308" s="165" t="str">
        <f>IFERROR(+VLOOKUP(V308,インプットシート!$B:$Z,21,0),"")</f>
        <v/>
      </c>
      <c r="Y308">
        <v>53</v>
      </c>
      <c r="Z308" s="165" t="str">
        <f t="shared" si="78"/>
        <v>2年目消耗品費53</v>
      </c>
      <c r="AA308" s="165" t="str">
        <f>IFERROR(+VLOOKUP(Z308,インプットシート!$B:$Z,25,0),"")</f>
        <v/>
      </c>
      <c r="AB308" s="165" t="str">
        <f>IFERROR(+VLOOKUP(Z308,インプットシート!$B:$Z,21,0),"")</f>
        <v/>
      </c>
      <c r="AC308">
        <v>53</v>
      </c>
      <c r="AD308" s="165" t="str">
        <f t="shared" si="79"/>
        <v>2年目借料損料53</v>
      </c>
      <c r="AE308" s="165" t="str">
        <f>IFERROR(+VLOOKUP(AD308,インプットシート!$B:$Z,25,0),"")</f>
        <v/>
      </c>
      <c r="AF308" s="165" t="str">
        <f>IFERROR(+VLOOKUP(AD308,インプットシート!$B:$Z,21,0),"")</f>
        <v/>
      </c>
      <c r="AG308">
        <v>53</v>
      </c>
      <c r="AH308" s="165" t="str">
        <f t="shared" si="80"/>
        <v>2年目印刷製本費53</v>
      </c>
      <c r="AI308" s="165" t="str">
        <f>IFERROR(+VLOOKUP(AH308,インプットシート!$B:$Z,25,0),"")</f>
        <v/>
      </c>
      <c r="AJ308" s="165" t="str">
        <f>IFERROR(+VLOOKUP(AH308,インプットシート!$B:$Z,21,0),"")</f>
        <v/>
      </c>
      <c r="AK308">
        <v>53</v>
      </c>
      <c r="AL308" s="165" t="str">
        <f t="shared" si="81"/>
        <v>2年目通信運搬費53</v>
      </c>
      <c r="AM308" s="165" t="str">
        <f>IFERROR(+VLOOKUP(AL308,インプットシート!$B:$Z,25,0),"")</f>
        <v/>
      </c>
      <c r="AN308" s="165" t="str">
        <f>IFERROR(+VLOOKUP(AL308,インプットシート!$B:$Z,21,0),"")</f>
        <v/>
      </c>
      <c r="AO308">
        <v>53</v>
      </c>
      <c r="AP308" s="165" t="str">
        <f t="shared" si="82"/>
        <v>2年目委託費53</v>
      </c>
      <c r="AQ308" s="165" t="str">
        <f>IFERROR(+VLOOKUP(AP308,インプットシート!$B:$Z,25,0),"")</f>
        <v/>
      </c>
      <c r="AR308" s="165" t="str">
        <f>IFERROR(+VLOOKUP(AP308,インプットシート!$B:$Z,21,0),"")</f>
        <v/>
      </c>
      <c r="AS308">
        <v>53</v>
      </c>
      <c r="AT308" s="165" t="str">
        <f t="shared" si="83"/>
        <v>2年目雑役務費53</v>
      </c>
      <c r="AU308" s="165" t="str">
        <f>IFERROR(+VLOOKUP(AT308,インプットシート!$B:$Z,25,0),"")</f>
        <v/>
      </c>
      <c r="AV308" s="165" t="str">
        <f>IFERROR(+VLOOKUP(AT308,インプットシート!$B:$Z,21,0),"")</f>
        <v/>
      </c>
      <c r="AW308">
        <v>53</v>
      </c>
      <c r="AX308" s="165" t="str">
        <f t="shared" si="84"/>
        <v>2年目保険料53</v>
      </c>
      <c r="AY308" s="165" t="str">
        <f>IFERROR(+VLOOKUP(AX308,インプットシート!$B:$Z,25,0),"")</f>
        <v/>
      </c>
      <c r="AZ308" s="165" t="str">
        <f>IFERROR(+VLOOKUP(AX308,インプットシート!$B:$Z,21,0),"")</f>
        <v/>
      </c>
      <c r="BA308">
        <v>53</v>
      </c>
      <c r="BB308" s="165" t="str">
        <f t="shared" si="85"/>
        <v>2年目その他の経費53</v>
      </c>
      <c r="BC308" s="165" t="str">
        <f>IFERROR(+VLOOKUP(BB308,インプットシート!$B:$Z,25,0),"")</f>
        <v/>
      </c>
      <c r="BD308" s="165" t="str">
        <f>IFERROR(+VLOOKUP(BB308,インプットシート!$B:$Z,21,0),"")</f>
        <v/>
      </c>
      <c r="BE308">
        <v>53</v>
      </c>
      <c r="BF308" s="165" t="str">
        <f t="shared" si="86"/>
        <v>2年目参加費収入53</v>
      </c>
      <c r="BG308" s="165" t="str">
        <f>IFERROR(+VLOOKUP(BF308,インプットシート!$B:$Z,25,0),"")</f>
        <v/>
      </c>
      <c r="BH308" s="165" t="str">
        <f>IFERROR(+VLOOKUP(BF308,インプットシート!$B:$Z,21,0),"")</f>
        <v/>
      </c>
      <c r="BI308">
        <v>53</v>
      </c>
      <c r="BJ308" s="165" t="str">
        <f t="shared" si="87"/>
        <v>2年目寄付金・協賛金収入53</v>
      </c>
      <c r="BK308" s="165" t="str">
        <f>IFERROR(+VLOOKUP(BJ308,インプットシート!$B:$Z,25,0),"")</f>
        <v/>
      </c>
      <c r="BL308" s="165" t="str">
        <f>IFERROR(+VLOOKUP(BJ308,インプットシート!$B:$Z,21,0),"")</f>
        <v/>
      </c>
      <c r="BM308">
        <v>53</v>
      </c>
      <c r="BN308" s="165" t="str">
        <f t="shared" si="88"/>
        <v>2年目一般会計繰入金53</v>
      </c>
      <c r="BO308" s="165" t="str">
        <f>IFERROR(+VLOOKUP(BN308,インプットシート!$B:$Z,25,0),"")</f>
        <v/>
      </c>
      <c r="BP308" s="165" t="str">
        <f>IFERROR(+VLOOKUP(BN308,インプットシート!$B:$Z,21,0),"")</f>
        <v/>
      </c>
      <c r="BQ308">
        <v>53</v>
      </c>
      <c r="BR308" s="165" t="str">
        <f t="shared" si="89"/>
        <v>2年目賃金（職員）53</v>
      </c>
      <c r="BS308" s="165" t="str">
        <f>IFERROR(+VLOOKUP(BR308,インプットシート!$B:$Z,25,0),"")</f>
        <v/>
      </c>
      <c r="BT308" s="165" t="str">
        <f>IFERROR(+VLOOKUP(BR308,インプットシート!$B:$Z,21,0),"")</f>
        <v/>
      </c>
    </row>
    <row r="309" spans="1:72">
      <c r="A309">
        <v>54</v>
      </c>
      <c r="B309" s="165" t="str">
        <f t="shared" si="72"/>
        <v>2年目謝金54</v>
      </c>
      <c r="C309" s="165" t="str">
        <f>IFERROR(+VLOOKUP(B309,インプットシート!$B:$Z,25,0),"")</f>
        <v/>
      </c>
      <c r="D309" s="165" t="str">
        <f>IFERROR(+VLOOKUP(B309,インプットシート!$B:$Z,21,0),"")</f>
        <v/>
      </c>
      <c r="E309">
        <v>54</v>
      </c>
      <c r="F309" s="165" t="str">
        <f t="shared" si="73"/>
        <v>2年目旅費54</v>
      </c>
      <c r="G309" s="165" t="str">
        <f>IFERROR(+VLOOKUP(F309,インプットシート!$B:$Z,25,0),"")</f>
        <v/>
      </c>
      <c r="H309" s="165" t="str">
        <f>IFERROR(+VLOOKUP(F309,インプットシート!$B:$Z,21,0),"")</f>
        <v/>
      </c>
      <c r="I309">
        <v>54</v>
      </c>
      <c r="J309" s="165" t="str">
        <f t="shared" si="74"/>
        <v>2年目賃金（アルバイト）54</v>
      </c>
      <c r="K309" s="165" t="str">
        <f>IFERROR(+VLOOKUP(J309,インプットシート!$B:$Z,25,0),"")</f>
        <v/>
      </c>
      <c r="L309" s="165" t="str">
        <f>IFERROR(+VLOOKUP(J309,インプットシート!$B:$Z,21,0),"")</f>
        <v/>
      </c>
      <c r="M309">
        <v>54</v>
      </c>
      <c r="N309" s="165" t="str">
        <f t="shared" si="75"/>
        <v>2年目家賃54</v>
      </c>
      <c r="O309" s="165" t="str">
        <f>IFERROR(+VLOOKUP(N309,インプットシート!$B:$Z,25,0),"")</f>
        <v/>
      </c>
      <c r="P309" s="165" t="str">
        <f>IFERROR(+VLOOKUP(N309,インプットシート!$B:$Z,21,0),"")</f>
        <v/>
      </c>
      <c r="Q309">
        <v>54</v>
      </c>
      <c r="R309" s="165" t="str">
        <f t="shared" si="76"/>
        <v>2年目光熱水費54</v>
      </c>
      <c r="S309" s="165" t="str">
        <f>IFERROR(+VLOOKUP(R309,インプットシート!$B:$Z,25,0),"")</f>
        <v/>
      </c>
      <c r="T309" s="165" t="str">
        <f>IFERROR(+VLOOKUP(R309,インプットシート!$B:$Z,21,0),"")</f>
        <v/>
      </c>
      <c r="U309">
        <v>54</v>
      </c>
      <c r="V309" s="165" t="str">
        <f t="shared" si="77"/>
        <v>2年目備品購入費54</v>
      </c>
      <c r="W309" s="165" t="str">
        <f>IFERROR(+VLOOKUP(V309,インプットシート!$B:$Z,25,0),"")</f>
        <v/>
      </c>
      <c r="X309" s="165" t="str">
        <f>IFERROR(+VLOOKUP(V309,インプットシート!$B:$Z,21,0),"")</f>
        <v/>
      </c>
      <c r="Y309">
        <v>54</v>
      </c>
      <c r="Z309" s="165" t="str">
        <f t="shared" si="78"/>
        <v>2年目消耗品費54</v>
      </c>
      <c r="AA309" s="165" t="str">
        <f>IFERROR(+VLOOKUP(Z309,インプットシート!$B:$Z,25,0),"")</f>
        <v/>
      </c>
      <c r="AB309" s="165" t="str">
        <f>IFERROR(+VLOOKUP(Z309,インプットシート!$B:$Z,21,0),"")</f>
        <v/>
      </c>
      <c r="AC309">
        <v>54</v>
      </c>
      <c r="AD309" s="165" t="str">
        <f t="shared" si="79"/>
        <v>2年目借料損料54</v>
      </c>
      <c r="AE309" s="165" t="str">
        <f>IFERROR(+VLOOKUP(AD309,インプットシート!$B:$Z,25,0),"")</f>
        <v/>
      </c>
      <c r="AF309" s="165" t="str">
        <f>IFERROR(+VLOOKUP(AD309,インプットシート!$B:$Z,21,0),"")</f>
        <v/>
      </c>
      <c r="AG309">
        <v>54</v>
      </c>
      <c r="AH309" s="165" t="str">
        <f t="shared" si="80"/>
        <v>2年目印刷製本費54</v>
      </c>
      <c r="AI309" s="165" t="str">
        <f>IFERROR(+VLOOKUP(AH309,インプットシート!$B:$Z,25,0),"")</f>
        <v/>
      </c>
      <c r="AJ309" s="165" t="str">
        <f>IFERROR(+VLOOKUP(AH309,インプットシート!$B:$Z,21,0),"")</f>
        <v/>
      </c>
      <c r="AK309">
        <v>54</v>
      </c>
      <c r="AL309" s="165" t="str">
        <f t="shared" si="81"/>
        <v>2年目通信運搬費54</v>
      </c>
      <c r="AM309" s="165" t="str">
        <f>IFERROR(+VLOOKUP(AL309,インプットシート!$B:$Z,25,0),"")</f>
        <v/>
      </c>
      <c r="AN309" s="165" t="str">
        <f>IFERROR(+VLOOKUP(AL309,インプットシート!$B:$Z,21,0),"")</f>
        <v/>
      </c>
      <c r="AO309">
        <v>54</v>
      </c>
      <c r="AP309" s="165" t="str">
        <f t="shared" si="82"/>
        <v>2年目委託費54</v>
      </c>
      <c r="AQ309" s="165" t="str">
        <f>IFERROR(+VLOOKUP(AP309,インプットシート!$B:$Z,25,0),"")</f>
        <v/>
      </c>
      <c r="AR309" s="165" t="str">
        <f>IFERROR(+VLOOKUP(AP309,インプットシート!$B:$Z,21,0),"")</f>
        <v/>
      </c>
      <c r="AS309">
        <v>54</v>
      </c>
      <c r="AT309" s="165" t="str">
        <f t="shared" si="83"/>
        <v>2年目雑役務費54</v>
      </c>
      <c r="AU309" s="165" t="str">
        <f>IFERROR(+VLOOKUP(AT309,インプットシート!$B:$Z,25,0),"")</f>
        <v/>
      </c>
      <c r="AV309" s="165" t="str">
        <f>IFERROR(+VLOOKUP(AT309,インプットシート!$B:$Z,21,0),"")</f>
        <v/>
      </c>
      <c r="AW309">
        <v>54</v>
      </c>
      <c r="AX309" s="165" t="str">
        <f t="shared" si="84"/>
        <v>2年目保険料54</v>
      </c>
      <c r="AY309" s="165" t="str">
        <f>IFERROR(+VLOOKUP(AX309,インプットシート!$B:$Z,25,0),"")</f>
        <v/>
      </c>
      <c r="AZ309" s="165" t="str">
        <f>IFERROR(+VLOOKUP(AX309,インプットシート!$B:$Z,21,0),"")</f>
        <v/>
      </c>
      <c r="BA309">
        <v>54</v>
      </c>
      <c r="BB309" s="165" t="str">
        <f t="shared" si="85"/>
        <v>2年目その他の経費54</v>
      </c>
      <c r="BC309" s="165" t="str">
        <f>IFERROR(+VLOOKUP(BB309,インプットシート!$B:$Z,25,0),"")</f>
        <v/>
      </c>
      <c r="BD309" s="165" t="str">
        <f>IFERROR(+VLOOKUP(BB309,インプットシート!$B:$Z,21,0),"")</f>
        <v/>
      </c>
      <c r="BE309">
        <v>54</v>
      </c>
      <c r="BF309" s="165" t="str">
        <f t="shared" si="86"/>
        <v>2年目参加費収入54</v>
      </c>
      <c r="BG309" s="165" t="str">
        <f>IFERROR(+VLOOKUP(BF309,インプットシート!$B:$Z,25,0),"")</f>
        <v/>
      </c>
      <c r="BH309" s="165" t="str">
        <f>IFERROR(+VLOOKUP(BF309,インプットシート!$B:$Z,21,0),"")</f>
        <v/>
      </c>
      <c r="BI309">
        <v>54</v>
      </c>
      <c r="BJ309" s="165" t="str">
        <f t="shared" si="87"/>
        <v>2年目寄付金・協賛金収入54</v>
      </c>
      <c r="BK309" s="165" t="str">
        <f>IFERROR(+VLOOKUP(BJ309,インプットシート!$B:$Z,25,0),"")</f>
        <v/>
      </c>
      <c r="BL309" s="165" t="str">
        <f>IFERROR(+VLOOKUP(BJ309,インプットシート!$B:$Z,21,0),"")</f>
        <v/>
      </c>
      <c r="BM309">
        <v>54</v>
      </c>
      <c r="BN309" s="165" t="str">
        <f t="shared" si="88"/>
        <v>2年目一般会計繰入金54</v>
      </c>
      <c r="BO309" s="165" t="str">
        <f>IFERROR(+VLOOKUP(BN309,インプットシート!$B:$Z,25,0),"")</f>
        <v/>
      </c>
      <c r="BP309" s="165" t="str">
        <f>IFERROR(+VLOOKUP(BN309,インプットシート!$B:$Z,21,0),"")</f>
        <v/>
      </c>
      <c r="BQ309">
        <v>54</v>
      </c>
      <c r="BR309" s="165" t="str">
        <f t="shared" si="89"/>
        <v>2年目賃金（職員）54</v>
      </c>
      <c r="BS309" s="165" t="str">
        <f>IFERROR(+VLOOKUP(BR309,インプットシート!$B:$Z,25,0),"")</f>
        <v/>
      </c>
      <c r="BT309" s="165" t="str">
        <f>IFERROR(+VLOOKUP(BR309,インプットシート!$B:$Z,21,0),"")</f>
        <v/>
      </c>
    </row>
    <row r="310" spans="1:72">
      <c r="A310">
        <v>55</v>
      </c>
      <c r="B310" s="165" t="str">
        <f t="shared" si="72"/>
        <v>2年目謝金55</v>
      </c>
      <c r="C310" s="165" t="str">
        <f>IFERROR(+VLOOKUP(B310,インプットシート!$B:$Z,25,0),"")</f>
        <v/>
      </c>
      <c r="D310" s="165" t="str">
        <f>IFERROR(+VLOOKUP(B310,インプットシート!$B:$Z,21,0),"")</f>
        <v/>
      </c>
      <c r="E310">
        <v>55</v>
      </c>
      <c r="F310" s="165" t="str">
        <f t="shared" si="73"/>
        <v>2年目旅費55</v>
      </c>
      <c r="G310" s="165" t="str">
        <f>IFERROR(+VLOOKUP(F310,インプットシート!$B:$Z,25,0),"")</f>
        <v/>
      </c>
      <c r="H310" s="165" t="str">
        <f>IFERROR(+VLOOKUP(F310,インプットシート!$B:$Z,21,0),"")</f>
        <v/>
      </c>
      <c r="I310">
        <v>55</v>
      </c>
      <c r="J310" s="165" t="str">
        <f t="shared" si="74"/>
        <v>2年目賃金（アルバイト）55</v>
      </c>
      <c r="K310" s="165" t="str">
        <f>IFERROR(+VLOOKUP(J310,インプットシート!$B:$Z,25,0),"")</f>
        <v/>
      </c>
      <c r="L310" s="165" t="str">
        <f>IFERROR(+VLOOKUP(J310,インプットシート!$B:$Z,21,0),"")</f>
        <v/>
      </c>
      <c r="M310">
        <v>55</v>
      </c>
      <c r="N310" s="165" t="str">
        <f t="shared" si="75"/>
        <v>2年目家賃55</v>
      </c>
      <c r="O310" s="165" t="str">
        <f>IFERROR(+VLOOKUP(N310,インプットシート!$B:$Z,25,0),"")</f>
        <v/>
      </c>
      <c r="P310" s="165" t="str">
        <f>IFERROR(+VLOOKUP(N310,インプットシート!$B:$Z,21,0),"")</f>
        <v/>
      </c>
      <c r="Q310">
        <v>55</v>
      </c>
      <c r="R310" s="165" t="str">
        <f t="shared" si="76"/>
        <v>2年目光熱水費55</v>
      </c>
      <c r="S310" s="165" t="str">
        <f>IFERROR(+VLOOKUP(R310,インプットシート!$B:$Z,25,0),"")</f>
        <v/>
      </c>
      <c r="T310" s="165" t="str">
        <f>IFERROR(+VLOOKUP(R310,インプットシート!$B:$Z,21,0),"")</f>
        <v/>
      </c>
      <c r="U310">
        <v>55</v>
      </c>
      <c r="V310" s="165" t="str">
        <f t="shared" si="77"/>
        <v>2年目備品購入費55</v>
      </c>
      <c r="W310" s="165" t="str">
        <f>IFERROR(+VLOOKUP(V310,インプットシート!$B:$Z,25,0),"")</f>
        <v/>
      </c>
      <c r="X310" s="165" t="str">
        <f>IFERROR(+VLOOKUP(V310,インプットシート!$B:$Z,21,0),"")</f>
        <v/>
      </c>
      <c r="Y310">
        <v>55</v>
      </c>
      <c r="Z310" s="165" t="str">
        <f t="shared" si="78"/>
        <v>2年目消耗品費55</v>
      </c>
      <c r="AA310" s="165" t="str">
        <f>IFERROR(+VLOOKUP(Z310,インプットシート!$B:$Z,25,0),"")</f>
        <v/>
      </c>
      <c r="AB310" s="165" t="str">
        <f>IFERROR(+VLOOKUP(Z310,インプットシート!$B:$Z,21,0),"")</f>
        <v/>
      </c>
      <c r="AC310">
        <v>55</v>
      </c>
      <c r="AD310" s="165" t="str">
        <f t="shared" si="79"/>
        <v>2年目借料損料55</v>
      </c>
      <c r="AE310" s="165" t="str">
        <f>IFERROR(+VLOOKUP(AD310,インプットシート!$B:$Z,25,0),"")</f>
        <v/>
      </c>
      <c r="AF310" s="165" t="str">
        <f>IFERROR(+VLOOKUP(AD310,インプットシート!$B:$Z,21,0),"")</f>
        <v/>
      </c>
      <c r="AG310">
        <v>55</v>
      </c>
      <c r="AH310" s="165" t="str">
        <f t="shared" si="80"/>
        <v>2年目印刷製本費55</v>
      </c>
      <c r="AI310" s="165" t="str">
        <f>IFERROR(+VLOOKUP(AH310,インプットシート!$B:$Z,25,0),"")</f>
        <v/>
      </c>
      <c r="AJ310" s="165" t="str">
        <f>IFERROR(+VLOOKUP(AH310,インプットシート!$B:$Z,21,0),"")</f>
        <v/>
      </c>
      <c r="AK310">
        <v>55</v>
      </c>
      <c r="AL310" s="165" t="str">
        <f t="shared" si="81"/>
        <v>2年目通信運搬費55</v>
      </c>
      <c r="AM310" s="165" t="str">
        <f>IFERROR(+VLOOKUP(AL310,インプットシート!$B:$Z,25,0),"")</f>
        <v/>
      </c>
      <c r="AN310" s="165" t="str">
        <f>IFERROR(+VLOOKUP(AL310,インプットシート!$B:$Z,21,0),"")</f>
        <v/>
      </c>
      <c r="AO310">
        <v>55</v>
      </c>
      <c r="AP310" s="165" t="str">
        <f t="shared" si="82"/>
        <v>2年目委託費55</v>
      </c>
      <c r="AQ310" s="165" t="str">
        <f>IFERROR(+VLOOKUP(AP310,インプットシート!$B:$Z,25,0),"")</f>
        <v/>
      </c>
      <c r="AR310" s="165" t="str">
        <f>IFERROR(+VLOOKUP(AP310,インプットシート!$B:$Z,21,0),"")</f>
        <v/>
      </c>
      <c r="AS310">
        <v>55</v>
      </c>
      <c r="AT310" s="165" t="str">
        <f t="shared" si="83"/>
        <v>2年目雑役務費55</v>
      </c>
      <c r="AU310" s="165" t="str">
        <f>IFERROR(+VLOOKUP(AT310,インプットシート!$B:$Z,25,0),"")</f>
        <v/>
      </c>
      <c r="AV310" s="165" t="str">
        <f>IFERROR(+VLOOKUP(AT310,インプットシート!$B:$Z,21,0),"")</f>
        <v/>
      </c>
      <c r="AW310">
        <v>55</v>
      </c>
      <c r="AX310" s="165" t="str">
        <f t="shared" si="84"/>
        <v>2年目保険料55</v>
      </c>
      <c r="AY310" s="165" t="str">
        <f>IFERROR(+VLOOKUP(AX310,インプットシート!$B:$Z,25,0),"")</f>
        <v/>
      </c>
      <c r="AZ310" s="165" t="str">
        <f>IFERROR(+VLOOKUP(AX310,インプットシート!$B:$Z,21,0),"")</f>
        <v/>
      </c>
      <c r="BA310">
        <v>55</v>
      </c>
      <c r="BB310" s="165" t="str">
        <f t="shared" si="85"/>
        <v>2年目その他の経費55</v>
      </c>
      <c r="BC310" s="165" t="str">
        <f>IFERROR(+VLOOKUP(BB310,インプットシート!$B:$Z,25,0),"")</f>
        <v/>
      </c>
      <c r="BD310" s="165" t="str">
        <f>IFERROR(+VLOOKUP(BB310,インプットシート!$B:$Z,21,0),"")</f>
        <v/>
      </c>
      <c r="BE310">
        <v>55</v>
      </c>
      <c r="BF310" s="165" t="str">
        <f t="shared" si="86"/>
        <v>2年目参加費収入55</v>
      </c>
      <c r="BG310" s="165" t="str">
        <f>IFERROR(+VLOOKUP(BF310,インプットシート!$B:$Z,25,0),"")</f>
        <v/>
      </c>
      <c r="BH310" s="165" t="str">
        <f>IFERROR(+VLOOKUP(BF310,インプットシート!$B:$Z,21,0),"")</f>
        <v/>
      </c>
      <c r="BI310">
        <v>55</v>
      </c>
      <c r="BJ310" s="165" t="str">
        <f t="shared" si="87"/>
        <v>2年目寄付金・協賛金収入55</v>
      </c>
      <c r="BK310" s="165" t="str">
        <f>IFERROR(+VLOOKUP(BJ310,インプットシート!$B:$Z,25,0),"")</f>
        <v/>
      </c>
      <c r="BL310" s="165" t="str">
        <f>IFERROR(+VLOOKUP(BJ310,インプットシート!$B:$Z,21,0),"")</f>
        <v/>
      </c>
      <c r="BM310">
        <v>55</v>
      </c>
      <c r="BN310" s="165" t="str">
        <f t="shared" si="88"/>
        <v>2年目一般会計繰入金55</v>
      </c>
      <c r="BO310" s="165" t="str">
        <f>IFERROR(+VLOOKUP(BN310,インプットシート!$B:$Z,25,0),"")</f>
        <v/>
      </c>
      <c r="BP310" s="165" t="str">
        <f>IFERROR(+VLOOKUP(BN310,インプットシート!$B:$Z,21,0),"")</f>
        <v/>
      </c>
      <c r="BQ310">
        <v>55</v>
      </c>
      <c r="BR310" s="165" t="str">
        <f t="shared" si="89"/>
        <v>2年目賃金（職員）55</v>
      </c>
      <c r="BS310" s="165" t="str">
        <f>IFERROR(+VLOOKUP(BR310,インプットシート!$B:$Z,25,0),"")</f>
        <v/>
      </c>
      <c r="BT310" s="165" t="str">
        <f>IFERROR(+VLOOKUP(BR310,インプットシート!$B:$Z,21,0),"")</f>
        <v/>
      </c>
    </row>
    <row r="311" spans="1:72">
      <c r="A311">
        <v>56</v>
      </c>
      <c r="B311" s="165" t="str">
        <f t="shared" si="72"/>
        <v>2年目謝金56</v>
      </c>
      <c r="C311" s="165" t="str">
        <f>IFERROR(+VLOOKUP(B311,インプットシート!$B:$Z,25,0),"")</f>
        <v/>
      </c>
      <c r="D311" s="165" t="str">
        <f>IFERROR(+VLOOKUP(B311,インプットシート!$B:$Z,21,0),"")</f>
        <v/>
      </c>
      <c r="E311">
        <v>56</v>
      </c>
      <c r="F311" s="165" t="str">
        <f t="shared" si="73"/>
        <v>2年目旅費56</v>
      </c>
      <c r="G311" s="165" t="str">
        <f>IFERROR(+VLOOKUP(F311,インプットシート!$B:$Z,25,0),"")</f>
        <v/>
      </c>
      <c r="H311" s="165" t="str">
        <f>IFERROR(+VLOOKUP(F311,インプットシート!$B:$Z,21,0),"")</f>
        <v/>
      </c>
      <c r="I311">
        <v>56</v>
      </c>
      <c r="J311" s="165" t="str">
        <f t="shared" si="74"/>
        <v>2年目賃金（アルバイト）56</v>
      </c>
      <c r="K311" s="165" t="str">
        <f>IFERROR(+VLOOKUP(J311,インプットシート!$B:$Z,25,0),"")</f>
        <v/>
      </c>
      <c r="L311" s="165" t="str">
        <f>IFERROR(+VLOOKUP(J311,インプットシート!$B:$Z,21,0),"")</f>
        <v/>
      </c>
      <c r="M311">
        <v>56</v>
      </c>
      <c r="N311" s="165" t="str">
        <f t="shared" si="75"/>
        <v>2年目家賃56</v>
      </c>
      <c r="O311" s="165" t="str">
        <f>IFERROR(+VLOOKUP(N311,インプットシート!$B:$Z,25,0),"")</f>
        <v/>
      </c>
      <c r="P311" s="165" t="str">
        <f>IFERROR(+VLOOKUP(N311,インプットシート!$B:$Z,21,0),"")</f>
        <v/>
      </c>
      <c r="Q311">
        <v>56</v>
      </c>
      <c r="R311" s="165" t="str">
        <f t="shared" si="76"/>
        <v>2年目光熱水費56</v>
      </c>
      <c r="S311" s="165" t="str">
        <f>IFERROR(+VLOOKUP(R311,インプットシート!$B:$Z,25,0),"")</f>
        <v/>
      </c>
      <c r="T311" s="165" t="str">
        <f>IFERROR(+VLOOKUP(R311,インプットシート!$B:$Z,21,0),"")</f>
        <v/>
      </c>
      <c r="U311">
        <v>56</v>
      </c>
      <c r="V311" s="165" t="str">
        <f t="shared" si="77"/>
        <v>2年目備品購入費56</v>
      </c>
      <c r="W311" s="165" t="str">
        <f>IFERROR(+VLOOKUP(V311,インプットシート!$B:$Z,25,0),"")</f>
        <v/>
      </c>
      <c r="X311" s="165" t="str">
        <f>IFERROR(+VLOOKUP(V311,インプットシート!$B:$Z,21,0),"")</f>
        <v/>
      </c>
      <c r="Y311">
        <v>56</v>
      </c>
      <c r="Z311" s="165" t="str">
        <f t="shared" si="78"/>
        <v>2年目消耗品費56</v>
      </c>
      <c r="AA311" s="165" t="str">
        <f>IFERROR(+VLOOKUP(Z311,インプットシート!$B:$Z,25,0),"")</f>
        <v/>
      </c>
      <c r="AB311" s="165" t="str">
        <f>IFERROR(+VLOOKUP(Z311,インプットシート!$B:$Z,21,0),"")</f>
        <v/>
      </c>
      <c r="AC311">
        <v>56</v>
      </c>
      <c r="AD311" s="165" t="str">
        <f t="shared" si="79"/>
        <v>2年目借料損料56</v>
      </c>
      <c r="AE311" s="165" t="str">
        <f>IFERROR(+VLOOKUP(AD311,インプットシート!$B:$Z,25,0),"")</f>
        <v/>
      </c>
      <c r="AF311" s="165" t="str">
        <f>IFERROR(+VLOOKUP(AD311,インプットシート!$B:$Z,21,0),"")</f>
        <v/>
      </c>
      <c r="AG311">
        <v>56</v>
      </c>
      <c r="AH311" s="165" t="str">
        <f t="shared" si="80"/>
        <v>2年目印刷製本費56</v>
      </c>
      <c r="AI311" s="165" t="str">
        <f>IFERROR(+VLOOKUP(AH311,インプットシート!$B:$Z,25,0),"")</f>
        <v/>
      </c>
      <c r="AJ311" s="165" t="str">
        <f>IFERROR(+VLOOKUP(AH311,インプットシート!$B:$Z,21,0),"")</f>
        <v/>
      </c>
      <c r="AK311">
        <v>56</v>
      </c>
      <c r="AL311" s="165" t="str">
        <f t="shared" si="81"/>
        <v>2年目通信運搬費56</v>
      </c>
      <c r="AM311" s="165" t="str">
        <f>IFERROR(+VLOOKUP(AL311,インプットシート!$B:$Z,25,0),"")</f>
        <v/>
      </c>
      <c r="AN311" s="165" t="str">
        <f>IFERROR(+VLOOKUP(AL311,インプットシート!$B:$Z,21,0),"")</f>
        <v/>
      </c>
      <c r="AO311">
        <v>56</v>
      </c>
      <c r="AP311" s="165" t="str">
        <f t="shared" si="82"/>
        <v>2年目委託費56</v>
      </c>
      <c r="AQ311" s="165" t="str">
        <f>IFERROR(+VLOOKUP(AP311,インプットシート!$B:$Z,25,0),"")</f>
        <v/>
      </c>
      <c r="AR311" s="165" t="str">
        <f>IFERROR(+VLOOKUP(AP311,インプットシート!$B:$Z,21,0),"")</f>
        <v/>
      </c>
      <c r="AS311">
        <v>56</v>
      </c>
      <c r="AT311" s="165" t="str">
        <f t="shared" si="83"/>
        <v>2年目雑役務費56</v>
      </c>
      <c r="AU311" s="165" t="str">
        <f>IFERROR(+VLOOKUP(AT311,インプットシート!$B:$Z,25,0),"")</f>
        <v/>
      </c>
      <c r="AV311" s="165" t="str">
        <f>IFERROR(+VLOOKUP(AT311,インプットシート!$B:$Z,21,0),"")</f>
        <v/>
      </c>
      <c r="AW311">
        <v>56</v>
      </c>
      <c r="AX311" s="165" t="str">
        <f t="shared" si="84"/>
        <v>2年目保険料56</v>
      </c>
      <c r="AY311" s="165" t="str">
        <f>IFERROR(+VLOOKUP(AX311,インプットシート!$B:$Z,25,0),"")</f>
        <v/>
      </c>
      <c r="AZ311" s="165" t="str">
        <f>IFERROR(+VLOOKUP(AX311,インプットシート!$B:$Z,21,0),"")</f>
        <v/>
      </c>
      <c r="BA311">
        <v>56</v>
      </c>
      <c r="BB311" s="165" t="str">
        <f t="shared" si="85"/>
        <v>2年目その他の経費56</v>
      </c>
      <c r="BC311" s="165" t="str">
        <f>IFERROR(+VLOOKUP(BB311,インプットシート!$B:$Z,25,0),"")</f>
        <v/>
      </c>
      <c r="BD311" s="165" t="str">
        <f>IFERROR(+VLOOKUP(BB311,インプットシート!$B:$Z,21,0),"")</f>
        <v/>
      </c>
      <c r="BE311">
        <v>56</v>
      </c>
      <c r="BF311" s="165" t="str">
        <f t="shared" si="86"/>
        <v>2年目参加費収入56</v>
      </c>
      <c r="BG311" s="165" t="str">
        <f>IFERROR(+VLOOKUP(BF311,インプットシート!$B:$Z,25,0),"")</f>
        <v/>
      </c>
      <c r="BH311" s="165" t="str">
        <f>IFERROR(+VLOOKUP(BF311,インプットシート!$B:$Z,21,0),"")</f>
        <v/>
      </c>
      <c r="BI311">
        <v>56</v>
      </c>
      <c r="BJ311" s="165" t="str">
        <f t="shared" si="87"/>
        <v>2年目寄付金・協賛金収入56</v>
      </c>
      <c r="BK311" s="165" t="str">
        <f>IFERROR(+VLOOKUP(BJ311,インプットシート!$B:$Z,25,0),"")</f>
        <v/>
      </c>
      <c r="BL311" s="165" t="str">
        <f>IFERROR(+VLOOKUP(BJ311,インプットシート!$B:$Z,21,0),"")</f>
        <v/>
      </c>
      <c r="BM311">
        <v>56</v>
      </c>
      <c r="BN311" s="165" t="str">
        <f t="shared" si="88"/>
        <v>2年目一般会計繰入金56</v>
      </c>
      <c r="BO311" s="165" t="str">
        <f>IFERROR(+VLOOKUP(BN311,インプットシート!$B:$Z,25,0),"")</f>
        <v/>
      </c>
      <c r="BP311" s="165" t="str">
        <f>IFERROR(+VLOOKUP(BN311,インプットシート!$B:$Z,21,0),"")</f>
        <v/>
      </c>
      <c r="BQ311">
        <v>56</v>
      </c>
      <c r="BR311" s="165" t="str">
        <f t="shared" si="89"/>
        <v>2年目賃金（職員）56</v>
      </c>
      <c r="BS311" s="165" t="str">
        <f>IFERROR(+VLOOKUP(BR311,インプットシート!$B:$Z,25,0),"")</f>
        <v/>
      </c>
      <c r="BT311" s="165" t="str">
        <f>IFERROR(+VLOOKUP(BR311,インプットシート!$B:$Z,21,0),"")</f>
        <v/>
      </c>
    </row>
    <row r="312" spans="1:72">
      <c r="A312">
        <v>57</v>
      </c>
      <c r="B312" s="165" t="str">
        <f t="shared" si="72"/>
        <v>2年目謝金57</v>
      </c>
      <c r="C312" s="165" t="str">
        <f>IFERROR(+VLOOKUP(B312,インプットシート!$B:$Z,25,0),"")</f>
        <v/>
      </c>
      <c r="D312" s="165" t="str">
        <f>IFERROR(+VLOOKUP(B312,インプットシート!$B:$Z,21,0),"")</f>
        <v/>
      </c>
      <c r="E312">
        <v>57</v>
      </c>
      <c r="F312" s="165" t="str">
        <f t="shared" si="73"/>
        <v>2年目旅費57</v>
      </c>
      <c r="G312" s="165" t="str">
        <f>IFERROR(+VLOOKUP(F312,インプットシート!$B:$Z,25,0),"")</f>
        <v/>
      </c>
      <c r="H312" s="165" t="str">
        <f>IFERROR(+VLOOKUP(F312,インプットシート!$B:$Z,21,0),"")</f>
        <v/>
      </c>
      <c r="I312">
        <v>57</v>
      </c>
      <c r="J312" s="165" t="str">
        <f t="shared" si="74"/>
        <v>2年目賃金（アルバイト）57</v>
      </c>
      <c r="K312" s="165" t="str">
        <f>IFERROR(+VLOOKUP(J312,インプットシート!$B:$Z,25,0),"")</f>
        <v/>
      </c>
      <c r="L312" s="165" t="str">
        <f>IFERROR(+VLOOKUP(J312,インプットシート!$B:$Z,21,0),"")</f>
        <v/>
      </c>
      <c r="M312">
        <v>57</v>
      </c>
      <c r="N312" s="165" t="str">
        <f t="shared" si="75"/>
        <v>2年目家賃57</v>
      </c>
      <c r="O312" s="165" t="str">
        <f>IFERROR(+VLOOKUP(N312,インプットシート!$B:$Z,25,0),"")</f>
        <v/>
      </c>
      <c r="P312" s="165" t="str">
        <f>IFERROR(+VLOOKUP(N312,インプットシート!$B:$Z,21,0),"")</f>
        <v/>
      </c>
      <c r="Q312">
        <v>57</v>
      </c>
      <c r="R312" s="165" t="str">
        <f t="shared" si="76"/>
        <v>2年目光熱水費57</v>
      </c>
      <c r="S312" s="165" t="str">
        <f>IFERROR(+VLOOKUP(R312,インプットシート!$B:$Z,25,0),"")</f>
        <v/>
      </c>
      <c r="T312" s="165" t="str">
        <f>IFERROR(+VLOOKUP(R312,インプットシート!$B:$Z,21,0),"")</f>
        <v/>
      </c>
      <c r="U312">
        <v>57</v>
      </c>
      <c r="V312" s="165" t="str">
        <f t="shared" si="77"/>
        <v>2年目備品購入費57</v>
      </c>
      <c r="W312" s="165" t="str">
        <f>IFERROR(+VLOOKUP(V312,インプットシート!$B:$Z,25,0),"")</f>
        <v/>
      </c>
      <c r="X312" s="165" t="str">
        <f>IFERROR(+VLOOKUP(V312,インプットシート!$B:$Z,21,0),"")</f>
        <v/>
      </c>
      <c r="Y312">
        <v>57</v>
      </c>
      <c r="Z312" s="165" t="str">
        <f t="shared" si="78"/>
        <v>2年目消耗品費57</v>
      </c>
      <c r="AA312" s="165" t="str">
        <f>IFERROR(+VLOOKUP(Z312,インプットシート!$B:$Z,25,0),"")</f>
        <v/>
      </c>
      <c r="AB312" s="165" t="str">
        <f>IFERROR(+VLOOKUP(Z312,インプットシート!$B:$Z,21,0),"")</f>
        <v/>
      </c>
      <c r="AC312">
        <v>57</v>
      </c>
      <c r="AD312" s="165" t="str">
        <f t="shared" si="79"/>
        <v>2年目借料損料57</v>
      </c>
      <c r="AE312" s="165" t="str">
        <f>IFERROR(+VLOOKUP(AD312,インプットシート!$B:$Z,25,0),"")</f>
        <v/>
      </c>
      <c r="AF312" s="165" t="str">
        <f>IFERROR(+VLOOKUP(AD312,インプットシート!$B:$Z,21,0),"")</f>
        <v/>
      </c>
      <c r="AG312">
        <v>57</v>
      </c>
      <c r="AH312" s="165" t="str">
        <f t="shared" si="80"/>
        <v>2年目印刷製本費57</v>
      </c>
      <c r="AI312" s="165" t="str">
        <f>IFERROR(+VLOOKUP(AH312,インプットシート!$B:$Z,25,0),"")</f>
        <v/>
      </c>
      <c r="AJ312" s="165" t="str">
        <f>IFERROR(+VLOOKUP(AH312,インプットシート!$B:$Z,21,0),"")</f>
        <v/>
      </c>
      <c r="AK312">
        <v>57</v>
      </c>
      <c r="AL312" s="165" t="str">
        <f t="shared" si="81"/>
        <v>2年目通信運搬費57</v>
      </c>
      <c r="AM312" s="165" t="str">
        <f>IFERROR(+VLOOKUP(AL312,インプットシート!$B:$Z,25,0),"")</f>
        <v/>
      </c>
      <c r="AN312" s="165" t="str">
        <f>IFERROR(+VLOOKUP(AL312,インプットシート!$B:$Z,21,0),"")</f>
        <v/>
      </c>
      <c r="AO312">
        <v>57</v>
      </c>
      <c r="AP312" s="165" t="str">
        <f t="shared" si="82"/>
        <v>2年目委託費57</v>
      </c>
      <c r="AQ312" s="165" t="str">
        <f>IFERROR(+VLOOKUP(AP312,インプットシート!$B:$Z,25,0),"")</f>
        <v/>
      </c>
      <c r="AR312" s="165" t="str">
        <f>IFERROR(+VLOOKUP(AP312,インプットシート!$B:$Z,21,0),"")</f>
        <v/>
      </c>
      <c r="AS312">
        <v>57</v>
      </c>
      <c r="AT312" s="165" t="str">
        <f t="shared" si="83"/>
        <v>2年目雑役務費57</v>
      </c>
      <c r="AU312" s="165" t="str">
        <f>IFERROR(+VLOOKUP(AT312,インプットシート!$B:$Z,25,0),"")</f>
        <v/>
      </c>
      <c r="AV312" s="165" t="str">
        <f>IFERROR(+VLOOKUP(AT312,インプットシート!$B:$Z,21,0),"")</f>
        <v/>
      </c>
      <c r="AW312">
        <v>57</v>
      </c>
      <c r="AX312" s="165" t="str">
        <f t="shared" si="84"/>
        <v>2年目保険料57</v>
      </c>
      <c r="AY312" s="165" t="str">
        <f>IFERROR(+VLOOKUP(AX312,インプットシート!$B:$Z,25,0),"")</f>
        <v/>
      </c>
      <c r="AZ312" s="165" t="str">
        <f>IFERROR(+VLOOKUP(AX312,インプットシート!$B:$Z,21,0),"")</f>
        <v/>
      </c>
      <c r="BA312">
        <v>57</v>
      </c>
      <c r="BB312" s="165" t="str">
        <f t="shared" si="85"/>
        <v>2年目その他の経費57</v>
      </c>
      <c r="BC312" s="165" t="str">
        <f>IFERROR(+VLOOKUP(BB312,インプットシート!$B:$Z,25,0),"")</f>
        <v/>
      </c>
      <c r="BD312" s="165" t="str">
        <f>IFERROR(+VLOOKUP(BB312,インプットシート!$B:$Z,21,0),"")</f>
        <v/>
      </c>
      <c r="BE312">
        <v>57</v>
      </c>
      <c r="BF312" s="165" t="str">
        <f t="shared" si="86"/>
        <v>2年目参加費収入57</v>
      </c>
      <c r="BG312" s="165" t="str">
        <f>IFERROR(+VLOOKUP(BF312,インプットシート!$B:$Z,25,0),"")</f>
        <v/>
      </c>
      <c r="BH312" s="165" t="str">
        <f>IFERROR(+VLOOKUP(BF312,インプットシート!$B:$Z,21,0),"")</f>
        <v/>
      </c>
      <c r="BI312">
        <v>57</v>
      </c>
      <c r="BJ312" s="165" t="str">
        <f t="shared" si="87"/>
        <v>2年目寄付金・協賛金収入57</v>
      </c>
      <c r="BK312" s="165" t="str">
        <f>IFERROR(+VLOOKUP(BJ312,インプットシート!$B:$Z,25,0),"")</f>
        <v/>
      </c>
      <c r="BL312" s="165" t="str">
        <f>IFERROR(+VLOOKUP(BJ312,インプットシート!$B:$Z,21,0),"")</f>
        <v/>
      </c>
      <c r="BM312">
        <v>57</v>
      </c>
      <c r="BN312" s="165" t="str">
        <f t="shared" si="88"/>
        <v>2年目一般会計繰入金57</v>
      </c>
      <c r="BO312" s="165" t="str">
        <f>IFERROR(+VLOOKUP(BN312,インプットシート!$B:$Z,25,0),"")</f>
        <v/>
      </c>
      <c r="BP312" s="165" t="str">
        <f>IFERROR(+VLOOKUP(BN312,インプットシート!$B:$Z,21,0),"")</f>
        <v/>
      </c>
      <c r="BQ312">
        <v>57</v>
      </c>
      <c r="BR312" s="165" t="str">
        <f t="shared" si="89"/>
        <v>2年目賃金（職員）57</v>
      </c>
      <c r="BS312" s="165" t="str">
        <f>IFERROR(+VLOOKUP(BR312,インプットシート!$B:$Z,25,0),"")</f>
        <v/>
      </c>
      <c r="BT312" s="165" t="str">
        <f>IFERROR(+VLOOKUP(BR312,インプットシート!$B:$Z,21,0),"")</f>
        <v/>
      </c>
    </row>
    <row r="313" spans="1:72">
      <c r="A313">
        <v>58</v>
      </c>
      <c r="B313" s="165" t="str">
        <f t="shared" si="72"/>
        <v>2年目謝金58</v>
      </c>
      <c r="C313" s="165" t="str">
        <f>IFERROR(+VLOOKUP(B313,インプットシート!$B:$Z,25,0),"")</f>
        <v/>
      </c>
      <c r="D313" s="165" t="str">
        <f>IFERROR(+VLOOKUP(B313,インプットシート!$B:$Z,21,0),"")</f>
        <v/>
      </c>
      <c r="E313">
        <v>58</v>
      </c>
      <c r="F313" s="165" t="str">
        <f t="shared" si="73"/>
        <v>2年目旅費58</v>
      </c>
      <c r="G313" s="165" t="str">
        <f>IFERROR(+VLOOKUP(F313,インプットシート!$B:$Z,25,0),"")</f>
        <v/>
      </c>
      <c r="H313" s="165" t="str">
        <f>IFERROR(+VLOOKUP(F313,インプットシート!$B:$Z,21,0),"")</f>
        <v/>
      </c>
      <c r="I313">
        <v>58</v>
      </c>
      <c r="J313" s="165" t="str">
        <f t="shared" si="74"/>
        <v>2年目賃金（アルバイト）58</v>
      </c>
      <c r="K313" s="165" t="str">
        <f>IFERROR(+VLOOKUP(J313,インプットシート!$B:$Z,25,0),"")</f>
        <v/>
      </c>
      <c r="L313" s="165" t="str">
        <f>IFERROR(+VLOOKUP(J313,インプットシート!$B:$Z,21,0),"")</f>
        <v/>
      </c>
      <c r="M313">
        <v>58</v>
      </c>
      <c r="N313" s="165" t="str">
        <f t="shared" si="75"/>
        <v>2年目家賃58</v>
      </c>
      <c r="O313" s="165" t="str">
        <f>IFERROR(+VLOOKUP(N313,インプットシート!$B:$Z,25,0),"")</f>
        <v/>
      </c>
      <c r="P313" s="165" t="str">
        <f>IFERROR(+VLOOKUP(N313,インプットシート!$B:$Z,21,0),"")</f>
        <v/>
      </c>
      <c r="Q313">
        <v>58</v>
      </c>
      <c r="R313" s="165" t="str">
        <f t="shared" si="76"/>
        <v>2年目光熱水費58</v>
      </c>
      <c r="S313" s="165" t="str">
        <f>IFERROR(+VLOOKUP(R313,インプットシート!$B:$Z,25,0),"")</f>
        <v/>
      </c>
      <c r="T313" s="165" t="str">
        <f>IFERROR(+VLOOKUP(R313,インプットシート!$B:$Z,21,0),"")</f>
        <v/>
      </c>
      <c r="U313">
        <v>58</v>
      </c>
      <c r="V313" s="165" t="str">
        <f t="shared" si="77"/>
        <v>2年目備品購入費58</v>
      </c>
      <c r="W313" s="165" t="str">
        <f>IFERROR(+VLOOKUP(V313,インプットシート!$B:$Z,25,0),"")</f>
        <v/>
      </c>
      <c r="X313" s="165" t="str">
        <f>IFERROR(+VLOOKUP(V313,インプットシート!$B:$Z,21,0),"")</f>
        <v/>
      </c>
      <c r="Y313">
        <v>58</v>
      </c>
      <c r="Z313" s="165" t="str">
        <f t="shared" si="78"/>
        <v>2年目消耗品費58</v>
      </c>
      <c r="AA313" s="165" t="str">
        <f>IFERROR(+VLOOKUP(Z313,インプットシート!$B:$Z,25,0),"")</f>
        <v/>
      </c>
      <c r="AB313" s="165" t="str">
        <f>IFERROR(+VLOOKUP(Z313,インプットシート!$B:$Z,21,0),"")</f>
        <v/>
      </c>
      <c r="AC313">
        <v>58</v>
      </c>
      <c r="AD313" s="165" t="str">
        <f t="shared" si="79"/>
        <v>2年目借料損料58</v>
      </c>
      <c r="AE313" s="165" t="str">
        <f>IFERROR(+VLOOKUP(AD313,インプットシート!$B:$Z,25,0),"")</f>
        <v/>
      </c>
      <c r="AF313" s="165" t="str">
        <f>IFERROR(+VLOOKUP(AD313,インプットシート!$B:$Z,21,0),"")</f>
        <v/>
      </c>
      <c r="AG313">
        <v>58</v>
      </c>
      <c r="AH313" s="165" t="str">
        <f t="shared" si="80"/>
        <v>2年目印刷製本費58</v>
      </c>
      <c r="AI313" s="165" t="str">
        <f>IFERROR(+VLOOKUP(AH313,インプットシート!$B:$Z,25,0),"")</f>
        <v/>
      </c>
      <c r="AJ313" s="165" t="str">
        <f>IFERROR(+VLOOKUP(AH313,インプットシート!$B:$Z,21,0),"")</f>
        <v/>
      </c>
      <c r="AK313">
        <v>58</v>
      </c>
      <c r="AL313" s="165" t="str">
        <f t="shared" si="81"/>
        <v>2年目通信運搬費58</v>
      </c>
      <c r="AM313" s="165" t="str">
        <f>IFERROR(+VLOOKUP(AL313,インプットシート!$B:$Z,25,0),"")</f>
        <v/>
      </c>
      <c r="AN313" s="165" t="str">
        <f>IFERROR(+VLOOKUP(AL313,インプットシート!$B:$Z,21,0),"")</f>
        <v/>
      </c>
      <c r="AO313">
        <v>58</v>
      </c>
      <c r="AP313" s="165" t="str">
        <f t="shared" si="82"/>
        <v>2年目委託費58</v>
      </c>
      <c r="AQ313" s="165" t="str">
        <f>IFERROR(+VLOOKUP(AP313,インプットシート!$B:$Z,25,0),"")</f>
        <v/>
      </c>
      <c r="AR313" s="165" t="str">
        <f>IFERROR(+VLOOKUP(AP313,インプットシート!$B:$Z,21,0),"")</f>
        <v/>
      </c>
      <c r="AS313">
        <v>58</v>
      </c>
      <c r="AT313" s="165" t="str">
        <f t="shared" si="83"/>
        <v>2年目雑役務費58</v>
      </c>
      <c r="AU313" s="165" t="str">
        <f>IFERROR(+VLOOKUP(AT313,インプットシート!$B:$Z,25,0),"")</f>
        <v/>
      </c>
      <c r="AV313" s="165" t="str">
        <f>IFERROR(+VLOOKUP(AT313,インプットシート!$B:$Z,21,0),"")</f>
        <v/>
      </c>
      <c r="AW313">
        <v>58</v>
      </c>
      <c r="AX313" s="165" t="str">
        <f t="shared" si="84"/>
        <v>2年目保険料58</v>
      </c>
      <c r="AY313" s="165" t="str">
        <f>IFERROR(+VLOOKUP(AX313,インプットシート!$B:$Z,25,0),"")</f>
        <v/>
      </c>
      <c r="AZ313" s="165" t="str">
        <f>IFERROR(+VLOOKUP(AX313,インプットシート!$B:$Z,21,0),"")</f>
        <v/>
      </c>
      <c r="BA313">
        <v>58</v>
      </c>
      <c r="BB313" s="165" t="str">
        <f t="shared" si="85"/>
        <v>2年目その他の経費58</v>
      </c>
      <c r="BC313" s="165" t="str">
        <f>IFERROR(+VLOOKUP(BB313,インプットシート!$B:$Z,25,0),"")</f>
        <v/>
      </c>
      <c r="BD313" s="165" t="str">
        <f>IFERROR(+VLOOKUP(BB313,インプットシート!$B:$Z,21,0),"")</f>
        <v/>
      </c>
      <c r="BE313">
        <v>58</v>
      </c>
      <c r="BF313" s="165" t="str">
        <f t="shared" si="86"/>
        <v>2年目参加費収入58</v>
      </c>
      <c r="BG313" s="165" t="str">
        <f>IFERROR(+VLOOKUP(BF313,インプットシート!$B:$Z,25,0),"")</f>
        <v/>
      </c>
      <c r="BH313" s="165" t="str">
        <f>IFERROR(+VLOOKUP(BF313,インプットシート!$B:$Z,21,0),"")</f>
        <v/>
      </c>
      <c r="BI313">
        <v>58</v>
      </c>
      <c r="BJ313" s="165" t="str">
        <f t="shared" si="87"/>
        <v>2年目寄付金・協賛金収入58</v>
      </c>
      <c r="BK313" s="165" t="str">
        <f>IFERROR(+VLOOKUP(BJ313,インプットシート!$B:$Z,25,0),"")</f>
        <v/>
      </c>
      <c r="BL313" s="165" t="str">
        <f>IFERROR(+VLOOKUP(BJ313,インプットシート!$B:$Z,21,0),"")</f>
        <v/>
      </c>
      <c r="BM313">
        <v>58</v>
      </c>
      <c r="BN313" s="165" t="str">
        <f t="shared" si="88"/>
        <v>2年目一般会計繰入金58</v>
      </c>
      <c r="BO313" s="165" t="str">
        <f>IFERROR(+VLOOKUP(BN313,インプットシート!$B:$Z,25,0),"")</f>
        <v/>
      </c>
      <c r="BP313" s="165" t="str">
        <f>IFERROR(+VLOOKUP(BN313,インプットシート!$B:$Z,21,0),"")</f>
        <v/>
      </c>
      <c r="BQ313">
        <v>58</v>
      </c>
      <c r="BR313" s="165" t="str">
        <f t="shared" si="89"/>
        <v>2年目賃金（職員）58</v>
      </c>
      <c r="BS313" s="165" t="str">
        <f>IFERROR(+VLOOKUP(BR313,インプットシート!$B:$Z,25,0),"")</f>
        <v/>
      </c>
      <c r="BT313" s="165" t="str">
        <f>IFERROR(+VLOOKUP(BR313,インプットシート!$B:$Z,21,0),"")</f>
        <v/>
      </c>
    </row>
    <row r="314" spans="1:72">
      <c r="A314">
        <v>59</v>
      </c>
      <c r="B314" s="165" t="str">
        <f t="shared" si="72"/>
        <v>2年目謝金59</v>
      </c>
      <c r="C314" s="165" t="str">
        <f>IFERROR(+VLOOKUP(B314,インプットシート!$B:$Z,25,0),"")</f>
        <v/>
      </c>
      <c r="D314" s="165" t="str">
        <f>IFERROR(+VLOOKUP(B314,インプットシート!$B:$Z,21,0),"")</f>
        <v/>
      </c>
      <c r="E314">
        <v>59</v>
      </c>
      <c r="F314" s="165" t="str">
        <f t="shared" si="73"/>
        <v>2年目旅費59</v>
      </c>
      <c r="G314" s="165" t="str">
        <f>IFERROR(+VLOOKUP(F314,インプットシート!$B:$Z,25,0),"")</f>
        <v/>
      </c>
      <c r="H314" s="165" t="str">
        <f>IFERROR(+VLOOKUP(F314,インプットシート!$B:$Z,21,0),"")</f>
        <v/>
      </c>
      <c r="I314">
        <v>59</v>
      </c>
      <c r="J314" s="165" t="str">
        <f t="shared" si="74"/>
        <v>2年目賃金（アルバイト）59</v>
      </c>
      <c r="K314" s="165" t="str">
        <f>IFERROR(+VLOOKUP(J314,インプットシート!$B:$Z,25,0),"")</f>
        <v/>
      </c>
      <c r="L314" s="165" t="str">
        <f>IFERROR(+VLOOKUP(J314,インプットシート!$B:$Z,21,0),"")</f>
        <v/>
      </c>
      <c r="M314">
        <v>59</v>
      </c>
      <c r="N314" s="165" t="str">
        <f t="shared" si="75"/>
        <v>2年目家賃59</v>
      </c>
      <c r="O314" s="165" t="str">
        <f>IFERROR(+VLOOKUP(N314,インプットシート!$B:$Z,25,0),"")</f>
        <v/>
      </c>
      <c r="P314" s="165" t="str">
        <f>IFERROR(+VLOOKUP(N314,インプットシート!$B:$Z,21,0),"")</f>
        <v/>
      </c>
      <c r="Q314">
        <v>59</v>
      </c>
      <c r="R314" s="165" t="str">
        <f t="shared" si="76"/>
        <v>2年目光熱水費59</v>
      </c>
      <c r="S314" s="165" t="str">
        <f>IFERROR(+VLOOKUP(R314,インプットシート!$B:$Z,25,0),"")</f>
        <v/>
      </c>
      <c r="T314" s="165" t="str">
        <f>IFERROR(+VLOOKUP(R314,インプットシート!$B:$Z,21,0),"")</f>
        <v/>
      </c>
      <c r="U314">
        <v>59</v>
      </c>
      <c r="V314" s="165" t="str">
        <f t="shared" si="77"/>
        <v>2年目備品購入費59</v>
      </c>
      <c r="W314" s="165" t="str">
        <f>IFERROR(+VLOOKUP(V314,インプットシート!$B:$Z,25,0),"")</f>
        <v/>
      </c>
      <c r="X314" s="165" t="str">
        <f>IFERROR(+VLOOKUP(V314,インプットシート!$B:$Z,21,0),"")</f>
        <v/>
      </c>
      <c r="Y314">
        <v>59</v>
      </c>
      <c r="Z314" s="165" t="str">
        <f t="shared" si="78"/>
        <v>2年目消耗品費59</v>
      </c>
      <c r="AA314" s="165" t="str">
        <f>IFERROR(+VLOOKUP(Z314,インプットシート!$B:$Z,25,0),"")</f>
        <v/>
      </c>
      <c r="AB314" s="165" t="str">
        <f>IFERROR(+VLOOKUP(Z314,インプットシート!$B:$Z,21,0),"")</f>
        <v/>
      </c>
      <c r="AC314">
        <v>59</v>
      </c>
      <c r="AD314" s="165" t="str">
        <f t="shared" si="79"/>
        <v>2年目借料損料59</v>
      </c>
      <c r="AE314" s="165" t="str">
        <f>IFERROR(+VLOOKUP(AD314,インプットシート!$B:$Z,25,0),"")</f>
        <v/>
      </c>
      <c r="AF314" s="165" t="str">
        <f>IFERROR(+VLOOKUP(AD314,インプットシート!$B:$Z,21,0),"")</f>
        <v/>
      </c>
      <c r="AG314">
        <v>59</v>
      </c>
      <c r="AH314" s="165" t="str">
        <f t="shared" si="80"/>
        <v>2年目印刷製本費59</v>
      </c>
      <c r="AI314" s="165" t="str">
        <f>IFERROR(+VLOOKUP(AH314,インプットシート!$B:$Z,25,0),"")</f>
        <v/>
      </c>
      <c r="AJ314" s="165" t="str">
        <f>IFERROR(+VLOOKUP(AH314,インプットシート!$B:$Z,21,0),"")</f>
        <v/>
      </c>
      <c r="AK314">
        <v>59</v>
      </c>
      <c r="AL314" s="165" t="str">
        <f t="shared" si="81"/>
        <v>2年目通信運搬費59</v>
      </c>
      <c r="AM314" s="165" t="str">
        <f>IFERROR(+VLOOKUP(AL314,インプットシート!$B:$Z,25,0),"")</f>
        <v/>
      </c>
      <c r="AN314" s="165" t="str">
        <f>IFERROR(+VLOOKUP(AL314,インプットシート!$B:$Z,21,0),"")</f>
        <v/>
      </c>
      <c r="AO314">
        <v>59</v>
      </c>
      <c r="AP314" s="165" t="str">
        <f t="shared" si="82"/>
        <v>2年目委託費59</v>
      </c>
      <c r="AQ314" s="165" t="str">
        <f>IFERROR(+VLOOKUP(AP314,インプットシート!$B:$Z,25,0),"")</f>
        <v/>
      </c>
      <c r="AR314" s="165" t="str">
        <f>IFERROR(+VLOOKUP(AP314,インプットシート!$B:$Z,21,0),"")</f>
        <v/>
      </c>
      <c r="AS314">
        <v>59</v>
      </c>
      <c r="AT314" s="165" t="str">
        <f t="shared" si="83"/>
        <v>2年目雑役務費59</v>
      </c>
      <c r="AU314" s="165" t="str">
        <f>IFERROR(+VLOOKUP(AT314,インプットシート!$B:$Z,25,0),"")</f>
        <v/>
      </c>
      <c r="AV314" s="165" t="str">
        <f>IFERROR(+VLOOKUP(AT314,インプットシート!$B:$Z,21,0),"")</f>
        <v/>
      </c>
      <c r="AW314">
        <v>59</v>
      </c>
      <c r="AX314" s="165" t="str">
        <f t="shared" si="84"/>
        <v>2年目保険料59</v>
      </c>
      <c r="AY314" s="165" t="str">
        <f>IFERROR(+VLOOKUP(AX314,インプットシート!$B:$Z,25,0),"")</f>
        <v/>
      </c>
      <c r="AZ314" s="165" t="str">
        <f>IFERROR(+VLOOKUP(AX314,インプットシート!$B:$Z,21,0),"")</f>
        <v/>
      </c>
      <c r="BA314">
        <v>59</v>
      </c>
      <c r="BB314" s="165" t="str">
        <f t="shared" si="85"/>
        <v>2年目その他の経費59</v>
      </c>
      <c r="BC314" s="165" t="str">
        <f>IFERROR(+VLOOKUP(BB314,インプットシート!$B:$Z,25,0),"")</f>
        <v/>
      </c>
      <c r="BD314" s="165" t="str">
        <f>IFERROR(+VLOOKUP(BB314,インプットシート!$B:$Z,21,0),"")</f>
        <v/>
      </c>
      <c r="BE314">
        <v>59</v>
      </c>
      <c r="BF314" s="165" t="str">
        <f t="shared" si="86"/>
        <v>2年目参加費収入59</v>
      </c>
      <c r="BG314" s="165" t="str">
        <f>IFERROR(+VLOOKUP(BF314,インプットシート!$B:$Z,25,0),"")</f>
        <v/>
      </c>
      <c r="BH314" s="165" t="str">
        <f>IFERROR(+VLOOKUP(BF314,インプットシート!$B:$Z,21,0),"")</f>
        <v/>
      </c>
      <c r="BI314">
        <v>59</v>
      </c>
      <c r="BJ314" s="165" t="str">
        <f t="shared" si="87"/>
        <v>2年目寄付金・協賛金収入59</v>
      </c>
      <c r="BK314" s="165" t="str">
        <f>IFERROR(+VLOOKUP(BJ314,インプットシート!$B:$Z,25,0),"")</f>
        <v/>
      </c>
      <c r="BL314" s="165" t="str">
        <f>IFERROR(+VLOOKUP(BJ314,インプットシート!$B:$Z,21,0),"")</f>
        <v/>
      </c>
      <c r="BM314">
        <v>59</v>
      </c>
      <c r="BN314" s="165" t="str">
        <f t="shared" si="88"/>
        <v>2年目一般会計繰入金59</v>
      </c>
      <c r="BO314" s="165" t="str">
        <f>IFERROR(+VLOOKUP(BN314,インプットシート!$B:$Z,25,0),"")</f>
        <v/>
      </c>
      <c r="BP314" s="165" t="str">
        <f>IFERROR(+VLOOKUP(BN314,インプットシート!$B:$Z,21,0),"")</f>
        <v/>
      </c>
      <c r="BQ314">
        <v>59</v>
      </c>
      <c r="BR314" s="165" t="str">
        <f t="shared" si="89"/>
        <v>2年目賃金（職員）59</v>
      </c>
      <c r="BS314" s="165" t="str">
        <f>IFERROR(+VLOOKUP(BR314,インプットシート!$B:$Z,25,0),"")</f>
        <v/>
      </c>
      <c r="BT314" s="165" t="str">
        <f>IFERROR(+VLOOKUP(BR314,インプットシート!$B:$Z,21,0),"")</f>
        <v/>
      </c>
    </row>
    <row r="315" spans="1:72">
      <c r="A315">
        <v>60</v>
      </c>
      <c r="B315" s="165" t="str">
        <f t="shared" si="72"/>
        <v>2年目謝金60</v>
      </c>
      <c r="C315" s="165" t="str">
        <f>IFERROR(+VLOOKUP(B315,インプットシート!$B:$Z,25,0),"")</f>
        <v/>
      </c>
      <c r="D315" s="165" t="str">
        <f>IFERROR(+VLOOKUP(B315,インプットシート!$B:$Z,21,0),"")</f>
        <v/>
      </c>
      <c r="E315">
        <v>60</v>
      </c>
      <c r="F315" s="165" t="str">
        <f t="shared" si="73"/>
        <v>2年目旅費60</v>
      </c>
      <c r="G315" s="165" t="str">
        <f>IFERROR(+VLOOKUP(F315,インプットシート!$B:$Z,25,0),"")</f>
        <v/>
      </c>
      <c r="H315" s="165" t="str">
        <f>IFERROR(+VLOOKUP(F315,インプットシート!$B:$Z,21,0),"")</f>
        <v/>
      </c>
      <c r="I315">
        <v>60</v>
      </c>
      <c r="J315" s="165" t="str">
        <f t="shared" si="74"/>
        <v>2年目賃金（アルバイト）60</v>
      </c>
      <c r="K315" s="165" t="str">
        <f>IFERROR(+VLOOKUP(J315,インプットシート!$B:$Z,25,0),"")</f>
        <v/>
      </c>
      <c r="L315" s="165" t="str">
        <f>IFERROR(+VLOOKUP(J315,インプットシート!$B:$Z,21,0),"")</f>
        <v/>
      </c>
      <c r="M315">
        <v>60</v>
      </c>
      <c r="N315" s="165" t="str">
        <f t="shared" si="75"/>
        <v>2年目家賃60</v>
      </c>
      <c r="O315" s="165" t="str">
        <f>IFERROR(+VLOOKUP(N315,インプットシート!$B:$Z,25,0),"")</f>
        <v/>
      </c>
      <c r="P315" s="165" t="str">
        <f>IFERROR(+VLOOKUP(N315,インプットシート!$B:$Z,21,0),"")</f>
        <v/>
      </c>
      <c r="Q315">
        <v>60</v>
      </c>
      <c r="R315" s="165" t="str">
        <f t="shared" si="76"/>
        <v>2年目光熱水費60</v>
      </c>
      <c r="S315" s="165" t="str">
        <f>IFERROR(+VLOOKUP(R315,インプットシート!$B:$Z,25,0),"")</f>
        <v/>
      </c>
      <c r="T315" s="165" t="str">
        <f>IFERROR(+VLOOKUP(R315,インプットシート!$B:$Z,21,0),"")</f>
        <v/>
      </c>
      <c r="U315">
        <v>60</v>
      </c>
      <c r="V315" s="165" t="str">
        <f t="shared" si="77"/>
        <v>2年目備品購入費60</v>
      </c>
      <c r="W315" s="165" t="str">
        <f>IFERROR(+VLOOKUP(V315,インプットシート!$B:$Z,25,0),"")</f>
        <v/>
      </c>
      <c r="X315" s="165" t="str">
        <f>IFERROR(+VLOOKUP(V315,インプットシート!$B:$Z,21,0),"")</f>
        <v/>
      </c>
      <c r="Y315">
        <v>60</v>
      </c>
      <c r="Z315" s="165" t="str">
        <f t="shared" si="78"/>
        <v>2年目消耗品費60</v>
      </c>
      <c r="AA315" s="165" t="str">
        <f>IFERROR(+VLOOKUP(Z315,インプットシート!$B:$Z,25,0),"")</f>
        <v/>
      </c>
      <c r="AB315" s="165" t="str">
        <f>IFERROR(+VLOOKUP(Z315,インプットシート!$B:$Z,21,0),"")</f>
        <v/>
      </c>
      <c r="AC315">
        <v>60</v>
      </c>
      <c r="AD315" s="165" t="str">
        <f t="shared" si="79"/>
        <v>2年目借料損料60</v>
      </c>
      <c r="AE315" s="165" t="str">
        <f>IFERROR(+VLOOKUP(AD315,インプットシート!$B:$Z,25,0),"")</f>
        <v/>
      </c>
      <c r="AF315" s="165" t="str">
        <f>IFERROR(+VLOOKUP(AD315,インプットシート!$B:$Z,21,0),"")</f>
        <v/>
      </c>
      <c r="AG315">
        <v>60</v>
      </c>
      <c r="AH315" s="165" t="str">
        <f t="shared" si="80"/>
        <v>2年目印刷製本費60</v>
      </c>
      <c r="AI315" s="165" t="str">
        <f>IFERROR(+VLOOKUP(AH315,インプットシート!$B:$Z,25,0),"")</f>
        <v/>
      </c>
      <c r="AJ315" s="165" t="str">
        <f>IFERROR(+VLOOKUP(AH315,インプットシート!$B:$Z,21,0),"")</f>
        <v/>
      </c>
      <c r="AK315">
        <v>60</v>
      </c>
      <c r="AL315" s="165" t="str">
        <f t="shared" si="81"/>
        <v>2年目通信運搬費60</v>
      </c>
      <c r="AM315" s="165" t="str">
        <f>IFERROR(+VLOOKUP(AL315,インプットシート!$B:$Z,25,0),"")</f>
        <v/>
      </c>
      <c r="AN315" s="165" t="str">
        <f>IFERROR(+VLOOKUP(AL315,インプットシート!$B:$Z,21,0),"")</f>
        <v/>
      </c>
      <c r="AO315">
        <v>60</v>
      </c>
      <c r="AP315" s="165" t="str">
        <f t="shared" si="82"/>
        <v>2年目委託費60</v>
      </c>
      <c r="AQ315" s="165" t="str">
        <f>IFERROR(+VLOOKUP(AP315,インプットシート!$B:$Z,25,0),"")</f>
        <v/>
      </c>
      <c r="AR315" s="165" t="str">
        <f>IFERROR(+VLOOKUP(AP315,インプットシート!$B:$Z,21,0),"")</f>
        <v/>
      </c>
      <c r="AS315">
        <v>60</v>
      </c>
      <c r="AT315" s="165" t="str">
        <f t="shared" si="83"/>
        <v>2年目雑役務費60</v>
      </c>
      <c r="AU315" s="165" t="str">
        <f>IFERROR(+VLOOKUP(AT315,インプットシート!$B:$Z,25,0),"")</f>
        <v/>
      </c>
      <c r="AV315" s="165" t="str">
        <f>IFERROR(+VLOOKUP(AT315,インプットシート!$B:$Z,21,0),"")</f>
        <v/>
      </c>
      <c r="AW315">
        <v>60</v>
      </c>
      <c r="AX315" s="165" t="str">
        <f t="shared" si="84"/>
        <v>2年目保険料60</v>
      </c>
      <c r="AY315" s="165" t="str">
        <f>IFERROR(+VLOOKUP(AX315,インプットシート!$B:$Z,25,0),"")</f>
        <v/>
      </c>
      <c r="AZ315" s="165" t="str">
        <f>IFERROR(+VLOOKUP(AX315,インプットシート!$B:$Z,21,0),"")</f>
        <v/>
      </c>
      <c r="BA315">
        <v>60</v>
      </c>
      <c r="BB315" s="165" t="str">
        <f t="shared" si="85"/>
        <v>2年目その他の経費60</v>
      </c>
      <c r="BC315" s="165" t="str">
        <f>IFERROR(+VLOOKUP(BB315,インプットシート!$B:$Z,25,0),"")</f>
        <v/>
      </c>
      <c r="BD315" s="165" t="str">
        <f>IFERROR(+VLOOKUP(BB315,インプットシート!$B:$Z,21,0),"")</f>
        <v/>
      </c>
      <c r="BE315">
        <v>60</v>
      </c>
      <c r="BF315" s="165" t="str">
        <f t="shared" si="86"/>
        <v>2年目参加費収入60</v>
      </c>
      <c r="BG315" s="165" t="str">
        <f>IFERROR(+VLOOKUP(BF315,インプットシート!$B:$Z,25,0),"")</f>
        <v/>
      </c>
      <c r="BH315" s="165" t="str">
        <f>IFERROR(+VLOOKUP(BF315,インプットシート!$B:$Z,21,0),"")</f>
        <v/>
      </c>
      <c r="BI315">
        <v>60</v>
      </c>
      <c r="BJ315" s="165" t="str">
        <f t="shared" si="87"/>
        <v>2年目寄付金・協賛金収入60</v>
      </c>
      <c r="BK315" s="165" t="str">
        <f>IFERROR(+VLOOKUP(BJ315,インプットシート!$B:$Z,25,0),"")</f>
        <v/>
      </c>
      <c r="BL315" s="165" t="str">
        <f>IFERROR(+VLOOKUP(BJ315,インプットシート!$B:$Z,21,0),"")</f>
        <v/>
      </c>
      <c r="BM315">
        <v>60</v>
      </c>
      <c r="BN315" s="165" t="str">
        <f t="shared" si="88"/>
        <v>2年目一般会計繰入金60</v>
      </c>
      <c r="BO315" s="165" t="str">
        <f>IFERROR(+VLOOKUP(BN315,インプットシート!$B:$Z,25,0),"")</f>
        <v/>
      </c>
      <c r="BP315" s="165" t="str">
        <f>IFERROR(+VLOOKUP(BN315,インプットシート!$B:$Z,21,0),"")</f>
        <v/>
      </c>
      <c r="BQ315">
        <v>60</v>
      </c>
      <c r="BR315" s="165" t="str">
        <f t="shared" si="89"/>
        <v>2年目賃金（職員）60</v>
      </c>
      <c r="BS315" s="165" t="str">
        <f>IFERROR(+VLOOKUP(BR315,インプットシート!$B:$Z,25,0),"")</f>
        <v/>
      </c>
      <c r="BT315" s="165" t="str">
        <f>IFERROR(+VLOOKUP(BR315,インプットシート!$B:$Z,21,0),"")</f>
        <v/>
      </c>
    </row>
    <row r="316" spans="1:72">
      <c r="A316">
        <v>61</v>
      </c>
      <c r="B316" s="165" t="str">
        <f t="shared" si="72"/>
        <v>2年目謝金61</v>
      </c>
      <c r="C316" s="165" t="str">
        <f>IFERROR(+VLOOKUP(B316,インプットシート!$B:$Z,25,0),"")</f>
        <v/>
      </c>
      <c r="D316" s="165" t="str">
        <f>IFERROR(+VLOOKUP(B316,インプットシート!$B:$Z,21,0),"")</f>
        <v/>
      </c>
      <c r="E316">
        <v>61</v>
      </c>
      <c r="F316" s="165" t="str">
        <f t="shared" si="73"/>
        <v>2年目旅費61</v>
      </c>
      <c r="G316" s="165" t="str">
        <f>IFERROR(+VLOOKUP(F316,インプットシート!$B:$Z,25,0),"")</f>
        <v/>
      </c>
      <c r="H316" s="165" t="str">
        <f>IFERROR(+VLOOKUP(F316,インプットシート!$B:$Z,21,0),"")</f>
        <v/>
      </c>
      <c r="I316">
        <v>61</v>
      </c>
      <c r="J316" s="165" t="str">
        <f t="shared" si="74"/>
        <v>2年目賃金（アルバイト）61</v>
      </c>
      <c r="K316" s="165" t="str">
        <f>IFERROR(+VLOOKUP(J316,インプットシート!$B:$Z,25,0),"")</f>
        <v/>
      </c>
      <c r="L316" s="165" t="str">
        <f>IFERROR(+VLOOKUP(J316,インプットシート!$B:$Z,21,0),"")</f>
        <v/>
      </c>
      <c r="M316">
        <v>61</v>
      </c>
      <c r="N316" s="165" t="str">
        <f t="shared" si="75"/>
        <v>2年目家賃61</v>
      </c>
      <c r="O316" s="165" t="str">
        <f>IFERROR(+VLOOKUP(N316,インプットシート!$B:$Z,25,0),"")</f>
        <v/>
      </c>
      <c r="P316" s="165" t="str">
        <f>IFERROR(+VLOOKUP(N316,インプットシート!$B:$Z,21,0),"")</f>
        <v/>
      </c>
      <c r="Q316">
        <v>61</v>
      </c>
      <c r="R316" s="165" t="str">
        <f t="shared" si="76"/>
        <v>2年目光熱水費61</v>
      </c>
      <c r="S316" s="165" t="str">
        <f>IFERROR(+VLOOKUP(R316,インプットシート!$B:$Z,25,0),"")</f>
        <v/>
      </c>
      <c r="T316" s="165" t="str">
        <f>IFERROR(+VLOOKUP(R316,インプットシート!$B:$Z,21,0),"")</f>
        <v/>
      </c>
      <c r="U316">
        <v>61</v>
      </c>
      <c r="V316" s="165" t="str">
        <f t="shared" si="77"/>
        <v>2年目備品購入費61</v>
      </c>
      <c r="W316" s="165" t="str">
        <f>IFERROR(+VLOOKUP(V316,インプットシート!$B:$Z,25,0),"")</f>
        <v/>
      </c>
      <c r="X316" s="165" t="str">
        <f>IFERROR(+VLOOKUP(V316,インプットシート!$B:$Z,21,0),"")</f>
        <v/>
      </c>
      <c r="Y316">
        <v>61</v>
      </c>
      <c r="Z316" s="165" t="str">
        <f t="shared" si="78"/>
        <v>2年目消耗品費61</v>
      </c>
      <c r="AA316" s="165" t="str">
        <f>IFERROR(+VLOOKUP(Z316,インプットシート!$B:$Z,25,0),"")</f>
        <v/>
      </c>
      <c r="AB316" s="165" t="str">
        <f>IFERROR(+VLOOKUP(Z316,インプットシート!$B:$Z,21,0),"")</f>
        <v/>
      </c>
      <c r="AC316">
        <v>61</v>
      </c>
      <c r="AD316" s="165" t="str">
        <f t="shared" si="79"/>
        <v>2年目借料損料61</v>
      </c>
      <c r="AE316" s="165" t="str">
        <f>IFERROR(+VLOOKUP(AD316,インプットシート!$B:$Z,25,0),"")</f>
        <v/>
      </c>
      <c r="AF316" s="165" t="str">
        <f>IFERROR(+VLOOKUP(AD316,インプットシート!$B:$Z,21,0),"")</f>
        <v/>
      </c>
      <c r="AG316">
        <v>61</v>
      </c>
      <c r="AH316" s="165" t="str">
        <f t="shared" si="80"/>
        <v>2年目印刷製本費61</v>
      </c>
      <c r="AI316" s="165" t="str">
        <f>IFERROR(+VLOOKUP(AH316,インプットシート!$B:$Z,25,0),"")</f>
        <v/>
      </c>
      <c r="AJ316" s="165" t="str">
        <f>IFERROR(+VLOOKUP(AH316,インプットシート!$B:$Z,21,0),"")</f>
        <v/>
      </c>
      <c r="AK316">
        <v>61</v>
      </c>
      <c r="AL316" s="165" t="str">
        <f t="shared" si="81"/>
        <v>2年目通信運搬費61</v>
      </c>
      <c r="AM316" s="165" t="str">
        <f>IFERROR(+VLOOKUP(AL316,インプットシート!$B:$Z,25,0),"")</f>
        <v/>
      </c>
      <c r="AN316" s="165" t="str">
        <f>IFERROR(+VLOOKUP(AL316,インプットシート!$B:$Z,21,0),"")</f>
        <v/>
      </c>
      <c r="AO316">
        <v>61</v>
      </c>
      <c r="AP316" s="165" t="str">
        <f t="shared" si="82"/>
        <v>2年目委託費61</v>
      </c>
      <c r="AQ316" s="165" t="str">
        <f>IFERROR(+VLOOKUP(AP316,インプットシート!$B:$Z,25,0),"")</f>
        <v/>
      </c>
      <c r="AR316" s="165" t="str">
        <f>IFERROR(+VLOOKUP(AP316,インプットシート!$B:$Z,21,0),"")</f>
        <v/>
      </c>
      <c r="AS316">
        <v>61</v>
      </c>
      <c r="AT316" s="165" t="str">
        <f t="shared" si="83"/>
        <v>2年目雑役務費61</v>
      </c>
      <c r="AU316" s="165" t="str">
        <f>IFERROR(+VLOOKUP(AT316,インプットシート!$B:$Z,25,0),"")</f>
        <v/>
      </c>
      <c r="AV316" s="165" t="str">
        <f>IFERROR(+VLOOKUP(AT316,インプットシート!$B:$Z,21,0),"")</f>
        <v/>
      </c>
      <c r="AW316">
        <v>61</v>
      </c>
      <c r="AX316" s="165" t="str">
        <f t="shared" si="84"/>
        <v>2年目保険料61</v>
      </c>
      <c r="AY316" s="165" t="str">
        <f>IFERROR(+VLOOKUP(AX316,インプットシート!$B:$Z,25,0),"")</f>
        <v/>
      </c>
      <c r="AZ316" s="165" t="str">
        <f>IFERROR(+VLOOKUP(AX316,インプットシート!$B:$Z,21,0),"")</f>
        <v/>
      </c>
      <c r="BA316">
        <v>61</v>
      </c>
      <c r="BB316" s="165" t="str">
        <f t="shared" si="85"/>
        <v>2年目その他の経費61</v>
      </c>
      <c r="BC316" s="165" t="str">
        <f>IFERROR(+VLOOKUP(BB316,インプットシート!$B:$Z,25,0),"")</f>
        <v/>
      </c>
      <c r="BD316" s="165" t="str">
        <f>IFERROR(+VLOOKUP(BB316,インプットシート!$B:$Z,21,0),"")</f>
        <v/>
      </c>
      <c r="BE316">
        <v>61</v>
      </c>
      <c r="BF316" s="165" t="str">
        <f t="shared" si="86"/>
        <v>2年目参加費収入61</v>
      </c>
      <c r="BG316" s="165" t="str">
        <f>IFERROR(+VLOOKUP(BF316,インプットシート!$B:$Z,25,0),"")</f>
        <v/>
      </c>
      <c r="BH316" s="165" t="str">
        <f>IFERROR(+VLOOKUP(BF316,インプットシート!$B:$Z,21,0),"")</f>
        <v/>
      </c>
      <c r="BI316">
        <v>61</v>
      </c>
      <c r="BJ316" s="165" t="str">
        <f t="shared" si="87"/>
        <v>2年目寄付金・協賛金収入61</v>
      </c>
      <c r="BK316" s="165" t="str">
        <f>IFERROR(+VLOOKUP(BJ316,インプットシート!$B:$Z,25,0),"")</f>
        <v/>
      </c>
      <c r="BL316" s="165" t="str">
        <f>IFERROR(+VLOOKUP(BJ316,インプットシート!$B:$Z,21,0),"")</f>
        <v/>
      </c>
      <c r="BM316">
        <v>61</v>
      </c>
      <c r="BN316" s="165" t="str">
        <f t="shared" si="88"/>
        <v>2年目一般会計繰入金61</v>
      </c>
      <c r="BO316" s="165" t="str">
        <f>IFERROR(+VLOOKUP(BN316,インプットシート!$B:$Z,25,0),"")</f>
        <v/>
      </c>
      <c r="BP316" s="165" t="str">
        <f>IFERROR(+VLOOKUP(BN316,インプットシート!$B:$Z,21,0),"")</f>
        <v/>
      </c>
      <c r="BQ316">
        <v>61</v>
      </c>
      <c r="BR316" s="165" t="str">
        <f t="shared" si="89"/>
        <v>2年目賃金（職員）61</v>
      </c>
      <c r="BS316" s="165" t="str">
        <f>IFERROR(+VLOOKUP(BR316,インプットシート!$B:$Z,25,0),"")</f>
        <v/>
      </c>
      <c r="BT316" s="165" t="str">
        <f>IFERROR(+VLOOKUP(BR316,インプットシート!$B:$Z,21,0),"")</f>
        <v/>
      </c>
    </row>
    <row r="317" spans="1:72">
      <c r="A317">
        <v>62</v>
      </c>
      <c r="B317" s="165" t="str">
        <f t="shared" si="72"/>
        <v>2年目謝金62</v>
      </c>
      <c r="C317" s="165" t="str">
        <f>IFERROR(+VLOOKUP(B317,インプットシート!$B:$Z,25,0),"")</f>
        <v/>
      </c>
      <c r="D317" s="165" t="str">
        <f>IFERROR(+VLOOKUP(B317,インプットシート!$B:$Z,21,0),"")</f>
        <v/>
      </c>
      <c r="E317">
        <v>62</v>
      </c>
      <c r="F317" s="165" t="str">
        <f t="shared" si="73"/>
        <v>2年目旅費62</v>
      </c>
      <c r="G317" s="165" t="str">
        <f>IFERROR(+VLOOKUP(F317,インプットシート!$B:$Z,25,0),"")</f>
        <v/>
      </c>
      <c r="H317" s="165" t="str">
        <f>IFERROR(+VLOOKUP(F317,インプットシート!$B:$Z,21,0),"")</f>
        <v/>
      </c>
      <c r="I317">
        <v>62</v>
      </c>
      <c r="J317" s="165" t="str">
        <f t="shared" si="74"/>
        <v>2年目賃金（アルバイト）62</v>
      </c>
      <c r="K317" s="165" t="str">
        <f>IFERROR(+VLOOKUP(J317,インプットシート!$B:$Z,25,0),"")</f>
        <v/>
      </c>
      <c r="L317" s="165" t="str">
        <f>IFERROR(+VLOOKUP(J317,インプットシート!$B:$Z,21,0),"")</f>
        <v/>
      </c>
      <c r="M317">
        <v>62</v>
      </c>
      <c r="N317" s="165" t="str">
        <f t="shared" si="75"/>
        <v>2年目家賃62</v>
      </c>
      <c r="O317" s="165" t="str">
        <f>IFERROR(+VLOOKUP(N317,インプットシート!$B:$Z,25,0),"")</f>
        <v/>
      </c>
      <c r="P317" s="165" t="str">
        <f>IFERROR(+VLOOKUP(N317,インプットシート!$B:$Z,21,0),"")</f>
        <v/>
      </c>
      <c r="Q317">
        <v>62</v>
      </c>
      <c r="R317" s="165" t="str">
        <f t="shared" si="76"/>
        <v>2年目光熱水費62</v>
      </c>
      <c r="S317" s="165" t="str">
        <f>IFERROR(+VLOOKUP(R317,インプットシート!$B:$Z,25,0),"")</f>
        <v/>
      </c>
      <c r="T317" s="165" t="str">
        <f>IFERROR(+VLOOKUP(R317,インプットシート!$B:$Z,21,0),"")</f>
        <v/>
      </c>
      <c r="U317">
        <v>62</v>
      </c>
      <c r="V317" s="165" t="str">
        <f t="shared" si="77"/>
        <v>2年目備品購入費62</v>
      </c>
      <c r="W317" s="165" t="str">
        <f>IFERROR(+VLOOKUP(V317,インプットシート!$B:$Z,25,0),"")</f>
        <v/>
      </c>
      <c r="X317" s="165" t="str">
        <f>IFERROR(+VLOOKUP(V317,インプットシート!$B:$Z,21,0),"")</f>
        <v/>
      </c>
      <c r="Y317">
        <v>62</v>
      </c>
      <c r="Z317" s="165" t="str">
        <f t="shared" si="78"/>
        <v>2年目消耗品費62</v>
      </c>
      <c r="AA317" s="165" t="str">
        <f>IFERROR(+VLOOKUP(Z317,インプットシート!$B:$Z,25,0),"")</f>
        <v/>
      </c>
      <c r="AB317" s="165" t="str">
        <f>IFERROR(+VLOOKUP(Z317,インプットシート!$B:$Z,21,0),"")</f>
        <v/>
      </c>
      <c r="AC317">
        <v>62</v>
      </c>
      <c r="AD317" s="165" t="str">
        <f t="shared" si="79"/>
        <v>2年目借料損料62</v>
      </c>
      <c r="AE317" s="165" t="str">
        <f>IFERROR(+VLOOKUP(AD317,インプットシート!$B:$Z,25,0),"")</f>
        <v/>
      </c>
      <c r="AF317" s="165" t="str">
        <f>IFERROR(+VLOOKUP(AD317,インプットシート!$B:$Z,21,0),"")</f>
        <v/>
      </c>
      <c r="AG317">
        <v>62</v>
      </c>
      <c r="AH317" s="165" t="str">
        <f t="shared" si="80"/>
        <v>2年目印刷製本費62</v>
      </c>
      <c r="AI317" s="165" t="str">
        <f>IFERROR(+VLOOKUP(AH317,インプットシート!$B:$Z,25,0),"")</f>
        <v/>
      </c>
      <c r="AJ317" s="165" t="str">
        <f>IFERROR(+VLOOKUP(AH317,インプットシート!$B:$Z,21,0),"")</f>
        <v/>
      </c>
      <c r="AK317">
        <v>62</v>
      </c>
      <c r="AL317" s="165" t="str">
        <f t="shared" si="81"/>
        <v>2年目通信運搬費62</v>
      </c>
      <c r="AM317" s="165" t="str">
        <f>IFERROR(+VLOOKUP(AL317,インプットシート!$B:$Z,25,0),"")</f>
        <v/>
      </c>
      <c r="AN317" s="165" t="str">
        <f>IFERROR(+VLOOKUP(AL317,インプットシート!$B:$Z,21,0),"")</f>
        <v/>
      </c>
      <c r="AO317">
        <v>62</v>
      </c>
      <c r="AP317" s="165" t="str">
        <f t="shared" si="82"/>
        <v>2年目委託費62</v>
      </c>
      <c r="AQ317" s="165" t="str">
        <f>IFERROR(+VLOOKUP(AP317,インプットシート!$B:$Z,25,0),"")</f>
        <v/>
      </c>
      <c r="AR317" s="165" t="str">
        <f>IFERROR(+VLOOKUP(AP317,インプットシート!$B:$Z,21,0),"")</f>
        <v/>
      </c>
      <c r="AS317">
        <v>62</v>
      </c>
      <c r="AT317" s="165" t="str">
        <f t="shared" si="83"/>
        <v>2年目雑役務費62</v>
      </c>
      <c r="AU317" s="165" t="str">
        <f>IFERROR(+VLOOKUP(AT317,インプットシート!$B:$Z,25,0),"")</f>
        <v/>
      </c>
      <c r="AV317" s="165" t="str">
        <f>IFERROR(+VLOOKUP(AT317,インプットシート!$B:$Z,21,0),"")</f>
        <v/>
      </c>
      <c r="AW317">
        <v>62</v>
      </c>
      <c r="AX317" s="165" t="str">
        <f t="shared" si="84"/>
        <v>2年目保険料62</v>
      </c>
      <c r="AY317" s="165" t="str">
        <f>IFERROR(+VLOOKUP(AX317,インプットシート!$B:$Z,25,0),"")</f>
        <v/>
      </c>
      <c r="AZ317" s="165" t="str">
        <f>IFERROR(+VLOOKUP(AX317,インプットシート!$B:$Z,21,0),"")</f>
        <v/>
      </c>
      <c r="BA317">
        <v>62</v>
      </c>
      <c r="BB317" s="165" t="str">
        <f t="shared" si="85"/>
        <v>2年目その他の経費62</v>
      </c>
      <c r="BC317" s="165" t="str">
        <f>IFERROR(+VLOOKUP(BB317,インプットシート!$B:$Z,25,0),"")</f>
        <v/>
      </c>
      <c r="BD317" s="165" t="str">
        <f>IFERROR(+VLOOKUP(BB317,インプットシート!$B:$Z,21,0),"")</f>
        <v/>
      </c>
      <c r="BE317">
        <v>62</v>
      </c>
      <c r="BF317" s="165" t="str">
        <f t="shared" si="86"/>
        <v>2年目参加費収入62</v>
      </c>
      <c r="BG317" s="165" t="str">
        <f>IFERROR(+VLOOKUP(BF317,インプットシート!$B:$Z,25,0),"")</f>
        <v/>
      </c>
      <c r="BH317" s="165" t="str">
        <f>IFERROR(+VLOOKUP(BF317,インプットシート!$B:$Z,21,0),"")</f>
        <v/>
      </c>
      <c r="BI317">
        <v>62</v>
      </c>
      <c r="BJ317" s="165" t="str">
        <f t="shared" si="87"/>
        <v>2年目寄付金・協賛金収入62</v>
      </c>
      <c r="BK317" s="165" t="str">
        <f>IFERROR(+VLOOKUP(BJ317,インプットシート!$B:$Z,25,0),"")</f>
        <v/>
      </c>
      <c r="BL317" s="165" t="str">
        <f>IFERROR(+VLOOKUP(BJ317,インプットシート!$B:$Z,21,0),"")</f>
        <v/>
      </c>
      <c r="BM317">
        <v>62</v>
      </c>
      <c r="BN317" s="165" t="str">
        <f t="shared" si="88"/>
        <v>2年目一般会計繰入金62</v>
      </c>
      <c r="BO317" s="165" t="str">
        <f>IFERROR(+VLOOKUP(BN317,インプットシート!$B:$Z,25,0),"")</f>
        <v/>
      </c>
      <c r="BP317" s="165" t="str">
        <f>IFERROR(+VLOOKUP(BN317,インプットシート!$B:$Z,21,0),"")</f>
        <v/>
      </c>
      <c r="BQ317">
        <v>62</v>
      </c>
      <c r="BR317" s="165" t="str">
        <f t="shared" si="89"/>
        <v>2年目賃金（職員）62</v>
      </c>
      <c r="BS317" s="165" t="str">
        <f>IFERROR(+VLOOKUP(BR317,インプットシート!$B:$Z,25,0),"")</f>
        <v/>
      </c>
      <c r="BT317" s="165" t="str">
        <f>IFERROR(+VLOOKUP(BR317,インプットシート!$B:$Z,21,0),"")</f>
        <v/>
      </c>
    </row>
    <row r="318" spans="1:72">
      <c r="A318">
        <v>63</v>
      </c>
      <c r="B318" s="165" t="str">
        <f t="shared" si="72"/>
        <v>2年目謝金63</v>
      </c>
      <c r="C318" s="165" t="str">
        <f>IFERROR(+VLOOKUP(B318,インプットシート!$B:$Z,25,0),"")</f>
        <v/>
      </c>
      <c r="D318" s="165" t="str">
        <f>IFERROR(+VLOOKUP(B318,インプットシート!$B:$Z,21,0),"")</f>
        <v/>
      </c>
      <c r="E318">
        <v>63</v>
      </c>
      <c r="F318" s="165" t="str">
        <f t="shared" si="73"/>
        <v>2年目旅費63</v>
      </c>
      <c r="G318" s="165" t="str">
        <f>IFERROR(+VLOOKUP(F318,インプットシート!$B:$Z,25,0),"")</f>
        <v/>
      </c>
      <c r="H318" s="165" t="str">
        <f>IFERROR(+VLOOKUP(F318,インプットシート!$B:$Z,21,0),"")</f>
        <v/>
      </c>
      <c r="I318">
        <v>63</v>
      </c>
      <c r="J318" s="165" t="str">
        <f t="shared" si="74"/>
        <v>2年目賃金（アルバイト）63</v>
      </c>
      <c r="K318" s="165" t="str">
        <f>IFERROR(+VLOOKUP(J318,インプットシート!$B:$Z,25,0),"")</f>
        <v/>
      </c>
      <c r="L318" s="165" t="str">
        <f>IFERROR(+VLOOKUP(J318,インプットシート!$B:$Z,21,0),"")</f>
        <v/>
      </c>
      <c r="M318">
        <v>63</v>
      </c>
      <c r="N318" s="165" t="str">
        <f t="shared" si="75"/>
        <v>2年目家賃63</v>
      </c>
      <c r="O318" s="165" t="str">
        <f>IFERROR(+VLOOKUP(N318,インプットシート!$B:$Z,25,0),"")</f>
        <v/>
      </c>
      <c r="P318" s="165" t="str">
        <f>IFERROR(+VLOOKUP(N318,インプットシート!$B:$Z,21,0),"")</f>
        <v/>
      </c>
      <c r="Q318">
        <v>63</v>
      </c>
      <c r="R318" s="165" t="str">
        <f t="shared" si="76"/>
        <v>2年目光熱水費63</v>
      </c>
      <c r="S318" s="165" t="str">
        <f>IFERROR(+VLOOKUP(R318,インプットシート!$B:$Z,25,0),"")</f>
        <v/>
      </c>
      <c r="T318" s="165" t="str">
        <f>IFERROR(+VLOOKUP(R318,インプットシート!$B:$Z,21,0),"")</f>
        <v/>
      </c>
      <c r="U318">
        <v>63</v>
      </c>
      <c r="V318" s="165" t="str">
        <f t="shared" si="77"/>
        <v>2年目備品購入費63</v>
      </c>
      <c r="W318" s="165" t="str">
        <f>IFERROR(+VLOOKUP(V318,インプットシート!$B:$Z,25,0),"")</f>
        <v/>
      </c>
      <c r="X318" s="165" t="str">
        <f>IFERROR(+VLOOKUP(V318,インプットシート!$B:$Z,21,0),"")</f>
        <v/>
      </c>
      <c r="Y318">
        <v>63</v>
      </c>
      <c r="Z318" s="165" t="str">
        <f t="shared" si="78"/>
        <v>2年目消耗品費63</v>
      </c>
      <c r="AA318" s="165" t="str">
        <f>IFERROR(+VLOOKUP(Z318,インプットシート!$B:$Z,25,0),"")</f>
        <v/>
      </c>
      <c r="AB318" s="165" t="str">
        <f>IFERROR(+VLOOKUP(Z318,インプットシート!$B:$Z,21,0),"")</f>
        <v/>
      </c>
      <c r="AC318">
        <v>63</v>
      </c>
      <c r="AD318" s="165" t="str">
        <f t="shared" si="79"/>
        <v>2年目借料損料63</v>
      </c>
      <c r="AE318" s="165" t="str">
        <f>IFERROR(+VLOOKUP(AD318,インプットシート!$B:$Z,25,0),"")</f>
        <v/>
      </c>
      <c r="AF318" s="165" t="str">
        <f>IFERROR(+VLOOKUP(AD318,インプットシート!$B:$Z,21,0),"")</f>
        <v/>
      </c>
      <c r="AG318">
        <v>63</v>
      </c>
      <c r="AH318" s="165" t="str">
        <f t="shared" si="80"/>
        <v>2年目印刷製本費63</v>
      </c>
      <c r="AI318" s="165" t="str">
        <f>IFERROR(+VLOOKUP(AH318,インプットシート!$B:$Z,25,0),"")</f>
        <v/>
      </c>
      <c r="AJ318" s="165" t="str">
        <f>IFERROR(+VLOOKUP(AH318,インプットシート!$B:$Z,21,0),"")</f>
        <v/>
      </c>
      <c r="AK318">
        <v>63</v>
      </c>
      <c r="AL318" s="165" t="str">
        <f t="shared" si="81"/>
        <v>2年目通信運搬費63</v>
      </c>
      <c r="AM318" s="165" t="str">
        <f>IFERROR(+VLOOKUP(AL318,インプットシート!$B:$Z,25,0),"")</f>
        <v/>
      </c>
      <c r="AN318" s="165" t="str">
        <f>IFERROR(+VLOOKUP(AL318,インプットシート!$B:$Z,21,0),"")</f>
        <v/>
      </c>
      <c r="AO318">
        <v>63</v>
      </c>
      <c r="AP318" s="165" t="str">
        <f t="shared" si="82"/>
        <v>2年目委託費63</v>
      </c>
      <c r="AQ318" s="165" t="str">
        <f>IFERROR(+VLOOKUP(AP318,インプットシート!$B:$Z,25,0),"")</f>
        <v/>
      </c>
      <c r="AR318" s="165" t="str">
        <f>IFERROR(+VLOOKUP(AP318,インプットシート!$B:$Z,21,0),"")</f>
        <v/>
      </c>
      <c r="AS318">
        <v>63</v>
      </c>
      <c r="AT318" s="165" t="str">
        <f t="shared" si="83"/>
        <v>2年目雑役務費63</v>
      </c>
      <c r="AU318" s="165" t="str">
        <f>IFERROR(+VLOOKUP(AT318,インプットシート!$B:$Z,25,0),"")</f>
        <v/>
      </c>
      <c r="AV318" s="165" t="str">
        <f>IFERROR(+VLOOKUP(AT318,インプットシート!$B:$Z,21,0),"")</f>
        <v/>
      </c>
      <c r="AW318">
        <v>63</v>
      </c>
      <c r="AX318" s="165" t="str">
        <f t="shared" si="84"/>
        <v>2年目保険料63</v>
      </c>
      <c r="AY318" s="165" t="str">
        <f>IFERROR(+VLOOKUP(AX318,インプットシート!$B:$Z,25,0),"")</f>
        <v/>
      </c>
      <c r="AZ318" s="165" t="str">
        <f>IFERROR(+VLOOKUP(AX318,インプットシート!$B:$Z,21,0),"")</f>
        <v/>
      </c>
      <c r="BA318">
        <v>63</v>
      </c>
      <c r="BB318" s="165" t="str">
        <f t="shared" si="85"/>
        <v>2年目その他の経費63</v>
      </c>
      <c r="BC318" s="165" t="str">
        <f>IFERROR(+VLOOKUP(BB318,インプットシート!$B:$Z,25,0),"")</f>
        <v/>
      </c>
      <c r="BD318" s="165" t="str">
        <f>IFERROR(+VLOOKUP(BB318,インプットシート!$B:$Z,21,0),"")</f>
        <v/>
      </c>
      <c r="BE318">
        <v>63</v>
      </c>
      <c r="BF318" s="165" t="str">
        <f t="shared" si="86"/>
        <v>2年目参加費収入63</v>
      </c>
      <c r="BG318" s="165" t="str">
        <f>IFERROR(+VLOOKUP(BF318,インプットシート!$B:$Z,25,0),"")</f>
        <v/>
      </c>
      <c r="BH318" s="165" t="str">
        <f>IFERROR(+VLOOKUP(BF318,インプットシート!$B:$Z,21,0),"")</f>
        <v/>
      </c>
      <c r="BI318">
        <v>63</v>
      </c>
      <c r="BJ318" s="165" t="str">
        <f t="shared" si="87"/>
        <v>2年目寄付金・協賛金収入63</v>
      </c>
      <c r="BK318" s="165" t="str">
        <f>IFERROR(+VLOOKUP(BJ318,インプットシート!$B:$Z,25,0),"")</f>
        <v/>
      </c>
      <c r="BL318" s="165" t="str">
        <f>IFERROR(+VLOOKUP(BJ318,インプットシート!$B:$Z,21,0),"")</f>
        <v/>
      </c>
      <c r="BM318">
        <v>63</v>
      </c>
      <c r="BN318" s="165" t="str">
        <f t="shared" si="88"/>
        <v>2年目一般会計繰入金63</v>
      </c>
      <c r="BO318" s="165" t="str">
        <f>IFERROR(+VLOOKUP(BN318,インプットシート!$B:$Z,25,0),"")</f>
        <v/>
      </c>
      <c r="BP318" s="165" t="str">
        <f>IFERROR(+VLOOKUP(BN318,インプットシート!$B:$Z,21,0),"")</f>
        <v/>
      </c>
      <c r="BQ318">
        <v>63</v>
      </c>
      <c r="BR318" s="165" t="str">
        <f t="shared" si="89"/>
        <v>2年目賃金（職員）63</v>
      </c>
      <c r="BS318" s="165" t="str">
        <f>IFERROR(+VLOOKUP(BR318,インプットシート!$B:$Z,25,0),"")</f>
        <v/>
      </c>
      <c r="BT318" s="165" t="str">
        <f>IFERROR(+VLOOKUP(BR318,インプットシート!$B:$Z,21,0),"")</f>
        <v/>
      </c>
    </row>
    <row r="319" spans="1:72">
      <c r="A319">
        <v>64</v>
      </c>
      <c r="B319" s="165" t="str">
        <f t="shared" si="72"/>
        <v>2年目謝金64</v>
      </c>
      <c r="C319" s="165" t="str">
        <f>IFERROR(+VLOOKUP(B319,インプットシート!$B:$Z,25,0),"")</f>
        <v/>
      </c>
      <c r="D319" s="165" t="str">
        <f>IFERROR(+VLOOKUP(B319,インプットシート!$B:$Z,21,0),"")</f>
        <v/>
      </c>
      <c r="E319">
        <v>64</v>
      </c>
      <c r="F319" s="165" t="str">
        <f t="shared" si="73"/>
        <v>2年目旅費64</v>
      </c>
      <c r="G319" s="165" t="str">
        <f>IFERROR(+VLOOKUP(F319,インプットシート!$B:$Z,25,0),"")</f>
        <v/>
      </c>
      <c r="H319" s="165" t="str">
        <f>IFERROR(+VLOOKUP(F319,インプットシート!$B:$Z,21,0),"")</f>
        <v/>
      </c>
      <c r="I319">
        <v>64</v>
      </c>
      <c r="J319" s="165" t="str">
        <f t="shared" si="74"/>
        <v>2年目賃金（アルバイト）64</v>
      </c>
      <c r="K319" s="165" t="str">
        <f>IFERROR(+VLOOKUP(J319,インプットシート!$B:$Z,25,0),"")</f>
        <v/>
      </c>
      <c r="L319" s="165" t="str">
        <f>IFERROR(+VLOOKUP(J319,インプットシート!$B:$Z,21,0),"")</f>
        <v/>
      </c>
      <c r="M319">
        <v>64</v>
      </c>
      <c r="N319" s="165" t="str">
        <f t="shared" si="75"/>
        <v>2年目家賃64</v>
      </c>
      <c r="O319" s="165" t="str">
        <f>IFERROR(+VLOOKUP(N319,インプットシート!$B:$Z,25,0),"")</f>
        <v/>
      </c>
      <c r="P319" s="165" t="str">
        <f>IFERROR(+VLOOKUP(N319,インプットシート!$B:$Z,21,0),"")</f>
        <v/>
      </c>
      <c r="Q319">
        <v>64</v>
      </c>
      <c r="R319" s="165" t="str">
        <f t="shared" si="76"/>
        <v>2年目光熱水費64</v>
      </c>
      <c r="S319" s="165" t="str">
        <f>IFERROR(+VLOOKUP(R319,インプットシート!$B:$Z,25,0),"")</f>
        <v/>
      </c>
      <c r="T319" s="165" t="str">
        <f>IFERROR(+VLOOKUP(R319,インプットシート!$B:$Z,21,0),"")</f>
        <v/>
      </c>
      <c r="U319">
        <v>64</v>
      </c>
      <c r="V319" s="165" t="str">
        <f t="shared" si="77"/>
        <v>2年目備品購入費64</v>
      </c>
      <c r="W319" s="165" t="str">
        <f>IFERROR(+VLOOKUP(V319,インプットシート!$B:$Z,25,0),"")</f>
        <v/>
      </c>
      <c r="X319" s="165" t="str">
        <f>IFERROR(+VLOOKUP(V319,インプットシート!$B:$Z,21,0),"")</f>
        <v/>
      </c>
      <c r="Y319">
        <v>64</v>
      </c>
      <c r="Z319" s="165" t="str">
        <f t="shared" si="78"/>
        <v>2年目消耗品費64</v>
      </c>
      <c r="AA319" s="165" t="str">
        <f>IFERROR(+VLOOKUP(Z319,インプットシート!$B:$Z,25,0),"")</f>
        <v/>
      </c>
      <c r="AB319" s="165" t="str">
        <f>IFERROR(+VLOOKUP(Z319,インプットシート!$B:$Z,21,0),"")</f>
        <v/>
      </c>
      <c r="AC319">
        <v>64</v>
      </c>
      <c r="AD319" s="165" t="str">
        <f t="shared" si="79"/>
        <v>2年目借料損料64</v>
      </c>
      <c r="AE319" s="165" t="str">
        <f>IFERROR(+VLOOKUP(AD319,インプットシート!$B:$Z,25,0),"")</f>
        <v/>
      </c>
      <c r="AF319" s="165" t="str">
        <f>IFERROR(+VLOOKUP(AD319,インプットシート!$B:$Z,21,0),"")</f>
        <v/>
      </c>
      <c r="AG319">
        <v>64</v>
      </c>
      <c r="AH319" s="165" t="str">
        <f t="shared" si="80"/>
        <v>2年目印刷製本費64</v>
      </c>
      <c r="AI319" s="165" t="str">
        <f>IFERROR(+VLOOKUP(AH319,インプットシート!$B:$Z,25,0),"")</f>
        <v/>
      </c>
      <c r="AJ319" s="165" t="str">
        <f>IFERROR(+VLOOKUP(AH319,インプットシート!$B:$Z,21,0),"")</f>
        <v/>
      </c>
      <c r="AK319">
        <v>64</v>
      </c>
      <c r="AL319" s="165" t="str">
        <f t="shared" si="81"/>
        <v>2年目通信運搬費64</v>
      </c>
      <c r="AM319" s="165" t="str">
        <f>IFERROR(+VLOOKUP(AL319,インプットシート!$B:$Z,25,0),"")</f>
        <v/>
      </c>
      <c r="AN319" s="165" t="str">
        <f>IFERROR(+VLOOKUP(AL319,インプットシート!$B:$Z,21,0),"")</f>
        <v/>
      </c>
      <c r="AO319">
        <v>64</v>
      </c>
      <c r="AP319" s="165" t="str">
        <f t="shared" si="82"/>
        <v>2年目委託費64</v>
      </c>
      <c r="AQ319" s="165" t="str">
        <f>IFERROR(+VLOOKUP(AP319,インプットシート!$B:$Z,25,0),"")</f>
        <v/>
      </c>
      <c r="AR319" s="165" t="str">
        <f>IFERROR(+VLOOKUP(AP319,インプットシート!$B:$Z,21,0),"")</f>
        <v/>
      </c>
      <c r="AS319">
        <v>64</v>
      </c>
      <c r="AT319" s="165" t="str">
        <f t="shared" si="83"/>
        <v>2年目雑役務費64</v>
      </c>
      <c r="AU319" s="165" t="str">
        <f>IFERROR(+VLOOKUP(AT319,インプットシート!$B:$Z,25,0),"")</f>
        <v/>
      </c>
      <c r="AV319" s="165" t="str">
        <f>IFERROR(+VLOOKUP(AT319,インプットシート!$B:$Z,21,0),"")</f>
        <v/>
      </c>
      <c r="AW319">
        <v>64</v>
      </c>
      <c r="AX319" s="165" t="str">
        <f t="shared" si="84"/>
        <v>2年目保険料64</v>
      </c>
      <c r="AY319" s="165" t="str">
        <f>IFERROR(+VLOOKUP(AX319,インプットシート!$B:$Z,25,0),"")</f>
        <v/>
      </c>
      <c r="AZ319" s="165" t="str">
        <f>IFERROR(+VLOOKUP(AX319,インプットシート!$B:$Z,21,0),"")</f>
        <v/>
      </c>
      <c r="BA319">
        <v>64</v>
      </c>
      <c r="BB319" s="165" t="str">
        <f t="shared" si="85"/>
        <v>2年目その他の経費64</v>
      </c>
      <c r="BC319" s="165" t="str">
        <f>IFERROR(+VLOOKUP(BB319,インプットシート!$B:$Z,25,0),"")</f>
        <v/>
      </c>
      <c r="BD319" s="165" t="str">
        <f>IFERROR(+VLOOKUP(BB319,インプットシート!$B:$Z,21,0),"")</f>
        <v/>
      </c>
      <c r="BE319">
        <v>64</v>
      </c>
      <c r="BF319" s="165" t="str">
        <f t="shared" si="86"/>
        <v>2年目参加費収入64</v>
      </c>
      <c r="BG319" s="165" t="str">
        <f>IFERROR(+VLOOKUP(BF319,インプットシート!$B:$Z,25,0),"")</f>
        <v/>
      </c>
      <c r="BH319" s="165" t="str">
        <f>IFERROR(+VLOOKUP(BF319,インプットシート!$B:$Z,21,0),"")</f>
        <v/>
      </c>
      <c r="BI319">
        <v>64</v>
      </c>
      <c r="BJ319" s="165" t="str">
        <f t="shared" si="87"/>
        <v>2年目寄付金・協賛金収入64</v>
      </c>
      <c r="BK319" s="165" t="str">
        <f>IFERROR(+VLOOKUP(BJ319,インプットシート!$B:$Z,25,0),"")</f>
        <v/>
      </c>
      <c r="BL319" s="165" t="str">
        <f>IFERROR(+VLOOKUP(BJ319,インプットシート!$B:$Z,21,0),"")</f>
        <v/>
      </c>
      <c r="BM319">
        <v>64</v>
      </c>
      <c r="BN319" s="165" t="str">
        <f t="shared" si="88"/>
        <v>2年目一般会計繰入金64</v>
      </c>
      <c r="BO319" s="165" t="str">
        <f>IFERROR(+VLOOKUP(BN319,インプットシート!$B:$Z,25,0),"")</f>
        <v/>
      </c>
      <c r="BP319" s="165" t="str">
        <f>IFERROR(+VLOOKUP(BN319,インプットシート!$B:$Z,21,0),"")</f>
        <v/>
      </c>
      <c r="BQ319">
        <v>64</v>
      </c>
      <c r="BR319" s="165" t="str">
        <f t="shared" si="89"/>
        <v>2年目賃金（職員）64</v>
      </c>
      <c r="BS319" s="165" t="str">
        <f>IFERROR(+VLOOKUP(BR319,インプットシート!$B:$Z,25,0),"")</f>
        <v/>
      </c>
      <c r="BT319" s="165" t="str">
        <f>IFERROR(+VLOOKUP(BR319,インプットシート!$B:$Z,21,0),"")</f>
        <v/>
      </c>
    </row>
    <row r="320" spans="1:72">
      <c r="A320">
        <v>65</v>
      </c>
      <c r="B320" s="165" t="str">
        <f t="shared" ref="B320:B383" si="90">A$255&amp;B$1&amp;A320</f>
        <v>2年目謝金65</v>
      </c>
      <c r="C320" s="165" t="str">
        <f>IFERROR(+VLOOKUP(B320,インプットシート!$B:$Z,25,0),"")</f>
        <v/>
      </c>
      <c r="D320" s="165" t="str">
        <f>IFERROR(+VLOOKUP(B320,インプットシート!$B:$Z,21,0),"")</f>
        <v/>
      </c>
      <c r="E320">
        <v>65</v>
      </c>
      <c r="F320" s="165" t="str">
        <f t="shared" ref="F320:F383" si="91">E$255&amp;F$1&amp;E320</f>
        <v>2年目旅費65</v>
      </c>
      <c r="G320" s="165" t="str">
        <f>IFERROR(+VLOOKUP(F320,インプットシート!$B:$Z,25,0),"")</f>
        <v/>
      </c>
      <c r="H320" s="165" t="str">
        <f>IFERROR(+VLOOKUP(F320,インプットシート!$B:$Z,21,0),"")</f>
        <v/>
      </c>
      <c r="I320">
        <v>65</v>
      </c>
      <c r="J320" s="165" t="str">
        <f t="shared" ref="J320:J383" si="92">I$255&amp;J$1&amp;I320</f>
        <v>2年目賃金（アルバイト）65</v>
      </c>
      <c r="K320" s="165" t="str">
        <f>IFERROR(+VLOOKUP(J320,インプットシート!$B:$Z,25,0),"")</f>
        <v/>
      </c>
      <c r="L320" s="165" t="str">
        <f>IFERROR(+VLOOKUP(J320,インプットシート!$B:$Z,21,0),"")</f>
        <v/>
      </c>
      <c r="M320">
        <v>65</v>
      </c>
      <c r="N320" s="165" t="str">
        <f t="shared" ref="N320:N383" si="93">M$255&amp;N$1&amp;M320</f>
        <v>2年目家賃65</v>
      </c>
      <c r="O320" s="165" t="str">
        <f>IFERROR(+VLOOKUP(N320,インプットシート!$B:$Z,25,0),"")</f>
        <v/>
      </c>
      <c r="P320" s="165" t="str">
        <f>IFERROR(+VLOOKUP(N320,インプットシート!$B:$Z,21,0),"")</f>
        <v/>
      </c>
      <c r="Q320">
        <v>65</v>
      </c>
      <c r="R320" s="165" t="str">
        <f t="shared" ref="R320:R383" si="94">Q$255&amp;R$1&amp;Q320</f>
        <v>2年目光熱水費65</v>
      </c>
      <c r="S320" s="165" t="str">
        <f>IFERROR(+VLOOKUP(R320,インプットシート!$B:$Z,25,0),"")</f>
        <v/>
      </c>
      <c r="T320" s="165" t="str">
        <f>IFERROR(+VLOOKUP(R320,インプットシート!$B:$Z,21,0),"")</f>
        <v/>
      </c>
      <c r="U320">
        <v>65</v>
      </c>
      <c r="V320" s="165" t="str">
        <f t="shared" ref="V320:V383" si="95">U$255&amp;V$1&amp;U320</f>
        <v>2年目備品購入費65</v>
      </c>
      <c r="W320" s="165" t="str">
        <f>IFERROR(+VLOOKUP(V320,インプットシート!$B:$Z,25,0),"")</f>
        <v/>
      </c>
      <c r="X320" s="165" t="str">
        <f>IFERROR(+VLOOKUP(V320,インプットシート!$B:$Z,21,0),"")</f>
        <v/>
      </c>
      <c r="Y320">
        <v>65</v>
      </c>
      <c r="Z320" s="165" t="str">
        <f t="shared" ref="Z320:Z383" si="96">Y$255&amp;Z$1&amp;Y320</f>
        <v>2年目消耗品費65</v>
      </c>
      <c r="AA320" s="165" t="str">
        <f>IFERROR(+VLOOKUP(Z320,インプットシート!$B:$Z,25,0),"")</f>
        <v/>
      </c>
      <c r="AB320" s="165" t="str">
        <f>IFERROR(+VLOOKUP(Z320,インプットシート!$B:$Z,21,0),"")</f>
        <v/>
      </c>
      <c r="AC320">
        <v>65</v>
      </c>
      <c r="AD320" s="165" t="str">
        <f t="shared" ref="AD320:AD383" si="97">AC$255&amp;AD$1&amp;AC320</f>
        <v>2年目借料損料65</v>
      </c>
      <c r="AE320" s="165" t="str">
        <f>IFERROR(+VLOOKUP(AD320,インプットシート!$B:$Z,25,0),"")</f>
        <v/>
      </c>
      <c r="AF320" s="165" t="str">
        <f>IFERROR(+VLOOKUP(AD320,インプットシート!$B:$Z,21,0),"")</f>
        <v/>
      </c>
      <c r="AG320">
        <v>65</v>
      </c>
      <c r="AH320" s="165" t="str">
        <f t="shared" ref="AH320:AH383" si="98">AG$255&amp;AH$1&amp;AG320</f>
        <v>2年目印刷製本費65</v>
      </c>
      <c r="AI320" s="165" t="str">
        <f>IFERROR(+VLOOKUP(AH320,インプットシート!$B:$Z,25,0),"")</f>
        <v/>
      </c>
      <c r="AJ320" s="165" t="str">
        <f>IFERROR(+VLOOKUP(AH320,インプットシート!$B:$Z,21,0),"")</f>
        <v/>
      </c>
      <c r="AK320">
        <v>65</v>
      </c>
      <c r="AL320" s="165" t="str">
        <f t="shared" ref="AL320:AL383" si="99">AK$255&amp;AL$1&amp;AK320</f>
        <v>2年目通信運搬費65</v>
      </c>
      <c r="AM320" s="165" t="str">
        <f>IFERROR(+VLOOKUP(AL320,インプットシート!$B:$Z,25,0),"")</f>
        <v/>
      </c>
      <c r="AN320" s="165" t="str">
        <f>IFERROR(+VLOOKUP(AL320,インプットシート!$B:$Z,21,0),"")</f>
        <v/>
      </c>
      <c r="AO320">
        <v>65</v>
      </c>
      <c r="AP320" s="165" t="str">
        <f t="shared" ref="AP320:AP383" si="100">AO$255&amp;AP$1&amp;AO320</f>
        <v>2年目委託費65</v>
      </c>
      <c r="AQ320" s="165" t="str">
        <f>IFERROR(+VLOOKUP(AP320,インプットシート!$B:$Z,25,0),"")</f>
        <v/>
      </c>
      <c r="AR320" s="165" t="str">
        <f>IFERROR(+VLOOKUP(AP320,インプットシート!$B:$Z,21,0),"")</f>
        <v/>
      </c>
      <c r="AS320">
        <v>65</v>
      </c>
      <c r="AT320" s="165" t="str">
        <f t="shared" ref="AT320:AT383" si="101">AS$255&amp;AT$1&amp;AS320</f>
        <v>2年目雑役務費65</v>
      </c>
      <c r="AU320" s="165" t="str">
        <f>IFERROR(+VLOOKUP(AT320,インプットシート!$B:$Z,25,0),"")</f>
        <v/>
      </c>
      <c r="AV320" s="165" t="str">
        <f>IFERROR(+VLOOKUP(AT320,インプットシート!$B:$Z,21,0),"")</f>
        <v/>
      </c>
      <c r="AW320">
        <v>65</v>
      </c>
      <c r="AX320" s="165" t="str">
        <f t="shared" ref="AX320:AX383" si="102">AW$255&amp;AX$1&amp;AW320</f>
        <v>2年目保険料65</v>
      </c>
      <c r="AY320" s="165" t="str">
        <f>IFERROR(+VLOOKUP(AX320,インプットシート!$B:$Z,25,0),"")</f>
        <v/>
      </c>
      <c r="AZ320" s="165" t="str">
        <f>IFERROR(+VLOOKUP(AX320,インプットシート!$B:$Z,21,0),"")</f>
        <v/>
      </c>
      <c r="BA320">
        <v>65</v>
      </c>
      <c r="BB320" s="165" t="str">
        <f t="shared" ref="BB320:BB383" si="103">BA$255&amp;BB$1&amp;BA320</f>
        <v>2年目その他の経費65</v>
      </c>
      <c r="BC320" s="165" t="str">
        <f>IFERROR(+VLOOKUP(BB320,インプットシート!$B:$Z,25,0),"")</f>
        <v/>
      </c>
      <c r="BD320" s="165" t="str">
        <f>IFERROR(+VLOOKUP(BB320,インプットシート!$B:$Z,21,0),"")</f>
        <v/>
      </c>
      <c r="BE320">
        <v>65</v>
      </c>
      <c r="BF320" s="165" t="str">
        <f t="shared" ref="BF320:BF383" si="104">BE$255&amp;BF$1&amp;BE320</f>
        <v>2年目参加費収入65</v>
      </c>
      <c r="BG320" s="165" t="str">
        <f>IFERROR(+VLOOKUP(BF320,インプットシート!$B:$Z,25,0),"")</f>
        <v/>
      </c>
      <c r="BH320" s="165" t="str">
        <f>IFERROR(+VLOOKUP(BF320,インプットシート!$B:$Z,21,0),"")</f>
        <v/>
      </c>
      <c r="BI320">
        <v>65</v>
      </c>
      <c r="BJ320" s="165" t="str">
        <f t="shared" ref="BJ320:BJ383" si="105">BI$255&amp;BJ$1&amp;BI320</f>
        <v>2年目寄付金・協賛金収入65</v>
      </c>
      <c r="BK320" s="165" t="str">
        <f>IFERROR(+VLOOKUP(BJ320,インプットシート!$B:$Z,25,0),"")</f>
        <v/>
      </c>
      <c r="BL320" s="165" t="str">
        <f>IFERROR(+VLOOKUP(BJ320,インプットシート!$B:$Z,21,0),"")</f>
        <v/>
      </c>
      <c r="BM320">
        <v>65</v>
      </c>
      <c r="BN320" s="165" t="str">
        <f t="shared" ref="BN320:BN383" si="106">BM$255&amp;BN$1&amp;BM320</f>
        <v>2年目一般会計繰入金65</v>
      </c>
      <c r="BO320" s="165" t="str">
        <f>IFERROR(+VLOOKUP(BN320,インプットシート!$B:$Z,25,0),"")</f>
        <v/>
      </c>
      <c r="BP320" s="165" t="str">
        <f>IFERROR(+VLOOKUP(BN320,インプットシート!$B:$Z,21,0),"")</f>
        <v/>
      </c>
      <c r="BQ320">
        <v>65</v>
      </c>
      <c r="BR320" s="165" t="str">
        <f t="shared" ref="BR320:BR383" si="107">BQ$255&amp;BR$1&amp;BQ320</f>
        <v>2年目賃金（職員）65</v>
      </c>
      <c r="BS320" s="165" t="str">
        <f>IFERROR(+VLOOKUP(BR320,インプットシート!$B:$Z,25,0),"")</f>
        <v/>
      </c>
      <c r="BT320" s="165" t="str">
        <f>IFERROR(+VLOOKUP(BR320,インプットシート!$B:$Z,21,0),"")</f>
        <v/>
      </c>
    </row>
    <row r="321" spans="1:72">
      <c r="A321">
        <v>66</v>
      </c>
      <c r="B321" s="165" t="str">
        <f t="shared" si="90"/>
        <v>2年目謝金66</v>
      </c>
      <c r="C321" s="165" t="str">
        <f>IFERROR(+VLOOKUP(B321,インプットシート!$B:$Z,25,0),"")</f>
        <v/>
      </c>
      <c r="D321" s="165" t="str">
        <f>IFERROR(+VLOOKUP(B321,インプットシート!$B:$Z,21,0),"")</f>
        <v/>
      </c>
      <c r="E321">
        <v>66</v>
      </c>
      <c r="F321" s="165" t="str">
        <f t="shared" si="91"/>
        <v>2年目旅費66</v>
      </c>
      <c r="G321" s="165" t="str">
        <f>IFERROR(+VLOOKUP(F321,インプットシート!$B:$Z,25,0),"")</f>
        <v/>
      </c>
      <c r="H321" s="165" t="str">
        <f>IFERROR(+VLOOKUP(F321,インプットシート!$B:$Z,21,0),"")</f>
        <v/>
      </c>
      <c r="I321">
        <v>66</v>
      </c>
      <c r="J321" s="165" t="str">
        <f t="shared" si="92"/>
        <v>2年目賃金（アルバイト）66</v>
      </c>
      <c r="K321" s="165" t="str">
        <f>IFERROR(+VLOOKUP(J321,インプットシート!$B:$Z,25,0),"")</f>
        <v/>
      </c>
      <c r="L321" s="165" t="str">
        <f>IFERROR(+VLOOKUP(J321,インプットシート!$B:$Z,21,0),"")</f>
        <v/>
      </c>
      <c r="M321">
        <v>66</v>
      </c>
      <c r="N321" s="165" t="str">
        <f t="shared" si="93"/>
        <v>2年目家賃66</v>
      </c>
      <c r="O321" s="165" t="str">
        <f>IFERROR(+VLOOKUP(N321,インプットシート!$B:$Z,25,0),"")</f>
        <v/>
      </c>
      <c r="P321" s="165" t="str">
        <f>IFERROR(+VLOOKUP(N321,インプットシート!$B:$Z,21,0),"")</f>
        <v/>
      </c>
      <c r="Q321">
        <v>66</v>
      </c>
      <c r="R321" s="165" t="str">
        <f t="shared" si="94"/>
        <v>2年目光熱水費66</v>
      </c>
      <c r="S321" s="165" t="str">
        <f>IFERROR(+VLOOKUP(R321,インプットシート!$B:$Z,25,0),"")</f>
        <v/>
      </c>
      <c r="T321" s="165" t="str">
        <f>IFERROR(+VLOOKUP(R321,インプットシート!$B:$Z,21,0),"")</f>
        <v/>
      </c>
      <c r="U321">
        <v>66</v>
      </c>
      <c r="V321" s="165" t="str">
        <f t="shared" si="95"/>
        <v>2年目備品購入費66</v>
      </c>
      <c r="W321" s="165" t="str">
        <f>IFERROR(+VLOOKUP(V321,インプットシート!$B:$Z,25,0),"")</f>
        <v/>
      </c>
      <c r="X321" s="165" t="str">
        <f>IFERROR(+VLOOKUP(V321,インプットシート!$B:$Z,21,0),"")</f>
        <v/>
      </c>
      <c r="Y321">
        <v>66</v>
      </c>
      <c r="Z321" s="165" t="str">
        <f t="shared" si="96"/>
        <v>2年目消耗品費66</v>
      </c>
      <c r="AA321" s="165" t="str">
        <f>IFERROR(+VLOOKUP(Z321,インプットシート!$B:$Z,25,0),"")</f>
        <v/>
      </c>
      <c r="AB321" s="165" t="str">
        <f>IFERROR(+VLOOKUP(Z321,インプットシート!$B:$Z,21,0),"")</f>
        <v/>
      </c>
      <c r="AC321">
        <v>66</v>
      </c>
      <c r="AD321" s="165" t="str">
        <f t="shared" si="97"/>
        <v>2年目借料損料66</v>
      </c>
      <c r="AE321" s="165" t="str">
        <f>IFERROR(+VLOOKUP(AD321,インプットシート!$B:$Z,25,0),"")</f>
        <v/>
      </c>
      <c r="AF321" s="165" t="str">
        <f>IFERROR(+VLOOKUP(AD321,インプットシート!$B:$Z,21,0),"")</f>
        <v/>
      </c>
      <c r="AG321">
        <v>66</v>
      </c>
      <c r="AH321" s="165" t="str">
        <f t="shared" si="98"/>
        <v>2年目印刷製本費66</v>
      </c>
      <c r="AI321" s="165" t="str">
        <f>IFERROR(+VLOOKUP(AH321,インプットシート!$B:$Z,25,0),"")</f>
        <v/>
      </c>
      <c r="AJ321" s="165" t="str">
        <f>IFERROR(+VLOOKUP(AH321,インプットシート!$B:$Z,21,0),"")</f>
        <v/>
      </c>
      <c r="AK321">
        <v>66</v>
      </c>
      <c r="AL321" s="165" t="str">
        <f t="shared" si="99"/>
        <v>2年目通信運搬費66</v>
      </c>
      <c r="AM321" s="165" t="str">
        <f>IFERROR(+VLOOKUP(AL321,インプットシート!$B:$Z,25,0),"")</f>
        <v/>
      </c>
      <c r="AN321" s="165" t="str">
        <f>IFERROR(+VLOOKUP(AL321,インプットシート!$B:$Z,21,0),"")</f>
        <v/>
      </c>
      <c r="AO321">
        <v>66</v>
      </c>
      <c r="AP321" s="165" t="str">
        <f t="shared" si="100"/>
        <v>2年目委託費66</v>
      </c>
      <c r="AQ321" s="165" t="str">
        <f>IFERROR(+VLOOKUP(AP321,インプットシート!$B:$Z,25,0),"")</f>
        <v/>
      </c>
      <c r="AR321" s="165" t="str">
        <f>IFERROR(+VLOOKUP(AP321,インプットシート!$B:$Z,21,0),"")</f>
        <v/>
      </c>
      <c r="AS321">
        <v>66</v>
      </c>
      <c r="AT321" s="165" t="str">
        <f t="shared" si="101"/>
        <v>2年目雑役務費66</v>
      </c>
      <c r="AU321" s="165" t="str">
        <f>IFERROR(+VLOOKUP(AT321,インプットシート!$B:$Z,25,0),"")</f>
        <v/>
      </c>
      <c r="AV321" s="165" t="str">
        <f>IFERROR(+VLOOKUP(AT321,インプットシート!$B:$Z,21,0),"")</f>
        <v/>
      </c>
      <c r="AW321">
        <v>66</v>
      </c>
      <c r="AX321" s="165" t="str">
        <f t="shared" si="102"/>
        <v>2年目保険料66</v>
      </c>
      <c r="AY321" s="165" t="str">
        <f>IFERROR(+VLOOKUP(AX321,インプットシート!$B:$Z,25,0),"")</f>
        <v/>
      </c>
      <c r="AZ321" s="165" t="str">
        <f>IFERROR(+VLOOKUP(AX321,インプットシート!$B:$Z,21,0),"")</f>
        <v/>
      </c>
      <c r="BA321">
        <v>66</v>
      </c>
      <c r="BB321" s="165" t="str">
        <f t="shared" si="103"/>
        <v>2年目その他の経費66</v>
      </c>
      <c r="BC321" s="165" t="str">
        <f>IFERROR(+VLOOKUP(BB321,インプットシート!$B:$Z,25,0),"")</f>
        <v/>
      </c>
      <c r="BD321" s="165" t="str">
        <f>IFERROR(+VLOOKUP(BB321,インプットシート!$B:$Z,21,0),"")</f>
        <v/>
      </c>
      <c r="BE321">
        <v>66</v>
      </c>
      <c r="BF321" s="165" t="str">
        <f t="shared" si="104"/>
        <v>2年目参加費収入66</v>
      </c>
      <c r="BG321" s="165" t="str">
        <f>IFERROR(+VLOOKUP(BF321,インプットシート!$B:$Z,25,0),"")</f>
        <v/>
      </c>
      <c r="BH321" s="165" t="str">
        <f>IFERROR(+VLOOKUP(BF321,インプットシート!$B:$Z,21,0),"")</f>
        <v/>
      </c>
      <c r="BI321">
        <v>66</v>
      </c>
      <c r="BJ321" s="165" t="str">
        <f t="shared" si="105"/>
        <v>2年目寄付金・協賛金収入66</v>
      </c>
      <c r="BK321" s="165" t="str">
        <f>IFERROR(+VLOOKUP(BJ321,インプットシート!$B:$Z,25,0),"")</f>
        <v/>
      </c>
      <c r="BL321" s="165" t="str">
        <f>IFERROR(+VLOOKUP(BJ321,インプットシート!$B:$Z,21,0),"")</f>
        <v/>
      </c>
      <c r="BM321">
        <v>66</v>
      </c>
      <c r="BN321" s="165" t="str">
        <f t="shared" si="106"/>
        <v>2年目一般会計繰入金66</v>
      </c>
      <c r="BO321" s="165" t="str">
        <f>IFERROR(+VLOOKUP(BN321,インプットシート!$B:$Z,25,0),"")</f>
        <v/>
      </c>
      <c r="BP321" s="165" t="str">
        <f>IFERROR(+VLOOKUP(BN321,インプットシート!$B:$Z,21,0),"")</f>
        <v/>
      </c>
      <c r="BQ321">
        <v>66</v>
      </c>
      <c r="BR321" s="165" t="str">
        <f t="shared" si="107"/>
        <v>2年目賃金（職員）66</v>
      </c>
      <c r="BS321" s="165" t="str">
        <f>IFERROR(+VLOOKUP(BR321,インプットシート!$B:$Z,25,0),"")</f>
        <v/>
      </c>
      <c r="BT321" s="165" t="str">
        <f>IFERROR(+VLOOKUP(BR321,インプットシート!$B:$Z,21,0),"")</f>
        <v/>
      </c>
    </row>
    <row r="322" spans="1:72">
      <c r="A322">
        <v>67</v>
      </c>
      <c r="B322" s="165" t="str">
        <f t="shared" si="90"/>
        <v>2年目謝金67</v>
      </c>
      <c r="C322" s="165" t="str">
        <f>IFERROR(+VLOOKUP(B322,インプットシート!$B:$Z,25,0),"")</f>
        <v/>
      </c>
      <c r="D322" s="165" t="str">
        <f>IFERROR(+VLOOKUP(B322,インプットシート!$B:$Z,21,0),"")</f>
        <v/>
      </c>
      <c r="E322">
        <v>67</v>
      </c>
      <c r="F322" s="165" t="str">
        <f t="shared" si="91"/>
        <v>2年目旅費67</v>
      </c>
      <c r="G322" s="165" t="str">
        <f>IFERROR(+VLOOKUP(F322,インプットシート!$B:$Z,25,0),"")</f>
        <v/>
      </c>
      <c r="H322" s="165" t="str">
        <f>IFERROR(+VLOOKUP(F322,インプットシート!$B:$Z,21,0),"")</f>
        <v/>
      </c>
      <c r="I322">
        <v>67</v>
      </c>
      <c r="J322" s="165" t="str">
        <f t="shared" si="92"/>
        <v>2年目賃金（アルバイト）67</v>
      </c>
      <c r="K322" s="165" t="str">
        <f>IFERROR(+VLOOKUP(J322,インプットシート!$B:$Z,25,0),"")</f>
        <v/>
      </c>
      <c r="L322" s="165" t="str">
        <f>IFERROR(+VLOOKUP(J322,インプットシート!$B:$Z,21,0),"")</f>
        <v/>
      </c>
      <c r="M322">
        <v>67</v>
      </c>
      <c r="N322" s="165" t="str">
        <f t="shared" si="93"/>
        <v>2年目家賃67</v>
      </c>
      <c r="O322" s="165" t="str">
        <f>IFERROR(+VLOOKUP(N322,インプットシート!$B:$Z,25,0),"")</f>
        <v/>
      </c>
      <c r="P322" s="165" t="str">
        <f>IFERROR(+VLOOKUP(N322,インプットシート!$B:$Z,21,0),"")</f>
        <v/>
      </c>
      <c r="Q322">
        <v>67</v>
      </c>
      <c r="R322" s="165" t="str">
        <f t="shared" si="94"/>
        <v>2年目光熱水費67</v>
      </c>
      <c r="S322" s="165" t="str">
        <f>IFERROR(+VLOOKUP(R322,インプットシート!$B:$Z,25,0),"")</f>
        <v/>
      </c>
      <c r="T322" s="165" t="str">
        <f>IFERROR(+VLOOKUP(R322,インプットシート!$B:$Z,21,0),"")</f>
        <v/>
      </c>
      <c r="U322">
        <v>67</v>
      </c>
      <c r="V322" s="165" t="str">
        <f t="shared" si="95"/>
        <v>2年目備品購入費67</v>
      </c>
      <c r="W322" s="165" t="str">
        <f>IFERROR(+VLOOKUP(V322,インプットシート!$B:$Z,25,0),"")</f>
        <v/>
      </c>
      <c r="X322" s="165" t="str">
        <f>IFERROR(+VLOOKUP(V322,インプットシート!$B:$Z,21,0),"")</f>
        <v/>
      </c>
      <c r="Y322">
        <v>67</v>
      </c>
      <c r="Z322" s="165" t="str">
        <f t="shared" si="96"/>
        <v>2年目消耗品費67</v>
      </c>
      <c r="AA322" s="165" t="str">
        <f>IFERROR(+VLOOKUP(Z322,インプットシート!$B:$Z,25,0),"")</f>
        <v/>
      </c>
      <c r="AB322" s="165" t="str">
        <f>IFERROR(+VLOOKUP(Z322,インプットシート!$B:$Z,21,0),"")</f>
        <v/>
      </c>
      <c r="AC322">
        <v>67</v>
      </c>
      <c r="AD322" s="165" t="str">
        <f t="shared" si="97"/>
        <v>2年目借料損料67</v>
      </c>
      <c r="AE322" s="165" t="str">
        <f>IFERROR(+VLOOKUP(AD322,インプットシート!$B:$Z,25,0),"")</f>
        <v/>
      </c>
      <c r="AF322" s="165" t="str">
        <f>IFERROR(+VLOOKUP(AD322,インプットシート!$B:$Z,21,0),"")</f>
        <v/>
      </c>
      <c r="AG322">
        <v>67</v>
      </c>
      <c r="AH322" s="165" t="str">
        <f t="shared" si="98"/>
        <v>2年目印刷製本費67</v>
      </c>
      <c r="AI322" s="165" t="str">
        <f>IFERROR(+VLOOKUP(AH322,インプットシート!$B:$Z,25,0),"")</f>
        <v/>
      </c>
      <c r="AJ322" s="165" t="str">
        <f>IFERROR(+VLOOKUP(AH322,インプットシート!$B:$Z,21,0),"")</f>
        <v/>
      </c>
      <c r="AK322">
        <v>67</v>
      </c>
      <c r="AL322" s="165" t="str">
        <f t="shared" si="99"/>
        <v>2年目通信運搬費67</v>
      </c>
      <c r="AM322" s="165" t="str">
        <f>IFERROR(+VLOOKUP(AL322,インプットシート!$B:$Z,25,0),"")</f>
        <v/>
      </c>
      <c r="AN322" s="165" t="str">
        <f>IFERROR(+VLOOKUP(AL322,インプットシート!$B:$Z,21,0),"")</f>
        <v/>
      </c>
      <c r="AO322">
        <v>67</v>
      </c>
      <c r="AP322" s="165" t="str">
        <f t="shared" si="100"/>
        <v>2年目委託費67</v>
      </c>
      <c r="AQ322" s="165" t="str">
        <f>IFERROR(+VLOOKUP(AP322,インプットシート!$B:$Z,25,0),"")</f>
        <v/>
      </c>
      <c r="AR322" s="165" t="str">
        <f>IFERROR(+VLOOKUP(AP322,インプットシート!$B:$Z,21,0),"")</f>
        <v/>
      </c>
      <c r="AS322">
        <v>67</v>
      </c>
      <c r="AT322" s="165" t="str">
        <f t="shared" si="101"/>
        <v>2年目雑役務費67</v>
      </c>
      <c r="AU322" s="165" t="str">
        <f>IFERROR(+VLOOKUP(AT322,インプットシート!$B:$Z,25,0),"")</f>
        <v/>
      </c>
      <c r="AV322" s="165" t="str">
        <f>IFERROR(+VLOOKUP(AT322,インプットシート!$B:$Z,21,0),"")</f>
        <v/>
      </c>
      <c r="AW322">
        <v>67</v>
      </c>
      <c r="AX322" s="165" t="str">
        <f t="shared" si="102"/>
        <v>2年目保険料67</v>
      </c>
      <c r="AY322" s="165" t="str">
        <f>IFERROR(+VLOOKUP(AX322,インプットシート!$B:$Z,25,0),"")</f>
        <v/>
      </c>
      <c r="AZ322" s="165" t="str">
        <f>IFERROR(+VLOOKUP(AX322,インプットシート!$B:$Z,21,0),"")</f>
        <v/>
      </c>
      <c r="BA322">
        <v>67</v>
      </c>
      <c r="BB322" s="165" t="str">
        <f t="shared" si="103"/>
        <v>2年目その他の経費67</v>
      </c>
      <c r="BC322" s="165" t="str">
        <f>IFERROR(+VLOOKUP(BB322,インプットシート!$B:$Z,25,0),"")</f>
        <v/>
      </c>
      <c r="BD322" s="165" t="str">
        <f>IFERROR(+VLOOKUP(BB322,インプットシート!$B:$Z,21,0),"")</f>
        <v/>
      </c>
      <c r="BE322">
        <v>67</v>
      </c>
      <c r="BF322" s="165" t="str">
        <f t="shared" si="104"/>
        <v>2年目参加費収入67</v>
      </c>
      <c r="BG322" s="165" t="str">
        <f>IFERROR(+VLOOKUP(BF322,インプットシート!$B:$Z,25,0),"")</f>
        <v/>
      </c>
      <c r="BH322" s="165" t="str">
        <f>IFERROR(+VLOOKUP(BF322,インプットシート!$B:$Z,21,0),"")</f>
        <v/>
      </c>
      <c r="BI322">
        <v>67</v>
      </c>
      <c r="BJ322" s="165" t="str">
        <f t="shared" si="105"/>
        <v>2年目寄付金・協賛金収入67</v>
      </c>
      <c r="BK322" s="165" t="str">
        <f>IFERROR(+VLOOKUP(BJ322,インプットシート!$B:$Z,25,0),"")</f>
        <v/>
      </c>
      <c r="BL322" s="165" t="str">
        <f>IFERROR(+VLOOKUP(BJ322,インプットシート!$B:$Z,21,0),"")</f>
        <v/>
      </c>
      <c r="BM322">
        <v>67</v>
      </c>
      <c r="BN322" s="165" t="str">
        <f t="shared" si="106"/>
        <v>2年目一般会計繰入金67</v>
      </c>
      <c r="BO322" s="165" t="str">
        <f>IFERROR(+VLOOKUP(BN322,インプットシート!$B:$Z,25,0),"")</f>
        <v/>
      </c>
      <c r="BP322" s="165" t="str">
        <f>IFERROR(+VLOOKUP(BN322,インプットシート!$B:$Z,21,0),"")</f>
        <v/>
      </c>
      <c r="BQ322">
        <v>67</v>
      </c>
      <c r="BR322" s="165" t="str">
        <f t="shared" si="107"/>
        <v>2年目賃金（職員）67</v>
      </c>
      <c r="BS322" s="165" t="str">
        <f>IFERROR(+VLOOKUP(BR322,インプットシート!$B:$Z,25,0),"")</f>
        <v/>
      </c>
      <c r="BT322" s="165" t="str">
        <f>IFERROR(+VLOOKUP(BR322,インプットシート!$B:$Z,21,0),"")</f>
        <v/>
      </c>
    </row>
    <row r="323" spans="1:72">
      <c r="A323">
        <v>68</v>
      </c>
      <c r="B323" s="165" t="str">
        <f t="shared" si="90"/>
        <v>2年目謝金68</v>
      </c>
      <c r="C323" s="165" t="str">
        <f>IFERROR(+VLOOKUP(B323,インプットシート!$B:$Z,25,0),"")</f>
        <v/>
      </c>
      <c r="D323" s="165" t="str">
        <f>IFERROR(+VLOOKUP(B323,インプットシート!$B:$Z,21,0),"")</f>
        <v/>
      </c>
      <c r="E323">
        <v>68</v>
      </c>
      <c r="F323" s="165" t="str">
        <f t="shared" si="91"/>
        <v>2年目旅費68</v>
      </c>
      <c r="G323" s="165" t="str">
        <f>IFERROR(+VLOOKUP(F323,インプットシート!$B:$Z,25,0),"")</f>
        <v/>
      </c>
      <c r="H323" s="165" t="str">
        <f>IFERROR(+VLOOKUP(F323,インプットシート!$B:$Z,21,0),"")</f>
        <v/>
      </c>
      <c r="I323">
        <v>68</v>
      </c>
      <c r="J323" s="165" t="str">
        <f t="shared" si="92"/>
        <v>2年目賃金（アルバイト）68</v>
      </c>
      <c r="K323" s="165" t="str">
        <f>IFERROR(+VLOOKUP(J323,インプットシート!$B:$Z,25,0),"")</f>
        <v/>
      </c>
      <c r="L323" s="165" t="str">
        <f>IFERROR(+VLOOKUP(J323,インプットシート!$B:$Z,21,0),"")</f>
        <v/>
      </c>
      <c r="M323">
        <v>68</v>
      </c>
      <c r="N323" s="165" t="str">
        <f t="shared" si="93"/>
        <v>2年目家賃68</v>
      </c>
      <c r="O323" s="165" t="str">
        <f>IFERROR(+VLOOKUP(N323,インプットシート!$B:$Z,25,0),"")</f>
        <v/>
      </c>
      <c r="P323" s="165" t="str">
        <f>IFERROR(+VLOOKUP(N323,インプットシート!$B:$Z,21,0),"")</f>
        <v/>
      </c>
      <c r="Q323">
        <v>68</v>
      </c>
      <c r="R323" s="165" t="str">
        <f t="shared" si="94"/>
        <v>2年目光熱水費68</v>
      </c>
      <c r="S323" s="165" t="str">
        <f>IFERROR(+VLOOKUP(R323,インプットシート!$B:$Z,25,0),"")</f>
        <v/>
      </c>
      <c r="T323" s="165" t="str">
        <f>IFERROR(+VLOOKUP(R323,インプットシート!$B:$Z,21,0),"")</f>
        <v/>
      </c>
      <c r="U323">
        <v>68</v>
      </c>
      <c r="V323" s="165" t="str">
        <f t="shared" si="95"/>
        <v>2年目備品購入費68</v>
      </c>
      <c r="W323" s="165" t="str">
        <f>IFERROR(+VLOOKUP(V323,インプットシート!$B:$Z,25,0),"")</f>
        <v/>
      </c>
      <c r="X323" s="165" t="str">
        <f>IFERROR(+VLOOKUP(V323,インプットシート!$B:$Z,21,0),"")</f>
        <v/>
      </c>
      <c r="Y323">
        <v>68</v>
      </c>
      <c r="Z323" s="165" t="str">
        <f t="shared" si="96"/>
        <v>2年目消耗品費68</v>
      </c>
      <c r="AA323" s="165" t="str">
        <f>IFERROR(+VLOOKUP(Z323,インプットシート!$B:$Z,25,0),"")</f>
        <v/>
      </c>
      <c r="AB323" s="165" t="str">
        <f>IFERROR(+VLOOKUP(Z323,インプットシート!$B:$Z,21,0),"")</f>
        <v/>
      </c>
      <c r="AC323">
        <v>68</v>
      </c>
      <c r="AD323" s="165" t="str">
        <f t="shared" si="97"/>
        <v>2年目借料損料68</v>
      </c>
      <c r="AE323" s="165" t="str">
        <f>IFERROR(+VLOOKUP(AD323,インプットシート!$B:$Z,25,0),"")</f>
        <v/>
      </c>
      <c r="AF323" s="165" t="str">
        <f>IFERROR(+VLOOKUP(AD323,インプットシート!$B:$Z,21,0),"")</f>
        <v/>
      </c>
      <c r="AG323">
        <v>68</v>
      </c>
      <c r="AH323" s="165" t="str">
        <f t="shared" si="98"/>
        <v>2年目印刷製本費68</v>
      </c>
      <c r="AI323" s="165" t="str">
        <f>IFERROR(+VLOOKUP(AH323,インプットシート!$B:$Z,25,0),"")</f>
        <v/>
      </c>
      <c r="AJ323" s="165" t="str">
        <f>IFERROR(+VLOOKUP(AH323,インプットシート!$B:$Z,21,0),"")</f>
        <v/>
      </c>
      <c r="AK323">
        <v>68</v>
      </c>
      <c r="AL323" s="165" t="str">
        <f t="shared" si="99"/>
        <v>2年目通信運搬費68</v>
      </c>
      <c r="AM323" s="165" t="str">
        <f>IFERROR(+VLOOKUP(AL323,インプットシート!$B:$Z,25,0),"")</f>
        <v/>
      </c>
      <c r="AN323" s="165" t="str">
        <f>IFERROR(+VLOOKUP(AL323,インプットシート!$B:$Z,21,0),"")</f>
        <v/>
      </c>
      <c r="AO323">
        <v>68</v>
      </c>
      <c r="AP323" s="165" t="str">
        <f t="shared" si="100"/>
        <v>2年目委託費68</v>
      </c>
      <c r="AQ323" s="165" t="str">
        <f>IFERROR(+VLOOKUP(AP323,インプットシート!$B:$Z,25,0),"")</f>
        <v/>
      </c>
      <c r="AR323" s="165" t="str">
        <f>IFERROR(+VLOOKUP(AP323,インプットシート!$B:$Z,21,0),"")</f>
        <v/>
      </c>
      <c r="AS323">
        <v>68</v>
      </c>
      <c r="AT323" s="165" t="str">
        <f t="shared" si="101"/>
        <v>2年目雑役務費68</v>
      </c>
      <c r="AU323" s="165" t="str">
        <f>IFERROR(+VLOOKUP(AT323,インプットシート!$B:$Z,25,0),"")</f>
        <v/>
      </c>
      <c r="AV323" s="165" t="str">
        <f>IFERROR(+VLOOKUP(AT323,インプットシート!$B:$Z,21,0),"")</f>
        <v/>
      </c>
      <c r="AW323">
        <v>68</v>
      </c>
      <c r="AX323" s="165" t="str">
        <f t="shared" si="102"/>
        <v>2年目保険料68</v>
      </c>
      <c r="AY323" s="165" t="str">
        <f>IFERROR(+VLOOKUP(AX323,インプットシート!$B:$Z,25,0),"")</f>
        <v/>
      </c>
      <c r="AZ323" s="165" t="str">
        <f>IFERROR(+VLOOKUP(AX323,インプットシート!$B:$Z,21,0),"")</f>
        <v/>
      </c>
      <c r="BA323">
        <v>68</v>
      </c>
      <c r="BB323" s="165" t="str">
        <f t="shared" si="103"/>
        <v>2年目その他の経費68</v>
      </c>
      <c r="BC323" s="165" t="str">
        <f>IFERROR(+VLOOKUP(BB323,インプットシート!$B:$Z,25,0),"")</f>
        <v/>
      </c>
      <c r="BD323" s="165" t="str">
        <f>IFERROR(+VLOOKUP(BB323,インプットシート!$B:$Z,21,0),"")</f>
        <v/>
      </c>
      <c r="BE323">
        <v>68</v>
      </c>
      <c r="BF323" s="165" t="str">
        <f t="shared" si="104"/>
        <v>2年目参加費収入68</v>
      </c>
      <c r="BG323" s="165" t="str">
        <f>IFERROR(+VLOOKUP(BF323,インプットシート!$B:$Z,25,0),"")</f>
        <v/>
      </c>
      <c r="BH323" s="165" t="str">
        <f>IFERROR(+VLOOKUP(BF323,インプットシート!$B:$Z,21,0),"")</f>
        <v/>
      </c>
      <c r="BI323">
        <v>68</v>
      </c>
      <c r="BJ323" s="165" t="str">
        <f t="shared" si="105"/>
        <v>2年目寄付金・協賛金収入68</v>
      </c>
      <c r="BK323" s="165" t="str">
        <f>IFERROR(+VLOOKUP(BJ323,インプットシート!$B:$Z,25,0),"")</f>
        <v/>
      </c>
      <c r="BL323" s="165" t="str">
        <f>IFERROR(+VLOOKUP(BJ323,インプットシート!$B:$Z,21,0),"")</f>
        <v/>
      </c>
      <c r="BM323">
        <v>68</v>
      </c>
      <c r="BN323" s="165" t="str">
        <f t="shared" si="106"/>
        <v>2年目一般会計繰入金68</v>
      </c>
      <c r="BO323" s="165" t="str">
        <f>IFERROR(+VLOOKUP(BN323,インプットシート!$B:$Z,25,0),"")</f>
        <v/>
      </c>
      <c r="BP323" s="165" t="str">
        <f>IFERROR(+VLOOKUP(BN323,インプットシート!$B:$Z,21,0),"")</f>
        <v/>
      </c>
      <c r="BQ323">
        <v>68</v>
      </c>
      <c r="BR323" s="165" t="str">
        <f t="shared" si="107"/>
        <v>2年目賃金（職員）68</v>
      </c>
      <c r="BS323" s="165" t="str">
        <f>IFERROR(+VLOOKUP(BR323,インプットシート!$B:$Z,25,0),"")</f>
        <v/>
      </c>
      <c r="BT323" s="165" t="str">
        <f>IFERROR(+VLOOKUP(BR323,インプットシート!$B:$Z,21,0),"")</f>
        <v/>
      </c>
    </row>
    <row r="324" spans="1:72">
      <c r="A324">
        <v>69</v>
      </c>
      <c r="B324" s="165" t="str">
        <f t="shared" si="90"/>
        <v>2年目謝金69</v>
      </c>
      <c r="C324" s="165" t="str">
        <f>IFERROR(+VLOOKUP(B324,インプットシート!$B:$Z,25,0),"")</f>
        <v/>
      </c>
      <c r="D324" s="165" t="str">
        <f>IFERROR(+VLOOKUP(B324,インプットシート!$B:$Z,21,0),"")</f>
        <v/>
      </c>
      <c r="E324">
        <v>69</v>
      </c>
      <c r="F324" s="165" t="str">
        <f t="shared" si="91"/>
        <v>2年目旅費69</v>
      </c>
      <c r="G324" s="165" t="str">
        <f>IFERROR(+VLOOKUP(F324,インプットシート!$B:$Z,25,0),"")</f>
        <v/>
      </c>
      <c r="H324" s="165" t="str">
        <f>IFERROR(+VLOOKUP(F324,インプットシート!$B:$Z,21,0),"")</f>
        <v/>
      </c>
      <c r="I324">
        <v>69</v>
      </c>
      <c r="J324" s="165" t="str">
        <f t="shared" si="92"/>
        <v>2年目賃金（アルバイト）69</v>
      </c>
      <c r="K324" s="165" t="str">
        <f>IFERROR(+VLOOKUP(J324,インプットシート!$B:$Z,25,0),"")</f>
        <v/>
      </c>
      <c r="L324" s="165" t="str">
        <f>IFERROR(+VLOOKUP(J324,インプットシート!$B:$Z,21,0),"")</f>
        <v/>
      </c>
      <c r="M324">
        <v>69</v>
      </c>
      <c r="N324" s="165" t="str">
        <f t="shared" si="93"/>
        <v>2年目家賃69</v>
      </c>
      <c r="O324" s="165" t="str">
        <f>IFERROR(+VLOOKUP(N324,インプットシート!$B:$Z,25,0),"")</f>
        <v/>
      </c>
      <c r="P324" s="165" t="str">
        <f>IFERROR(+VLOOKUP(N324,インプットシート!$B:$Z,21,0),"")</f>
        <v/>
      </c>
      <c r="Q324">
        <v>69</v>
      </c>
      <c r="R324" s="165" t="str">
        <f t="shared" si="94"/>
        <v>2年目光熱水費69</v>
      </c>
      <c r="S324" s="165" t="str">
        <f>IFERROR(+VLOOKUP(R324,インプットシート!$B:$Z,25,0),"")</f>
        <v/>
      </c>
      <c r="T324" s="165" t="str">
        <f>IFERROR(+VLOOKUP(R324,インプットシート!$B:$Z,21,0),"")</f>
        <v/>
      </c>
      <c r="U324">
        <v>69</v>
      </c>
      <c r="V324" s="165" t="str">
        <f t="shared" si="95"/>
        <v>2年目備品購入費69</v>
      </c>
      <c r="W324" s="165" t="str">
        <f>IFERROR(+VLOOKUP(V324,インプットシート!$B:$Z,25,0),"")</f>
        <v/>
      </c>
      <c r="X324" s="165" t="str">
        <f>IFERROR(+VLOOKUP(V324,インプットシート!$B:$Z,21,0),"")</f>
        <v/>
      </c>
      <c r="Y324">
        <v>69</v>
      </c>
      <c r="Z324" s="165" t="str">
        <f t="shared" si="96"/>
        <v>2年目消耗品費69</v>
      </c>
      <c r="AA324" s="165" t="str">
        <f>IFERROR(+VLOOKUP(Z324,インプットシート!$B:$Z,25,0),"")</f>
        <v/>
      </c>
      <c r="AB324" s="165" t="str">
        <f>IFERROR(+VLOOKUP(Z324,インプットシート!$B:$Z,21,0),"")</f>
        <v/>
      </c>
      <c r="AC324">
        <v>69</v>
      </c>
      <c r="AD324" s="165" t="str">
        <f t="shared" si="97"/>
        <v>2年目借料損料69</v>
      </c>
      <c r="AE324" s="165" t="str">
        <f>IFERROR(+VLOOKUP(AD324,インプットシート!$B:$Z,25,0),"")</f>
        <v/>
      </c>
      <c r="AF324" s="165" t="str">
        <f>IFERROR(+VLOOKUP(AD324,インプットシート!$B:$Z,21,0),"")</f>
        <v/>
      </c>
      <c r="AG324">
        <v>69</v>
      </c>
      <c r="AH324" s="165" t="str">
        <f t="shared" si="98"/>
        <v>2年目印刷製本費69</v>
      </c>
      <c r="AI324" s="165" t="str">
        <f>IFERROR(+VLOOKUP(AH324,インプットシート!$B:$Z,25,0),"")</f>
        <v/>
      </c>
      <c r="AJ324" s="165" t="str">
        <f>IFERROR(+VLOOKUP(AH324,インプットシート!$B:$Z,21,0),"")</f>
        <v/>
      </c>
      <c r="AK324">
        <v>69</v>
      </c>
      <c r="AL324" s="165" t="str">
        <f t="shared" si="99"/>
        <v>2年目通信運搬費69</v>
      </c>
      <c r="AM324" s="165" t="str">
        <f>IFERROR(+VLOOKUP(AL324,インプットシート!$B:$Z,25,0),"")</f>
        <v/>
      </c>
      <c r="AN324" s="165" t="str">
        <f>IFERROR(+VLOOKUP(AL324,インプットシート!$B:$Z,21,0),"")</f>
        <v/>
      </c>
      <c r="AO324">
        <v>69</v>
      </c>
      <c r="AP324" s="165" t="str">
        <f t="shared" si="100"/>
        <v>2年目委託費69</v>
      </c>
      <c r="AQ324" s="165" t="str">
        <f>IFERROR(+VLOOKUP(AP324,インプットシート!$B:$Z,25,0),"")</f>
        <v/>
      </c>
      <c r="AR324" s="165" t="str">
        <f>IFERROR(+VLOOKUP(AP324,インプットシート!$B:$Z,21,0),"")</f>
        <v/>
      </c>
      <c r="AS324">
        <v>69</v>
      </c>
      <c r="AT324" s="165" t="str">
        <f t="shared" si="101"/>
        <v>2年目雑役務費69</v>
      </c>
      <c r="AU324" s="165" t="str">
        <f>IFERROR(+VLOOKUP(AT324,インプットシート!$B:$Z,25,0),"")</f>
        <v/>
      </c>
      <c r="AV324" s="165" t="str">
        <f>IFERROR(+VLOOKUP(AT324,インプットシート!$B:$Z,21,0),"")</f>
        <v/>
      </c>
      <c r="AW324">
        <v>69</v>
      </c>
      <c r="AX324" s="165" t="str">
        <f t="shared" si="102"/>
        <v>2年目保険料69</v>
      </c>
      <c r="AY324" s="165" t="str">
        <f>IFERROR(+VLOOKUP(AX324,インプットシート!$B:$Z,25,0),"")</f>
        <v/>
      </c>
      <c r="AZ324" s="165" t="str">
        <f>IFERROR(+VLOOKUP(AX324,インプットシート!$B:$Z,21,0),"")</f>
        <v/>
      </c>
      <c r="BA324">
        <v>69</v>
      </c>
      <c r="BB324" s="165" t="str">
        <f t="shared" si="103"/>
        <v>2年目その他の経費69</v>
      </c>
      <c r="BC324" s="165" t="str">
        <f>IFERROR(+VLOOKUP(BB324,インプットシート!$B:$Z,25,0),"")</f>
        <v/>
      </c>
      <c r="BD324" s="165" t="str">
        <f>IFERROR(+VLOOKUP(BB324,インプットシート!$B:$Z,21,0),"")</f>
        <v/>
      </c>
      <c r="BE324">
        <v>69</v>
      </c>
      <c r="BF324" s="165" t="str">
        <f t="shared" si="104"/>
        <v>2年目参加費収入69</v>
      </c>
      <c r="BG324" s="165" t="str">
        <f>IFERROR(+VLOOKUP(BF324,インプットシート!$B:$Z,25,0),"")</f>
        <v/>
      </c>
      <c r="BH324" s="165" t="str">
        <f>IFERROR(+VLOOKUP(BF324,インプットシート!$B:$Z,21,0),"")</f>
        <v/>
      </c>
      <c r="BI324">
        <v>69</v>
      </c>
      <c r="BJ324" s="165" t="str">
        <f t="shared" si="105"/>
        <v>2年目寄付金・協賛金収入69</v>
      </c>
      <c r="BK324" s="165" t="str">
        <f>IFERROR(+VLOOKUP(BJ324,インプットシート!$B:$Z,25,0),"")</f>
        <v/>
      </c>
      <c r="BL324" s="165" t="str">
        <f>IFERROR(+VLOOKUP(BJ324,インプットシート!$B:$Z,21,0),"")</f>
        <v/>
      </c>
      <c r="BM324">
        <v>69</v>
      </c>
      <c r="BN324" s="165" t="str">
        <f t="shared" si="106"/>
        <v>2年目一般会計繰入金69</v>
      </c>
      <c r="BO324" s="165" t="str">
        <f>IFERROR(+VLOOKUP(BN324,インプットシート!$B:$Z,25,0),"")</f>
        <v/>
      </c>
      <c r="BP324" s="165" t="str">
        <f>IFERROR(+VLOOKUP(BN324,インプットシート!$B:$Z,21,0),"")</f>
        <v/>
      </c>
      <c r="BQ324">
        <v>69</v>
      </c>
      <c r="BR324" s="165" t="str">
        <f t="shared" si="107"/>
        <v>2年目賃金（職員）69</v>
      </c>
      <c r="BS324" s="165" t="str">
        <f>IFERROR(+VLOOKUP(BR324,インプットシート!$B:$Z,25,0),"")</f>
        <v/>
      </c>
      <c r="BT324" s="165" t="str">
        <f>IFERROR(+VLOOKUP(BR324,インプットシート!$B:$Z,21,0),"")</f>
        <v/>
      </c>
    </row>
    <row r="325" spans="1:72">
      <c r="A325">
        <v>70</v>
      </c>
      <c r="B325" s="165" t="str">
        <f t="shared" si="90"/>
        <v>2年目謝金70</v>
      </c>
      <c r="C325" s="165" t="str">
        <f>IFERROR(+VLOOKUP(B325,インプットシート!$B:$Z,25,0),"")</f>
        <v/>
      </c>
      <c r="D325" s="165" t="str">
        <f>IFERROR(+VLOOKUP(B325,インプットシート!$B:$Z,21,0),"")</f>
        <v/>
      </c>
      <c r="E325">
        <v>70</v>
      </c>
      <c r="F325" s="165" t="str">
        <f t="shared" si="91"/>
        <v>2年目旅費70</v>
      </c>
      <c r="G325" s="165" t="str">
        <f>IFERROR(+VLOOKUP(F325,インプットシート!$B:$Z,25,0),"")</f>
        <v/>
      </c>
      <c r="H325" s="165" t="str">
        <f>IFERROR(+VLOOKUP(F325,インプットシート!$B:$Z,21,0),"")</f>
        <v/>
      </c>
      <c r="I325">
        <v>70</v>
      </c>
      <c r="J325" s="165" t="str">
        <f t="shared" si="92"/>
        <v>2年目賃金（アルバイト）70</v>
      </c>
      <c r="K325" s="165" t="str">
        <f>IFERROR(+VLOOKUP(J325,インプットシート!$B:$Z,25,0),"")</f>
        <v/>
      </c>
      <c r="L325" s="165" t="str">
        <f>IFERROR(+VLOOKUP(J325,インプットシート!$B:$Z,21,0),"")</f>
        <v/>
      </c>
      <c r="M325">
        <v>70</v>
      </c>
      <c r="N325" s="165" t="str">
        <f t="shared" si="93"/>
        <v>2年目家賃70</v>
      </c>
      <c r="O325" s="165" t="str">
        <f>IFERROR(+VLOOKUP(N325,インプットシート!$B:$Z,25,0),"")</f>
        <v/>
      </c>
      <c r="P325" s="165" t="str">
        <f>IFERROR(+VLOOKUP(N325,インプットシート!$B:$Z,21,0),"")</f>
        <v/>
      </c>
      <c r="Q325">
        <v>70</v>
      </c>
      <c r="R325" s="165" t="str">
        <f t="shared" si="94"/>
        <v>2年目光熱水費70</v>
      </c>
      <c r="S325" s="165" t="str">
        <f>IFERROR(+VLOOKUP(R325,インプットシート!$B:$Z,25,0),"")</f>
        <v/>
      </c>
      <c r="T325" s="165" t="str">
        <f>IFERROR(+VLOOKUP(R325,インプットシート!$B:$Z,21,0),"")</f>
        <v/>
      </c>
      <c r="U325">
        <v>70</v>
      </c>
      <c r="V325" s="165" t="str">
        <f t="shared" si="95"/>
        <v>2年目備品購入費70</v>
      </c>
      <c r="W325" s="165" t="str">
        <f>IFERROR(+VLOOKUP(V325,インプットシート!$B:$Z,25,0),"")</f>
        <v/>
      </c>
      <c r="X325" s="165" t="str">
        <f>IFERROR(+VLOOKUP(V325,インプットシート!$B:$Z,21,0),"")</f>
        <v/>
      </c>
      <c r="Y325">
        <v>70</v>
      </c>
      <c r="Z325" s="165" t="str">
        <f t="shared" si="96"/>
        <v>2年目消耗品費70</v>
      </c>
      <c r="AA325" s="165" t="str">
        <f>IFERROR(+VLOOKUP(Z325,インプットシート!$B:$Z,25,0),"")</f>
        <v/>
      </c>
      <c r="AB325" s="165" t="str">
        <f>IFERROR(+VLOOKUP(Z325,インプットシート!$B:$Z,21,0),"")</f>
        <v/>
      </c>
      <c r="AC325">
        <v>70</v>
      </c>
      <c r="AD325" s="165" t="str">
        <f t="shared" si="97"/>
        <v>2年目借料損料70</v>
      </c>
      <c r="AE325" s="165" t="str">
        <f>IFERROR(+VLOOKUP(AD325,インプットシート!$B:$Z,25,0),"")</f>
        <v/>
      </c>
      <c r="AF325" s="165" t="str">
        <f>IFERROR(+VLOOKUP(AD325,インプットシート!$B:$Z,21,0),"")</f>
        <v/>
      </c>
      <c r="AG325">
        <v>70</v>
      </c>
      <c r="AH325" s="165" t="str">
        <f t="shared" si="98"/>
        <v>2年目印刷製本費70</v>
      </c>
      <c r="AI325" s="165" t="str">
        <f>IFERROR(+VLOOKUP(AH325,インプットシート!$B:$Z,25,0),"")</f>
        <v/>
      </c>
      <c r="AJ325" s="165" t="str">
        <f>IFERROR(+VLOOKUP(AH325,インプットシート!$B:$Z,21,0),"")</f>
        <v/>
      </c>
      <c r="AK325">
        <v>70</v>
      </c>
      <c r="AL325" s="165" t="str">
        <f t="shared" si="99"/>
        <v>2年目通信運搬費70</v>
      </c>
      <c r="AM325" s="165" t="str">
        <f>IFERROR(+VLOOKUP(AL325,インプットシート!$B:$Z,25,0),"")</f>
        <v/>
      </c>
      <c r="AN325" s="165" t="str">
        <f>IFERROR(+VLOOKUP(AL325,インプットシート!$B:$Z,21,0),"")</f>
        <v/>
      </c>
      <c r="AO325">
        <v>70</v>
      </c>
      <c r="AP325" s="165" t="str">
        <f t="shared" si="100"/>
        <v>2年目委託費70</v>
      </c>
      <c r="AQ325" s="165" t="str">
        <f>IFERROR(+VLOOKUP(AP325,インプットシート!$B:$Z,25,0),"")</f>
        <v/>
      </c>
      <c r="AR325" s="165" t="str">
        <f>IFERROR(+VLOOKUP(AP325,インプットシート!$B:$Z,21,0),"")</f>
        <v/>
      </c>
      <c r="AS325">
        <v>70</v>
      </c>
      <c r="AT325" s="165" t="str">
        <f t="shared" si="101"/>
        <v>2年目雑役務費70</v>
      </c>
      <c r="AU325" s="165" t="str">
        <f>IFERROR(+VLOOKUP(AT325,インプットシート!$B:$Z,25,0),"")</f>
        <v/>
      </c>
      <c r="AV325" s="165" t="str">
        <f>IFERROR(+VLOOKUP(AT325,インプットシート!$B:$Z,21,0),"")</f>
        <v/>
      </c>
      <c r="AW325">
        <v>70</v>
      </c>
      <c r="AX325" s="165" t="str">
        <f t="shared" si="102"/>
        <v>2年目保険料70</v>
      </c>
      <c r="AY325" s="165" t="str">
        <f>IFERROR(+VLOOKUP(AX325,インプットシート!$B:$Z,25,0),"")</f>
        <v/>
      </c>
      <c r="AZ325" s="165" t="str">
        <f>IFERROR(+VLOOKUP(AX325,インプットシート!$B:$Z,21,0),"")</f>
        <v/>
      </c>
      <c r="BA325">
        <v>70</v>
      </c>
      <c r="BB325" s="165" t="str">
        <f t="shared" si="103"/>
        <v>2年目その他の経費70</v>
      </c>
      <c r="BC325" s="165" t="str">
        <f>IFERROR(+VLOOKUP(BB325,インプットシート!$B:$Z,25,0),"")</f>
        <v/>
      </c>
      <c r="BD325" s="165" t="str">
        <f>IFERROR(+VLOOKUP(BB325,インプットシート!$B:$Z,21,0),"")</f>
        <v/>
      </c>
      <c r="BE325">
        <v>70</v>
      </c>
      <c r="BF325" s="165" t="str">
        <f t="shared" si="104"/>
        <v>2年目参加費収入70</v>
      </c>
      <c r="BG325" s="165" t="str">
        <f>IFERROR(+VLOOKUP(BF325,インプットシート!$B:$Z,25,0),"")</f>
        <v/>
      </c>
      <c r="BH325" s="165" t="str">
        <f>IFERROR(+VLOOKUP(BF325,インプットシート!$B:$Z,21,0),"")</f>
        <v/>
      </c>
      <c r="BI325">
        <v>70</v>
      </c>
      <c r="BJ325" s="165" t="str">
        <f t="shared" si="105"/>
        <v>2年目寄付金・協賛金収入70</v>
      </c>
      <c r="BK325" s="165" t="str">
        <f>IFERROR(+VLOOKUP(BJ325,インプットシート!$B:$Z,25,0),"")</f>
        <v/>
      </c>
      <c r="BL325" s="165" t="str">
        <f>IFERROR(+VLOOKUP(BJ325,インプットシート!$B:$Z,21,0),"")</f>
        <v/>
      </c>
      <c r="BM325">
        <v>70</v>
      </c>
      <c r="BN325" s="165" t="str">
        <f t="shared" si="106"/>
        <v>2年目一般会計繰入金70</v>
      </c>
      <c r="BO325" s="165" t="str">
        <f>IFERROR(+VLOOKUP(BN325,インプットシート!$B:$Z,25,0),"")</f>
        <v/>
      </c>
      <c r="BP325" s="165" t="str">
        <f>IFERROR(+VLOOKUP(BN325,インプットシート!$B:$Z,21,0),"")</f>
        <v/>
      </c>
      <c r="BQ325">
        <v>70</v>
      </c>
      <c r="BR325" s="165" t="str">
        <f t="shared" si="107"/>
        <v>2年目賃金（職員）70</v>
      </c>
      <c r="BS325" s="165" t="str">
        <f>IFERROR(+VLOOKUP(BR325,インプットシート!$B:$Z,25,0),"")</f>
        <v/>
      </c>
      <c r="BT325" s="165" t="str">
        <f>IFERROR(+VLOOKUP(BR325,インプットシート!$B:$Z,21,0),"")</f>
        <v/>
      </c>
    </row>
    <row r="326" spans="1:72">
      <c r="A326">
        <v>71</v>
      </c>
      <c r="B326" s="165" t="str">
        <f t="shared" si="90"/>
        <v>2年目謝金71</v>
      </c>
      <c r="C326" s="165" t="str">
        <f>IFERROR(+VLOOKUP(B326,インプットシート!$B:$Z,25,0),"")</f>
        <v/>
      </c>
      <c r="D326" s="165" t="str">
        <f>IFERROR(+VLOOKUP(B326,インプットシート!$B:$Z,21,0),"")</f>
        <v/>
      </c>
      <c r="E326">
        <v>71</v>
      </c>
      <c r="F326" s="165" t="str">
        <f t="shared" si="91"/>
        <v>2年目旅費71</v>
      </c>
      <c r="G326" s="165" t="str">
        <f>IFERROR(+VLOOKUP(F326,インプットシート!$B:$Z,25,0),"")</f>
        <v/>
      </c>
      <c r="H326" s="165" t="str">
        <f>IFERROR(+VLOOKUP(F326,インプットシート!$B:$Z,21,0),"")</f>
        <v/>
      </c>
      <c r="I326">
        <v>71</v>
      </c>
      <c r="J326" s="165" t="str">
        <f t="shared" si="92"/>
        <v>2年目賃金（アルバイト）71</v>
      </c>
      <c r="K326" s="165" t="str">
        <f>IFERROR(+VLOOKUP(J326,インプットシート!$B:$Z,25,0),"")</f>
        <v/>
      </c>
      <c r="L326" s="165" t="str">
        <f>IFERROR(+VLOOKUP(J326,インプットシート!$B:$Z,21,0),"")</f>
        <v/>
      </c>
      <c r="M326">
        <v>71</v>
      </c>
      <c r="N326" s="165" t="str">
        <f t="shared" si="93"/>
        <v>2年目家賃71</v>
      </c>
      <c r="O326" s="165" t="str">
        <f>IFERROR(+VLOOKUP(N326,インプットシート!$B:$Z,25,0),"")</f>
        <v/>
      </c>
      <c r="P326" s="165" t="str">
        <f>IFERROR(+VLOOKUP(N326,インプットシート!$B:$Z,21,0),"")</f>
        <v/>
      </c>
      <c r="Q326">
        <v>71</v>
      </c>
      <c r="R326" s="165" t="str">
        <f t="shared" si="94"/>
        <v>2年目光熱水費71</v>
      </c>
      <c r="S326" s="165" t="str">
        <f>IFERROR(+VLOOKUP(R326,インプットシート!$B:$Z,25,0),"")</f>
        <v/>
      </c>
      <c r="T326" s="165" t="str">
        <f>IFERROR(+VLOOKUP(R326,インプットシート!$B:$Z,21,0),"")</f>
        <v/>
      </c>
      <c r="U326">
        <v>71</v>
      </c>
      <c r="V326" s="165" t="str">
        <f t="shared" si="95"/>
        <v>2年目備品購入費71</v>
      </c>
      <c r="W326" s="165" t="str">
        <f>IFERROR(+VLOOKUP(V326,インプットシート!$B:$Z,25,0),"")</f>
        <v/>
      </c>
      <c r="X326" s="165" t="str">
        <f>IFERROR(+VLOOKUP(V326,インプットシート!$B:$Z,21,0),"")</f>
        <v/>
      </c>
      <c r="Y326">
        <v>71</v>
      </c>
      <c r="Z326" s="165" t="str">
        <f t="shared" si="96"/>
        <v>2年目消耗品費71</v>
      </c>
      <c r="AA326" s="165" t="str">
        <f>IFERROR(+VLOOKUP(Z326,インプットシート!$B:$Z,25,0),"")</f>
        <v/>
      </c>
      <c r="AB326" s="165" t="str">
        <f>IFERROR(+VLOOKUP(Z326,インプットシート!$B:$Z,21,0),"")</f>
        <v/>
      </c>
      <c r="AC326">
        <v>71</v>
      </c>
      <c r="AD326" s="165" t="str">
        <f t="shared" si="97"/>
        <v>2年目借料損料71</v>
      </c>
      <c r="AE326" s="165" t="str">
        <f>IFERROR(+VLOOKUP(AD326,インプットシート!$B:$Z,25,0),"")</f>
        <v/>
      </c>
      <c r="AF326" s="165" t="str">
        <f>IFERROR(+VLOOKUP(AD326,インプットシート!$B:$Z,21,0),"")</f>
        <v/>
      </c>
      <c r="AG326">
        <v>71</v>
      </c>
      <c r="AH326" s="165" t="str">
        <f t="shared" si="98"/>
        <v>2年目印刷製本費71</v>
      </c>
      <c r="AI326" s="165" t="str">
        <f>IFERROR(+VLOOKUP(AH326,インプットシート!$B:$Z,25,0),"")</f>
        <v/>
      </c>
      <c r="AJ326" s="165" t="str">
        <f>IFERROR(+VLOOKUP(AH326,インプットシート!$B:$Z,21,0),"")</f>
        <v/>
      </c>
      <c r="AK326">
        <v>71</v>
      </c>
      <c r="AL326" s="165" t="str">
        <f t="shared" si="99"/>
        <v>2年目通信運搬費71</v>
      </c>
      <c r="AM326" s="165" t="str">
        <f>IFERROR(+VLOOKUP(AL326,インプットシート!$B:$Z,25,0),"")</f>
        <v/>
      </c>
      <c r="AN326" s="165" t="str">
        <f>IFERROR(+VLOOKUP(AL326,インプットシート!$B:$Z,21,0),"")</f>
        <v/>
      </c>
      <c r="AO326">
        <v>71</v>
      </c>
      <c r="AP326" s="165" t="str">
        <f t="shared" si="100"/>
        <v>2年目委託費71</v>
      </c>
      <c r="AQ326" s="165" t="str">
        <f>IFERROR(+VLOOKUP(AP326,インプットシート!$B:$Z,25,0),"")</f>
        <v/>
      </c>
      <c r="AR326" s="165" t="str">
        <f>IFERROR(+VLOOKUP(AP326,インプットシート!$B:$Z,21,0),"")</f>
        <v/>
      </c>
      <c r="AS326">
        <v>71</v>
      </c>
      <c r="AT326" s="165" t="str">
        <f t="shared" si="101"/>
        <v>2年目雑役務費71</v>
      </c>
      <c r="AU326" s="165" t="str">
        <f>IFERROR(+VLOOKUP(AT326,インプットシート!$B:$Z,25,0),"")</f>
        <v/>
      </c>
      <c r="AV326" s="165" t="str">
        <f>IFERROR(+VLOOKUP(AT326,インプットシート!$B:$Z,21,0),"")</f>
        <v/>
      </c>
      <c r="AW326">
        <v>71</v>
      </c>
      <c r="AX326" s="165" t="str">
        <f t="shared" si="102"/>
        <v>2年目保険料71</v>
      </c>
      <c r="AY326" s="165" t="str">
        <f>IFERROR(+VLOOKUP(AX326,インプットシート!$B:$Z,25,0),"")</f>
        <v/>
      </c>
      <c r="AZ326" s="165" t="str">
        <f>IFERROR(+VLOOKUP(AX326,インプットシート!$B:$Z,21,0),"")</f>
        <v/>
      </c>
      <c r="BA326">
        <v>71</v>
      </c>
      <c r="BB326" s="165" t="str">
        <f t="shared" si="103"/>
        <v>2年目その他の経費71</v>
      </c>
      <c r="BC326" s="165" t="str">
        <f>IFERROR(+VLOOKUP(BB326,インプットシート!$B:$Z,25,0),"")</f>
        <v/>
      </c>
      <c r="BD326" s="165" t="str">
        <f>IFERROR(+VLOOKUP(BB326,インプットシート!$B:$Z,21,0),"")</f>
        <v/>
      </c>
      <c r="BE326">
        <v>71</v>
      </c>
      <c r="BF326" s="165" t="str">
        <f t="shared" si="104"/>
        <v>2年目参加費収入71</v>
      </c>
      <c r="BG326" s="165" t="str">
        <f>IFERROR(+VLOOKUP(BF326,インプットシート!$B:$Z,25,0),"")</f>
        <v/>
      </c>
      <c r="BH326" s="165" t="str">
        <f>IFERROR(+VLOOKUP(BF326,インプットシート!$B:$Z,21,0),"")</f>
        <v/>
      </c>
      <c r="BI326">
        <v>71</v>
      </c>
      <c r="BJ326" s="165" t="str">
        <f t="shared" si="105"/>
        <v>2年目寄付金・協賛金収入71</v>
      </c>
      <c r="BK326" s="165" t="str">
        <f>IFERROR(+VLOOKUP(BJ326,インプットシート!$B:$Z,25,0),"")</f>
        <v/>
      </c>
      <c r="BL326" s="165" t="str">
        <f>IFERROR(+VLOOKUP(BJ326,インプットシート!$B:$Z,21,0),"")</f>
        <v/>
      </c>
      <c r="BM326">
        <v>71</v>
      </c>
      <c r="BN326" s="165" t="str">
        <f t="shared" si="106"/>
        <v>2年目一般会計繰入金71</v>
      </c>
      <c r="BO326" s="165" t="str">
        <f>IFERROR(+VLOOKUP(BN326,インプットシート!$B:$Z,25,0),"")</f>
        <v/>
      </c>
      <c r="BP326" s="165" t="str">
        <f>IFERROR(+VLOOKUP(BN326,インプットシート!$B:$Z,21,0),"")</f>
        <v/>
      </c>
      <c r="BQ326">
        <v>71</v>
      </c>
      <c r="BR326" s="165" t="str">
        <f t="shared" si="107"/>
        <v>2年目賃金（職員）71</v>
      </c>
      <c r="BS326" s="165" t="str">
        <f>IFERROR(+VLOOKUP(BR326,インプットシート!$B:$Z,25,0),"")</f>
        <v/>
      </c>
      <c r="BT326" s="165" t="str">
        <f>IFERROR(+VLOOKUP(BR326,インプットシート!$B:$Z,21,0),"")</f>
        <v/>
      </c>
    </row>
    <row r="327" spans="1:72">
      <c r="A327">
        <v>72</v>
      </c>
      <c r="B327" s="165" t="str">
        <f t="shared" si="90"/>
        <v>2年目謝金72</v>
      </c>
      <c r="C327" s="165" t="str">
        <f>IFERROR(+VLOOKUP(B327,インプットシート!$B:$Z,25,0),"")</f>
        <v/>
      </c>
      <c r="D327" s="165" t="str">
        <f>IFERROR(+VLOOKUP(B327,インプットシート!$B:$Z,21,0),"")</f>
        <v/>
      </c>
      <c r="E327">
        <v>72</v>
      </c>
      <c r="F327" s="165" t="str">
        <f t="shared" si="91"/>
        <v>2年目旅費72</v>
      </c>
      <c r="G327" s="165" t="str">
        <f>IFERROR(+VLOOKUP(F327,インプットシート!$B:$Z,25,0),"")</f>
        <v/>
      </c>
      <c r="H327" s="165" t="str">
        <f>IFERROR(+VLOOKUP(F327,インプットシート!$B:$Z,21,0),"")</f>
        <v/>
      </c>
      <c r="I327">
        <v>72</v>
      </c>
      <c r="J327" s="165" t="str">
        <f t="shared" si="92"/>
        <v>2年目賃金（アルバイト）72</v>
      </c>
      <c r="K327" s="165" t="str">
        <f>IFERROR(+VLOOKUP(J327,インプットシート!$B:$Z,25,0),"")</f>
        <v/>
      </c>
      <c r="L327" s="165" t="str">
        <f>IFERROR(+VLOOKUP(J327,インプットシート!$B:$Z,21,0),"")</f>
        <v/>
      </c>
      <c r="M327">
        <v>72</v>
      </c>
      <c r="N327" s="165" t="str">
        <f t="shared" si="93"/>
        <v>2年目家賃72</v>
      </c>
      <c r="O327" s="165" t="str">
        <f>IFERROR(+VLOOKUP(N327,インプットシート!$B:$Z,25,0),"")</f>
        <v/>
      </c>
      <c r="P327" s="165" t="str">
        <f>IFERROR(+VLOOKUP(N327,インプットシート!$B:$Z,21,0),"")</f>
        <v/>
      </c>
      <c r="Q327">
        <v>72</v>
      </c>
      <c r="R327" s="165" t="str">
        <f t="shared" si="94"/>
        <v>2年目光熱水費72</v>
      </c>
      <c r="S327" s="165" t="str">
        <f>IFERROR(+VLOOKUP(R327,インプットシート!$B:$Z,25,0),"")</f>
        <v/>
      </c>
      <c r="T327" s="165" t="str">
        <f>IFERROR(+VLOOKUP(R327,インプットシート!$B:$Z,21,0),"")</f>
        <v/>
      </c>
      <c r="U327">
        <v>72</v>
      </c>
      <c r="V327" s="165" t="str">
        <f t="shared" si="95"/>
        <v>2年目備品購入費72</v>
      </c>
      <c r="W327" s="165" t="str">
        <f>IFERROR(+VLOOKUP(V327,インプットシート!$B:$Z,25,0),"")</f>
        <v/>
      </c>
      <c r="X327" s="165" t="str">
        <f>IFERROR(+VLOOKUP(V327,インプットシート!$B:$Z,21,0),"")</f>
        <v/>
      </c>
      <c r="Y327">
        <v>72</v>
      </c>
      <c r="Z327" s="165" t="str">
        <f t="shared" si="96"/>
        <v>2年目消耗品費72</v>
      </c>
      <c r="AA327" s="165" t="str">
        <f>IFERROR(+VLOOKUP(Z327,インプットシート!$B:$Z,25,0),"")</f>
        <v/>
      </c>
      <c r="AB327" s="165" t="str">
        <f>IFERROR(+VLOOKUP(Z327,インプットシート!$B:$Z,21,0),"")</f>
        <v/>
      </c>
      <c r="AC327">
        <v>72</v>
      </c>
      <c r="AD327" s="165" t="str">
        <f t="shared" si="97"/>
        <v>2年目借料損料72</v>
      </c>
      <c r="AE327" s="165" t="str">
        <f>IFERROR(+VLOOKUP(AD327,インプットシート!$B:$Z,25,0),"")</f>
        <v/>
      </c>
      <c r="AF327" s="165" t="str">
        <f>IFERROR(+VLOOKUP(AD327,インプットシート!$B:$Z,21,0),"")</f>
        <v/>
      </c>
      <c r="AG327">
        <v>72</v>
      </c>
      <c r="AH327" s="165" t="str">
        <f t="shared" si="98"/>
        <v>2年目印刷製本費72</v>
      </c>
      <c r="AI327" s="165" t="str">
        <f>IFERROR(+VLOOKUP(AH327,インプットシート!$B:$Z,25,0),"")</f>
        <v/>
      </c>
      <c r="AJ327" s="165" t="str">
        <f>IFERROR(+VLOOKUP(AH327,インプットシート!$B:$Z,21,0),"")</f>
        <v/>
      </c>
      <c r="AK327">
        <v>72</v>
      </c>
      <c r="AL327" s="165" t="str">
        <f t="shared" si="99"/>
        <v>2年目通信運搬費72</v>
      </c>
      <c r="AM327" s="165" t="str">
        <f>IFERROR(+VLOOKUP(AL327,インプットシート!$B:$Z,25,0),"")</f>
        <v/>
      </c>
      <c r="AN327" s="165" t="str">
        <f>IFERROR(+VLOOKUP(AL327,インプットシート!$B:$Z,21,0),"")</f>
        <v/>
      </c>
      <c r="AO327">
        <v>72</v>
      </c>
      <c r="AP327" s="165" t="str">
        <f t="shared" si="100"/>
        <v>2年目委託費72</v>
      </c>
      <c r="AQ327" s="165" t="str">
        <f>IFERROR(+VLOOKUP(AP327,インプットシート!$B:$Z,25,0),"")</f>
        <v/>
      </c>
      <c r="AR327" s="165" t="str">
        <f>IFERROR(+VLOOKUP(AP327,インプットシート!$B:$Z,21,0),"")</f>
        <v/>
      </c>
      <c r="AS327">
        <v>72</v>
      </c>
      <c r="AT327" s="165" t="str">
        <f t="shared" si="101"/>
        <v>2年目雑役務費72</v>
      </c>
      <c r="AU327" s="165" t="str">
        <f>IFERROR(+VLOOKUP(AT327,インプットシート!$B:$Z,25,0),"")</f>
        <v/>
      </c>
      <c r="AV327" s="165" t="str">
        <f>IFERROR(+VLOOKUP(AT327,インプットシート!$B:$Z,21,0),"")</f>
        <v/>
      </c>
      <c r="AW327">
        <v>72</v>
      </c>
      <c r="AX327" s="165" t="str">
        <f t="shared" si="102"/>
        <v>2年目保険料72</v>
      </c>
      <c r="AY327" s="165" t="str">
        <f>IFERROR(+VLOOKUP(AX327,インプットシート!$B:$Z,25,0),"")</f>
        <v/>
      </c>
      <c r="AZ327" s="165" t="str">
        <f>IFERROR(+VLOOKUP(AX327,インプットシート!$B:$Z,21,0),"")</f>
        <v/>
      </c>
      <c r="BA327">
        <v>72</v>
      </c>
      <c r="BB327" s="165" t="str">
        <f t="shared" si="103"/>
        <v>2年目その他の経費72</v>
      </c>
      <c r="BC327" s="165" t="str">
        <f>IFERROR(+VLOOKUP(BB327,インプットシート!$B:$Z,25,0),"")</f>
        <v/>
      </c>
      <c r="BD327" s="165" t="str">
        <f>IFERROR(+VLOOKUP(BB327,インプットシート!$B:$Z,21,0),"")</f>
        <v/>
      </c>
      <c r="BE327">
        <v>72</v>
      </c>
      <c r="BF327" s="165" t="str">
        <f t="shared" si="104"/>
        <v>2年目参加費収入72</v>
      </c>
      <c r="BG327" s="165" t="str">
        <f>IFERROR(+VLOOKUP(BF327,インプットシート!$B:$Z,25,0),"")</f>
        <v/>
      </c>
      <c r="BH327" s="165" t="str">
        <f>IFERROR(+VLOOKUP(BF327,インプットシート!$B:$Z,21,0),"")</f>
        <v/>
      </c>
      <c r="BI327">
        <v>72</v>
      </c>
      <c r="BJ327" s="165" t="str">
        <f t="shared" si="105"/>
        <v>2年目寄付金・協賛金収入72</v>
      </c>
      <c r="BK327" s="165" t="str">
        <f>IFERROR(+VLOOKUP(BJ327,インプットシート!$B:$Z,25,0),"")</f>
        <v/>
      </c>
      <c r="BL327" s="165" t="str">
        <f>IFERROR(+VLOOKUP(BJ327,インプットシート!$B:$Z,21,0),"")</f>
        <v/>
      </c>
      <c r="BM327">
        <v>72</v>
      </c>
      <c r="BN327" s="165" t="str">
        <f t="shared" si="106"/>
        <v>2年目一般会計繰入金72</v>
      </c>
      <c r="BO327" s="165" t="str">
        <f>IFERROR(+VLOOKUP(BN327,インプットシート!$B:$Z,25,0),"")</f>
        <v/>
      </c>
      <c r="BP327" s="165" t="str">
        <f>IFERROR(+VLOOKUP(BN327,インプットシート!$B:$Z,21,0),"")</f>
        <v/>
      </c>
      <c r="BQ327">
        <v>72</v>
      </c>
      <c r="BR327" s="165" t="str">
        <f t="shared" si="107"/>
        <v>2年目賃金（職員）72</v>
      </c>
      <c r="BS327" s="165" t="str">
        <f>IFERROR(+VLOOKUP(BR327,インプットシート!$B:$Z,25,0),"")</f>
        <v/>
      </c>
      <c r="BT327" s="165" t="str">
        <f>IFERROR(+VLOOKUP(BR327,インプットシート!$B:$Z,21,0),"")</f>
        <v/>
      </c>
    </row>
    <row r="328" spans="1:72">
      <c r="A328">
        <v>73</v>
      </c>
      <c r="B328" s="165" t="str">
        <f t="shared" si="90"/>
        <v>2年目謝金73</v>
      </c>
      <c r="C328" s="165" t="str">
        <f>IFERROR(+VLOOKUP(B328,インプットシート!$B:$Z,25,0),"")</f>
        <v/>
      </c>
      <c r="D328" s="165" t="str">
        <f>IFERROR(+VLOOKUP(B328,インプットシート!$B:$Z,21,0),"")</f>
        <v/>
      </c>
      <c r="E328">
        <v>73</v>
      </c>
      <c r="F328" s="165" t="str">
        <f t="shared" si="91"/>
        <v>2年目旅費73</v>
      </c>
      <c r="G328" s="165" t="str">
        <f>IFERROR(+VLOOKUP(F328,インプットシート!$B:$Z,25,0),"")</f>
        <v/>
      </c>
      <c r="H328" s="165" t="str">
        <f>IFERROR(+VLOOKUP(F328,インプットシート!$B:$Z,21,0),"")</f>
        <v/>
      </c>
      <c r="I328">
        <v>73</v>
      </c>
      <c r="J328" s="165" t="str">
        <f t="shared" si="92"/>
        <v>2年目賃金（アルバイト）73</v>
      </c>
      <c r="K328" s="165" t="str">
        <f>IFERROR(+VLOOKUP(J328,インプットシート!$B:$Z,25,0),"")</f>
        <v/>
      </c>
      <c r="L328" s="165" t="str">
        <f>IFERROR(+VLOOKUP(J328,インプットシート!$B:$Z,21,0),"")</f>
        <v/>
      </c>
      <c r="M328">
        <v>73</v>
      </c>
      <c r="N328" s="165" t="str">
        <f t="shared" si="93"/>
        <v>2年目家賃73</v>
      </c>
      <c r="O328" s="165" t="str">
        <f>IFERROR(+VLOOKUP(N328,インプットシート!$B:$Z,25,0),"")</f>
        <v/>
      </c>
      <c r="P328" s="165" t="str">
        <f>IFERROR(+VLOOKUP(N328,インプットシート!$B:$Z,21,0),"")</f>
        <v/>
      </c>
      <c r="Q328">
        <v>73</v>
      </c>
      <c r="R328" s="165" t="str">
        <f t="shared" si="94"/>
        <v>2年目光熱水費73</v>
      </c>
      <c r="S328" s="165" t="str">
        <f>IFERROR(+VLOOKUP(R328,インプットシート!$B:$Z,25,0),"")</f>
        <v/>
      </c>
      <c r="T328" s="165" t="str">
        <f>IFERROR(+VLOOKUP(R328,インプットシート!$B:$Z,21,0),"")</f>
        <v/>
      </c>
      <c r="U328">
        <v>73</v>
      </c>
      <c r="V328" s="165" t="str">
        <f t="shared" si="95"/>
        <v>2年目備品購入費73</v>
      </c>
      <c r="W328" s="165" t="str">
        <f>IFERROR(+VLOOKUP(V328,インプットシート!$B:$Z,25,0),"")</f>
        <v/>
      </c>
      <c r="X328" s="165" t="str">
        <f>IFERROR(+VLOOKUP(V328,インプットシート!$B:$Z,21,0),"")</f>
        <v/>
      </c>
      <c r="Y328">
        <v>73</v>
      </c>
      <c r="Z328" s="165" t="str">
        <f t="shared" si="96"/>
        <v>2年目消耗品費73</v>
      </c>
      <c r="AA328" s="165" t="str">
        <f>IFERROR(+VLOOKUP(Z328,インプットシート!$B:$Z,25,0),"")</f>
        <v/>
      </c>
      <c r="AB328" s="165" t="str">
        <f>IFERROR(+VLOOKUP(Z328,インプットシート!$B:$Z,21,0),"")</f>
        <v/>
      </c>
      <c r="AC328">
        <v>73</v>
      </c>
      <c r="AD328" s="165" t="str">
        <f t="shared" si="97"/>
        <v>2年目借料損料73</v>
      </c>
      <c r="AE328" s="165" t="str">
        <f>IFERROR(+VLOOKUP(AD328,インプットシート!$B:$Z,25,0),"")</f>
        <v/>
      </c>
      <c r="AF328" s="165" t="str">
        <f>IFERROR(+VLOOKUP(AD328,インプットシート!$B:$Z,21,0),"")</f>
        <v/>
      </c>
      <c r="AG328">
        <v>73</v>
      </c>
      <c r="AH328" s="165" t="str">
        <f t="shared" si="98"/>
        <v>2年目印刷製本費73</v>
      </c>
      <c r="AI328" s="165" t="str">
        <f>IFERROR(+VLOOKUP(AH328,インプットシート!$B:$Z,25,0),"")</f>
        <v/>
      </c>
      <c r="AJ328" s="165" t="str">
        <f>IFERROR(+VLOOKUP(AH328,インプットシート!$B:$Z,21,0),"")</f>
        <v/>
      </c>
      <c r="AK328">
        <v>73</v>
      </c>
      <c r="AL328" s="165" t="str">
        <f t="shared" si="99"/>
        <v>2年目通信運搬費73</v>
      </c>
      <c r="AM328" s="165" t="str">
        <f>IFERROR(+VLOOKUP(AL328,インプットシート!$B:$Z,25,0),"")</f>
        <v/>
      </c>
      <c r="AN328" s="165" t="str">
        <f>IFERROR(+VLOOKUP(AL328,インプットシート!$B:$Z,21,0),"")</f>
        <v/>
      </c>
      <c r="AO328">
        <v>73</v>
      </c>
      <c r="AP328" s="165" t="str">
        <f t="shared" si="100"/>
        <v>2年目委託費73</v>
      </c>
      <c r="AQ328" s="165" t="str">
        <f>IFERROR(+VLOOKUP(AP328,インプットシート!$B:$Z,25,0),"")</f>
        <v/>
      </c>
      <c r="AR328" s="165" t="str">
        <f>IFERROR(+VLOOKUP(AP328,インプットシート!$B:$Z,21,0),"")</f>
        <v/>
      </c>
      <c r="AS328">
        <v>73</v>
      </c>
      <c r="AT328" s="165" t="str">
        <f t="shared" si="101"/>
        <v>2年目雑役務費73</v>
      </c>
      <c r="AU328" s="165" t="str">
        <f>IFERROR(+VLOOKUP(AT328,インプットシート!$B:$Z,25,0),"")</f>
        <v/>
      </c>
      <c r="AV328" s="165" t="str">
        <f>IFERROR(+VLOOKUP(AT328,インプットシート!$B:$Z,21,0),"")</f>
        <v/>
      </c>
      <c r="AW328">
        <v>73</v>
      </c>
      <c r="AX328" s="165" t="str">
        <f t="shared" si="102"/>
        <v>2年目保険料73</v>
      </c>
      <c r="AY328" s="165" t="str">
        <f>IFERROR(+VLOOKUP(AX328,インプットシート!$B:$Z,25,0),"")</f>
        <v/>
      </c>
      <c r="AZ328" s="165" t="str">
        <f>IFERROR(+VLOOKUP(AX328,インプットシート!$B:$Z,21,0),"")</f>
        <v/>
      </c>
      <c r="BA328">
        <v>73</v>
      </c>
      <c r="BB328" s="165" t="str">
        <f t="shared" si="103"/>
        <v>2年目その他の経費73</v>
      </c>
      <c r="BC328" s="165" t="str">
        <f>IFERROR(+VLOOKUP(BB328,インプットシート!$B:$Z,25,0),"")</f>
        <v/>
      </c>
      <c r="BD328" s="165" t="str">
        <f>IFERROR(+VLOOKUP(BB328,インプットシート!$B:$Z,21,0),"")</f>
        <v/>
      </c>
      <c r="BE328">
        <v>73</v>
      </c>
      <c r="BF328" s="165" t="str">
        <f t="shared" si="104"/>
        <v>2年目参加費収入73</v>
      </c>
      <c r="BG328" s="165" t="str">
        <f>IFERROR(+VLOOKUP(BF328,インプットシート!$B:$Z,25,0),"")</f>
        <v/>
      </c>
      <c r="BH328" s="165" t="str">
        <f>IFERROR(+VLOOKUP(BF328,インプットシート!$B:$Z,21,0),"")</f>
        <v/>
      </c>
      <c r="BI328">
        <v>73</v>
      </c>
      <c r="BJ328" s="165" t="str">
        <f t="shared" si="105"/>
        <v>2年目寄付金・協賛金収入73</v>
      </c>
      <c r="BK328" s="165" t="str">
        <f>IFERROR(+VLOOKUP(BJ328,インプットシート!$B:$Z,25,0),"")</f>
        <v/>
      </c>
      <c r="BL328" s="165" t="str">
        <f>IFERROR(+VLOOKUP(BJ328,インプットシート!$B:$Z,21,0),"")</f>
        <v/>
      </c>
      <c r="BM328">
        <v>73</v>
      </c>
      <c r="BN328" s="165" t="str">
        <f t="shared" si="106"/>
        <v>2年目一般会計繰入金73</v>
      </c>
      <c r="BO328" s="165" t="str">
        <f>IFERROR(+VLOOKUP(BN328,インプットシート!$B:$Z,25,0),"")</f>
        <v/>
      </c>
      <c r="BP328" s="165" t="str">
        <f>IFERROR(+VLOOKUP(BN328,インプットシート!$B:$Z,21,0),"")</f>
        <v/>
      </c>
      <c r="BQ328">
        <v>73</v>
      </c>
      <c r="BR328" s="165" t="str">
        <f t="shared" si="107"/>
        <v>2年目賃金（職員）73</v>
      </c>
      <c r="BS328" s="165" t="str">
        <f>IFERROR(+VLOOKUP(BR328,インプットシート!$B:$Z,25,0),"")</f>
        <v/>
      </c>
      <c r="BT328" s="165" t="str">
        <f>IFERROR(+VLOOKUP(BR328,インプットシート!$B:$Z,21,0),"")</f>
        <v/>
      </c>
    </row>
    <row r="329" spans="1:72">
      <c r="A329">
        <v>74</v>
      </c>
      <c r="B329" s="165" t="str">
        <f t="shared" si="90"/>
        <v>2年目謝金74</v>
      </c>
      <c r="C329" s="165" t="str">
        <f>IFERROR(+VLOOKUP(B329,インプットシート!$B:$Z,25,0),"")</f>
        <v/>
      </c>
      <c r="D329" s="165" t="str">
        <f>IFERROR(+VLOOKUP(B329,インプットシート!$B:$Z,21,0),"")</f>
        <v/>
      </c>
      <c r="E329">
        <v>74</v>
      </c>
      <c r="F329" s="165" t="str">
        <f t="shared" si="91"/>
        <v>2年目旅費74</v>
      </c>
      <c r="G329" s="165" t="str">
        <f>IFERROR(+VLOOKUP(F329,インプットシート!$B:$Z,25,0),"")</f>
        <v/>
      </c>
      <c r="H329" s="165" t="str">
        <f>IFERROR(+VLOOKUP(F329,インプットシート!$B:$Z,21,0),"")</f>
        <v/>
      </c>
      <c r="I329">
        <v>74</v>
      </c>
      <c r="J329" s="165" t="str">
        <f t="shared" si="92"/>
        <v>2年目賃金（アルバイト）74</v>
      </c>
      <c r="K329" s="165" t="str">
        <f>IFERROR(+VLOOKUP(J329,インプットシート!$B:$Z,25,0),"")</f>
        <v/>
      </c>
      <c r="L329" s="165" t="str">
        <f>IFERROR(+VLOOKUP(J329,インプットシート!$B:$Z,21,0),"")</f>
        <v/>
      </c>
      <c r="M329">
        <v>74</v>
      </c>
      <c r="N329" s="165" t="str">
        <f t="shared" si="93"/>
        <v>2年目家賃74</v>
      </c>
      <c r="O329" s="165" t="str">
        <f>IFERROR(+VLOOKUP(N329,インプットシート!$B:$Z,25,0),"")</f>
        <v/>
      </c>
      <c r="P329" s="165" t="str">
        <f>IFERROR(+VLOOKUP(N329,インプットシート!$B:$Z,21,0),"")</f>
        <v/>
      </c>
      <c r="Q329">
        <v>74</v>
      </c>
      <c r="R329" s="165" t="str">
        <f t="shared" si="94"/>
        <v>2年目光熱水費74</v>
      </c>
      <c r="S329" s="165" t="str">
        <f>IFERROR(+VLOOKUP(R329,インプットシート!$B:$Z,25,0),"")</f>
        <v/>
      </c>
      <c r="T329" s="165" t="str">
        <f>IFERROR(+VLOOKUP(R329,インプットシート!$B:$Z,21,0),"")</f>
        <v/>
      </c>
      <c r="U329">
        <v>74</v>
      </c>
      <c r="V329" s="165" t="str">
        <f t="shared" si="95"/>
        <v>2年目備品購入費74</v>
      </c>
      <c r="W329" s="165" t="str">
        <f>IFERROR(+VLOOKUP(V329,インプットシート!$B:$Z,25,0),"")</f>
        <v/>
      </c>
      <c r="X329" s="165" t="str">
        <f>IFERROR(+VLOOKUP(V329,インプットシート!$B:$Z,21,0),"")</f>
        <v/>
      </c>
      <c r="Y329">
        <v>74</v>
      </c>
      <c r="Z329" s="165" t="str">
        <f t="shared" si="96"/>
        <v>2年目消耗品費74</v>
      </c>
      <c r="AA329" s="165" t="str">
        <f>IFERROR(+VLOOKUP(Z329,インプットシート!$B:$Z,25,0),"")</f>
        <v/>
      </c>
      <c r="AB329" s="165" t="str">
        <f>IFERROR(+VLOOKUP(Z329,インプットシート!$B:$Z,21,0),"")</f>
        <v/>
      </c>
      <c r="AC329">
        <v>74</v>
      </c>
      <c r="AD329" s="165" t="str">
        <f t="shared" si="97"/>
        <v>2年目借料損料74</v>
      </c>
      <c r="AE329" s="165" t="str">
        <f>IFERROR(+VLOOKUP(AD329,インプットシート!$B:$Z,25,0),"")</f>
        <v/>
      </c>
      <c r="AF329" s="165" t="str">
        <f>IFERROR(+VLOOKUP(AD329,インプットシート!$B:$Z,21,0),"")</f>
        <v/>
      </c>
      <c r="AG329">
        <v>74</v>
      </c>
      <c r="AH329" s="165" t="str">
        <f t="shared" si="98"/>
        <v>2年目印刷製本費74</v>
      </c>
      <c r="AI329" s="165" t="str">
        <f>IFERROR(+VLOOKUP(AH329,インプットシート!$B:$Z,25,0),"")</f>
        <v/>
      </c>
      <c r="AJ329" s="165" t="str">
        <f>IFERROR(+VLOOKUP(AH329,インプットシート!$B:$Z,21,0),"")</f>
        <v/>
      </c>
      <c r="AK329">
        <v>74</v>
      </c>
      <c r="AL329" s="165" t="str">
        <f t="shared" si="99"/>
        <v>2年目通信運搬費74</v>
      </c>
      <c r="AM329" s="165" t="str">
        <f>IFERROR(+VLOOKUP(AL329,インプットシート!$B:$Z,25,0),"")</f>
        <v/>
      </c>
      <c r="AN329" s="165" t="str">
        <f>IFERROR(+VLOOKUP(AL329,インプットシート!$B:$Z,21,0),"")</f>
        <v/>
      </c>
      <c r="AO329">
        <v>74</v>
      </c>
      <c r="AP329" s="165" t="str">
        <f t="shared" si="100"/>
        <v>2年目委託費74</v>
      </c>
      <c r="AQ329" s="165" t="str">
        <f>IFERROR(+VLOOKUP(AP329,インプットシート!$B:$Z,25,0),"")</f>
        <v/>
      </c>
      <c r="AR329" s="165" t="str">
        <f>IFERROR(+VLOOKUP(AP329,インプットシート!$B:$Z,21,0),"")</f>
        <v/>
      </c>
      <c r="AS329">
        <v>74</v>
      </c>
      <c r="AT329" s="165" t="str">
        <f t="shared" si="101"/>
        <v>2年目雑役務費74</v>
      </c>
      <c r="AU329" s="165" t="str">
        <f>IFERROR(+VLOOKUP(AT329,インプットシート!$B:$Z,25,0),"")</f>
        <v/>
      </c>
      <c r="AV329" s="165" t="str">
        <f>IFERROR(+VLOOKUP(AT329,インプットシート!$B:$Z,21,0),"")</f>
        <v/>
      </c>
      <c r="AW329">
        <v>74</v>
      </c>
      <c r="AX329" s="165" t="str">
        <f t="shared" si="102"/>
        <v>2年目保険料74</v>
      </c>
      <c r="AY329" s="165" t="str">
        <f>IFERROR(+VLOOKUP(AX329,インプットシート!$B:$Z,25,0),"")</f>
        <v/>
      </c>
      <c r="AZ329" s="165" t="str">
        <f>IFERROR(+VLOOKUP(AX329,インプットシート!$B:$Z,21,0),"")</f>
        <v/>
      </c>
      <c r="BA329">
        <v>74</v>
      </c>
      <c r="BB329" s="165" t="str">
        <f t="shared" si="103"/>
        <v>2年目その他の経費74</v>
      </c>
      <c r="BC329" s="165" t="str">
        <f>IFERROR(+VLOOKUP(BB329,インプットシート!$B:$Z,25,0),"")</f>
        <v/>
      </c>
      <c r="BD329" s="165" t="str">
        <f>IFERROR(+VLOOKUP(BB329,インプットシート!$B:$Z,21,0),"")</f>
        <v/>
      </c>
      <c r="BE329">
        <v>74</v>
      </c>
      <c r="BF329" s="165" t="str">
        <f t="shared" si="104"/>
        <v>2年目参加費収入74</v>
      </c>
      <c r="BG329" s="165" t="str">
        <f>IFERROR(+VLOOKUP(BF329,インプットシート!$B:$Z,25,0),"")</f>
        <v/>
      </c>
      <c r="BH329" s="165" t="str">
        <f>IFERROR(+VLOOKUP(BF329,インプットシート!$B:$Z,21,0),"")</f>
        <v/>
      </c>
      <c r="BI329">
        <v>74</v>
      </c>
      <c r="BJ329" s="165" t="str">
        <f t="shared" si="105"/>
        <v>2年目寄付金・協賛金収入74</v>
      </c>
      <c r="BK329" s="165" t="str">
        <f>IFERROR(+VLOOKUP(BJ329,インプットシート!$B:$Z,25,0),"")</f>
        <v/>
      </c>
      <c r="BL329" s="165" t="str">
        <f>IFERROR(+VLOOKUP(BJ329,インプットシート!$B:$Z,21,0),"")</f>
        <v/>
      </c>
      <c r="BM329">
        <v>74</v>
      </c>
      <c r="BN329" s="165" t="str">
        <f t="shared" si="106"/>
        <v>2年目一般会計繰入金74</v>
      </c>
      <c r="BO329" s="165" t="str">
        <f>IFERROR(+VLOOKUP(BN329,インプットシート!$B:$Z,25,0),"")</f>
        <v/>
      </c>
      <c r="BP329" s="165" t="str">
        <f>IFERROR(+VLOOKUP(BN329,インプットシート!$B:$Z,21,0),"")</f>
        <v/>
      </c>
      <c r="BQ329">
        <v>74</v>
      </c>
      <c r="BR329" s="165" t="str">
        <f t="shared" si="107"/>
        <v>2年目賃金（職員）74</v>
      </c>
      <c r="BS329" s="165" t="str">
        <f>IFERROR(+VLOOKUP(BR329,インプットシート!$B:$Z,25,0),"")</f>
        <v/>
      </c>
      <c r="BT329" s="165" t="str">
        <f>IFERROR(+VLOOKUP(BR329,インプットシート!$B:$Z,21,0),"")</f>
        <v/>
      </c>
    </row>
    <row r="330" spans="1:72">
      <c r="A330">
        <v>75</v>
      </c>
      <c r="B330" s="165" t="str">
        <f t="shared" si="90"/>
        <v>2年目謝金75</v>
      </c>
      <c r="C330" s="165" t="str">
        <f>IFERROR(+VLOOKUP(B330,インプットシート!$B:$Z,25,0),"")</f>
        <v/>
      </c>
      <c r="D330" s="165" t="str">
        <f>IFERROR(+VLOOKUP(B330,インプットシート!$B:$Z,21,0),"")</f>
        <v/>
      </c>
      <c r="E330">
        <v>75</v>
      </c>
      <c r="F330" s="165" t="str">
        <f t="shared" si="91"/>
        <v>2年目旅費75</v>
      </c>
      <c r="G330" s="165" t="str">
        <f>IFERROR(+VLOOKUP(F330,インプットシート!$B:$Z,25,0),"")</f>
        <v/>
      </c>
      <c r="H330" s="165" t="str">
        <f>IFERROR(+VLOOKUP(F330,インプットシート!$B:$Z,21,0),"")</f>
        <v/>
      </c>
      <c r="I330">
        <v>75</v>
      </c>
      <c r="J330" s="165" t="str">
        <f t="shared" si="92"/>
        <v>2年目賃金（アルバイト）75</v>
      </c>
      <c r="K330" s="165" t="str">
        <f>IFERROR(+VLOOKUP(J330,インプットシート!$B:$Z,25,0),"")</f>
        <v/>
      </c>
      <c r="L330" s="165" t="str">
        <f>IFERROR(+VLOOKUP(J330,インプットシート!$B:$Z,21,0),"")</f>
        <v/>
      </c>
      <c r="M330">
        <v>75</v>
      </c>
      <c r="N330" s="165" t="str">
        <f t="shared" si="93"/>
        <v>2年目家賃75</v>
      </c>
      <c r="O330" s="165" t="str">
        <f>IFERROR(+VLOOKUP(N330,インプットシート!$B:$Z,25,0),"")</f>
        <v/>
      </c>
      <c r="P330" s="165" t="str">
        <f>IFERROR(+VLOOKUP(N330,インプットシート!$B:$Z,21,0),"")</f>
        <v/>
      </c>
      <c r="Q330">
        <v>75</v>
      </c>
      <c r="R330" s="165" t="str">
        <f t="shared" si="94"/>
        <v>2年目光熱水費75</v>
      </c>
      <c r="S330" s="165" t="str">
        <f>IFERROR(+VLOOKUP(R330,インプットシート!$B:$Z,25,0),"")</f>
        <v/>
      </c>
      <c r="T330" s="165" t="str">
        <f>IFERROR(+VLOOKUP(R330,インプットシート!$B:$Z,21,0),"")</f>
        <v/>
      </c>
      <c r="U330">
        <v>75</v>
      </c>
      <c r="V330" s="165" t="str">
        <f t="shared" si="95"/>
        <v>2年目備品購入費75</v>
      </c>
      <c r="W330" s="165" t="str">
        <f>IFERROR(+VLOOKUP(V330,インプットシート!$B:$Z,25,0),"")</f>
        <v/>
      </c>
      <c r="X330" s="165" t="str">
        <f>IFERROR(+VLOOKUP(V330,インプットシート!$B:$Z,21,0),"")</f>
        <v/>
      </c>
      <c r="Y330">
        <v>75</v>
      </c>
      <c r="Z330" s="165" t="str">
        <f t="shared" si="96"/>
        <v>2年目消耗品費75</v>
      </c>
      <c r="AA330" s="165" t="str">
        <f>IFERROR(+VLOOKUP(Z330,インプットシート!$B:$Z,25,0),"")</f>
        <v/>
      </c>
      <c r="AB330" s="165" t="str">
        <f>IFERROR(+VLOOKUP(Z330,インプットシート!$B:$Z,21,0),"")</f>
        <v/>
      </c>
      <c r="AC330">
        <v>75</v>
      </c>
      <c r="AD330" s="165" t="str">
        <f t="shared" si="97"/>
        <v>2年目借料損料75</v>
      </c>
      <c r="AE330" s="165" t="str">
        <f>IFERROR(+VLOOKUP(AD330,インプットシート!$B:$Z,25,0),"")</f>
        <v/>
      </c>
      <c r="AF330" s="165" t="str">
        <f>IFERROR(+VLOOKUP(AD330,インプットシート!$B:$Z,21,0),"")</f>
        <v/>
      </c>
      <c r="AG330">
        <v>75</v>
      </c>
      <c r="AH330" s="165" t="str">
        <f t="shared" si="98"/>
        <v>2年目印刷製本費75</v>
      </c>
      <c r="AI330" s="165" t="str">
        <f>IFERROR(+VLOOKUP(AH330,インプットシート!$B:$Z,25,0),"")</f>
        <v/>
      </c>
      <c r="AJ330" s="165" t="str">
        <f>IFERROR(+VLOOKUP(AH330,インプットシート!$B:$Z,21,0),"")</f>
        <v/>
      </c>
      <c r="AK330">
        <v>75</v>
      </c>
      <c r="AL330" s="165" t="str">
        <f t="shared" si="99"/>
        <v>2年目通信運搬費75</v>
      </c>
      <c r="AM330" s="165" t="str">
        <f>IFERROR(+VLOOKUP(AL330,インプットシート!$B:$Z,25,0),"")</f>
        <v/>
      </c>
      <c r="AN330" s="165" t="str">
        <f>IFERROR(+VLOOKUP(AL330,インプットシート!$B:$Z,21,0),"")</f>
        <v/>
      </c>
      <c r="AO330">
        <v>75</v>
      </c>
      <c r="AP330" s="165" t="str">
        <f t="shared" si="100"/>
        <v>2年目委託費75</v>
      </c>
      <c r="AQ330" s="165" t="str">
        <f>IFERROR(+VLOOKUP(AP330,インプットシート!$B:$Z,25,0),"")</f>
        <v/>
      </c>
      <c r="AR330" s="165" t="str">
        <f>IFERROR(+VLOOKUP(AP330,インプットシート!$B:$Z,21,0),"")</f>
        <v/>
      </c>
      <c r="AS330">
        <v>75</v>
      </c>
      <c r="AT330" s="165" t="str">
        <f t="shared" si="101"/>
        <v>2年目雑役務費75</v>
      </c>
      <c r="AU330" s="165" t="str">
        <f>IFERROR(+VLOOKUP(AT330,インプットシート!$B:$Z,25,0),"")</f>
        <v/>
      </c>
      <c r="AV330" s="165" t="str">
        <f>IFERROR(+VLOOKUP(AT330,インプットシート!$B:$Z,21,0),"")</f>
        <v/>
      </c>
      <c r="AW330">
        <v>75</v>
      </c>
      <c r="AX330" s="165" t="str">
        <f t="shared" si="102"/>
        <v>2年目保険料75</v>
      </c>
      <c r="AY330" s="165" t="str">
        <f>IFERROR(+VLOOKUP(AX330,インプットシート!$B:$Z,25,0),"")</f>
        <v/>
      </c>
      <c r="AZ330" s="165" t="str">
        <f>IFERROR(+VLOOKUP(AX330,インプットシート!$B:$Z,21,0),"")</f>
        <v/>
      </c>
      <c r="BA330">
        <v>75</v>
      </c>
      <c r="BB330" s="165" t="str">
        <f t="shared" si="103"/>
        <v>2年目その他の経費75</v>
      </c>
      <c r="BC330" s="165" t="str">
        <f>IFERROR(+VLOOKUP(BB330,インプットシート!$B:$Z,25,0),"")</f>
        <v/>
      </c>
      <c r="BD330" s="165" t="str">
        <f>IFERROR(+VLOOKUP(BB330,インプットシート!$B:$Z,21,0),"")</f>
        <v/>
      </c>
      <c r="BE330">
        <v>75</v>
      </c>
      <c r="BF330" s="165" t="str">
        <f t="shared" si="104"/>
        <v>2年目参加費収入75</v>
      </c>
      <c r="BG330" s="165" t="str">
        <f>IFERROR(+VLOOKUP(BF330,インプットシート!$B:$Z,25,0),"")</f>
        <v/>
      </c>
      <c r="BH330" s="165" t="str">
        <f>IFERROR(+VLOOKUP(BF330,インプットシート!$B:$Z,21,0),"")</f>
        <v/>
      </c>
      <c r="BI330">
        <v>75</v>
      </c>
      <c r="BJ330" s="165" t="str">
        <f t="shared" si="105"/>
        <v>2年目寄付金・協賛金収入75</v>
      </c>
      <c r="BK330" s="165" t="str">
        <f>IFERROR(+VLOOKUP(BJ330,インプットシート!$B:$Z,25,0),"")</f>
        <v/>
      </c>
      <c r="BL330" s="165" t="str">
        <f>IFERROR(+VLOOKUP(BJ330,インプットシート!$B:$Z,21,0),"")</f>
        <v/>
      </c>
      <c r="BM330">
        <v>75</v>
      </c>
      <c r="BN330" s="165" t="str">
        <f t="shared" si="106"/>
        <v>2年目一般会計繰入金75</v>
      </c>
      <c r="BO330" s="165" t="str">
        <f>IFERROR(+VLOOKUP(BN330,インプットシート!$B:$Z,25,0),"")</f>
        <v/>
      </c>
      <c r="BP330" s="165" t="str">
        <f>IFERROR(+VLOOKUP(BN330,インプットシート!$B:$Z,21,0),"")</f>
        <v/>
      </c>
      <c r="BQ330">
        <v>75</v>
      </c>
      <c r="BR330" s="165" t="str">
        <f t="shared" si="107"/>
        <v>2年目賃金（職員）75</v>
      </c>
      <c r="BS330" s="165" t="str">
        <f>IFERROR(+VLOOKUP(BR330,インプットシート!$B:$Z,25,0),"")</f>
        <v/>
      </c>
      <c r="BT330" s="165" t="str">
        <f>IFERROR(+VLOOKUP(BR330,インプットシート!$B:$Z,21,0),"")</f>
        <v/>
      </c>
    </row>
    <row r="331" spans="1:72">
      <c r="A331">
        <v>76</v>
      </c>
      <c r="B331" s="165" t="str">
        <f t="shared" si="90"/>
        <v>2年目謝金76</v>
      </c>
      <c r="C331" s="165" t="str">
        <f>IFERROR(+VLOOKUP(B331,インプットシート!$B:$Z,25,0),"")</f>
        <v/>
      </c>
      <c r="D331" s="165" t="str">
        <f>IFERROR(+VLOOKUP(B331,インプットシート!$B:$Z,21,0),"")</f>
        <v/>
      </c>
      <c r="E331">
        <v>76</v>
      </c>
      <c r="F331" s="165" t="str">
        <f t="shared" si="91"/>
        <v>2年目旅費76</v>
      </c>
      <c r="G331" s="165" t="str">
        <f>IFERROR(+VLOOKUP(F331,インプットシート!$B:$Z,25,0),"")</f>
        <v/>
      </c>
      <c r="H331" s="165" t="str">
        <f>IFERROR(+VLOOKUP(F331,インプットシート!$B:$Z,21,0),"")</f>
        <v/>
      </c>
      <c r="I331">
        <v>76</v>
      </c>
      <c r="J331" s="165" t="str">
        <f t="shared" si="92"/>
        <v>2年目賃金（アルバイト）76</v>
      </c>
      <c r="K331" s="165" t="str">
        <f>IFERROR(+VLOOKUP(J331,インプットシート!$B:$Z,25,0),"")</f>
        <v/>
      </c>
      <c r="L331" s="165" t="str">
        <f>IFERROR(+VLOOKUP(J331,インプットシート!$B:$Z,21,0),"")</f>
        <v/>
      </c>
      <c r="M331">
        <v>76</v>
      </c>
      <c r="N331" s="165" t="str">
        <f t="shared" si="93"/>
        <v>2年目家賃76</v>
      </c>
      <c r="O331" s="165" t="str">
        <f>IFERROR(+VLOOKUP(N331,インプットシート!$B:$Z,25,0),"")</f>
        <v/>
      </c>
      <c r="P331" s="165" t="str">
        <f>IFERROR(+VLOOKUP(N331,インプットシート!$B:$Z,21,0),"")</f>
        <v/>
      </c>
      <c r="Q331">
        <v>76</v>
      </c>
      <c r="R331" s="165" t="str">
        <f t="shared" si="94"/>
        <v>2年目光熱水費76</v>
      </c>
      <c r="S331" s="165" t="str">
        <f>IFERROR(+VLOOKUP(R331,インプットシート!$B:$Z,25,0),"")</f>
        <v/>
      </c>
      <c r="T331" s="165" t="str">
        <f>IFERROR(+VLOOKUP(R331,インプットシート!$B:$Z,21,0),"")</f>
        <v/>
      </c>
      <c r="U331">
        <v>76</v>
      </c>
      <c r="V331" s="165" t="str">
        <f t="shared" si="95"/>
        <v>2年目備品購入費76</v>
      </c>
      <c r="W331" s="165" t="str">
        <f>IFERROR(+VLOOKUP(V331,インプットシート!$B:$Z,25,0),"")</f>
        <v/>
      </c>
      <c r="X331" s="165" t="str">
        <f>IFERROR(+VLOOKUP(V331,インプットシート!$B:$Z,21,0),"")</f>
        <v/>
      </c>
      <c r="Y331">
        <v>76</v>
      </c>
      <c r="Z331" s="165" t="str">
        <f t="shared" si="96"/>
        <v>2年目消耗品費76</v>
      </c>
      <c r="AA331" s="165" t="str">
        <f>IFERROR(+VLOOKUP(Z331,インプットシート!$B:$Z,25,0),"")</f>
        <v/>
      </c>
      <c r="AB331" s="165" t="str">
        <f>IFERROR(+VLOOKUP(Z331,インプットシート!$B:$Z,21,0),"")</f>
        <v/>
      </c>
      <c r="AC331">
        <v>76</v>
      </c>
      <c r="AD331" s="165" t="str">
        <f t="shared" si="97"/>
        <v>2年目借料損料76</v>
      </c>
      <c r="AE331" s="165" t="str">
        <f>IFERROR(+VLOOKUP(AD331,インプットシート!$B:$Z,25,0),"")</f>
        <v/>
      </c>
      <c r="AF331" s="165" t="str">
        <f>IFERROR(+VLOOKUP(AD331,インプットシート!$B:$Z,21,0),"")</f>
        <v/>
      </c>
      <c r="AG331">
        <v>76</v>
      </c>
      <c r="AH331" s="165" t="str">
        <f t="shared" si="98"/>
        <v>2年目印刷製本費76</v>
      </c>
      <c r="AI331" s="165" t="str">
        <f>IFERROR(+VLOOKUP(AH331,インプットシート!$B:$Z,25,0),"")</f>
        <v/>
      </c>
      <c r="AJ331" s="165" t="str">
        <f>IFERROR(+VLOOKUP(AH331,インプットシート!$B:$Z,21,0),"")</f>
        <v/>
      </c>
      <c r="AK331">
        <v>76</v>
      </c>
      <c r="AL331" s="165" t="str">
        <f t="shared" si="99"/>
        <v>2年目通信運搬費76</v>
      </c>
      <c r="AM331" s="165" t="str">
        <f>IFERROR(+VLOOKUP(AL331,インプットシート!$B:$Z,25,0),"")</f>
        <v/>
      </c>
      <c r="AN331" s="165" t="str">
        <f>IFERROR(+VLOOKUP(AL331,インプットシート!$B:$Z,21,0),"")</f>
        <v/>
      </c>
      <c r="AO331">
        <v>76</v>
      </c>
      <c r="AP331" s="165" t="str">
        <f t="shared" si="100"/>
        <v>2年目委託費76</v>
      </c>
      <c r="AQ331" s="165" t="str">
        <f>IFERROR(+VLOOKUP(AP331,インプットシート!$B:$Z,25,0),"")</f>
        <v/>
      </c>
      <c r="AR331" s="165" t="str">
        <f>IFERROR(+VLOOKUP(AP331,インプットシート!$B:$Z,21,0),"")</f>
        <v/>
      </c>
      <c r="AS331">
        <v>76</v>
      </c>
      <c r="AT331" s="165" t="str">
        <f t="shared" si="101"/>
        <v>2年目雑役務費76</v>
      </c>
      <c r="AU331" s="165" t="str">
        <f>IFERROR(+VLOOKUP(AT331,インプットシート!$B:$Z,25,0),"")</f>
        <v/>
      </c>
      <c r="AV331" s="165" t="str">
        <f>IFERROR(+VLOOKUP(AT331,インプットシート!$B:$Z,21,0),"")</f>
        <v/>
      </c>
      <c r="AW331">
        <v>76</v>
      </c>
      <c r="AX331" s="165" t="str">
        <f t="shared" si="102"/>
        <v>2年目保険料76</v>
      </c>
      <c r="AY331" s="165" t="str">
        <f>IFERROR(+VLOOKUP(AX331,インプットシート!$B:$Z,25,0),"")</f>
        <v/>
      </c>
      <c r="AZ331" s="165" t="str">
        <f>IFERROR(+VLOOKUP(AX331,インプットシート!$B:$Z,21,0),"")</f>
        <v/>
      </c>
      <c r="BA331">
        <v>76</v>
      </c>
      <c r="BB331" s="165" t="str">
        <f t="shared" si="103"/>
        <v>2年目その他の経費76</v>
      </c>
      <c r="BC331" s="165" t="str">
        <f>IFERROR(+VLOOKUP(BB331,インプットシート!$B:$Z,25,0),"")</f>
        <v/>
      </c>
      <c r="BD331" s="165" t="str">
        <f>IFERROR(+VLOOKUP(BB331,インプットシート!$B:$Z,21,0),"")</f>
        <v/>
      </c>
      <c r="BE331">
        <v>76</v>
      </c>
      <c r="BF331" s="165" t="str">
        <f t="shared" si="104"/>
        <v>2年目参加費収入76</v>
      </c>
      <c r="BG331" s="165" t="str">
        <f>IFERROR(+VLOOKUP(BF331,インプットシート!$B:$Z,25,0),"")</f>
        <v/>
      </c>
      <c r="BH331" s="165" t="str">
        <f>IFERROR(+VLOOKUP(BF331,インプットシート!$B:$Z,21,0),"")</f>
        <v/>
      </c>
      <c r="BI331">
        <v>76</v>
      </c>
      <c r="BJ331" s="165" t="str">
        <f t="shared" si="105"/>
        <v>2年目寄付金・協賛金収入76</v>
      </c>
      <c r="BK331" s="165" t="str">
        <f>IFERROR(+VLOOKUP(BJ331,インプットシート!$B:$Z,25,0),"")</f>
        <v/>
      </c>
      <c r="BL331" s="165" t="str">
        <f>IFERROR(+VLOOKUP(BJ331,インプットシート!$B:$Z,21,0),"")</f>
        <v/>
      </c>
      <c r="BM331">
        <v>76</v>
      </c>
      <c r="BN331" s="165" t="str">
        <f t="shared" si="106"/>
        <v>2年目一般会計繰入金76</v>
      </c>
      <c r="BO331" s="165" t="str">
        <f>IFERROR(+VLOOKUP(BN331,インプットシート!$B:$Z,25,0),"")</f>
        <v/>
      </c>
      <c r="BP331" s="165" t="str">
        <f>IFERROR(+VLOOKUP(BN331,インプットシート!$B:$Z,21,0),"")</f>
        <v/>
      </c>
      <c r="BQ331">
        <v>76</v>
      </c>
      <c r="BR331" s="165" t="str">
        <f t="shared" si="107"/>
        <v>2年目賃金（職員）76</v>
      </c>
      <c r="BS331" s="165" t="str">
        <f>IFERROR(+VLOOKUP(BR331,インプットシート!$B:$Z,25,0),"")</f>
        <v/>
      </c>
      <c r="BT331" s="165" t="str">
        <f>IFERROR(+VLOOKUP(BR331,インプットシート!$B:$Z,21,0),"")</f>
        <v/>
      </c>
    </row>
    <row r="332" spans="1:72">
      <c r="A332">
        <v>77</v>
      </c>
      <c r="B332" s="165" t="str">
        <f t="shared" si="90"/>
        <v>2年目謝金77</v>
      </c>
      <c r="C332" s="165" t="str">
        <f>IFERROR(+VLOOKUP(B332,インプットシート!$B:$Z,25,0),"")</f>
        <v/>
      </c>
      <c r="D332" s="165" t="str">
        <f>IFERROR(+VLOOKUP(B332,インプットシート!$B:$Z,21,0),"")</f>
        <v/>
      </c>
      <c r="E332">
        <v>77</v>
      </c>
      <c r="F332" s="165" t="str">
        <f t="shared" si="91"/>
        <v>2年目旅費77</v>
      </c>
      <c r="G332" s="165" t="str">
        <f>IFERROR(+VLOOKUP(F332,インプットシート!$B:$Z,25,0),"")</f>
        <v/>
      </c>
      <c r="H332" s="165" t="str">
        <f>IFERROR(+VLOOKUP(F332,インプットシート!$B:$Z,21,0),"")</f>
        <v/>
      </c>
      <c r="I332">
        <v>77</v>
      </c>
      <c r="J332" s="165" t="str">
        <f t="shared" si="92"/>
        <v>2年目賃金（アルバイト）77</v>
      </c>
      <c r="K332" s="165" t="str">
        <f>IFERROR(+VLOOKUP(J332,インプットシート!$B:$Z,25,0),"")</f>
        <v/>
      </c>
      <c r="L332" s="165" t="str">
        <f>IFERROR(+VLOOKUP(J332,インプットシート!$B:$Z,21,0),"")</f>
        <v/>
      </c>
      <c r="M332">
        <v>77</v>
      </c>
      <c r="N332" s="165" t="str">
        <f t="shared" si="93"/>
        <v>2年目家賃77</v>
      </c>
      <c r="O332" s="165" t="str">
        <f>IFERROR(+VLOOKUP(N332,インプットシート!$B:$Z,25,0),"")</f>
        <v/>
      </c>
      <c r="P332" s="165" t="str">
        <f>IFERROR(+VLOOKUP(N332,インプットシート!$B:$Z,21,0),"")</f>
        <v/>
      </c>
      <c r="Q332">
        <v>77</v>
      </c>
      <c r="R332" s="165" t="str">
        <f t="shared" si="94"/>
        <v>2年目光熱水費77</v>
      </c>
      <c r="S332" s="165" t="str">
        <f>IFERROR(+VLOOKUP(R332,インプットシート!$B:$Z,25,0),"")</f>
        <v/>
      </c>
      <c r="T332" s="165" t="str">
        <f>IFERROR(+VLOOKUP(R332,インプットシート!$B:$Z,21,0),"")</f>
        <v/>
      </c>
      <c r="U332">
        <v>77</v>
      </c>
      <c r="V332" s="165" t="str">
        <f t="shared" si="95"/>
        <v>2年目備品購入費77</v>
      </c>
      <c r="W332" s="165" t="str">
        <f>IFERROR(+VLOOKUP(V332,インプットシート!$B:$Z,25,0),"")</f>
        <v/>
      </c>
      <c r="X332" s="165" t="str">
        <f>IFERROR(+VLOOKUP(V332,インプットシート!$B:$Z,21,0),"")</f>
        <v/>
      </c>
      <c r="Y332">
        <v>77</v>
      </c>
      <c r="Z332" s="165" t="str">
        <f t="shared" si="96"/>
        <v>2年目消耗品費77</v>
      </c>
      <c r="AA332" s="165" t="str">
        <f>IFERROR(+VLOOKUP(Z332,インプットシート!$B:$Z,25,0),"")</f>
        <v/>
      </c>
      <c r="AB332" s="165" t="str">
        <f>IFERROR(+VLOOKUP(Z332,インプットシート!$B:$Z,21,0),"")</f>
        <v/>
      </c>
      <c r="AC332">
        <v>77</v>
      </c>
      <c r="AD332" s="165" t="str">
        <f t="shared" si="97"/>
        <v>2年目借料損料77</v>
      </c>
      <c r="AE332" s="165" t="str">
        <f>IFERROR(+VLOOKUP(AD332,インプットシート!$B:$Z,25,0),"")</f>
        <v/>
      </c>
      <c r="AF332" s="165" t="str">
        <f>IFERROR(+VLOOKUP(AD332,インプットシート!$B:$Z,21,0),"")</f>
        <v/>
      </c>
      <c r="AG332">
        <v>77</v>
      </c>
      <c r="AH332" s="165" t="str">
        <f t="shared" si="98"/>
        <v>2年目印刷製本費77</v>
      </c>
      <c r="AI332" s="165" t="str">
        <f>IFERROR(+VLOOKUP(AH332,インプットシート!$B:$Z,25,0),"")</f>
        <v/>
      </c>
      <c r="AJ332" s="165" t="str">
        <f>IFERROR(+VLOOKUP(AH332,インプットシート!$B:$Z,21,0),"")</f>
        <v/>
      </c>
      <c r="AK332">
        <v>77</v>
      </c>
      <c r="AL332" s="165" t="str">
        <f t="shared" si="99"/>
        <v>2年目通信運搬費77</v>
      </c>
      <c r="AM332" s="165" t="str">
        <f>IFERROR(+VLOOKUP(AL332,インプットシート!$B:$Z,25,0),"")</f>
        <v/>
      </c>
      <c r="AN332" s="165" t="str">
        <f>IFERROR(+VLOOKUP(AL332,インプットシート!$B:$Z,21,0),"")</f>
        <v/>
      </c>
      <c r="AO332">
        <v>77</v>
      </c>
      <c r="AP332" s="165" t="str">
        <f t="shared" si="100"/>
        <v>2年目委託費77</v>
      </c>
      <c r="AQ332" s="165" t="str">
        <f>IFERROR(+VLOOKUP(AP332,インプットシート!$B:$Z,25,0),"")</f>
        <v/>
      </c>
      <c r="AR332" s="165" t="str">
        <f>IFERROR(+VLOOKUP(AP332,インプットシート!$B:$Z,21,0),"")</f>
        <v/>
      </c>
      <c r="AS332">
        <v>77</v>
      </c>
      <c r="AT332" s="165" t="str">
        <f t="shared" si="101"/>
        <v>2年目雑役務費77</v>
      </c>
      <c r="AU332" s="165" t="str">
        <f>IFERROR(+VLOOKUP(AT332,インプットシート!$B:$Z,25,0),"")</f>
        <v/>
      </c>
      <c r="AV332" s="165" t="str">
        <f>IFERROR(+VLOOKUP(AT332,インプットシート!$B:$Z,21,0),"")</f>
        <v/>
      </c>
      <c r="AW332">
        <v>77</v>
      </c>
      <c r="AX332" s="165" t="str">
        <f t="shared" si="102"/>
        <v>2年目保険料77</v>
      </c>
      <c r="AY332" s="165" t="str">
        <f>IFERROR(+VLOOKUP(AX332,インプットシート!$B:$Z,25,0),"")</f>
        <v/>
      </c>
      <c r="AZ332" s="165" t="str">
        <f>IFERROR(+VLOOKUP(AX332,インプットシート!$B:$Z,21,0),"")</f>
        <v/>
      </c>
      <c r="BA332">
        <v>77</v>
      </c>
      <c r="BB332" s="165" t="str">
        <f t="shared" si="103"/>
        <v>2年目その他の経費77</v>
      </c>
      <c r="BC332" s="165" t="str">
        <f>IFERROR(+VLOOKUP(BB332,インプットシート!$B:$Z,25,0),"")</f>
        <v/>
      </c>
      <c r="BD332" s="165" t="str">
        <f>IFERROR(+VLOOKUP(BB332,インプットシート!$B:$Z,21,0),"")</f>
        <v/>
      </c>
      <c r="BE332">
        <v>77</v>
      </c>
      <c r="BF332" s="165" t="str">
        <f t="shared" si="104"/>
        <v>2年目参加費収入77</v>
      </c>
      <c r="BG332" s="165" t="str">
        <f>IFERROR(+VLOOKUP(BF332,インプットシート!$B:$Z,25,0),"")</f>
        <v/>
      </c>
      <c r="BH332" s="165" t="str">
        <f>IFERROR(+VLOOKUP(BF332,インプットシート!$B:$Z,21,0),"")</f>
        <v/>
      </c>
      <c r="BI332">
        <v>77</v>
      </c>
      <c r="BJ332" s="165" t="str">
        <f t="shared" si="105"/>
        <v>2年目寄付金・協賛金収入77</v>
      </c>
      <c r="BK332" s="165" t="str">
        <f>IFERROR(+VLOOKUP(BJ332,インプットシート!$B:$Z,25,0),"")</f>
        <v/>
      </c>
      <c r="BL332" s="165" t="str">
        <f>IFERROR(+VLOOKUP(BJ332,インプットシート!$B:$Z,21,0),"")</f>
        <v/>
      </c>
      <c r="BM332">
        <v>77</v>
      </c>
      <c r="BN332" s="165" t="str">
        <f t="shared" si="106"/>
        <v>2年目一般会計繰入金77</v>
      </c>
      <c r="BO332" s="165" t="str">
        <f>IFERROR(+VLOOKUP(BN332,インプットシート!$B:$Z,25,0),"")</f>
        <v/>
      </c>
      <c r="BP332" s="165" t="str">
        <f>IFERROR(+VLOOKUP(BN332,インプットシート!$B:$Z,21,0),"")</f>
        <v/>
      </c>
      <c r="BQ332">
        <v>77</v>
      </c>
      <c r="BR332" s="165" t="str">
        <f t="shared" si="107"/>
        <v>2年目賃金（職員）77</v>
      </c>
      <c r="BS332" s="165" t="str">
        <f>IFERROR(+VLOOKUP(BR332,インプットシート!$B:$Z,25,0),"")</f>
        <v/>
      </c>
      <c r="BT332" s="165" t="str">
        <f>IFERROR(+VLOOKUP(BR332,インプットシート!$B:$Z,21,0),"")</f>
        <v/>
      </c>
    </row>
    <row r="333" spans="1:72">
      <c r="A333">
        <v>78</v>
      </c>
      <c r="B333" s="165" t="str">
        <f t="shared" si="90"/>
        <v>2年目謝金78</v>
      </c>
      <c r="C333" s="165" t="str">
        <f>IFERROR(+VLOOKUP(B333,インプットシート!$B:$Z,25,0),"")</f>
        <v/>
      </c>
      <c r="D333" s="165" t="str">
        <f>IFERROR(+VLOOKUP(B333,インプットシート!$B:$Z,21,0),"")</f>
        <v/>
      </c>
      <c r="E333">
        <v>78</v>
      </c>
      <c r="F333" s="165" t="str">
        <f t="shared" si="91"/>
        <v>2年目旅費78</v>
      </c>
      <c r="G333" s="165" t="str">
        <f>IFERROR(+VLOOKUP(F333,インプットシート!$B:$Z,25,0),"")</f>
        <v/>
      </c>
      <c r="H333" s="165" t="str">
        <f>IFERROR(+VLOOKUP(F333,インプットシート!$B:$Z,21,0),"")</f>
        <v/>
      </c>
      <c r="I333">
        <v>78</v>
      </c>
      <c r="J333" s="165" t="str">
        <f t="shared" si="92"/>
        <v>2年目賃金（アルバイト）78</v>
      </c>
      <c r="K333" s="165" t="str">
        <f>IFERROR(+VLOOKUP(J333,インプットシート!$B:$Z,25,0),"")</f>
        <v/>
      </c>
      <c r="L333" s="165" t="str">
        <f>IFERROR(+VLOOKUP(J333,インプットシート!$B:$Z,21,0),"")</f>
        <v/>
      </c>
      <c r="M333">
        <v>78</v>
      </c>
      <c r="N333" s="165" t="str">
        <f t="shared" si="93"/>
        <v>2年目家賃78</v>
      </c>
      <c r="O333" s="165" t="str">
        <f>IFERROR(+VLOOKUP(N333,インプットシート!$B:$Z,25,0),"")</f>
        <v/>
      </c>
      <c r="P333" s="165" t="str">
        <f>IFERROR(+VLOOKUP(N333,インプットシート!$B:$Z,21,0),"")</f>
        <v/>
      </c>
      <c r="Q333">
        <v>78</v>
      </c>
      <c r="R333" s="165" t="str">
        <f t="shared" si="94"/>
        <v>2年目光熱水費78</v>
      </c>
      <c r="S333" s="165" t="str">
        <f>IFERROR(+VLOOKUP(R333,インプットシート!$B:$Z,25,0),"")</f>
        <v/>
      </c>
      <c r="T333" s="165" t="str">
        <f>IFERROR(+VLOOKUP(R333,インプットシート!$B:$Z,21,0),"")</f>
        <v/>
      </c>
      <c r="U333">
        <v>78</v>
      </c>
      <c r="V333" s="165" t="str">
        <f t="shared" si="95"/>
        <v>2年目備品購入費78</v>
      </c>
      <c r="W333" s="165" t="str">
        <f>IFERROR(+VLOOKUP(V333,インプットシート!$B:$Z,25,0),"")</f>
        <v/>
      </c>
      <c r="X333" s="165" t="str">
        <f>IFERROR(+VLOOKUP(V333,インプットシート!$B:$Z,21,0),"")</f>
        <v/>
      </c>
      <c r="Y333">
        <v>78</v>
      </c>
      <c r="Z333" s="165" t="str">
        <f t="shared" si="96"/>
        <v>2年目消耗品費78</v>
      </c>
      <c r="AA333" s="165" t="str">
        <f>IFERROR(+VLOOKUP(Z333,インプットシート!$B:$Z,25,0),"")</f>
        <v/>
      </c>
      <c r="AB333" s="165" t="str">
        <f>IFERROR(+VLOOKUP(Z333,インプットシート!$B:$Z,21,0),"")</f>
        <v/>
      </c>
      <c r="AC333">
        <v>78</v>
      </c>
      <c r="AD333" s="165" t="str">
        <f t="shared" si="97"/>
        <v>2年目借料損料78</v>
      </c>
      <c r="AE333" s="165" t="str">
        <f>IFERROR(+VLOOKUP(AD333,インプットシート!$B:$Z,25,0),"")</f>
        <v/>
      </c>
      <c r="AF333" s="165" t="str">
        <f>IFERROR(+VLOOKUP(AD333,インプットシート!$B:$Z,21,0),"")</f>
        <v/>
      </c>
      <c r="AG333">
        <v>78</v>
      </c>
      <c r="AH333" s="165" t="str">
        <f t="shared" si="98"/>
        <v>2年目印刷製本費78</v>
      </c>
      <c r="AI333" s="165" t="str">
        <f>IFERROR(+VLOOKUP(AH333,インプットシート!$B:$Z,25,0),"")</f>
        <v/>
      </c>
      <c r="AJ333" s="165" t="str">
        <f>IFERROR(+VLOOKUP(AH333,インプットシート!$B:$Z,21,0),"")</f>
        <v/>
      </c>
      <c r="AK333">
        <v>78</v>
      </c>
      <c r="AL333" s="165" t="str">
        <f t="shared" si="99"/>
        <v>2年目通信運搬費78</v>
      </c>
      <c r="AM333" s="165" t="str">
        <f>IFERROR(+VLOOKUP(AL333,インプットシート!$B:$Z,25,0),"")</f>
        <v/>
      </c>
      <c r="AN333" s="165" t="str">
        <f>IFERROR(+VLOOKUP(AL333,インプットシート!$B:$Z,21,0),"")</f>
        <v/>
      </c>
      <c r="AO333">
        <v>78</v>
      </c>
      <c r="AP333" s="165" t="str">
        <f t="shared" si="100"/>
        <v>2年目委託費78</v>
      </c>
      <c r="AQ333" s="165" t="str">
        <f>IFERROR(+VLOOKUP(AP333,インプットシート!$B:$Z,25,0),"")</f>
        <v/>
      </c>
      <c r="AR333" s="165" t="str">
        <f>IFERROR(+VLOOKUP(AP333,インプットシート!$B:$Z,21,0),"")</f>
        <v/>
      </c>
      <c r="AS333">
        <v>78</v>
      </c>
      <c r="AT333" s="165" t="str">
        <f t="shared" si="101"/>
        <v>2年目雑役務費78</v>
      </c>
      <c r="AU333" s="165" t="str">
        <f>IFERROR(+VLOOKUP(AT333,インプットシート!$B:$Z,25,0),"")</f>
        <v/>
      </c>
      <c r="AV333" s="165" t="str">
        <f>IFERROR(+VLOOKUP(AT333,インプットシート!$B:$Z,21,0),"")</f>
        <v/>
      </c>
      <c r="AW333">
        <v>78</v>
      </c>
      <c r="AX333" s="165" t="str">
        <f t="shared" si="102"/>
        <v>2年目保険料78</v>
      </c>
      <c r="AY333" s="165" t="str">
        <f>IFERROR(+VLOOKUP(AX333,インプットシート!$B:$Z,25,0),"")</f>
        <v/>
      </c>
      <c r="AZ333" s="165" t="str">
        <f>IFERROR(+VLOOKUP(AX333,インプットシート!$B:$Z,21,0),"")</f>
        <v/>
      </c>
      <c r="BA333">
        <v>78</v>
      </c>
      <c r="BB333" s="165" t="str">
        <f t="shared" si="103"/>
        <v>2年目その他の経費78</v>
      </c>
      <c r="BC333" s="165" t="str">
        <f>IFERROR(+VLOOKUP(BB333,インプットシート!$B:$Z,25,0),"")</f>
        <v/>
      </c>
      <c r="BD333" s="165" t="str">
        <f>IFERROR(+VLOOKUP(BB333,インプットシート!$B:$Z,21,0),"")</f>
        <v/>
      </c>
      <c r="BE333">
        <v>78</v>
      </c>
      <c r="BF333" s="165" t="str">
        <f t="shared" si="104"/>
        <v>2年目参加費収入78</v>
      </c>
      <c r="BG333" s="165" t="str">
        <f>IFERROR(+VLOOKUP(BF333,インプットシート!$B:$Z,25,0),"")</f>
        <v/>
      </c>
      <c r="BH333" s="165" t="str">
        <f>IFERROR(+VLOOKUP(BF333,インプットシート!$B:$Z,21,0),"")</f>
        <v/>
      </c>
      <c r="BI333">
        <v>78</v>
      </c>
      <c r="BJ333" s="165" t="str">
        <f t="shared" si="105"/>
        <v>2年目寄付金・協賛金収入78</v>
      </c>
      <c r="BK333" s="165" t="str">
        <f>IFERROR(+VLOOKUP(BJ333,インプットシート!$B:$Z,25,0),"")</f>
        <v/>
      </c>
      <c r="BL333" s="165" t="str">
        <f>IFERROR(+VLOOKUP(BJ333,インプットシート!$B:$Z,21,0),"")</f>
        <v/>
      </c>
      <c r="BM333">
        <v>78</v>
      </c>
      <c r="BN333" s="165" t="str">
        <f t="shared" si="106"/>
        <v>2年目一般会計繰入金78</v>
      </c>
      <c r="BO333" s="165" t="str">
        <f>IFERROR(+VLOOKUP(BN333,インプットシート!$B:$Z,25,0),"")</f>
        <v/>
      </c>
      <c r="BP333" s="165" t="str">
        <f>IFERROR(+VLOOKUP(BN333,インプットシート!$B:$Z,21,0),"")</f>
        <v/>
      </c>
      <c r="BQ333">
        <v>78</v>
      </c>
      <c r="BR333" s="165" t="str">
        <f t="shared" si="107"/>
        <v>2年目賃金（職員）78</v>
      </c>
      <c r="BS333" s="165" t="str">
        <f>IFERROR(+VLOOKUP(BR333,インプットシート!$B:$Z,25,0),"")</f>
        <v/>
      </c>
      <c r="BT333" s="165" t="str">
        <f>IFERROR(+VLOOKUP(BR333,インプットシート!$B:$Z,21,0),"")</f>
        <v/>
      </c>
    </row>
    <row r="334" spans="1:72">
      <c r="A334">
        <v>79</v>
      </c>
      <c r="B334" s="165" t="str">
        <f t="shared" si="90"/>
        <v>2年目謝金79</v>
      </c>
      <c r="C334" s="165" t="str">
        <f>IFERROR(+VLOOKUP(B334,インプットシート!$B:$Z,25,0),"")</f>
        <v/>
      </c>
      <c r="D334" s="165" t="str">
        <f>IFERROR(+VLOOKUP(B334,インプットシート!$B:$Z,21,0),"")</f>
        <v/>
      </c>
      <c r="E334">
        <v>79</v>
      </c>
      <c r="F334" s="165" t="str">
        <f t="shared" si="91"/>
        <v>2年目旅費79</v>
      </c>
      <c r="G334" s="165" t="str">
        <f>IFERROR(+VLOOKUP(F334,インプットシート!$B:$Z,25,0),"")</f>
        <v/>
      </c>
      <c r="H334" s="165" t="str">
        <f>IFERROR(+VLOOKUP(F334,インプットシート!$B:$Z,21,0),"")</f>
        <v/>
      </c>
      <c r="I334">
        <v>79</v>
      </c>
      <c r="J334" s="165" t="str">
        <f t="shared" si="92"/>
        <v>2年目賃金（アルバイト）79</v>
      </c>
      <c r="K334" s="165" t="str">
        <f>IFERROR(+VLOOKUP(J334,インプットシート!$B:$Z,25,0),"")</f>
        <v/>
      </c>
      <c r="L334" s="165" t="str">
        <f>IFERROR(+VLOOKUP(J334,インプットシート!$B:$Z,21,0),"")</f>
        <v/>
      </c>
      <c r="M334">
        <v>79</v>
      </c>
      <c r="N334" s="165" t="str">
        <f t="shared" si="93"/>
        <v>2年目家賃79</v>
      </c>
      <c r="O334" s="165" t="str">
        <f>IFERROR(+VLOOKUP(N334,インプットシート!$B:$Z,25,0),"")</f>
        <v/>
      </c>
      <c r="P334" s="165" t="str">
        <f>IFERROR(+VLOOKUP(N334,インプットシート!$B:$Z,21,0),"")</f>
        <v/>
      </c>
      <c r="Q334">
        <v>79</v>
      </c>
      <c r="R334" s="165" t="str">
        <f t="shared" si="94"/>
        <v>2年目光熱水費79</v>
      </c>
      <c r="S334" s="165" t="str">
        <f>IFERROR(+VLOOKUP(R334,インプットシート!$B:$Z,25,0),"")</f>
        <v/>
      </c>
      <c r="T334" s="165" t="str">
        <f>IFERROR(+VLOOKUP(R334,インプットシート!$B:$Z,21,0),"")</f>
        <v/>
      </c>
      <c r="U334">
        <v>79</v>
      </c>
      <c r="V334" s="165" t="str">
        <f t="shared" si="95"/>
        <v>2年目備品購入費79</v>
      </c>
      <c r="W334" s="165" t="str">
        <f>IFERROR(+VLOOKUP(V334,インプットシート!$B:$Z,25,0),"")</f>
        <v/>
      </c>
      <c r="X334" s="165" t="str">
        <f>IFERROR(+VLOOKUP(V334,インプットシート!$B:$Z,21,0),"")</f>
        <v/>
      </c>
      <c r="Y334">
        <v>79</v>
      </c>
      <c r="Z334" s="165" t="str">
        <f t="shared" si="96"/>
        <v>2年目消耗品費79</v>
      </c>
      <c r="AA334" s="165" t="str">
        <f>IFERROR(+VLOOKUP(Z334,インプットシート!$B:$Z,25,0),"")</f>
        <v/>
      </c>
      <c r="AB334" s="165" t="str">
        <f>IFERROR(+VLOOKUP(Z334,インプットシート!$B:$Z,21,0),"")</f>
        <v/>
      </c>
      <c r="AC334">
        <v>79</v>
      </c>
      <c r="AD334" s="165" t="str">
        <f t="shared" si="97"/>
        <v>2年目借料損料79</v>
      </c>
      <c r="AE334" s="165" t="str">
        <f>IFERROR(+VLOOKUP(AD334,インプットシート!$B:$Z,25,0),"")</f>
        <v/>
      </c>
      <c r="AF334" s="165" t="str">
        <f>IFERROR(+VLOOKUP(AD334,インプットシート!$B:$Z,21,0),"")</f>
        <v/>
      </c>
      <c r="AG334">
        <v>79</v>
      </c>
      <c r="AH334" s="165" t="str">
        <f t="shared" si="98"/>
        <v>2年目印刷製本費79</v>
      </c>
      <c r="AI334" s="165" t="str">
        <f>IFERROR(+VLOOKUP(AH334,インプットシート!$B:$Z,25,0),"")</f>
        <v/>
      </c>
      <c r="AJ334" s="165" t="str">
        <f>IFERROR(+VLOOKUP(AH334,インプットシート!$B:$Z,21,0),"")</f>
        <v/>
      </c>
      <c r="AK334">
        <v>79</v>
      </c>
      <c r="AL334" s="165" t="str">
        <f t="shared" si="99"/>
        <v>2年目通信運搬費79</v>
      </c>
      <c r="AM334" s="165" t="str">
        <f>IFERROR(+VLOOKUP(AL334,インプットシート!$B:$Z,25,0),"")</f>
        <v/>
      </c>
      <c r="AN334" s="165" t="str">
        <f>IFERROR(+VLOOKUP(AL334,インプットシート!$B:$Z,21,0),"")</f>
        <v/>
      </c>
      <c r="AO334">
        <v>79</v>
      </c>
      <c r="AP334" s="165" t="str">
        <f t="shared" si="100"/>
        <v>2年目委託費79</v>
      </c>
      <c r="AQ334" s="165" t="str">
        <f>IFERROR(+VLOOKUP(AP334,インプットシート!$B:$Z,25,0),"")</f>
        <v/>
      </c>
      <c r="AR334" s="165" t="str">
        <f>IFERROR(+VLOOKUP(AP334,インプットシート!$B:$Z,21,0),"")</f>
        <v/>
      </c>
      <c r="AS334">
        <v>79</v>
      </c>
      <c r="AT334" s="165" t="str">
        <f t="shared" si="101"/>
        <v>2年目雑役務費79</v>
      </c>
      <c r="AU334" s="165" t="str">
        <f>IFERROR(+VLOOKUP(AT334,インプットシート!$B:$Z,25,0),"")</f>
        <v/>
      </c>
      <c r="AV334" s="165" t="str">
        <f>IFERROR(+VLOOKUP(AT334,インプットシート!$B:$Z,21,0),"")</f>
        <v/>
      </c>
      <c r="AW334">
        <v>79</v>
      </c>
      <c r="AX334" s="165" t="str">
        <f t="shared" si="102"/>
        <v>2年目保険料79</v>
      </c>
      <c r="AY334" s="165" t="str">
        <f>IFERROR(+VLOOKUP(AX334,インプットシート!$B:$Z,25,0),"")</f>
        <v/>
      </c>
      <c r="AZ334" s="165" t="str">
        <f>IFERROR(+VLOOKUP(AX334,インプットシート!$B:$Z,21,0),"")</f>
        <v/>
      </c>
      <c r="BA334">
        <v>79</v>
      </c>
      <c r="BB334" s="165" t="str">
        <f t="shared" si="103"/>
        <v>2年目その他の経費79</v>
      </c>
      <c r="BC334" s="165" t="str">
        <f>IFERROR(+VLOOKUP(BB334,インプットシート!$B:$Z,25,0),"")</f>
        <v/>
      </c>
      <c r="BD334" s="165" t="str">
        <f>IFERROR(+VLOOKUP(BB334,インプットシート!$B:$Z,21,0),"")</f>
        <v/>
      </c>
      <c r="BE334">
        <v>79</v>
      </c>
      <c r="BF334" s="165" t="str">
        <f t="shared" si="104"/>
        <v>2年目参加費収入79</v>
      </c>
      <c r="BG334" s="165" t="str">
        <f>IFERROR(+VLOOKUP(BF334,インプットシート!$B:$Z,25,0),"")</f>
        <v/>
      </c>
      <c r="BH334" s="165" t="str">
        <f>IFERROR(+VLOOKUP(BF334,インプットシート!$B:$Z,21,0),"")</f>
        <v/>
      </c>
      <c r="BI334">
        <v>79</v>
      </c>
      <c r="BJ334" s="165" t="str">
        <f t="shared" si="105"/>
        <v>2年目寄付金・協賛金収入79</v>
      </c>
      <c r="BK334" s="165" t="str">
        <f>IFERROR(+VLOOKUP(BJ334,インプットシート!$B:$Z,25,0),"")</f>
        <v/>
      </c>
      <c r="BL334" s="165" t="str">
        <f>IFERROR(+VLOOKUP(BJ334,インプットシート!$B:$Z,21,0),"")</f>
        <v/>
      </c>
      <c r="BM334">
        <v>79</v>
      </c>
      <c r="BN334" s="165" t="str">
        <f t="shared" si="106"/>
        <v>2年目一般会計繰入金79</v>
      </c>
      <c r="BO334" s="165" t="str">
        <f>IFERROR(+VLOOKUP(BN334,インプットシート!$B:$Z,25,0),"")</f>
        <v/>
      </c>
      <c r="BP334" s="165" t="str">
        <f>IFERROR(+VLOOKUP(BN334,インプットシート!$B:$Z,21,0),"")</f>
        <v/>
      </c>
      <c r="BQ334">
        <v>79</v>
      </c>
      <c r="BR334" s="165" t="str">
        <f t="shared" si="107"/>
        <v>2年目賃金（職員）79</v>
      </c>
      <c r="BS334" s="165" t="str">
        <f>IFERROR(+VLOOKUP(BR334,インプットシート!$B:$Z,25,0),"")</f>
        <v/>
      </c>
      <c r="BT334" s="165" t="str">
        <f>IFERROR(+VLOOKUP(BR334,インプットシート!$B:$Z,21,0),"")</f>
        <v/>
      </c>
    </row>
    <row r="335" spans="1:72">
      <c r="A335">
        <v>80</v>
      </c>
      <c r="B335" s="165" t="str">
        <f t="shared" si="90"/>
        <v>2年目謝金80</v>
      </c>
      <c r="C335" s="165" t="str">
        <f>IFERROR(+VLOOKUP(B335,インプットシート!$B:$Z,25,0),"")</f>
        <v/>
      </c>
      <c r="D335" s="165" t="str">
        <f>IFERROR(+VLOOKUP(B335,インプットシート!$B:$Z,21,0),"")</f>
        <v/>
      </c>
      <c r="E335">
        <v>80</v>
      </c>
      <c r="F335" s="165" t="str">
        <f t="shared" si="91"/>
        <v>2年目旅費80</v>
      </c>
      <c r="G335" s="165" t="str">
        <f>IFERROR(+VLOOKUP(F335,インプットシート!$B:$Z,25,0),"")</f>
        <v/>
      </c>
      <c r="H335" s="165" t="str">
        <f>IFERROR(+VLOOKUP(F335,インプットシート!$B:$Z,21,0),"")</f>
        <v/>
      </c>
      <c r="I335">
        <v>80</v>
      </c>
      <c r="J335" s="165" t="str">
        <f t="shared" si="92"/>
        <v>2年目賃金（アルバイト）80</v>
      </c>
      <c r="K335" s="165" t="str">
        <f>IFERROR(+VLOOKUP(J335,インプットシート!$B:$Z,25,0),"")</f>
        <v/>
      </c>
      <c r="L335" s="165" t="str">
        <f>IFERROR(+VLOOKUP(J335,インプットシート!$B:$Z,21,0),"")</f>
        <v/>
      </c>
      <c r="M335">
        <v>80</v>
      </c>
      <c r="N335" s="165" t="str">
        <f t="shared" si="93"/>
        <v>2年目家賃80</v>
      </c>
      <c r="O335" s="165" t="str">
        <f>IFERROR(+VLOOKUP(N335,インプットシート!$B:$Z,25,0),"")</f>
        <v/>
      </c>
      <c r="P335" s="165" t="str">
        <f>IFERROR(+VLOOKUP(N335,インプットシート!$B:$Z,21,0),"")</f>
        <v/>
      </c>
      <c r="Q335">
        <v>80</v>
      </c>
      <c r="R335" s="165" t="str">
        <f t="shared" si="94"/>
        <v>2年目光熱水費80</v>
      </c>
      <c r="S335" s="165" t="str">
        <f>IFERROR(+VLOOKUP(R335,インプットシート!$B:$Z,25,0),"")</f>
        <v/>
      </c>
      <c r="T335" s="165" t="str">
        <f>IFERROR(+VLOOKUP(R335,インプットシート!$B:$Z,21,0),"")</f>
        <v/>
      </c>
      <c r="U335">
        <v>80</v>
      </c>
      <c r="V335" s="165" t="str">
        <f t="shared" si="95"/>
        <v>2年目備品購入費80</v>
      </c>
      <c r="W335" s="165" t="str">
        <f>IFERROR(+VLOOKUP(V335,インプットシート!$B:$Z,25,0),"")</f>
        <v/>
      </c>
      <c r="X335" s="165" t="str">
        <f>IFERROR(+VLOOKUP(V335,インプットシート!$B:$Z,21,0),"")</f>
        <v/>
      </c>
      <c r="Y335">
        <v>80</v>
      </c>
      <c r="Z335" s="165" t="str">
        <f t="shared" si="96"/>
        <v>2年目消耗品費80</v>
      </c>
      <c r="AA335" s="165" t="str">
        <f>IFERROR(+VLOOKUP(Z335,インプットシート!$B:$Z,25,0),"")</f>
        <v/>
      </c>
      <c r="AB335" s="165" t="str">
        <f>IFERROR(+VLOOKUP(Z335,インプットシート!$B:$Z,21,0),"")</f>
        <v/>
      </c>
      <c r="AC335">
        <v>80</v>
      </c>
      <c r="AD335" s="165" t="str">
        <f t="shared" si="97"/>
        <v>2年目借料損料80</v>
      </c>
      <c r="AE335" s="165" t="str">
        <f>IFERROR(+VLOOKUP(AD335,インプットシート!$B:$Z,25,0),"")</f>
        <v/>
      </c>
      <c r="AF335" s="165" t="str">
        <f>IFERROR(+VLOOKUP(AD335,インプットシート!$B:$Z,21,0),"")</f>
        <v/>
      </c>
      <c r="AG335">
        <v>80</v>
      </c>
      <c r="AH335" s="165" t="str">
        <f t="shared" si="98"/>
        <v>2年目印刷製本費80</v>
      </c>
      <c r="AI335" s="165" t="str">
        <f>IFERROR(+VLOOKUP(AH335,インプットシート!$B:$Z,25,0),"")</f>
        <v/>
      </c>
      <c r="AJ335" s="165" t="str">
        <f>IFERROR(+VLOOKUP(AH335,インプットシート!$B:$Z,21,0),"")</f>
        <v/>
      </c>
      <c r="AK335">
        <v>80</v>
      </c>
      <c r="AL335" s="165" t="str">
        <f t="shared" si="99"/>
        <v>2年目通信運搬費80</v>
      </c>
      <c r="AM335" s="165" t="str">
        <f>IFERROR(+VLOOKUP(AL335,インプットシート!$B:$Z,25,0),"")</f>
        <v/>
      </c>
      <c r="AN335" s="165" t="str">
        <f>IFERROR(+VLOOKUP(AL335,インプットシート!$B:$Z,21,0),"")</f>
        <v/>
      </c>
      <c r="AO335">
        <v>80</v>
      </c>
      <c r="AP335" s="165" t="str">
        <f t="shared" si="100"/>
        <v>2年目委託費80</v>
      </c>
      <c r="AQ335" s="165" t="str">
        <f>IFERROR(+VLOOKUP(AP335,インプットシート!$B:$Z,25,0),"")</f>
        <v/>
      </c>
      <c r="AR335" s="165" t="str">
        <f>IFERROR(+VLOOKUP(AP335,インプットシート!$B:$Z,21,0),"")</f>
        <v/>
      </c>
      <c r="AS335">
        <v>80</v>
      </c>
      <c r="AT335" s="165" t="str">
        <f t="shared" si="101"/>
        <v>2年目雑役務費80</v>
      </c>
      <c r="AU335" s="165" t="str">
        <f>IFERROR(+VLOOKUP(AT335,インプットシート!$B:$Z,25,0),"")</f>
        <v/>
      </c>
      <c r="AV335" s="165" t="str">
        <f>IFERROR(+VLOOKUP(AT335,インプットシート!$B:$Z,21,0),"")</f>
        <v/>
      </c>
      <c r="AW335">
        <v>80</v>
      </c>
      <c r="AX335" s="165" t="str">
        <f t="shared" si="102"/>
        <v>2年目保険料80</v>
      </c>
      <c r="AY335" s="165" t="str">
        <f>IFERROR(+VLOOKUP(AX335,インプットシート!$B:$Z,25,0),"")</f>
        <v/>
      </c>
      <c r="AZ335" s="165" t="str">
        <f>IFERROR(+VLOOKUP(AX335,インプットシート!$B:$Z,21,0),"")</f>
        <v/>
      </c>
      <c r="BA335">
        <v>80</v>
      </c>
      <c r="BB335" s="165" t="str">
        <f t="shared" si="103"/>
        <v>2年目その他の経費80</v>
      </c>
      <c r="BC335" s="165" t="str">
        <f>IFERROR(+VLOOKUP(BB335,インプットシート!$B:$Z,25,0),"")</f>
        <v/>
      </c>
      <c r="BD335" s="165" t="str">
        <f>IFERROR(+VLOOKUP(BB335,インプットシート!$B:$Z,21,0),"")</f>
        <v/>
      </c>
      <c r="BE335">
        <v>80</v>
      </c>
      <c r="BF335" s="165" t="str">
        <f t="shared" si="104"/>
        <v>2年目参加費収入80</v>
      </c>
      <c r="BG335" s="165" t="str">
        <f>IFERROR(+VLOOKUP(BF335,インプットシート!$B:$Z,25,0),"")</f>
        <v/>
      </c>
      <c r="BH335" s="165" t="str">
        <f>IFERROR(+VLOOKUP(BF335,インプットシート!$B:$Z,21,0),"")</f>
        <v/>
      </c>
      <c r="BI335">
        <v>80</v>
      </c>
      <c r="BJ335" s="165" t="str">
        <f t="shared" si="105"/>
        <v>2年目寄付金・協賛金収入80</v>
      </c>
      <c r="BK335" s="165" t="str">
        <f>IFERROR(+VLOOKUP(BJ335,インプットシート!$B:$Z,25,0),"")</f>
        <v/>
      </c>
      <c r="BL335" s="165" t="str">
        <f>IFERROR(+VLOOKUP(BJ335,インプットシート!$B:$Z,21,0),"")</f>
        <v/>
      </c>
      <c r="BM335">
        <v>80</v>
      </c>
      <c r="BN335" s="165" t="str">
        <f t="shared" si="106"/>
        <v>2年目一般会計繰入金80</v>
      </c>
      <c r="BO335" s="165" t="str">
        <f>IFERROR(+VLOOKUP(BN335,インプットシート!$B:$Z,25,0),"")</f>
        <v/>
      </c>
      <c r="BP335" s="165" t="str">
        <f>IFERROR(+VLOOKUP(BN335,インプットシート!$B:$Z,21,0),"")</f>
        <v/>
      </c>
      <c r="BQ335">
        <v>80</v>
      </c>
      <c r="BR335" s="165" t="str">
        <f t="shared" si="107"/>
        <v>2年目賃金（職員）80</v>
      </c>
      <c r="BS335" s="165" t="str">
        <f>IFERROR(+VLOOKUP(BR335,インプットシート!$B:$Z,25,0),"")</f>
        <v/>
      </c>
      <c r="BT335" s="165" t="str">
        <f>IFERROR(+VLOOKUP(BR335,インプットシート!$B:$Z,21,0),"")</f>
        <v/>
      </c>
    </row>
    <row r="336" spans="1:72">
      <c r="A336">
        <v>81</v>
      </c>
      <c r="B336" s="165" t="str">
        <f t="shared" si="90"/>
        <v>2年目謝金81</v>
      </c>
      <c r="C336" s="165" t="str">
        <f>IFERROR(+VLOOKUP(B336,インプットシート!$B:$Z,25,0),"")</f>
        <v/>
      </c>
      <c r="D336" s="165" t="str">
        <f>IFERROR(+VLOOKUP(B336,インプットシート!$B:$Z,21,0),"")</f>
        <v/>
      </c>
      <c r="E336">
        <v>81</v>
      </c>
      <c r="F336" s="165" t="str">
        <f t="shared" si="91"/>
        <v>2年目旅費81</v>
      </c>
      <c r="G336" s="165" t="str">
        <f>IFERROR(+VLOOKUP(F336,インプットシート!$B:$Z,25,0),"")</f>
        <v/>
      </c>
      <c r="H336" s="165" t="str">
        <f>IFERROR(+VLOOKUP(F336,インプットシート!$B:$Z,21,0),"")</f>
        <v/>
      </c>
      <c r="I336">
        <v>81</v>
      </c>
      <c r="J336" s="165" t="str">
        <f t="shared" si="92"/>
        <v>2年目賃金（アルバイト）81</v>
      </c>
      <c r="K336" s="165" t="str">
        <f>IFERROR(+VLOOKUP(J336,インプットシート!$B:$Z,25,0),"")</f>
        <v/>
      </c>
      <c r="L336" s="165" t="str">
        <f>IFERROR(+VLOOKUP(J336,インプットシート!$B:$Z,21,0),"")</f>
        <v/>
      </c>
      <c r="M336">
        <v>81</v>
      </c>
      <c r="N336" s="165" t="str">
        <f t="shared" si="93"/>
        <v>2年目家賃81</v>
      </c>
      <c r="O336" s="165" t="str">
        <f>IFERROR(+VLOOKUP(N336,インプットシート!$B:$Z,25,0),"")</f>
        <v/>
      </c>
      <c r="P336" s="165" t="str">
        <f>IFERROR(+VLOOKUP(N336,インプットシート!$B:$Z,21,0),"")</f>
        <v/>
      </c>
      <c r="Q336">
        <v>81</v>
      </c>
      <c r="R336" s="165" t="str">
        <f t="shared" si="94"/>
        <v>2年目光熱水費81</v>
      </c>
      <c r="S336" s="165" t="str">
        <f>IFERROR(+VLOOKUP(R336,インプットシート!$B:$Z,25,0),"")</f>
        <v/>
      </c>
      <c r="T336" s="165" t="str">
        <f>IFERROR(+VLOOKUP(R336,インプットシート!$B:$Z,21,0),"")</f>
        <v/>
      </c>
      <c r="U336">
        <v>81</v>
      </c>
      <c r="V336" s="165" t="str">
        <f t="shared" si="95"/>
        <v>2年目備品購入費81</v>
      </c>
      <c r="W336" s="165" t="str">
        <f>IFERROR(+VLOOKUP(V336,インプットシート!$B:$Z,25,0),"")</f>
        <v/>
      </c>
      <c r="X336" s="165" t="str">
        <f>IFERROR(+VLOOKUP(V336,インプットシート!$B:$Z,21,0),"")</f>
        <v/>
      </c>
      <c r="Y336">
        <v>81</v>
      </c>
      <c r="Z336" s="165" t="str">
        <f t="shared" si="96"/>
        <v>2年目消耗品費81</v>
      </c>
      <c r="AA336" s="165" t="str">
        <f>IFERROR(+VLOOKUP(Z336,インプットシート!$B:$Z,25,0),"")</f>
        <v/>
      </c>
      <c r="AB336" s="165" t="str">
        <f>IFERROR(+VLOOKUP(Z336,インプットシート!$B:$Z,21,0),"")</f>
        <v/>
      </c>
      <c r="AC336">
        <v>81</v>
      </c>
      <c r="AD336" s="165" t="str">
        <f t="shared" si="97"/>
        <v>2年目借料損料81</v>
      </c>
      <c r="AE336" s="165" t="str">
        <f>IFERROR(+VLOOKUP(AD336,インプットシート!$B:$Z,25,0),"")</f>
        <v/>
      </c>
      <c r="AF336" s="165" t="str">
        <f>IFERROR(+VLOOKUP(AD336,インプットシート!$B:$Z,21,0),"")</f>
        <v/>
      </c>
      <c r="AG336">
        <v>81</v>
      </c>
      <c r="AH336" s="165" t="str">
        <f t="shared" si="98"/>
        <v>2年目印刷製本費81</v>
      </c>
      <c r="AI336" s="165" t="str">
        <f>IFERROR(+VLOOKUP(AH336,インプットシート!$B:$Z,25,0),"")</f>
        <v/>
      </c>
      <c r="AJ336" s="165" t="str">
        <f>IFERROR(+VLOOKUP(AH336,インプットシート!$B:$Z,21,0),"")</f>
        <v/>
      </c>
      <c r="AK336">
        <v>81</v>
      </c>
      <c r="AL336" s="165" t="str">
        <f t="shared" si="99"/>
        <v>2年目通信運搬費81</v>
      </c>
      <c r="AM336" s="165" t="str">
        <f>IFERROR(+VLOOKUP(AL336,インプットシート!$B:$Z,25,0),"")</f>
        <v/>
      </c>
      <c r="AN336" s="165" t="str">
        <f>IFERROR(+VLOOKUP(AL336,インプットシート!$B:$Z,21,0),"")</f>
        <v/>
      </c>
      <c r="AO336">
        <v>81</v>
      </c>
      <c r="AP336" s="165" t="str">
        <f t="shared" si="100"/>
        <v>2年目委託費81</v>
      </c>
      <c r="AQ336" s="165" t="str">
        <f>IFERROR(+VLOOKUP(AP336,インプットシート!$B:$Z,25,0),"")</f>
        <v/>
      </c>
      <c r="AR336" s="165" t="str">
        <f>IFERROR(+VLOOKUP(AP336,インプットシート!$B:$Z,21,0),"")</f>
        <v/>
      </c>
      <c r="AS336">
        <v>81</v>
      </c>
      <c r="AT336" s="165" t="str">
        <f t="shared" si="101"/>
        <v>2年目雑役務費81</v>
      </c>
      <c r="AU336" s="165" t="str">
        <f>IFERROR(+VLOOKUP(AT336,インプットシート!$B:$Z,25,0),"")</f>
        <v/>
      </c>
      <c r="AV336" s="165" t="str">
        <f>IFERROR(+VLOOKUP(AT336,インプットシート!$B:$Z,21,0),"")</f>
        <v/>
      </c>
      <c r="AW336">
        <v>81</v>
      </c>
      <c r="AX336" s="165" t="str">
        <f t="shared" si="102"/>
        <v>2年目保険料81</v>
      </c>
      <c r="AY336" s="165" t="str">
        <f>IFERROR(+VLOOKUP(AX336,インプットシート!$B:$Z,25,0),"")</f>
        <v/>
      </c>
      <c r="AZ336" s="165" t="str">
        <f>IFERROR(+VLOOKUP(AX336,インプットシート!$B:$Z,21,0),"")</f>
        <v/>
      </c>
      <c r="BA336">
        <v>81</v>
      </c>
      <c r="BB336" s="165" t="str">
        <f t="shared" si="103"/>
        <v>2年目その他の経費81</v>
      </c>
      <c r="BC336" s="165" t="str">
        <f>IFERROR(+VLOOKUP(BB336,インプットシート!$B:$Z,25,0),"")</f>
        <v/>
      </c>
      <c r="BD336" s="165" t="str">
        <f>IFERROR(+VLOOKUP(BB336,インプットシート!$B:$Z,21,0),"")</f>
        <v/>
      </c>
      <c r="BE336">
        <v>81</v>
      </c>
      <c r="BF336" s="165" t="str">
        <f t="shared" si="104"/>
        <v>2年目参加費収入81</v>
      </c>
      <c r="BG336" s="165" t="str">
        <f>IFERROR(+VLOOKUP(BF336,インプットシート!$B:$Z,25,0),"")</f>
        <v/>
      </c>
      <c r="BH336" s="165" t="str">
        <f>IFERROR(+VLOOKUP(BF336,インプットシート!$B:$Z,21,0),"")</f>
        <v/>
      </c>
      <c r="BI336">
        <v>81</v>
      </c>
      <c r="BJ336" s="165" t="str">
        <f t="shared" si="105"/>
        <v>2年目寄付金・協賛金収入81</v>
      </c>
      <c r="BK336" s="165" t="str">
        <f>IFERROR(+VLOOKUP(BJ336,インプットシート!$B:$Z,25,0),"")</f>
        <v/>
      </c>
      <c r="BL336" s="165" t="str">
        <f>IFERROR(+VLOOKUP(BJ336,インプットシート!$B:$Z,21,0),"")</f>
        <v/>
      </c>
      <c r="BM336">
        <v>81</v>
      </c>
      <c r="BN336" s="165" t="str">
        <f t="shared" si="106"/>
        <v>2年目一般会計繰入金81</v>
      </c>
      <c r="BO336" s="165" t="str">
        <f>IFERROR(+VLOOKUP(BN336,インプットシート!$B:$Z,25,0),"")</f>
        <v/>
      </c>
      <c r="BP336" s="165" t="str">
        <f>IFERROR(+VLOOKUP(BN336,インプットシート!$B:$Z,21,0),"")</f>
        <v/>
      </c>
      <c r="BQ336">
        <v>81</v>
      </c>
      <c r="BR336" s="165" t="str">
        <f t="shared" si="107"/>
        <v>2年目賃金（職員）81</v>
      </c>
      <c r="BS336" s="165" t="str">
        <f>IFERROR(+VLOOKUP(BR336,インプットシート!$B:$Z,25,0),"")</f>
        <v/>
      </c>
      <c r="BT336" s="165" t="str">
        <f>IFERROR(+VLOOKUP(BR336,インプットシート!$B:$Z,21,0),"")</f>
        <v/>
      </c>
    </row>
    <row r="337" spans="1:72">
      <c r="A337">
        <v>82</v>
      </c>
      <c r="B337" s="165" t="str">
        <f t="shared" si="90"/>
        <v>2年目謝金82</v>
      </c>
      <c r="C337" s="165" t="str">
        <f>IFERROR(+VLOOKUP(B337,インプットシート!$B:$Z,25,0),"")</f>
        <v/>
      </c>
      <c r="D337" s="165" t="str">
        <f>IFERROR(+VLOOKUP(B337,インプットシート!$B:$Z,21,0),"")</f>
        <v/>
      </c>
      <c r="E337">
        <v>82</v>
      </c>
      <c r="F337" s="165" t="str">
        <f t="shared" si="91"/>
        <v>2年目旅費82</v>
      </c>
      <c r="G337" s="165" t="str">
        <f>IFERROR(+VLOOKUP(F337,インプットシート!$B:$Z,25,0),"")</f>
        <v/>
      </c>
      <c r="H337" s="165" t="str">
        <f>IFERROR(+VLOOKUP(F337,インプットシート!$B:$Z,21,0),"")</f>
        <v/>
      </c>
      <c r="I337">
        <v>82</v>
      </c>
      <c r="J337" s="165" t="str">
        <f t="shared" si="92"/>
        <v>2年目賃金（アルバイト）82</v>
      </c>
      <c r="K337" s="165" t="str">
        <f>IFERROR(+VLOOKUP(J337,インプットシート!$B:$Z,25,0),"")</f>
        <v/>
      </c>
      <c r="L337" s="165" t="str">
        <f>IFERROR(+VLOOKUP(J337,インプットシート!$B:$Z,21,0),"")</f>
        <v/>
      </c>
      <c r="M337">
        <v>82</v>
      </c>
      <c r="N337" s="165" t="str">
        <f t="shared" si="93"/>
        <v>2年目家賃82</v>
      </c>
      <c r="O337" s="165" t="str">
        <f>IFERROR(+VLOOKUP(N337,インプットシート!$B:$Z,25,0),"")</f>
        <v/>
      </c>
      <c r="P337" s="165" t="str">
        <f>IFERROR(+VLOOKUP(N337,インプットシート!$B:$Z,21,0),"")</f>
        <v/>
      </c>
      <c r="Q337">
        <v>82</v>
      </c>
      <c r="R337" s="165" t="str">
        <f t="shared" si="94"/>
        <v>2年目光熱水費82</v>
      </c>
      <c r="S337" s="165" t="str">
        <f>IFERROR(+VLOOKUP(R337,インプットシート!$B:$Z,25,0),"")</f>
        <v/>
      </c>
      <c r="T337" s="165" t="str">
        <f>IFERROR(+VLOOKUP(R337,インプットシート!$B:$Z,21,0),"")</f>
        <v/>
      </c>
      <c r="U337">
        <v>82</v>
      </c>
      <c r="V337" s="165" t="str">
        <f t="shared" si="95"/>
        <v>2年目備品購入費82</v>
      </c>
      <c r="W337" s="165" t="str">
        <f>IFERROR(+VLOOKUP(V337,インプットシート!$B:$Z,25,0),"")</f>
        <v/>
      </c>
      <c r="X337" s="165" t="str">
        <f>IFERROR(+VLOOKUP(V337,インプットシート!$B:$Z,21,0),"")</f>
        <v/>
      </c>
      <c r="Y337">
        <v>82</v>
      </c>
      <c r="Z337" s="165" t="str">
        <f t="shared" si="96"/>
        <v>2年目消耗品費82</v>
      </c>
      <c r="AA337" s="165" t="str">
        <f>IFERROR(+VLOOKUP(Z337,インプットシート!$B:$Z,25,0),"")</f>
        <v/>
      </c>
      <c r="AB337" s="165" t="str">
        <f>IFERROR(+VLOOKUP(Z337,インプットシート!$B:$Z,21,0),"")</f>
        <v/>
      </c>
      <c r="AC337">
        <v>82</v>
      </c>
      <c r="AD337" s="165" t="str">
        <f t="shared" si="97"/>
        <v>2年目借料損料82</v>
      </c>
      <c r="AE337" s="165" t="str">
        <f>IFERROR(+VLOOKUP(AD337,インプットシート!$B:$Z,25,0),"")</f>
        <v/>
      </c>
      <c r="AF337" s="165" t="str">
        <f>IFERROR(+VLOOKUP(AD337,インプットシート!$B:$Z,21,0),"")</f>
        <v/>
      </c>
      <c r="AG337">
        <v>82</v>
      </c>
      <c r="AH337" s="165" t="str">
        <f t="shared" si="98"/>
        <v>2年目印刷製本費82</v>
      </c>
      <c r="AI337" s="165" t="str">
        <f>IFERROR(+VLOOKUP(AH337,インプットシート!$B:$Z,25,0),"")</f>
        <v/>
      </c>
      <c r="AJ337" s="165" t="str">
        <f>IFERROR(+VLOOKUP(AH337,インプットシート!$B:$Z,21,0),"")</f>
        <v/>
      </c>
      <c r="AK337">
        <v>82</v>
      </c>
      <c r="AL337" s="165" t="str">
        <f t="shared" si="99"/>
        <v>2年目通信運搬費82</v>
      </c>
      <c r="AM337" s="165" t="str">
        <f>IFERROR(+VLOOKUP(AL337,インプットシート!$B:$Z,25,0),"")</f>
        <v/>
      </c>
      <c r="AN337" s="165" t="str">
        <f>IFERROR(+VLOOKUP(AL337,インプットシート!$B:$Z,21,0),"")</f>
        <v/>
      </c>
      <c r="AO337">
        <v>82</v>
      </c>
      <c r="AP337" s="165" t="str">
        <f t="shared" si="100"/>
        <v>2年目委託費82</v>
      </c>
      <c r="AQ337" s="165" t="str">
        <f>IFERROR(+VLOOKUP(AP337,インプットシート!$B:$Z,25,0),"")</f>
        <v/>
      </c>
      <c r="AR337" s="165" t="str">
        <f>IFERROR(+VLOOKUP(AP337,インプットシート!$B:$Z,21,0),"")</f>
        <v/>
      </c>
      <c r="AS337">
        <v>82</v>
      </c>
      <c r="AT337" s="165" t="str">
        <f t="shared" si="101"/>
        <v>2年目雑役務費82</v>
      </c>
      <c r="AU337" s="165" t="str">
        <f>IFERROR(+VLOOKUP(AT337,インプットシート!$B:$Z,25,0),"")</f>
        <v/>
      </c>
      <c r="AV337" s="165" t="str">
        <f>IFERROR(+VLOOKUP(AT337,インプットシート!$B:$Z,21,0),"")</f>
        <v/>
      </c>
      <c r="AW337">
        <v>82</v>
      </c>
      <c r="AX337" s="165" t="str">
        <f t="shared" si="102"/>
        <v>2年目保険料82</v>
      </c>
      <c r="AY337" s="165" t="str">
        <f>IFERROR(+VLOOKUP(AX337,インプットシート!$B:$Z,25,0),"")</f>
        <v/>
      </c>
      <c r="AZ337" s="165" t="str">
        <f>IFERROR(+VLOOKUP(AX337,インプットシート!$B:$Z,21,0),"")</f>
        <v/>
      </c>
      <c r="BA337">
        <v>82</v>
      </c>
      <c r="BB337" s="165" t="str">
        <f t="shared" si="103"/>
        <v>2年目その他の経費82</v>
      </c>
      <c r="BC337" s="165" t="str">
        <f>IFERROR(+VLOOKUP(BB337,インプットシート!$B:$Z,25,0),"")</f>
        <v/>
      </c>
      <c r="BD337" s="165" t="str">
        <f>IFERROR(+VLOOKUP(BB337,インプットシート!$B:$Z,21,0),"")</f>
        <v/>
      </c>
      <c r="BE337">
        <v>82</v>
      </c>
      <c r="BF337" s="165" t="str">
        <f t="shared" si="104"/>
        <v>2年目参加費収入82</v>
      </c>
      <c r="BG337" s="165" t="str">
        <f>IFERROR(+VLOOKUP(BF337,インプットシート!$B:$Z,25,0),"")</f>
        <v/>
      </c>
      <c r="BH337" s="165" t="str">
        <f>IFERROR(+VLOOKUP(BF337,インプットシート!$B:$Z,21,0),"")</f>
        <v/>
      </c>
      <c r="BI337">
        <v>82</v>
      </c>
      <c r="BJ337" s="165" t="str">
        <f t="shared" si="105"/>
        <v>2年目寄付金・協賛金収入82</v>
      </c>
      <c r="BK337" s="165" t="str">
        <f>IFERROR(+VLOOKUP(BJ337,インプットシート!$B:$Z,25,0),"")</f>
        <v/>
      </c>
      <c r="BL337" s="165" t="str">
        <f>IFERROR(+VLOOKUP(BJ337,インプットシート!$B:$Z,21,0),"")</f>
        <v/>
      </c>
      <c r="BM337">
        <v>82</v>
      </c>
      <c r="BN337" s="165" t="str">
        <f t="shared" si="106"/>
        <v>2年目一般会計繰入金82</v>
      </c>
      <c r="BO337" s="165" t="str">
        <f>IFERROR(+VLOOKUP(BN337,インプットシート!$B:$Z,25,0),"")</f>
        <v/>
      </c>
      <c r="BP337" s="165" t="str">
        <f>IFERROR(+VLOOKUP(BN337,インプットシート!$B:$Z,21,0),"")</f>
        <v/>
      </c>
      <c r="BQ337">
        <v>82</v>
      </c>
      <c r="BR337" s="165" t="str">
        <f t="shared" si="107"/>
        <v>2年目賃金（職員）82</v>
      </c>
      <c r="BS337" s="165" t="str">
        <f>IFERROR(+VLOOKUP(BR337,インプットシート!$B:$Z,25,0),"")</f>
        <v/>
      </c>
      <c r="BT337" s="165" t="str">
        <f>IFERROR(+VLOOKUP(BR337,インプットシート!$B:$Z,21,0),"")</f>
        <v/>
      </c>
    </row>
    <row r="338" spans="1:72">
      <c r="A338">
        <v>83</v>
      </c>
      <c r="B338" s="165" t="str">
        <f t="shared" si="90"/>
        <v>2年目謝金83</v>
      </c>
      <c r="C338" s="165" t="str">
        <f>IFERROR(+VLOOKUP(B338,インプットシート!$B:$Z,25,0),"")</f>
        <v/>
      </c>
      <c r="D338" s="165" t="str">
        <f>IFERROR(+VLOOKUP(B338,インプットシート!$B:$Z,21,0),"")</f>
        <v/>
      </c>
      <c r="E338">
        <v>83</v>
      </c>
      <c r="F338" s="165" t="str">
        <f t="shared" si="91"/>
        <v>2年目旅費83</v>
      </c>
      <c r="G338" s="165" t="str">
        <f>IFERROR(+VLOOKUP(F338,インプットシート!$B:$Z,25,0),"")</f>
        <v/>
      </c>
      <c r="H338" s="165" t="str">
        <f>IFERROR(+VLOOKUP(F338,インプットシート!$B:$Z,21,0),"")</f>
        <v/>
      </c>
      <c r="I338">
        <v>83</v>
      </c>
      <c r="J338" s="165" t="str">
        <f t="shared" si="92"/>
        <v>2年目賃金（アルバイト）83</v>
      </c>
      <c r="K338" s="165" t="str">
        <f>IFERROR(+VLOOKUP(J338,インプットシート!$B:$Z,25,0),"")</f>
        <v/>
      </c>
      <c r="L338" s="165" t="str">
        <f>IFERROR(+VLOOKUP(J338,インプットシート!$B:$Z,21,0),"")</f>
        <v/>
      </c>
      <c r="M338">
        <v>83</v>
      </c>
      <c r="N338" s="165" t="str">
        <f t="shared" si="93"/>
        <v>2年目家賃83</v>
      </c>
      <c r="O338" s="165" t="str">
        <f>IFERROR(+VLOOKUP(N338,インプットシート!$B:$Z,25,0),"")</f>
        <v/>
      </c>
      <c r="P338" s="165" t="str">
        <f>IFERROR(+VLOOKUP(N338,インプットシート!$B:$Z,21,0),"")</f>
        <v/>
      </c>
      <c r="Q338">
        <v>83</v>
      </c>
      <c r="R338" s="165" t="str">
        <f t="shared" si="94"/>
        <v>2年目光熱水費83</v>
      </c>
      <c r="S338" s="165" t="str">
        <f>IFERROR(+VLOOKUP(R338,インプットシート!$B:$Z,25,0),"")</f>
        <v/>
      </c>
      <c r="T338" s="165" t="str">
        <f>IFERROR(+VLOOKUP(R338,インプットシート!$B:$Z,21,0),"")</f>
        <v/>
      </c>
      <c r="U338">
        <v>83</v>
      </c>
      <c r="V338" s="165" t="str">
        <f t="shared" si="95"/>
        <v>2年目備品購入費83</v>
      </c>
      <c r="W338" s="165" t="str">
        <f>IFERROR(+VLOOKUP(V338,インプットシート!$B:$Z,25,0),"")</f>
        <v/>
      </c>
      <c r="X338" s="165" t="str">
        <f>IFERROR(+VLOOKUP(V338,インプットシート!$B:$Z,21,0),"")</f>
        <v/>
      </c>
      <c r="Y338">
        <v>83</v>
      </c>
      <c r="Z338" s="165" t="str">
        <f t="shared" si="96"/>
        <v>2年目消耗品費83</v>
      </c>
      <c r="AA338" s="165" t="str">
        <f>IFERROR(+VLOOKUP(Z338,インプットシート!$B:$Z,25,0),"")</f>
        <v/>
      </c>
      <c r="AB338" s="165" t="str">
        <f>IFERROR(+VLOOKUP(Z338,インプットシート!$B:$Z,21,0),"")</f>
        <v/>
      </c>
      <c r="AC338">
        <v>83</v>
      </c>
      <c r="AD338" s="165" t="str">
        <f t="shared" si="97"/>
        <v>2年目借料損料83</v>
      </c>
      <c r="AE338" s="165" t="str">
        <f>IFERROR(+VLOOKUP(AD338,インプットシート!$B:$Z,25,0),"")</f>
        <v/>
      </c>
      <c r="AF338" s="165" t="str">
        <f>IFERROR(+VLOOKUP(AD338,インプットシート!$B:$Z,21,0),"")</f>
        <v/>
      </c>
      <c r="AG338">
        <v>83</v>
      </c>
      <c r="AH338" s="165" t="str">
        <f t="shared" si="98"/>
        <v>2年目印刷製本費83</v>
      </c>
      <c r="AI338" s="165" t="str">
        <f>IFERROR(+VLOOKUP(AH338,インプットシート!$B:$Z,25,0),"")</f>
        <v/>
      </c>
      <c r="AJ338" s="165" t="str">
        <f>IFERROR(+VLOOKUP(AH338,インプットシート!$B:$Z,21,0),"")</f>
        <v/>
      </c>
      <c r="AK338">
        <v>83</v>
      </c>
      <c r="AL338" s="165" t="str">
        <f t="shared" si="99"/>
        <v>2年目通信運搬費83</v>
      </c>
      <c r="AM338" s="165" t="str">
        <f>IFERROR(+VLOOKUP(AL338,インプットシート!$B:$Z,25,0),"")</f>
        <v/>
      </c>
      <c r="AN338" s="165" t="str">
        <f>IFERROR(+VLOOKUP(AL338,インプットシート!$B:$Z,21,0),"")</f>
        <v/>
      </c>
      <c r="AO338">
        <v>83</v>
      </c>
      <c r="AP338" s="165" t="str">
        <f t="shared" si="100"/>
        <v>2年目委託費83</v>
      </c>
      <c r="AQ338" s="165" t="str">
        <f>IFERROR(+VLOOKUP(AP338,インプットシート!$B:$Z,25,0),"")</f>
        <v/>
      </c>
      <c r="AR338" s="165" t="str">
        <f>IFERROR(+VLOOKUP(AP338,インプットシート!$B:$Z,21,0),"")</f>
        <v/>
      </c>
      <c r="AS338">
        <v>83</v>
      </c>
      <c r="AT338" s="165" t="str">
        <f t="shared" si="101"/>
        <v>2年目雑役務費83</v>
      </c>
      <c r="AU338" s="165" t="str">
        <f>IFERROR(+VLOOKUP(AT338,インプットシート!$B:$Z,25,0),"")</f>
        <v/>
      </c>
      <c r="AV338" s="165" t="str">
        <f>IFERROR(+VLOOKUP(AT338,インプットシート!$B:$Z,21,0),"")</f>
        <v/>
      </c>
      <c r="AW338">
        <v>83</v>
      </c>
      <c r="AX338" s="165" t="str">
        <f t="shared" si="102"/>
        <v>2年目保険料83</v>
      </c>
      <c r="AY338" s="165" t="str">
        <f>IFERROR(+VLOOKUP(AX338,インプットシート!$B:$Z,25,0),"")</f>
        <v/>
      </c>
      <c r="AZ338" s="165" t="str">
        <f>IFERROR(+VLOOKUP(AX338,インプットシート!$B:$Z,21,0),"")</f>
        <v/>
      </c>
      <c r="BA338">
        <v>83</v>
      </c>
      <c r="BB338" s="165" t="str">
        <f t="shared" si="103"/>
        <v>2年目その他の経費83</v>
      </c>
      <c r="BC338" s="165" t="str">
        <f>IFERROR(+VLOOKUP(BB338,インプットシート!$B:$Z,25,0),"")</f>
        <v/>
      </c>
      <c r="BD338" s="165" t="str">
        <f>IFERROR(+VLOOKUP(BB338,インプットシート!$B:$Z,21,0),"")</f>
        <v/>
      </c>
      <c r="BE338">
        <v>83</v>
      </c>
      <c r="BF338" s="165" t="str">
        <f t="shared" si="104"/>
        <v>2年目参加費収入83</v>
      </c>
      <c r="BG338" s="165" t="str">
        <f>IFERROR(+VLOOKUP(BF338,インプットシート!$B:$Z,25,0),"")</f>
        <v/>
      </c>
      <c r="BH338" s="165" t="str">
        <f>IFERROR(+VLOOKUP(BF338,インプットシート!$B:$Z,21,0),"")</f>
        <v/>
      </c>
      <c r="BI338">
        <v>83</v>
      </c>
      <c r="BJ338" s="165" t="str">
        <f t="shared" si="105"/>
        <v>2年目寄付金・協賛金収入83</v>
      </c>
      <c r="BK338" s="165" t="str">
        <f>IFERROR(+VLOOKUP(BJ338,インプットシート!$B:$Z,25,0),"")</f>
        <v/>
      </c>
      <c r="BL338" s="165" t="str">
        <f>IFERROR(+VLOOKUP(BJ338,インプットシート!$B:$Z,21,0),"")</f>
        <v/>
      </c>
      <c r="BM338">
        <v>83</v>
      </c>
      <c r="BN338" s="165" t="str">
        <f t="shared" si="106"/>
        <v>2年目一般会計繰入金83</v>
      </c>
      <c r="BO338" s="165" t="str">
        <f>IFERROR(+VLOOKUP(BN338,インプットシート!$B:$Z,25,0),"")</f>
        <v/>
      </c>
      <c r="BP338" s="165" t="str">
        <f>IFERROR(+VLOOKUP(BN338,インプットシート!$B:$Z,21,0),"")</f>
        <v/>
      </c>
      <c r="BQ338">
        <v>83</v>
      </c>
      <c r="BR338" s="165" t="str">
        <f t="shared" si="107"/>
        <v>2年目賃金（職員）83</v>
      </c>
      <c r="BS338" s="165" t="str">
        <f>IFERROR(+VLOOKUP(BR338,インプットシート!$B:$Z,25,0),"")</f>
        <v/>
      </c>
      <c r="BT338" s="165" t="str">
        <f>IFERROR(+VLOOKUP(BR338,インプットシート!$B:$Z,21,0),"")</f>
        <v/>
      </c>
    </row>
    <row r="339" spans="1:72">
      <c r="A339">
        <v>84</v>
      </c>
      <c r="B339" s="165" t="str">
        <f t="shared" si="90"/>
        <v>2年目謝金84</v>
      </c>
      <c r="C339" s="165" t="str">
        <f>IFERROR(+VLOOKUP(B339,インプットシート!$B:$Z,25,0),"")</f>
        <v/>
      </c>
      <c r="D339" s="165" t="str">
        <f>IFERROR(+VLOOKUP(B339,インプットシート!$B:$Z,21,0),"")</f>
        <v/>
      </c>
      <c r="E339">
        <v>84</v>
      </c>
      <c r="F339" s="165" t="str">
        <f t="shared" si="91"/>
        <v>2年目旅費84</v>
      </c>
      <c r="G339" s="165" t="str">
        <f>IFERROR(+VLOOKUP(F339,インプットシート!$B:$Z,25,0),"")</f>
        <v/>
      </c>
      <c r="H339" s="165" t="str">
        <f>IFERROR(+VLOOKUP(F339,インプットシート!$B:$Z,21,0),"")</f>
        <v/>
      </c>
      <c r="I339">
        <v>84</v>
      </c>
      <c r="J339" s="165" t="str">
        <f t="shared" si="92"/>
        <v>2年目賃金（アルバイト）84</v>
      </c>
      <c r="K339" s="165" t="str">
        <f>IFERROR(+VLOOKUP(J339,インプットシート!$B:$Z,25,0),"")</f>
        <v/>
      </c>
      <c r="L339" s="165" t="str">
        <f>IFERROR(+VLOOKUP(J339,インプットシート!$B:$Z,21,0),"")</f>
        <v/>
      </c>
      <c r="M339">
        <v>84</v>
      </c>
      <c r="N339" s="165" t="str">
        <f t="shared" si="93"/>
        <v>2年目家賃84</v>
      </c>
      <c r="O339" s="165" t="str">
        <f>IFERROR(+VLOOKUP(N339,インプットシート!$B:$Z,25,0),"")</f>
        <v/>
      </c>
      <c r="P339" s="165" t="str">
        <f>IFERROR(+VLOOKUP(N339,インプットシート!$B:$Z,21,0),"")</f>
        <v/>
      </c>
      <c r="Q339">
        <v>84</v>
      </c>
      <c r="R339" s="165" t="str">
        <f t="shared" si="94"/>
        <v>2年目光熱水費84</v>
      </c>
      <c r="S339" s="165" t="str">
        <f>IFERROR(+VLOOKUP(R339,インプットシート!$B:$Z,25,0),"")</f>
        <v/>
      </c>
      <c r="T339" s="165" t="str">
        <f>IFERROR(+VLOOKUP(R339,インプットシート!$B:$Z,21,0),"")</f>
        <v/>
      </c>
      <c r="U339">
        <v>84</v>
      </c>
      <c r="V339" s="165" t="str">
        <f t="shared" si="95"/>
        <v>2年目備品購入費84</v>
      </c>
      <c r="W339" s="165" t="str">
        <f>IFERROR(+VLOOKUP(V339,インプットシート!$B:$Z,25,0),"")</f>
        <v/>
      </c>
      <c r="X339" s="165" t="str">
        <f>IFERROR(+VLOOKUP(V339,インプットシート!$B:$Z,21,0),"")</f>
        <v/>
      </c>
      <c r="Y339">
        <v>84</v>
      </c>
      <c r="Z339" s="165" t="str">
        <f t="shared" si="96"/>
        <v>2年目消耗品費84</v>
      </c>
      <c r="AA339" s="165" t="str">
        <f>IFERROR(+VLOOKUP(Z339,インプットシート!$B:$Z,25,0),"")</f>
        <v/>
      </c>
      <c r="AB339" s="165" t="str">
        <f>IFERROR(+VLOOKUP(Z339,インプットシート!$B:$Z,21,0),"")</f>
        <v/>
      </c>
      <c r="AC339">
        <v>84</v>
      </c>
      <c r="AD339" s="165" t="str">
        <f t="shared" si="97"/>
        <v>2年目借料損料84</v>
      </c>
      <c r="AE339" s="165" t="str">
        <f>IFERROR(+VLOOKUP(AD339,インプットシート!$B:$Z,25,0),"")</f>
        <v/>
      </c>
      <c r="AF339" s="165" t="str">
        <f>IFERROR(+VLOOKUP(AD339,インプットシート!$B:$Z,21,0),"")</f>
        <v/>
      </c>
      <c r="AG339">
        <v>84</v>
      </c>
      <c r="AH339" s="165" t="str">
        <f t="shared" si="98"/>
        <v>2年目印刷製本費84</v>
      </c>
      <c r="AI339" s="165" t="str">
        <f>IFERROR(+VLOOKUP(AH339,インプットシート!$B:$Z,25,0),"")</f>
        <v/>
      </c>
      <c r="AJ339" s="165" t="str">
        <f>IFERROR(+VLOOKUP(AH339,インプットシート!$B:$Z,21,0),"")</f>
        <v/>
      </c>
      <c r="AK339">
        <v>84</v>
      </c>
      <c r="AL339" s="165" t="str">
        <f t="shared" si="99"/>
        <v>2年目通信運搬費84</v>
      </c>
      <c r="AM339" s="165" t="str">
        <f>IFERROR(+VLOOKUP(AL339,インプットシート!$B:$Z,25,0),"")</f>
        <v/>
      </c>
      <c r="AN339" s="165" t="str">
        <f>IFERROR(+VLOOKUP(AL339,インプットシート!$B:$Z,21,0),"")</f>
        <v/>
      </c>
      <c r="AO339">
        <v>84</v>
      </c>
      <c r="AP339" s="165" t="str">
        <f t="shared" si="100"/>
        <v>2年目委託費84</v>
      </c>
      <c r="AQ339" s="165" t="str">
        <f>IFERROR(+VLOOKUP(AP339,インプットシート!$B:$Z,25,0),"")</f>
        <v/>
      </c>
      <c r="AR339" s="165" t="str">
        <f>IFERROR(+VLOOKUP(AP339,インプットシート!$B:$Z,21,0),"")</f>
        <v/>
      </c>
      <c r="AS339">
        <v>84</v>
      </c>
      <c r="AT339" s="165" t="str">
        <f t="shared" si="101"/>
        <v>2年目雑役務費84</v>
      </c>
      <c r="AU339" s="165" t="str">
        <f>IFERROR(+VLOOKUP(AT339,インプットシート!$B:$Z,25,0),"")</f>
        <v/>
      </c>
      <c r="AV339" s="165" t="str">
        <f>IFERROR(+VLOOKUP(AT339,インプットシート!$B:$Z,21,0),"")</f>
        <v/>
      </c>
      <c r="AW339">
        <v>84</v>
      </c>
      <c r="AX339" s="165" t="str">
        <f t="shared" si="102"/>
        <v>2年目保険料84</v>
      </c>
      <c r="AY339" s="165" t="str">
        <f>IFERROR(+VLOOKUP(AX339,インプットシート!$B:$Z,25,0),"")</f>
        <v/>
      </c>
      <c r="AZ339" s="165" t="str">
        <f>IFERROR(+VLOOKUP(AX339,インプットシート!$B:$Z,21,0),"")</f>
        <v/>
      </c>
      <c r="BA339">
        <v>84</v>
      </c>
      <c r="BB339" s="165" t="str">
        <f t="shared" si="103"/>
        <v>2年目その他の経費84</v>
      </c>
      <c r="BC339" s="165" t="str">
        <f>IFERROR(+VLOOKUP(BB339,インプットシート!$B:$Z,25,0),"")</f>
        <v/>
      </c>
      <c r="BD339" s="165" t="str">
        <f>IFERROR(+VLOOKUP(BB339,インプットシート!$B:$Z,21,0),"")</f>
        <v/>
      </c>
      <c r="BE339">
        <v>84</v>
      </c>
      <c r="BF339" s="165" t="str">
        <f t="shared" si="104"/>
        <v>2年目参加費収入84</v>
      </c>
      <c r="BG339" s="165" t="str">
        <f>IFERROR(+VLOOKUP(BF339,インプットシート!$B:$Z,25,0),"")</f>
        <v/>
      </c>
      <c r="BH339" s="165" t="str">
        <f>IFERROR(+VLOOKUP(BF339,インプットシート!$B:$Z,21,0),"")</f>
        <v/>
      </c>
      <c r="BI339">
        <v>84</v>
      </c>
      <c r="BJ339" s="165" t="str">
        <f t="shared" si="105"/>
        <v>2年目寄付金・協賛金収入84</v>
      </c>
      <c r="BK339" s="165" t="str">
        <f>IFERROR(+VLOOKUP(BJ339,インプットシート!$B:$Z,25,0),"")</f>
        <v/>
      </c>
      <c r="BL339" s="165" t="str">
        <f>IFERROR(+VLOOKUP(BJ339,インプットシート!$B:$Z,21,0),"")</f>
        <v/>
      </c>
      <c r="BM339">
        <v>84</v>
      </c>
      <c r="BN339" s="165" t="str">
        <f t="shared" si="106"/>
        <v>2年目一般会計繰入金84</v>
      </c>
      <c r="BO339" s="165" t="str">
        <f>IFERROR(+VLOOKUP(BN339,インプットシート!$B:$Z,25,0),"")</f>
        <v/>
      </c>
      <c r="BP339" s="165" t="str">
        <f>IFERROR(+VLOOKUP(BN339,インプットシート!$B:$Z,21,0),"")</f>
        <v/>
      </c>
      <c r="BQ339">
        <v>84</v>
      </c>
      <c r="BR339" s="165" t="str">
        <f t="shared" si="107"/>
        <v>2年目賃金（職員）84</v>
      </c>
      <c r="BS339" s="165" t="str">
        <f>IFERROR(+VLOOKUP(BR339,インプットシート!$B:$Z,25,0),"")</f>
        <v/>
      </c>
      <c r="BT339" s="165" t="str">
        <f>IFERROR(+VLOOKUP(BR339,インプットシート!$B:$Z,21,0),"")</f>
        <v/>
      </c>
    </row>
    <row r="340" spans="1:72">
      <c r="A340">
        <v>85</v>
      </c>
      <c r="B340" s="165" t="str">
        <f t="shared" si="90"/>
        <v>2年目謝金85</v>
      </c>
      <c r="C340" s="165" t="str">
        <f>IFERROR(+VLOOKUP(B340,インプットシート!$B:$Z,25,0),"")</f>
        <v/>
      </c>
      <c r="D340" s="165" t="str">
        <f>IFERROR(+VLOOKUP(B340,インプットシート!$B:$Z,21,0),"")</f>
        <v/>
      </c>
      <c r="E340">
        <v>85</v>
      </c>
      <c r="F340" s="165" t="str">
        <f t="shared" si="91"/>
        <v>2年目旅費85</v>
      </c>
      <c r="G340" s="165" t="str">
        <f>IFERROR(+VLOOKUP(F340,インプットシート!$B:$Z,25,0),"")</f>
        <v/>
      </c>
      <c r="H340" s="165" t="str">
        <f>IFERROR(+VLOOKUP(F340,インプットシート!$B:$Z,21,0),"")</f>
        <v/>
      </c>
      <c r="I340">
        <v>85</v>
      </c>
      <c r="J340" s="165" t="str">
        <f t="shared" si="92"/>
        <v>2年目賃金（アルバイト）85</v>
      </c>
      <c r="K340" s="165" t="str">
        <f>IFERROR(+VLOOKUP(J340,インプットシート!$B:$Z,25,0),"")</f>
        <v/>
      </c>
      <c r="L340" s="165" t="str">
        <f>IFERROR(+VLOOKUP(J340,インプットシート!$B:$Z,21,0),"")</f>
        <v/>
      </c>
      <c r="M340">
        <v>85</v>
      </c>
      <c r="N340" s="165" t="str">
        <f t="shared" si="93"/>
        <v>2年目家賃85</v>
      </c>
      <c r="O340" s="165" t="str">
        <f>IFERROR(+VLOOKUP(N340,インプットシート!$B:$Z,25,0),"")</f>
        <v/>
      </c>
      <c r="P340" s="165" t="str">
        <f>IFERROR(+VLOOKUP(N340,インプットシート!$B:$Z,21,0),"")</f>
        <v/>
      </c>
      <c r="Q340">
        <v>85</v>
      </c>
      <c r="R340" s="165" t="str">
        <f t="shared" si="94"/>
        <v>2年目光熱水費85</v>
      </c>
      <c r="S340" s="165" t="str">
        <f>IFERROR(+VLOOKUP(R340,インプットシート!$B:$Z,25,0),"")</f>
        <v/>
      </c>
      <c r="T340" s="165" t="str">
        <f>IFERROR(+VLOOKUP(R340,インプットシート!$B:$Z,21,0),"")</f>
        <v/>
      </c>
      <c r="U340">
        <v>85</v>
      </c>
      <c r="V340" s="165" t="str">
        <f t="shared" si="95"/>
        <v>2年目備品購入費85</v>
      </c>
      <c r="W340" s="165" t="str">
        <f>IFERROR(+VLOOKUP(V340,インプットシート!$B:$Z,25,0),"")</f>
        <v/>
      </c>
      <c r="X340" s="165" t="str">
        <f>IFERROR(+VLOOKUP(V340,インプットシート!$B:$Z,21,0),"")</f>
        <v/>
      </c>
      <c r="Y340">
        <v>85</v>
      </c>
      <c r="Z340" s="165" t="str">
        <f t="shared" si="96"/>
        <v>2年目消耗品費85</v>
      </c>
      <c r="AA340" s="165" t="str">
        <f>IFERROR(+VLOOKUP(Z340,インプットシート!$B:$Z,25,0),"")</f>
        <v/>
      </c>
      <c r="AB340" s="165" t="str">
        <f>IFERROR(+VLOOKUP(Z340,インプットシート!$B:$Z,21,0),"")</f>
        <v/>
      </c>
      <c r="AC340">
        <v>85</v>
      </c>
      <c r="AD340" s="165" t="str">
        <f t="shared" si="97"/>
        <v>2年目借料損料85</v>
      </c>
      <c r="AE340" s="165" t="str">
        <f>IFERROR(+VLOOKUP(AD340,インプットシート!$B:$Z,25,0),"")</f>
        <v/>
      </c>
      <c r="AF340" s="165" t="str">
        <f>IFERROR(+VLOOKUP(AD340,インプットシート!$B:$Z,21,0),"")</f>
        <v/>
      </c>
      <c r="AG340">
        <v>85</v>
      </c>
      <c r="AH340" s="165" t="str">
        <f t="shared" si="98"/>
        <v>2年目印刷製本費85</v>
      </c>
      <c r="AI340" s="165" t="str">
        <f>IFERROR(+VLOOKUP(AH340,インプットシート!$B:$Z,25,0),"")</f>
        <v/>
      </c>
      <c r="AJ340" s="165" t="str">
        <f>IFERROR(+VLOOKUP(AH340,インプットシート!$B:$Z,21,0),"")</f>
        <v/>
      </c>
      <c r="AK340">
        <v>85</v>
      </c>
      <c r="AL340" s="165" t="str">
        <f t="shared" si="99"/>
        <v>2年目通信運搬費85</v>
      </c>
      <c r="AM340" s="165" t="str">
        <f>IFERROR(+VLOOKUP(AL340,インプットシート!$B:$Z,25,0),"")</f>
        <v/>
      </c>
      <c r="AN340" s="165" t="str">
        <f>IFERROR(+VLOOKUP(AL340,インプットシート!$B:$Z,21,0),"")</f>
        <v/>
      </c>
      <c r="AO340">
        <v>85</v>
      </c>
      <c r="AP340" s="165" t="str">
        <f t="shared" si="100"/>
        <v>2年目委託費85</v>
      </c>
      <c r="AQ340" s="165" t="str">
        <f>IFERROR(+VLOOKUP(AP340,インプットシート!$B:$Z,25,0),"")</f>
        <v/>
      </c>
      <c r="AR340" s="165" t="str">
        <f>IFERROR(+VLOOKUP(AP340,インプットシート!$B:$Z,21,0),"")</f>
        <v/>
      </c>
      <c r="AS340">
        <v>85</v>
      </c>
      <c r="AT340" s="165" t="str">
        <f t="shared" si="101"/>
        <v>2年目雑役務費85</v>
      </c>
      <c r="AU340" s="165" t="str">
        <f>IFERROR(+VLOOKUP(AT340,インプットシート!$B:$Z,25,0),"")</f>
        <v/>
      </c>
      <c r="AV340" s="165" t="str">
        <f>IFERROR(+VLOOKUP(AT340,インプットシート!$B:$Z,21,0),"")</f>
        <v/>
      </c>
      <c r="AW340">
        <v>85</v>
      </c>
      <c r="AX340" s="165" t="str">
        <f t="shared" si="102"/>
        <v>2年目保険料85</v>
      </c>
      <c r="AY340" s="165" t="str">
        <f>IFERROR(+VLOOKUP(AX340,インプットシート!$B:$Z,25,0),"")</f>
        <v/>
      </c>
      <c r="AZ340" s="165" t="str">
        <f>IFERROR(+VLOOKUP(AX340,インプットシート!$B:$Z,21,0),"")</f>
        <v/>
      </c>
      <c r="BA340">
        <v>85</v>
      </c>
      <c r="BB340" s="165" t="str">
        <f t="shared" si="103"/>
        <v>2年目その他の経費85</v>
      </c>
      <c r="BC340" s="165" t="str">
        <f>IFERROR(+VLOOKUP(BB340,インプットシート!$B:$Z,25,0),"")</f>
        <v/>
      </c>
      <c r="BD340" s="165" t="str">
        <f>IFERROR(+VLOOKUP(BB340,インプットシート!$B:$Z,21,0),"")</f>
        <v/>
      </c>
      <c r="BE340">
        <v>85</v>
      </c>
      <c r="BF340" s="165" t="str">
        <f t="shared" si="104"/>
        <v>2年目参加費収入85</v>
      </c>
      <c r="BG340" s="165" t="str">
        <f>IFERROR(+VLOOKUP(BF340,インプットシート!$B:$Z,25,0),"")</f>
        <v/>
      </c>
      <c r="BH340" s="165" t="str">
        <f>IFERROR(+VLOOKUP(BF340,インプットシート!$B:$Z,21,0),"")</f>
        <v/>
      </c>
      <c r="BI340">
        <v>85</v>
      </c>
      <c r="BJ340" s="165" t="str">
        <f t="shared" si="105"/>
        <v>2年目寄付金・協賛金収入85</v>
      </c>
      <c r="BK340" s="165" t="str">
        <f>IFERROR(+VLOOKUP(BJ340,インプットシート!$B:$Z,25,0),"")</f>
        <v/>
      </c>
      <c r="BL340" s="165" t="str">
        <f>IFERROR(+VLOOKUP(BJ340,インプットシート!$B:$Z,21,0),"")</f>
        <v/>
      </c>
      <c r="BM340">
        <v>85</v>
      </c>
      <c r="BN340" s="165" t="str">
        <f t="shared" si="106"/>
        <v>2年目一般会計繰入金85</v>
      </c>
      <c r="BO340" s="165" t="str">
        <f>IFERROR(+VLOOKUP(BN340,インプットシート!$B:$Z,25,0),"")</f>
        <v/>
      </c>
      <c r="BP340" s="165" t="str">
        <f>IFERROR(+VLOOKUP(BN340,インプットシート!$B:$Z,21,0),"")</f>
        <v/>
      </c>
      <c r="BQ340">
        <v>85</v>
      </c>
      <c r="BR340" s="165" t="str">
        <f t="shared" si="107"/>
        <v>2年目賃金（職員）85</v>
      </c>
      <c r="BS340" s="165" t="str">
        <f>IFERROR(+VLOOKUP(BR340,インプットシート!$B:$Z,25,0),"")</f>
        <v/>
      </c>
      <c r="BT340" s="165" t="str">
        <f>IFERROR(+VLOOKUP(BR340,インプットシート!$B:$Z,21,0),"")</f>
        <v/>
      </c>
    </row>
    <row r="341" spans="1:72">
      <c r="A341">
        <v>86</v>
      </c>
      <c r="B341" s="165" t="str">
        <f t="shared" si="90"/>
        <v>2年目謝金86</v>
      </c>
      <c r="C341" s="165" t="str">
        <f>IFERROR(+VLOOKUP(B341,インプットシート!$B:$Z,25,0),"")</f>
        <v/>
      </c>
      <c r="D341" s="165" t="str">
        <f>IFERROR(+VLOOKUP(B341,インプットシート!$B:$Z,21,0),"")</f>
        <v/>
      </c>
      <c r="E341">
        <v>86</v>
      </c>
      <c r="F341" s="165" t="str">
        <f t="shared" si="91"/>
        <v>2年目旅費86</v>
      </c>
      <c r="G341" s="165" t="str">
        <f>IFERROR(+VLOOKUP(F341,インプットシート!$B:$Z,25,0),"")</f>
        <v/>
      </c>
      <c r="H341" s="165" t="str">
        <f>IFERROR(+VLOOKUP(F341,インプットシート!$B:$Z,21,0),"")</f>
        <v/>
      </c>
      <c r="I341">
        <v>86</v>
      </c>
      <c r="J341" s="165" t="str">
        <f t="shared" si="92"/>
        <v>2年目賃金（アルバイト）86</v>
      </c>
      <c r="K341" s="165" t="str">
        <f>IFERROR(+VLOOKUP(J341,インプットシート!$B:$Z,25,0),"")</f>
        <v/>
      </c>
      <c r="L341" s="165" t="str">
        <f>IFERROR(+VLOOKUP(J341,インプットシート!$B:$Z,21,0),"")</f>
        <v/>
      </c>
      <c r="M341">
        <v>86</v>
      </c>
      <c r="N341" s="165" t="str">
        <f t="shared" si="93"/>
        <v>2年目家賃86</v>
      </c>
      <c r="O341" s="165" t="str">
        <f>IFERROR(+VLOOKUP(N341,インプットシート!$B:$Z,25,0),"")</f>
        <v/>
      </c>
      <c r="P341" s="165" t="str">
        <f>IFERROR(+VLOOKUP(N341,インプットシート!$B:$Z,21,0),"")</f>
        <v/>
      </c>
      <c r="Q341">
        <v>86</v>
      </c>
      <c r="R341" s="165" t="str">
        <f t="shared" si="94"/>
        <v>2年目光熱水費86</v>
      </c>
      <c r="S341" s="165" t="str">
        <f>IFERROR(+VLOOKUP(R341,インプットシート!$B:$Z,25,0),"")</f>
        <v/>
      </c>
      <c r="T341" s="165" t="str">
        <f>IFERROR(+VLOOKUP(R341,インプットシート!$B:$Z,21,0),"")</f>
        <v/>
      </c>
      <c r="U341">
        <v>86</v>
      </c>
      <c r="V341" s="165" t="str">
        <f t="shared" si="95"/>
        <v>2年目備品購入費86</v>
      </c>
      <c r="W341" s="165" t="str">
        <f>IFERROR(+VLOOKUP(V341,インプットシート!$B:$Z,25,0),"")</f>
        <v/>
      </c>
      <c r="X341" s="165" t="str">
        <f>IFERROR(+VLOOKUP(V341,インプットシート!$B:$Z,21,0),"")</f>
        <v/>
      </c>
      <c r="Y341">
        <v>86</v>
      </c>
      <c r="Z341" s="165" t="str">
        <f t="shared" si="96"/>
        <v>2年目消耗品費86</v>
      </c>
      <c r="AA341" s="165" t="str">
        <f>IFERROR(+VLOOKUP(Z341,インプットシート!$B:$Z,25,0),"")</f>
        <v/>
      </c>
      <c r="AB341" s="165" t="str">
        <f>IFERROR(+VLOOKUP(Z341,インプットシート!$B:$Z,21,0),"")</f>
        <v/>
      </c>
      <c r="AC341">
        <v>86</v>
      </c>
      <c r="AD341" s="165" t="str">
        <f t="shared" si="97"/>
        <v>2年目借料損料86</v>
      </c>
      <c r="AE341" s="165" t="str">
        <f>IFERROR(+VLOOKUP(AD341,インプットシート!$B:$Z,25,0),"")</f>
        <v/>
      </c>
      <c r="AF341" s="165" t="str">
        <f>IFERROR(+VLOOKUP(AD341,インプットシート!$B:$Z,21,0),"")</f>
        <v/>
      </c>
      <c r="AG341">
        <v>86</v>
      </c>
      <c r="AH341" s="165" t="str">
        <f t="shared" si="98"/>
        <v>2年目印刷製本費86</v>
      </c>
      <c r="AI341" s="165" t="str">
        <f>IFERROR(+VLOOKUP(AH341,インプットシート!$B:$Z,25,0),"")</f>
        <v/>
      </c>
      <c r="AJ341" s="165" t="str">
        <f>IFERROR(+VLOOKUP(AH341,インプットシート!$B:$Z,21,0),"")</f>
        <v/>
      </c>
      <c r="AK341">
        <v>86</v>
      </c>
      <c r="AL341" s="165" t="str">
        <f t="shared" si="99"/>
        <v>2年目通信運搬費86</v>
      </c>
      <c r="AM341" s="165" t="str">
        <f>IFERROR(+VLOOKUP(AL341,インプットシート!$B:$Z,25,0),"")</f>
        <v/>
      </c>
      <c r="AN341" s="165" t="str">
        <f>IFERROR(+VLOOKUP(AL341,インプットシート!$B:$Z,21,0),"")</f>
        <v/>
      </c>
      <c r="AO341">
        <v>86</v>
      </c>
      <c r="AP341" s="165" t="str">
        <f t="shared" si="100"/>
        <v>2年目委託費86</v>
      </c>
      <c r="AQ341" s="165" t="str">
        <f>IFERROR(+VLOOKUP(AP341,インプットシート!$B:$Z,25,0),"")</f>
        <v/>
      </c>
      <c r="AR341" s="165" t="str">
        <f>IFERROR(+VLOOKUP(AP341,インプットシート!$B:$Z,21,0),"")</f>
        <v/>
      </c>
      <c r="AS341">
        <v>86</v>
      </c>
      <c r="AT341" s="165" t="str">
        <f t="shared" si="101"/>
        <v>2年目雑役務費86</v>
      </c>
      <c r="AU341" s="165" t="str">
        <f>IFERROR(+VLOOKUP(AT341,インプットシート!$B:$Z,25,0),"")</f>
        <v/>
      </c>
      <c r="AV341" s="165" t="str">
        <f>IFERROR(+VLOOKUP(AT341,インプットシート!$B:$Z,21,0),"")</f>
        <v/>
      </c>
      <c r="AW341">
        <v>86</v>
      </c>
      <c r="AX341" s="165" t="str">
        <f t="shared" si="102"/>
        <v>2年目保険料86</v>
      </c>
      <c r="AY341" s="165" t="str">
        <f>IFERROR(+VLOOKUP(AX341,インプットシート!$B:$Z,25,0),"")</f>
        <v/>
      </c>
      <c r="AZ341" s="165" t="str">
        <f>IFERROR(+VLOOKUP(AX341,インプットシート!$B:$Z,21,0),"")</f>
        <v/>
      </c>
      <c r="BA341">
        <v>86</v>
      </c>
      <c r="BB341" s="165" t="str">
        <f t="shared" si="103"/>
        <v>2年目その他の経費86</v>
      </c>
      <c r="BC341" s="165" t="str">
        <f>IFERROR(+VLOOKUP(BB341,インプットシート!$B:$Z,25,0),"")</f>
        <v/>
      </c>
      <c r="BD341" s="165" t="str">
        <f>IFERROR(+VLOOKUP(BB341,インプットシート!$B:$Z,21,0),"")</f>
        <v/>
      </c>
      <c r="BE341">
        <v>86</v>
      </c>
      <c r="BF341" s="165" t="str">
        <f t="shared" si="104"/>
        <v>2年目参加費収入86</v>
      </c>
      <c r="BG341" s="165" t="str">
        <f>IFERROR(+VLOOKUP(BF341,インプットシート!$B:$Z,25,0),"")</f>
        <v/>
      </c>
      <c r="BH341" s="165" t="str">
        <f>IFERROR(+VLOOKUP(BF341,インプットシート!$B:$Z,21,0),"")</f>
        <v/>
      </c>
      <c r="BI341">
        <v>86</v>
      </c>
      <c r="BJ341" s="165" t="str">
        <f t="shared" si="105"/>
        <v>2年目寄付金・協賛金収入86</v>
      </c>
      <c r="BK341" s="165" t="str">
        <f>IFERROR(+VLOOKUP(BJ341,インプットシート!$B:$Z,25,0),"")</f>
        <v/>
      </c>
      <c r="BL341" s="165" t="str">
        <f>IFERROR(+VLOOKUP(BJ341,インプットシート!$B:$Z,21,0),"")</f>
        <v/>
      </c>
      <c r="BM341">
        <v>86</v>
      </c>
      <c r="BN341" s="165" t="str">
        <f t="shared" si="106"/>
        <v>2年目一般会計繰入金86</v>
      </c>
      <c r="BO341" s="165" t="str">
        <f>IFERROR(+VLOOKUP(BN341,インプットシート!$B:$Z,25,0),"")</f>
        <v/>
      </c>
      <c r="BP341" s="165" t="str">
        <f>IFERROR(+VLOOKUP(BN341,インプットシート!$B:$Z,21,0),"")</f>
        <v/>
      </c>
      <c r="BQ341">
        <v>86</v>
      </c>
      <c r="BR341" s="165" t="str">
        <f t="shared" si="107"/>
        <v>2年目賃金（職員）86</v>
      </c>
      <c r="BS341" s="165" t="str">
        <f>IFERROR(+VLOOKUP(BR341,インプットシート!$B:$Z,25,0),"")</f>
        <v/>
      </c>
      <c r="BT341" s="165" t="str">
        <f>IFERROR(+VLOOKUP(BR341,インプットシート!$B:$Z,21,0),"")</f>
        <v/>
      </c>
    </row>
    <row r="342" spans="1:72">
      <c r="A342">
        <v>87</v>
      </c>
      <c r="B342" s="165" t="str">
        <f t="shared" si="90"/>
        <v>2年目謝金87</v>
      </c>
      <c r="C342" s="165" t="str">
        <f>IFERROR(+VLOOKUP(B342,インプットシート!$B:$Z,25,0),"")</f>
        <v/>
      </c>
      <c r="D342" s="165" t="str">
        <f>IFERROR(+VLOOKUP(B342,インプットシート!$B:$Z,21,0),"")</f>
        <v/>
      </c>
      <c r="E342">
        <v>87</v>
      </c>
      <c r="F342" s="165" t="str">
        <f t="shared" si="91"/>
        <v>2年目旅費87</v>
      </c>
      <c r="G342" s="165" t="str">
        <f>IFERROR(+VLOOKUP(F342,インプットシート!$B:$Z,25,0),"")</f>
        <v/>
      </c>
      <c r="H342" s="165" t="str">
        <f>IFERROR(+VLOOKUP(F342,インプットシート!$B:$Z,21,0),"")</f>
        <v/>
      </c>
      <c r="I342">
        <v>87</v>
      </c>
      <c r="J342" s="165" t="str">
        <f t="shared" si="92"/>
        <v>2年目賃金（アルバイト）87</v>
      </c>
      <c r="K342" s="165" t="str">
        <f>IFERROR(+VLOOKUP(J342,インプットシート!$B:$Z,25,0),"")</f>
        <v/>
      </c>
      <c r="L342" s="165" t="str">
        <f>IFERROR(+VLOOKUP(J342,インプットシート!$B:$Z,21,0),"")</f>
        <v/>
      </c>
      <c r="M342">
        <v>87</v>
      </c>
      <c r="N342" s="165" t="str">
        <f t="shared" si="93"/>
        <v>2年目家賃87</v>
      </c>
      <c r="O342" s="165" t="str">
        <f>IFERROR(+VLOOKUP(N342,インプットシート!$B:$Z,25,0),"")</f>
        <v/>
      </c>
      <c r="P342" s="165" t="str">
        <f>IFERROR(+VLOOKUP(N342,インプットシート!$B:$Z,21,0),"")</f>
        <v/>
      </c>
      <c r="Q342">
        <v>87</v>
      </c>
      <c r="R342" s="165" t="str">
        <f t="shared" si="94"/>
        <v>2年目光熱水費87</v>
      </c>
      <c r="S342" s="165" t="str">
        <f>IFERROR(+VLOOKUP(R342,インプットシート!$B:$Z,25,0),"")</f>
        <v/>
      </c>
      <c r="T342" s="165" t="str">
        <f>IFERROR(+VLOOKUP(R342,インプットシート!$B:$Z,21,0),"")</f>
        <v/>
      </c>
      <c r="U342">
        <v>87</v>
      </c>
      <c r="V342" s="165" t="str">
        <f t="shared" si="95"/>
        <v>2年目備品購入費87</v>
      </c>
      <c r="W342" s="165" t="str">
        <f>IFERROR(+VLOOKUP(V342,インプットシート!$B:$Z,25,0),"")</f>
        <v/>
      </c>
      <c r="X342" s="165" t="str">
        <f>IFERROR(+VLOOKUP(V342,インプットシート!$B:$Z,21,0),"")</f>
        <v/>
      </c>
      <c r="Y342">
        <v>87</v>
      </c>
      <c r="Z342" s="165" t="str">
        <f t="shared" si="96"/>
        <v>2年目消耗品費87</v>
      </c>
      <c r="AA342" s="165" t="str">
        <f>IFERROR(+VLOOKUP(Z342,インプットシート!$B:$Z,25,0),"")</f>
        <v/>
      </c>
      <c r="AB342" s="165" t="str">
        <f>IFERROR(+VLOOKUP(Z342,インプットシート!$B:$Z,21,0),"")</f>
        <v/>
      </c>
      <c r="AC342">
        <v>87</v>
      </c>
      <c r="AD342" s="165" t="str">
        <f t="shared" si="97"/>
        <v>2年目借料損料87</v>
      </c>
      <c r="AE342" s="165" t="str">
        <f>IFERROR(+VLOOKUP(AD342,インプットシート!$B:$Z,25,0),"")</f>
        <v/>
      </c>
      <c r="AF342" s="165" t="str">
        <f>IFERROR(+VLOOKUP(AD342,インプットシート!$B:$Z,21,0),"")</f>
        <v/>
      </c>
      <c r="AG342">
        <v>87</v>
      </c>
      <c r="AH342" s="165" t="str">
        <f t="shared" si="98"/>
        <v>2年目印刷製本費87</v>
      </c>
      <c r="AI342" s="165" t="str">
        <f>IFERROR(+VLOOKUP(AH342,インプットシート!$B:$Z,25,0),"")</f>
        <v/>
      </c>
      <c r="AJ342" s="165" t="str">
        <f>IFERROR(+VLOOKUP(AH342,インプットシート!$B:$Z,21,0),"")</f>
        <v/>
      </c>
      <c r="AK342">
        <v>87</v>
      </c>
      <c r="AL342" s="165" t="str">
        <f t="shared" si="99"/>
        <v>2年目通信運搬費87</v>
      </c>
      <c r="AM342" s="165" t="str">
        <f>IFERROR(+VLOOKUP(AL342,インプットシート!$B:$Z,25,0),"")</f>
        <v/>
      </c>
      <c r="AN342" s="165" t="str">
        <f>IFERROR(+VLOOKUP(AL342,インプットシート!$B:$Z,21,0),"")</f>
        <v/>
      </c>
      <c r="AO342">
        <v>87</v>
      </c>
      <c r="AP342" s="165" t="str">
        <f t="shared" si="100"/>
        <v>2年目委託費87</v>
      </c>
      <c r="AQ342" s="165" t="str">
        <f>IFERROR(+VLOOKUP(AP342,インプットシート!$B:$Z,25,0),"")</f>
        <v/>
      </c>
      <c r="AR342" s="165" t="str">
        <f>IFERROR(+VLOOKUP(AP342,インプットシート!$B:$Z,21,0),"")</f>
        <v/>
      </c>
      <c r="AS342">
        <v>87</v>
      </c>
      <c r="AT342" s="165" t="str">
        <f t="shared" si="101"/>
        <v>2年目雑役務費87</v>
      </c>
      <c r="AU342" s="165" t="str">
        <f>IFERROR(+VLOOKUP(AT342,インプットシート!$B:$Z,25,0),"")</f>
        <v/>
      </c>
      <c r="AV342" s="165" t="str">
        <f>IFERROR(+VLOOKUP(AT342,インプットシート!$B:$Z,21,0),"")</f>
        <v/>
      </c>
      <c r="AW342">
        <v>87</v>
      </c>
      <c r="AX342" s="165" t="str">
        <f t="shared" si="102"/>
        <v>2年目保険料87</v>
      </c>
      <c r="AY342" s="165" t="str">
        <f>IFERROR(+VLOOKUP(AX342,インプットシート!$B:$Z,25,0),"")</f>
        <v/>
      </c>
      <c r="AZ342" s="165" t="str">
        <f>IFERROR(+VLOOKUP(AX342,インプットシート!$B:$Z,21,0),"")</f>
        <v/>
      </c>
      <c r="BA342">
        <v>87</v>
      </c>
      <c r="BB342" s="165" t="str">
        <f t="shared" si="103"/>
        <v>2年目その他の経費87</v>
      </c>
      <c r="BC342" s="165" t="str">
        <f>IFERROR(+VLOOKUP(BB342,インプットシート!$B:$Z,25,0),"")</f>
        <v/>
      </c>
      <c r="BD342" s="165" t="str">
        <f>IFERROR(+VLOOKUP(BB342,インプットシート!$B:$Z,21,0),"")</f>
        <v/>
      </c>
      <c r="BE342">
        <v>87</v>
      </c>
      <c r="BF342" s="165" t="str">
        <f t="shared" si="104"/>
        <v>2年目参加費収入87</v>
      </c>
      <c r="BG342" s="165" t="str">
        <f>IFERROR(+VLOOKUP(BF342,インプットシート!$B:$Z,25,0),"")</f>
        <v/>
      </c>
      <c r="BH342" s="165" t="str">
        <f>IFERROR(+VLOOKUP(BF342,インプットシート!$B:$Z,21,0),"")</f>
        <v/>
      </c>
      <c r="BI342">
        <v>87</v>
      </c>
      <c r="BJ342" s="165" t="str">
        <f t="shared" si="105"/>
        <v>2年目寄付金・協賛金収入87</v>
      </c>
      <c r="BK342" s="165" t="str">
        <f>IFERROR(+VLOOKUP(BJ342,インプットシート!$B:$Z,25,0),"")</f>
        <v/>
      </c>
      <c r="BL342" s="165" t="str">
        <f>IFERROR(+VLOOKUP(BJ342,インプットシート!$B:$Z,21,0),"")</f>
        <v/>
      </c>
      <c r="BM342">
        <v>87</v>
      </c>
      <c r="BN342" s="165" t="str">
        <f t="shared" si="106"/>
        <v>2年目一般会計繰入金87</v>
      </c>
      <c r="BO342" s="165" t="str">
        <f>IFERROR(+VLOOKUP(BN342,インプットシート!$B:$Z,25,0),"")</f>
        <v/>
      </c>
      <c r="BP342" s="165" t="str">
        <f>IFERROR(+VLOOKUP(BN342,インプットシート!$B:$Z,21,0),"")</f>
        <v/>
      </c>
      <c r="BQ342">
        <v>87</v>
      </c>
      <c r="BR342" s="165" t="str">
        <f t="shared" si="107"/>
        <v>2年目賃金（職員）87</v>
      </c>
      <c r="BS342" s="165" t="str">
        <f>IFERROR(+VLOOKUP(BR342,インプットシート!$B:$Z,25,0),"")</f>
        <v/>
      </c>
      <c r="BT342" s="165" t="str">
        <f>IFERROR(+VLOOKUP(BR342,インプットシート!$B:$Z,21,0),"")</f>
        <v/>
      </c>
    </row>
    <row r="343" spans="1:72">
      <c r="A343">
        <v>88</v>
      </c>
      <c r="B343" s="165" t="str">
        <f t="shared" si="90"/>
        <v>2年目謝金88</v>
      </c>
      <c r="C343" s="165" t="str">
        <f>IFERROR(+VLOOKUP(B343,インプットシート!$B:$Z,25,0),"")</f>
        <v/>
      </c>
      <c r="D343" s="165" t="str">
        <f>IFERROR(+VLOOKUP(B343,インプットシート!$B:$Z,21,0),"")</f>
        <v/>
      </c>
      <c r="E343">
        <v>88</v>
      </c>
      <c r="F343" s="165" t="str">
        <f t="shared" si="91"/>
        <v>2年目旅費88</v>
      </c>
      <c r="G343" s="165" t="str">
        <f>IFERROR(+VLOOKUP(F343,インプットシート!$B:$Z,25,0),"")</f>
        <v/>
      </c>
      <c r="H343" s="165" t="str">
        <f>IFERROR(+VLOOKUP(F343,インプットシート!$B:$Z,21,0),"")</f>
        <v/>
      </c>
      <c r="I343">
        <v>88</v>
      </c>
      <c r="J343" s="165" t="str">
        <f t="shared" si="92"/>
        <v>2年目賃金（アルバイト）88</v>
      </c>
      <c r="K343" s="165" t="str">
        <f>IFERROR(+VLOOKUP(J343,インプットシート!$B:$Z,25,0),"")</f>
        <v/>
      </c>
      <c r="L343" s="165" t="str">
        <f>IFERROR(+VLOOKUP(J343,インプットシート!$B:$Z,21,0),"")</f>
        <v/>
      </c>
      <c r="M343">
        <v>88</v>
      </c>
      <c r="N343" s="165" t="str">
        <f t="shared" si="93"/>
        <v>2年目家賃88</v>
      </c>
      <c r="O343" s="165" t="str">
        <f>IFERROR(+VLOOKUP(N343,インプットシート!$B:$Z,25,0),"")</f>
        <v/>
      </c>
      <c r="P343" s="165" t="str">
        <f>IFERROR(+VLOOKUP(N343,インプットシート!$B:$Z,21,0),"")</f>
        <v/>
      </c>
      <c r="Q343">
        <v>88</v>
      </c>
      <c r="R343" s="165" t="str">
        <f t="shared" si="94"/>
        <v>2年目光熱水費88</v>
      </c>
      <c r="S343" s="165" t="str">
        <f>IFERROR(+VLOOKUP(R343,インプットシート!$B:$Z,25,0),"")</f>
        <v/>
      </c>
      <c r="T343" s="165" t="str">
        <f>IFERROR(+VLOOKUP(R343,インプットシート!$B:$Z,21,0),"")</f>
        <v/>
      </c>
      <c r="U343">
        <v>88</v>
      </c>
      <c r="V343" s="165" t="str">
        <f t="shared" si="95"/>
        <v>2年目備品購入費88</v>
      </c>
      <c r="W343" s="165" t="str">
        <f>IFERROR(+VLOOKUP(V343,インプットシート!$B:$Z,25,0),"")</f>
        <v/>
      </c>
      <c r="X343" s="165" t="str">
        <f>IFERROR(+VLOOKUP(V343,インプットシート!$B:$Z,21,0),"")</f>
        <v/>
      </c>
      <c r="Y343">
        <v>88</v>
      </c>
      <c r="Z343" s="165" t="str">
        <f t="shared" si="96"/>
        <v>2年目消耗品費88</v>
      </c>
      <c r="AA343" s="165" t="str">
        <f>IFERROR(+VLOOKUP(Z343,インプットシート!$B:$Z,25,0),"")</f>
        <v/>
      </c>
      <c r="AB343" s="165" t="str">
        <f>IFERROR(+VLOOKUP(Z343,インプットシート!$B:$Z,21,0),"")</f>
        <v/>
      </c>
      <c r="AC343">
        <v>88</v>
      </c>
      <c r="AD343" s="165" t="str">
        <f t="shared" si="97"/>
        <v>2年目借料損料88</v>
      </c>
      <c r="AE343" s="165" t="str">
        <f>IFERROR(+VLOOKUP(AD343,インプットシート!$B:$Z,25,0),"")</f>
        <v/>
      </c>
      <c r="AF343" s="165" t="str">
        <f>IFERROR(+VLOOKUP(AD343,インプットシート!$B:$Z,21,0),"")</f>
        <v/>
      </c>
      <c r="AG343">
        <v>88</v>
      </c>
      <c r="AH343" s="165" t="str">
        <f t="shared" si="98"/>
        <v>2年目印刷製本費88</v>
      </c>
      <c r="AI343" s="165" t="str">
        <f>IFERROR(+VLOOKUP(AH343,インプットシート!$B:$Z,25,0),"")</f>
        <v/>
      </c>
      <c r="AJ343" s="165" t="str">
        <f>IFERROR(+VLOOKUP(AH343,インプットシート!$B:$Z,21,0),"")</f>
        <v/>
      </c>
      <c r="AK343">
        <v>88</v>
      </c>
      <c r="AL343" s="165" t="str">
        <f t="shared" si="99"/>
        <v>2年目通信運搬費88</v>
      </c>
      <c r="AM343" s="165" t="str">
        <f>IFERROR(+VLOOKUP(AL343,インプットシート!$B:$Z,25,0),"")</f>
        <v/>
      </c>
      <c r="AN343" s="165" t="str">
        <f>IFERROR(+VLOOKUP(AL343,インプットシート!$B:$Z,21,0),"")</f>
        <v/>
      </c>
      <c r="AO343">
        <v>88</v>
      </c>
      <c r="AP343" s="165" t="str">
        <f t="shared" si="100"/>
        <v>2年目委託費88</v>
      </c>
      <c r="AQ343" s="165" t="str">
        <f>IFERROR(+VLOOKUP(AP343,インプットシート!$B:$Z,25,0),"")</f>
        <v/>
      </c>
      <c r="AR343" s="165" t="str">
        <f>IFERROR(+VLOOKUP(AP343,インプットシート!$B:$Z,21,0),"")</f>
        <v/>
      </c>
      <c r="AS343">
        <v>88</v>
      </c>
      <c r="AT343" s="165" t="str">
        <f t="shared" si="101"/>
        <v>2年目雑役務費88</v>
      </c>
      <c r="AU343" s="165" t="str">
        <f>IFERROR(+VLOOKUP(AT343,インプットシート!$B:$Z,25,0),"")</f>
        <v/>
      </c>
      <c r="AV343" s="165" t="str">
        <f>IFERROR(+VLOOKUP(AT343,インプットシート!$B:$Z,21,0),"")</f>
        <v/>
      </c>
      <c r="AW343">
        <v>88</v>
      </c>
      <c r="AX343" s="165" t="str">
        <f t="shared" si="102"/>
        <v>2年目保険料88</v>
      </c>
      <c r="AY343" s="165" t="str">
        <f>IFERROR(+VLOOKUP(AX343,インプットシート!$B:$Z,25,0),"")</f>
        <v/>
      </c>
      <c r="AZ343" s="165" t="str">
        <f>IFERROR(+VLOOKUP(AX343,インプットシート!$B:$Z,21,0),"")</f>
        <v/>
      </c>
      <c r="BA343">
        <v>88</v>
      </c>
      <c r="BB343" s="165" t="str">
        <f t="shared" si="103"/>
        <v>2年目その他の経費88</v>
      </c>
      <c r="BC343" s="165" t="str">
        <f>IFERROR(+VLOOKUP(BB343,インプットシート!$B:$Z,25,0),"")</f>
        <v/>
      </c>
      <c r="BD343" s="165" t="str">
        <f>IFERROR(+VLOOKUP(BB343,インプットシート!$B:$Z,21,0),"")</f>
        <v/>
      </c>
      <c r="BE343">
        <v>88</v>
      </c>
      <c r="BF343" s="165" t="str">
        <f t="shared" si="104"/>
        <v>2年目参加費収入88</v>
      </c>
      <c r="BG343" s="165" t="str">
        <f>IFERROR(+VLOOKUP(BF343,インプットシート!$B:$Z,25,0),"")</f>
        <v/>
      </c>
      <c r="BH343" s="165" t="str">
        <f>IFERROR(+VLOOKUP(BF343,インプットシート!$B:$Z,21,0),"")</f>
        <v/>
      </c>
      <c r="BI343">
        <v>88</v>
      </c>
      <c r="BJ343" s="165" t="str">
        <f t="shared" si="105"/>
        <v>2年目寄付金・協賛金収入88</v>
      </c>
      <c r="BK343" s="165" t="str">
        <f>IFERROR(+VLOOKUP(BJ343,インプットシート!$B:$Z,25,0),"")</f>
        <v/>
      </c>
      <c r="BL343" s="165" t="str">
        <f>IFERROR(+VLOOKUP(BJ343,インプットシート!$B:$Z,21,0),"")</f>
        <v/>
      </c>
      <c r="BM343">
        <v>88</v>
      </c>
      <c r="BN343" s="165" t="str">
        <f t="shared" si="106"/>
        <v>2年目一般会計繰入金88</v>
      </c>
      <c r="BO343" s="165" t="str">
        <f>IFERROR(+VLOOKUP(BN343,インプットシート!$B:$Z,25,0),"")</f>
        <v/>
      </c>
      <c r="BP343" s="165" t="str">
        <f>IFERROR(+VLOOKUP(BN343,インプットシート!$B:$Z,21,0),"")</f>
        <v/>
      </c>
      <c r="BQ343">
        <v>88</v>
      </c>
      <c r="BR343" s="165" t="str">
        <f t="shared" si="107"/>
        <v>2年目賃金（職員）88</v>
      </c>
      <c r="BS343" s="165" t="str">
        <f>IFERROR(+VLOOKUP(BR343,インプットシート!$B:$Z,25,0),"")</f>
        <v/>
      </c>
      <c r="BT343" s="165" t="str">
        <f>IFERROR(+VLOOKUP(BR343,インプットシート!$B:$Z,21,0),"")</f>
        <v/>
      </c>
    </row>
    <row r="344" spans="1:72">
      <c r="A344">
        <v>89</v>
      </c>
      <c r="B344" s="165" t="str">
        <f t="shared" si="90"/>
        <v>2年目謝金89</v>
      </c>
      <c r="C344" s="165" t="str">
        <f>IFERROR(+VLOOKUP(B344,インプットシート!$B:$Z,25,0),"")</f>
        <v/>
      </c>
      <c r="D344" s="165" t="str">
        <f>IFERROR(+VLOOKUP(B344,インプットシート!$B:$Z,21,0),"")</f>
        <v/>
      </c>
      <c r="E344">
        <v>89</v>
      </c>
      <c r="F344" s="165" t="str">
        <f t="shared" si="91"/>
        <v>2年目旅費89</v>
      </c>
      <c r="G344" s="165" t="str">
        <f>IFERROR(+VLOOKUP(F344,インプットシート!$B:$Z,25,0),"")</f>
        <v/>
      </c>
      <c r="H344" s="165" t="str">
        <f>IFERROR(+VLOOKUP(F344,インプットシート!$B:$Z,21,0),"")</f>
        <v/>
      </c>
      <c r="I344">
        <v>89</v>
      </c>
      <c r="J344" s="165" t="str">
        <f t="shared" si="92"/>
        <v>2年目賃金（アルバイト）89</v>
      </c>
      <c r="K344" s="165" t="str">
        <f>IFERROR(+VLOOKUP(J344,インプットシート!$B:$Z,25,0),"")</f>
        <v/>
      </c>
      <c r="L344" s="165" t="str">
        <f>IFERROR(+VLOOKUP(J344,インプットシート!$B:$Z,21,0),"")</f>
        <v/>
      </c>
      <c r="M344">
        <v>89</v>
      </c>
      <c r="N344" s="165" t="str">
        <f t="shared" si="93"/>
        <v>2年目家賃89</v>
      </c>
      <c r="O344" s="165" t="str">
        <f>IFERROR(+VLOOKUP(N344,インプットシート!$B:$Z,25,0),"")</f>
        <v/>
      </c>
      <c r="P344" s="165" t="str">
        <f>IFERROR(+VLOOKUP(N344,インプットシート!$B:$Z,21,0),"")</f>
        <v/>
      </c>
      <c r="Q344">
        <v>89</v>
      </c>
      <c r="R344" s="165" t="str">
        <f t="shared" si="94"/>
        <v>2年目光熱水費89</v>
      </c>
      <c r="S344" s="165" t="str">
        <f>IFERROR(+VLOOKUP(R344,インプットシート!$B:$Z,25,0),"")</f>
        <v/>
      </c>
      <c r="T344" s="165" t="str">
        <f>IFERROR(+VLOOKUP(R344,インプットシート!$B:$Z,21,0),"")</f>
        <v/>
      </c>
      <c r="U344">
        <v>89</v>
      </c>
      <c r="V344" s="165" t="str">
        <f t="shared" si="95"/>
        <v>2年目備品購入費89</v>
      </c>
      <c r="W344" s="165" t="str">
        <f>IFERROR(+VLOOKUP(V344,インプットシート!$B:$Z,25,0),"")</f>
        <v/>
      </c>
      <c r="X344" s="165" t="str">
        <f>IFERROR(+VLOOKUP(V344,インプットシート!$B:$Z,21,0),"")</f>
        <v/>
      </c>
      <c r="Y344">
        <v>89</v>
      </c>
      <c r="Z344" s="165" t="str">
        <f t="shared" si="96"/>
        <v>2年目消耗品費89</v>
      </c>
      <c r="AA344" s="165" t="str">
        <f>IFERROR(+VLOOKUP(Z344,インプットシート!$B:$Z,25,0),"")</f>
        <v/>
      </c>
      <c r="AB344" s="165" t="str">
        <f>IFERROR(+VLOOKUP(Z344,インプットシート!$B:$Z,21,0),"")</f>
        <v/>
      </c>
      <c r="AC344">
        <v>89</v>
      </c>
      <c r="AD344" s="165" t="str">
        <f t="shared" si="97"/>
        <v>2年目借料損料89</v>
      </c>
      <c r="AE344" s="165" t="str">
        <f>IFERROR(+VLOOKUP(AD344,インプットシート!$B:$Z,25,0),"")</f>
        <v/>
      </c>
      <c r="AF344" s="165" t="str">
        <f>IFERROR(+VLOOKUP(AD344,インプットシート!$B:$Z,21,0),"")</f>
        <v/>
      </c>
      <c r="AG344">
        <v>89</v>
      </c>
      <c r="AH344" s="165" t="str">
        <f t="shared" si="98"/>
        <v>2年目印刷製本費89</v>
      </c>
      <c r="AI344" s="165" t="str">
        <f>IFERROR(+VLOOKUP(AH344,インプットシート!$B:$Z,25,0),"")</f>
        <v/>
      </c>
      <c r="AJ344" s="165" t="str">
        <f>IFERROR(+VLOOKUP(AH344,インプットシート!$B:$Z,21,0),"")</f>
        <v/>
      </c>
      <c r="AK344">
        <v>89</v>
      </c>
      <c r="AL344" s="165" t="str">
        <f t="shared" si="99"/>
        <v>2年目通信運搬費89</v>
      </c>
      <c r="AM344" s="165" t="str">
        <f>IFERROR(+VLOOKUP(AL344,インプットシート!$B:$Z,25,0),"")</f>
        <v/>
      </c>
      <c r="AN344" s="165" t="str">
        <f>IFERROR(+VLOOKUP(AL344,インプットシート!$B:$Z,21,0),"")</f>
        <v/>
      </c>
      <c r="AO344">
        <v>89</v>
      </c>
      <c r="AP344" s="165" t="str">
        <f t="shared" si="100"/>
        <v>2年目委託費89</v>
      </c>
      <c r="AQ344" s="165" t="str">
        <f>IFERROR(+VLOOKUP(AP344,インプットシート!$B:$Z,25,0),"")</f>
        <v/>
      </c>
      <c r="AR344" s="165" t="str">
        <f>IFERROR(+VLOOKUP(AP344,インプットシート!$B:$Z,21,0),"")</f>
        <v/>
      </c>
      <c r="AS344">
        <v>89</v>
      </c>
      <c r="AT344" s="165" t="str">
        <f t="shared" si="101"/>
        <v>2年目雑役務費89</v>
      </c>
      <c r="AU344" s="165" t="str">
        <f>IFERROR(+VLOOKUP(AT344,インプットシート!$B:$Z,25,0),"")</f>
        <v/>
      </c>
      <c r="AV344" s="165" t="str">
        <f>IFERROR(+VLOOKUP(AT344,インプットシート!$B:$Z,21,0),"")</f>
        <v/>
      </c>
      <c r="AW344">
        <v>89</v>
      </c>
      <c r="AX344" s="165" t="str">
        <f t="shared" si="102"/>
        <v>2年目保険料89</v>
      </c>
      <c r="AY344" s="165" t="str">
        <f>IFERROR(+VLOOKUP(AX344,インプットシート!$B:$Z,25,0),"")</f>
        <v/>
      </c>
      <c r="AZ344" s="165" t="str">
        <f>IFERROR(+VLOOKUP(AX344,インプットシート!$B:$Z,21,0),"")</f>
        <v/>
      </c>
      <c r="BA344">
        <v>89</v>
      </c>
      <c r="BB344" s="165" t="str">
        <f t="shared" si="103"/>
        <v>2年目その他の経費89</v>
      </c>
      <c r="BC344" s="165" t="str">
        <f>IFERROR(+VLOOKUP(BB344,インプットシート!$B:$Z,25,0),"")</f>
        <v/>
      </c>
      <c r="BD344" s="165" t="str">
        <f>IFERROR(+VLOOKUP(BB344,インプットシート!$B:$Z,21,0),"")</f>
        <v/>
      </c>
      <c r="BE344">
        <v>89</v>
      </c>
      <c r="BF344" s="165" t="str">
        <f t="shared" si="104"/>
        <v>2年目参加費収入89</v>
      </c>
      <c r="BG344" s="165" t="str">
        <f>IFERROR(+VLOOKUP(BF344,インプットシート!$B:$Z,25,0),"")</f>
        <v/>
      </c>
      <c r="BH344" s="165" t="str">
        <f>IFERROR(+VLOOKUP(BF344,インプットシート!$B:$Z,21,0),"")</f>
        <v/>
      </c>
      <c r="BI344">
        <v>89</v>
      </c>
      <c r="BJ344" s="165" t="str">
        <f t="shared" si="105"/>
        <v>2年目寄付金・協賛金収入89</v>
      </c>
      <c r="BK344" s="165" t="str">
        <f>IFERROR(+VLOOKUP(BJ344,インプットシート!$B:$Z,25,0),"")</f>
        <v/>
      </c>
      <c r="BL344" s="165" t="str">
        <f>IFERROR(+VLOOKUP(BJ344,インプットシート!$B:$Z,21,0),"")</f>
        <v/>
      </c>
      <c r="BM344">
        <v>89</v>
      </c>
      <c r="BN344" s="165" t="str">
        <f t="shared" si="106"/>
        <v>2年目一般会計繰入金89</v>
      </c>
      <c r="BO344" s="165" t="str">
        <f>IFERROR(+VLOOKUP(BN344,インプットシート!$B:$Z,25,0),"")</f>
        <v/>
      </c>
      <c r="BP344" s="165" t="str">
        <f>IFERROR(+VLOOKUP(BN344,インプットシート!$B:$Z,21,0),"")</f>
        <v/>
      </c>
      <c r="BQ344">
        <v>89</v>
      </c>
      <c r="BR344" s="165" t="str">
        <f t="shared" si="107"/>
        <v>2年目賃金（職員）89</v>
      </c>
      <c r="BS344" s="165" t="str">
        <f>IFERROR(+VLOOKUP(BR344,インプットシート!$B:$Z,25,0),"")</f>
        <v/>
      </c>
      <c r="BT344" s="165" t="str">
        <f>IFERROR(+VLOOKUP(BR344,インプットシート!$B:$Z,21,0),"")</f>
        <v/>
      </c>
    </row>
    <row r="345" spans="1:72">
      <c r="A345">
        <v>90</v>
      </c>
      <c r="B345" s="165" t="str">
        <f t="shared" si="90"/>
        <v>2年目謝金90</v>
      </c>
      <c r="C345" s="165" t="str">
        <f>IFERROR(+VLOOKUP(B345,インプットシート!$B:$Z,25,0),"")</f>
        <v/>
      </c>
      <c r="D345" s="165" t="str">
        <f>IFERROR(+VLOOKUP(B345,インプットシート!$B:$Z,21,0),"")</f>
        <v/>
      </c>
      <c r="E345">
        <v>90</v>
      </c>
      <c r="F345" s="165" t="str">
        <f t="shared" si="91"/>
        <v>2年目旅費90</v>
      </c>
      <c r="G345" s="165" t="str">
        <f>IFERROR(+VLOOKUP(F345,インプットシート!$B:$Z,25,0),"")</f>
        <v/>
      </c>
      <c r="H345" s="165" t="str">
        <f>IFERROR(+VLOOKUP(F345,インプットシート!$B:$Z,21,0),"")</f>
        <v/>
      </c>
      <c r="I345">
        <v>90</v>
      </c>
      <c r="J345" s="165" t="str">
        <f t="shared" si="92"/>
        <v>2年目賃金（アルバイト）90</v>
      </c>
      <c r="K345" s="165" t="str">
        <f>IFERROR(+VLOOKUP(J345,インプットシート!$B:$Z,25,0),"")</f>
        <v/>
      </c>
      <c r="L345" s="165" t="str">
        <f>IFERROR(+VLOOKUP(J345,インプットシート!$B:$Z,21,0),"")</f>
        <v/>
      </c>
      <c r="M345">
        <v>90</v>
      </c>
      <c r="N345" s="165" t="str">
        <f t="shared" si="93"/>
        <v>2年目家賃90</v>
      </c>
      <c r="O345" s="165" t="str">
        <f>IFERROR(+VLOOKUP(N345,インプットシート!$B:$Z,25,0),"")</f>
        <v/>
      </c>
      <c r="P345" s="165" t="str">
        <f>IFERROR(+VLOOKUP(N345,インプットシート!$B:$Z,21,0),"")</f>
        <v/>
      </c>
      <c r="Q345">
        <v>90</v>
      </c>
      <c r="R345" s="165" t="str">
        <f t="shared" si="94"/>
        <v>2年目光熱水費90</v>
      </c>
      <c r="S345" s="165" t="str">
        <f>IFERROR(+VLOOKUP(R345,インプットシート!$B:$Z,25,0),"")</f>
        <v/>
      </c>
      <c r="T345" s="165" t="str">
        <f>IFERROR(+VLOOKUP(R345,インプットシート!$B:$Z,21,0),"")</f>
        <v/>
      </c>
      <c r="U345">
        <v>90</v>
      </c>
      <c r="V345" s="165" t="str">
        <f t="shared" si="95"/>
        <v>2年目備品購入費90</v>
      </c>
      <c r="W345" s="165" t="str">
        <f>IFERROR(+VLOOKUP(V345,インプットシート!$B:$Z,25,0),"")</f>
        <v/>
      </c>
      <c r="X345" s="165" t="str">
        <f>IFERROR(+VLOOKUP(V345,インプットシート!$B:$Z,21,0),"")</f>
        <v/>
      </c>
      <c r="Y345">
        <v>90</v>
      </c>
      <c r="Z345" s="165" t="str">
        <f t="shared" si="96"/>
        <v>2年目消耗品費90</v>
      </c>
      <c r="AA345" s="165" t="str">
        <f>IFERROR(+VLOOKUP(Z345,インプットシート!$B:$Z,25,0),"")</f>
        <v/>
      </c>
      <c r="AB345" s="165" t="str">
        <f>IFERROR(+VLOOKUP(Z345,インプットシート!$B:$Z,21,0),"")</f>
        <v/>
      </c>
      <c r="AC345">
        <v>90</v>
      </c>
      <c r="AD345" s="165" t="str">
        <f t="shared" si="97"/>
        <v>2年目借料損料90</v>
      </c>
      <c r="AE345" s="165" t="str">
        <f>IFERROR(+VLOOKUP(AD345,インプットシート!$B:$Z,25,0),"")</f>
        <v/>
      </c>
      <c r="AF345" s="165" t="str">
        <f>IFERROR(+VLOOKUP(AD345,インプットシート!$B:$Z,21,0),"")</f>
        <v/>
      </c>
      <c r="AG345">
        <v>90</v>
      </c>
      <c r="AH345" s="165" t="str">
        <f t="shared" si="98"/>
        <v>2年目印刷製本費90</v>
      </c>
      <c r="AI345" s="165" t="str">
        <f>IFERROR(+VLOOKUP(AH345,インプットシート!$B:$Z,25,0),"")</f>
        <v/>
      </c>
      <c r="AJ345" s="165" t="str">
        <f>IFERROR(+VLOOKUP(AH345,インプットシート!$B:$Z,21,0),"")</f>
        <v/>
      </c>
      <c r="AK345">
        <v>90</v>
      </c>
      <c r="AL345" s="165" t="str">
        <f t="shared" si="99"/>
        <v>2年目通信運搬費90</v>
      </c>
      <c r="AM345" s="165" t="str">
        <f>IFERROR(+VLOOKUP(AL345,インプットシート!$B:$Z,25,0),"")</f>
        <v/>
      </c>
      <c r="AN345" s="165" t="str">
        <f>IFERROR(+VLOOKUP(AL345,インプットシート!$B:$Z,21,0),"")</f>
        <v/>
      </c>
      <c r="AO345">
        <v>90</v>
      </c>
      <c r="AP345" s="165" t="str">
        <f t="shared" si="100"/>
        <v>2年目委託費90</v>
      </c>
      <c r="AQ345" s="165" t="str">
        <f>IFERROR(+VLOOKUP(AP345,インプットシート!$B:$Z,25,0),"")</f>
        <v/>
      </c>
      <c r="AR345" s="165" t="str">
        <f>IFERROR(+VLOOKUP(AP345,インプットシート!$B:$Z,21,0),"")</f>
        <v/>
      </c>
      <c r="AS345">
        <v>90</v>
      </c>
      <c r="AT345" s="165" t="str">
        <f t="shared" si="101"/>
        <v>2年目雑役務費90</v>
      </c>
      <c r="AU345" s="165" t="str">
        <f>IFERROR(+VLOOKUP(AT345,インプットシート!$B:$Z,25,0),"")</f>
        <v/>
      </c>
      <c r="AV345" s="165" t="str">
        <f>IFERROR(+VLOOKUP(AT345,インプットシート!$B:$Z,21,0),"")</f>
        <v/>
      </c>
      <c r="AW345">
        <v>90</v>
      </c>
      <c r="AX345" s="165" t="str">
        <f t="shared" si="102"/>
        <v>2年目保険料90</v>
      </c>
      <c r="AY345" s="165" t="str">
        <f>IFERROR(+VLOOKUP(AX345,インプットシート!$B:$Z,25,0),"")</f>
        <v/>
      </c>
      <c r="AZ345" s="165" t="str">
        <f>IFERROR(+VLOOKUP(AX345,インプットシート!$B:$Z,21,0),"")</f>
        <v/>
      </c>
      <c r="BA345">
        <v>90</v>
      </c>
      <c r="BB345" s="165" t="str">
        <f t="shared" si="103"/>
        <v>2年目その他の経費90</v>
      </c>
      <c r="BC345" s="165" t="str">
        <f>IFERROR(+VLOOKUP(BB345,インプットシート!$B:$Z,25,0),"")</f>
        <v/>
      </c>
      <c r="BD345" s="165" t="str">
        <f>IFERROR(+VLOOKUP(BB345,インプットシート!$B:$Z,21,0),"")</f>
        <v/>
      </c>
      <c r="BE345">
        <v>90</v>
      </c>
      <c r="BF345" s="165" t="str">
        <f t="shared" si="104"/>
        <v>2年目参加費収入90</v>
      </c>
      <c r="BG345" s="165" t="str">
        <f>IFERROR(+VLOOKUP(BF345,インプットシート!$B:$Z,25,0),"")</f>
        <v/>
      </c>
      <c r="BH345" s="165" t="str">
        <f>IFERROR(+VLOOKUP(BF345,インプットシート!$B:$Z,21,0),"")</f>
        <v/>
      </c>
      <c r="BI345">
        <v>90</v>
      </c>
      <c r="BJ345" s="165" t="str">
        <f t="shared" si="105"/>
        <v>2年目寄付金・協賛金収入90</v>
      </c>
      <c r="BK345" s="165" t="str">
        <f>IFERROR(+VLOOKUP(BJ345,インプットシート!$B:$Z,25,0),"")</f>
        <v/>
      </c>
      <c r="BL345" s="165" t="str">
        <f>IFERROR(+VLOOKUP(BJ345,インプットシート!$B:$Z,21,0),"")</f>
        <v/>
      </c>
      <c r="BM345">
        <v>90</v>
      </c>
      <c r="BN345" s="165" t="str">
        <f t="shared" si="106"/>
        <v>2年目一般会計繰入金90</v>
      </c>
      <c r="BO345" s="165" t="str">
        <f>IFERROR(+VLOOKUP(BN345,インプットシート!$B:$Z,25,0),"")</f>
        <v/>
      </c>
      <c r="BP345" s="165" t="str">
        <f>IFERROR(+VLOOKUP(BN345,インプットシート!$B:$Z,21,0),"")</f>
        <v/>
      </c>
      <c r="BQ345">
        <v>90</v>
      </c>
      <c r="BR345" s="165" t="str">
        <f t="shared" si="107"/>
        <v>2年目賃金（職員）90</v>
      </c>
      <c r="BS345" s="165" t="str">
        <f>IFERROR(+VLOOKUP(BR345,インプットシート!$B:$Z,25,0),"")</f>
        <v/>
      </c>
      <c r="BT345" s="165" t="str">
        <f>IFERROR(+VLOOKUP(BR345,インプットシート!$B:$Z,21,0),"")</f>
        <v/>
      </c>
    </row>
    <row r="346" spans="1:72">
      <c r="A346">
        <v>91</v>
      </c>
      <c r="B346" s="165" t="str">
        <f t="shared" si="90"/>
        <v>2年目謝金91</v>
      </c>
      <c r="C346" s="165" t="str">
        <f>IFERROR(+VLOOKUP(B346,インプットシート!$B:$Z,25,0),"")</f>
        <v/>
      </c>
      <c r="D346" s="165" t="str">
        <f>IFERROR(+VLOOKUP(B346,インプットシート!$B:$Z,21,0),"")</f>
        <v/>
      </c>
      <c r="E346">
        <v>91</v>
      </c>
      <c r="F346" s="165" t="str">
        <f t="shared" si="91"/>
        <v>2年目旅費91</v>
      </c>
      <c r="G346" s="165" t="str">
        <f>IFERROR(+VLOOKUP(F346,インプットシート!$B:$Z,25,0),"")</f>
        <v/>
      </c>
      <c r="H346" s="165" t="str">
        <f>IFERROR(+VLOOKUP(F346,インプットシート!$B:$Z,21,0),"")</f>
        <v/>
      </c>
      <c r="I346">
        <v>91</v>
      </c>
      <c r="J346" s="165" t="str">
        <f t="shared" si="92"/>
        <v>2年目賃金（アルバイト）91</v>
      </c>
      <c r="K346" s="165" t="str">
        <f>IFERROR(+VLOOKUP(J346,インプットシート!$B:$Z,25,0),"")</f>
        <v/>
      </c>
      <c r="L346" s="165" t="str">
        <f>IFERROR(+VLOOKUP(J346,インプットシート!$B:$Z,21,0),"")</f>
        <v/>
      </c>
      <c r="M346">
        <v>91</v>
      </c>
      <c r="N346" s="165" t="str">
        <f t="shared" si="93"/>
        <v>2年目家賃91</v>
      </c>
      <c r="O346" s="165" t="str">
        <f>IFERROR(+VLOOKUP(N346,インプットシート!$B:$Z,25,0),"")</f>
        <v/>
      </c>
      <c r="P346" s="165" t="str">
        <f>IFERROR(+VLOOKUP(N346,インプットシート!$B:$Z,21,0),"")</f>
        <v/>
      </c>
      <c r="Q346">
        <v>91</v>
      </c>
      <c r="R346" s="165" t="str">
        <f t="shared" si="94"/>
        <v>2年目光熱水費91</v>
      </c>
      <c r="S346" s="165" t="str">
        <f>IFERROR(+VLOOKUP(R346,インプットシート!$B:$Z,25,0),"")</f>
        <v/>
      </c>
      <c r="T346" s="165" t="str">
        <f>IFERROR(+VLOOKUP(R346,インプットシート!$B:$Z,21,0),"")</f>
        <v/>
      </c>
      <c r="U346">
        <v>91</v>
      </c>
      <c r="V346" s="165" t="str">
        <f t="shared" si="95"/>
        <v>2年目備品購入費91</v>
      </c>
      <c r="W346" s="165" t="str">
        <f>IFERROR(+VLOOKUP(V346,インプットシート!$B:$Z,25,0),"")</f>
        <v/>
      </c>
      <c r="X346" s="165" t="str">
        <f>IFERROR(+VLOOKUP(V346,インプットシート!$B:$Z,21,0),"")</f>
        <v/>
      </c>
      <c r="Y346">
        <v>91</v>
      </c>
      <c r="Z346" s="165" t="str">
        <f t="shared" si="96"/>
        <v>2年目消耗品費91</v>
      </c>
      <c r="AA346" s="165" t="str">
        <f>IFERROR(+VLOOKUP(Z346,インプットシート!$B:$Z,25,0),"")</f>
        <v/>
      </c>
      <c r="AB346" s="165" t="str">
        <f>IFERROR(+VLOOKUP(Z346,インプットシート!$B:$Z,21,0),"")</f>
        <v/>
      </c>
      <c r="AC346">
        <v>91</v>
      </c>
      <c r="AD346" s="165" t="str">
        <f t="shared" si="97"/>
        <v>2年目借料損料91</v>
      </c>
      <c r="AE346" s="165" t="str">
        <f>IFERROR(+VLOOKUP(AD346,インプットシート!$B:$Z,25,0),"")</f>
        <v/>
      </c>
      <c r="AF346" s="165" t="str">
        <f>IFERROR(+VLOOKUP(AD346,インプットシート!$B:$Z,21,0),"")</f>
        <v/>
      </c>
      <c r="AG346">
        <v>91</v>
      </c>
      <c r="AH346" s="165" t="str">
        <f t="shared" si="98"/>
        <v>2年目印刷製本費91</v>
      </c>
      <c r="AI346" s="165" t="str">
        <f>IFERROR(+VLOOKUP(AH346,インプットシート!$B:$Z,25,0),"")</f>
        <v/>
      </c>
      <c r="AJ346" s="165" t="str">
        <f>IFERROR(+VLOOKUP(AH346,インプットシート!$B:$Z,21,0),"")</f>
        <v/>
      </c>
      <c r="AK346">
        <v>91</v>
      </c>
      <c r="AL346" s="165" t="str">
        <f t="shared" si="99"/>
        <v>2年目通信運搬費91</v>
      </c>
      <c r="AM346" s="165" t="str">
        <f>IFERROR(+VLOOKUP(AL346,インプットシート!$B:$Z,25,0),"")</f>
        <v/>
      </c>
      <c r="AN346" s="165" t="str">
        <f>IFERROR(+VLOOKUP(AL346,インプットシート!$B:$Z,21,0),"")</f>
        <v/>
      </c>
      <c r="AO346">
        <v>91</v>
      </c>
      <c r="AP346" s="165" t="str">
        <f t="shared" si="100"/>
        <v>2年目委託費91</v>
      </c>
      <c r="AQ346" s="165" t="str">
        <f>IFERROR(+VLOOKUP(AP346,インプットシート!$B:$Z,25,0),"")</f>
        <v/>
      </c>
      <c r="AR346" s="165" t="str">
        <f>IFERROR(+VLOOKUP(AP346,インプットシート!$B:$Z,21,0),"")</f>
        <v/>
      </c>
      <c r="AS346">
        <v>91</v>
      </c>
      <c r="AT346" s="165" t="str">
        <f t="shared" si="101"/>
        <v>2年目雑役務費91</v>
      </c>
      <c r="AU346" s="165" t="str">
        <f>IFERROR(+VLOOKUP(AT346,インプットシート!$B:$Z,25,0),"")</f>
        <v/>
      </c>
      <c r="AV346" s="165" t="str">
        <f>IFERROR(+VLOOKUP(AT346,インプットシート!$B:$Z,21,0),"")</f>
        <v/>
      </c>
      <c r="AW346">
        <v>91</v>
      </c>
      <c r="AX346" s="165" t="str">
        <f t="shared" si="102"/>
        <v>2年目保険料91</v>
      </c>
      <c r="AY346" s="165" t="str">
        <f>IFERROR(+VLOOKUP(AX346,インプットシート!$B:$Z,25,0),"")</f>
        <v/>
      </c>
      <c r="AZ346" s="165" t="str">
        <f>IFERROR(+VLOOKUP(AX346,インプットシート!$B:$Z,21,0),"")</f>
        <v/>
      </c>
      <c r="BA346">
        <v>91</v>
      </c>
      <c r="BB346" s="165" t="str">
        <f t="shared" si="103"/>
        <v>2年目その他の経費91</v>
      </c>
      <c r="BC346" s="165" t="str">
        <f>IFERROR(+VLOOKUP(BB346,インプットシート!$B:$Z,25,0),"")</f>
        <v/>
      </c>
      <c r="BD346" s="165" t="str">
        <f>IFERROR(+VLOOKUP(BB346,インプットシート!$B:$Z,21,0),"")</f>
        <v/>
      </c>
      <c r="BE346">
        <v>91</v>
      </c>
      <c r="BF346" s="165" t="str">
        <f t="shared" si="104"/>
        <v>2年目参加費収入91</v>
      </c>
      <c r="BG346" s="165" t="str">
        <f>IFERROR(+VLOOKUP(BF346,インプットシート!$B:$Z,25,0),"")</f>
        <v/>
      </c>
      <c r="BH346" s="165" t="str">
        <f>IFERROR(+VLOOKUP(BF346,インプットシート!$B:$Z,21,0),"")</f>
        <v/>
      </c>
      <c r="BI346">
        <v>91</v>
      </c>
      <c r="BJ346" s="165" t="str">
        <f t="shared" si="105"/>
        <v>2年目寄付金・協賛金収入91</v>
      </c>
      <c r="BK346" s="165" t="str">
        <f>IFERROR(+VLOOKUP(BJ346,インプットシート!$B:$Z,25,0),"")</f>
        <v/>
      </c>
      <c r="BL346" s="165" t="str">
        <f>IFERROR(+VLOOKUP(BJ346,インプットシート!$B:$Z,21,0),"")</f>
        <v/>
      </c>
      <c r="BM346">
        <v>91</v>
      </c>
      <c r="BN346" s="165" t="str">
        <f t="shared" si="106"/>
        <v>2年目一般会計繰入金91</v>
      </c>
      <c r="BO346" s="165" t="str">
        <f>IFERROR(+VLOOKUP(BN346,インプットシート!$B:$Z,25,0),"")</f>
        <v/>
      </c>
      <c r="BP346" s="165" t="str">
        <f>IFERROR(+VLOOKUP(BN346,インプットシート!$B:$Z,21,0),"")</f>
        <v/>
      </c>
      <c r="BQ346">
        <v>91</v>
      </c>
      <c r="BR346" s="165" t="str">
        <f t="shared" si="107"/>
        <v>2年目賃金（職員）91</v>
      </c>
      <c r="BS346" s="165" t="str">
        <f>IFERROR(+VLOOKUP(BR346,インプットシート!$B:$Z,25,0),"")</f>
        <v/>
      </c>
      <c r="BT346" s="165" t="str">
        <f>IFERROR(+VLOOKUP(BR346,インプットシート!$B:$Z,21,0),"")</f>
        <v/>
      </c>
    </row>
    <row r="347" spans="1:72">
      <c r="A347">
        <v>92</v>
      </c>
      <c r="B347" s="165" t="str">
        <f t="shared" si="90"/>
        <v>2年目謝金92</v>
      </c>
      <c r="C347" s="165" t="str">
        <f>IFERROR(+VLOOKUP(B347,インプットシート!$B:$Z,25,0),"")</f>
        <v/>
      </c>
      <c r="D347" s="165" t="str">
        <f>IFERROR(+VLOOKUP(B347,インプットシート!$B:$Z,21,0),"")</f>
        <v/>
      </c>
      <c r="E347">
        <v>92</v>
      </c>
      <c r="F347" s="165" t="str">
        <f t="shared" si="91"/>
        <v>2年目旅費92</v>
      </c>
      <c r="G347" s="165" t="str">
        <f>IFERROR(+VLOOKUP(F347,インプットシート!$B:$Z,25,0),"")</f>
        <v/>
      </c>
      <c r="H347" s="165" t="str">
        <f>IFERROR(+VLOOKUP(F347,インプットシート!$B:$Z,21,0),"")</f>
        <v/>
      </c>
      <c r="I347">
        <v>92</v>
      </c>
      <c r="J347" s="165" t="str">
        <f t="shared" si="92"/>
        <v>2年目賃金（アルバイト）92</v>
      </c>
      <c r="K347" s="165" t="str">
        <f>IFERROR(+VLOOKUP(J347,インプットシート!$B:$Z,25,0),"")</f>
        <v/>
      </c>
      <c r="L347" s="165" t="str">
        <f>IFERROR(+VLOOKUP(J347,インプットシート!$B:$Z,21,0),"")</f>
        <v/>
      </c>
      <c r="M347">
        <v>92</v>
      </c>
      <c r="N347" s="165" t="str">
        <f t="shared" si="93"/>
        <v>2年目家賃92</v>
      </c>
      <c r="O347" s="165" t="str">
        <f>IFERROR(+VLOOKUP(N347,インプットシート!$B:$Z,25,0),"")</f>
        <v/>
      </c>
      <c r="P347" s="165" t="str">
        <f>IFERROR(+VLOOKUP(N347,インプットシート!$B:$Z,21,0),"")</f>
        <v/>
      </c>
      <c r="Q347">
        <v>92</v>
      </c>
      <c r="R347" s="165" t="str">
        <f t="shared" si="94"/>
        <v>2年目光熱水費92</v>
      </c>
      <c r="S347" s="165" t="str">
        <f>IFERROR(+VLOOKUP(R347,インプットシート!$B:$Z,25,0),"")</f>
        <v/>
      </c>
      <c r="T347" s="165" t="str">
        <f>IFERROR(+VLOOKUP(R347,インプットシート!$B:$Z,21,0),"")</f>
        <v/>
      </c>
      <c r="U347">
        <v>92</v>
      </c>
      <c r="V347" s="165" t="str">
        <f t="shared" si="95"/>
        <v>2年目備品購入費92</v>
      </c>
      <c r="W347" s="165" t="str">
        <f>IFERROR(+VLOOKUP(V347,インプットシート!$B:$Z,25,0),"")</f>
        <v/>
      </c>
      <c r="X347" s="165" t="str">
        <f>IFERROR(+VLOOKUP(V347,インプットシート!$B:$Z,21,0),"")</f>
        <v/>
      </c>
      <c r="Y347">
        <v>92</v>
      </c>
      <c r="Z347" s="165" t="str">
        <f t="shared" si="96"/>
        <v>2年目消耗品費92</v>
      </c>
      <c r="AA347" s="165" t="str">
        <f>IFERROR(+VLOOKUP(Z347,インプットシート!$B:$Z,25,0),"")</f>
        <v/>
      </c>
      <c r="AB347" s="165" t="str">
        <f>IFERROR(+VLOOKUP(Z347,インプットシート!$B:$Z,21,0),"")</f>
        <v/>
      </c>
      <c r="AC347">
        <v>92</v>
      </c>
      <c r="AD347" s="165" t="str">
        <f t="shared" si="97"/>
        <v>2年目借料損料92</v>
      </c>
      <c r="AE347" s="165" t="str">
        <f>IFERROR(+VLOOKUP(AD347,インプットシート!$B:$Z,25,0),"")</f>
        <v/>
      </c>
      <c r="AF347" s="165" t="str">
        <f>IFERROR(+VLOOKUP(AD347,インプットシート!$B:$Z,21,0),"")</f>
        <v/>
      </c>
      <c r="AG347">
        <v>92</v>
      </c>
      <c r="AH347" s="165" t="str">
        <f t="shared" si="98"/>
        <v>2年目印刷製本費92</v>
      </c>
      <c r="AI347" s="165" t="str">
        <f>IFERROR(+VLOOKUP(AH347,インプットシート!$B:$Z,25,0),"")</f>
        <v/>
      </c>
      <c r="AJ347" s="165" t="str">
        <f>IFERROR(+VLOOKUP(AH347,インプットシート!$B:$Z,21,0),"")</f>
        <v/>
      </c>
      <c r="AK347">
        <v>92</v>
      </c>
      <c r="AL347" s="165" t="str">
        <f t="shared" si="99"/>
        <v>2年目通信運搬費92</v>
      </c>
      <c r="AM347" s="165" t="str">
        <f>IFERROR(+VLOOKUP(AL347,インプットシート!$B:$Z,25,0),"")</f>
        <v/>
      </c>
      <c r="AN347" s="165" t="str">
        <f>IFERROR(+VLOOKUP(AL347,インプットシート!$B:$Z,21,0),"")</f>
        <v/>
      </c>
      <c r="AO347">
        <v>92</v>
      </c>
      <c r="AP347" s="165" t="str">
        <f t="shared" si="100"/>
        <v>2年目委託費92</v>
      </c>
      <c r="AQ347" s="165" t="str">
        <f>IFERROR(+VLOOKUP(AP347,インプットシート!$B:$Z,25,0),"")</f>
        <v/>
      </c>
      <c r="AR347" s="165" t="str">
        <f>IFERROR(+VLOOKUP(AP347,インプットシート!$B:$Z,21,0),"")</f>
        <v/>
      </c>
      <c r="AS347">
        <v>92</v>
      </c>
      <c r="AT347" s="165" t="str">
        <f t="shared" si="101"/>
        <v>2年目雑役務費92</v>
      </c>
      <c r="AU347" s="165" t="str">
        <f>IFERROR(+VLOOKUP(AT347,インプットシート!$B:$Z,25,0),"")</f>
        <v/>
      </c>
      <c r="AV347" s="165" t="str">
        <f>IFERROR(+VLOOKUP(AT347,インプットシート!$B:$Z,21,0),"")</f>
        <v/>
      </c>
      <c r="AW347">
        <v>92</v>
      </c>
      <c r="AX347" s="165" t="str">
        <f t="shared" si="102"/>
        <v>2年目保険料92</v>
      </c>
      <c r="AY347" s="165" t="str">
        <f>IFERROR(+VLOOKUP(AX347,インプットシート!$B:$Z,25,0),"")</f>
        <v/>
      </c>
      <c r="AZ347" s="165" t="str">
        <f>IFERROR(+VLOOKUP(AX347,インプットシート!$B:$Z,21,0),"")</f>
        <v/>
      </c>
      <c r="BA347">
        <v>92</v>
      </c>
      <c r="BB347" s="165" t="str">
        <f t="shared" si="103"/>
        <v>2年目その他の経費92</v>
      </c>
      <c r="BC347" s="165" t="str">
        <f>IFERROR(+VLOOKUP(BB347,インプットシート!$B:$Z,25,0),"")</f>
        <v/>
      </c>
      <c r="BD347" s="165" t="str">
        <f>IFERROR(+VLOOKUP(BB347,インプットシート!$B:$Z,21,0),"")</f>
        <v/>
      </c>
      <c r="BE347">
        <v>92</v>
      </c>
      <c r="BF347" s="165" t="str">
        <f t="shared" si="104"/>
        <v>2年目参加費収入92</v>
      </c>
      <c r="BG347" s="165" t="str">
        <f>IFERROR(+VLOOKUP(BF347,インプットシート!$B:$Z,25,0),"")</f>
        <v/>
      </c>
      <c r="BH347" s="165" t="str">
        <f>IFERROR(+VLOOKUP(BF347,インプットシート!$B:$Z,21,0),"")</f>
        <v/>
      </c>
      <c r="BI347">
        <v>92</v>
      </c>
      <c r="BJ347" s="165" t="str">
        <f t="shared" si="105"/>
        <v>2年目寄付金・協賛金収入92</v>
      </c>
      <c r="BK347" s="165" t="str">
        <f>IFERROR(+VLOOKUP(BJ347,インプットシート!$B:$Z,25,0),"")</f>
        <v/>
      </c>
      <c r="BL347" s="165" t="str">
        <f>IFERROR(+VLOOKUP(BJ347,インプットシート!$B:$Z,21,0),"")</f>
        <v/>
      </c>
      <c r="BM347">
        <v>92</v>
      </c>
      <c r="BN347" s="165" t="str">
        <f t="shared" si="106"/>
        <v>2年目一般会計繰入金92</v>
      </c>
      <c r="BO347" s="165" t="str">
        <f>IFERROR(+VLOOKUP(BN347,インプットシート!$B:$Z,25,0),"")</f>
        <v/>
      </c>
      <c r="BP347" s="165" t="str">
        <f>IFERROR(+VLOOKUP(BN347,インプットシート!$B:$Z,21,0),"")</f>
        <v/>
      </c>
      <c r="BQ347">
        <v>92</v>
      </c>
      <c r="BR347" s="165" t="str">
        <f t="shared" si="107"/>
        <v>2年目賃金（職員）92</v>
      </c>
      <c r="BS347" s="165" t="str">
        <f>IFERROR(+VLOOKUP(BR347,インプットシート!$B:$Z,25,0),"")</f>
        <v/>
      </c>
      <c r="BT347" s="165" t="str">
        <f>IFERROR(+VLOOKUP(BR347,インプットシート!$B:$Z,21,0),"")</f>
        <v/>
      </c>
    </row>
    <row r="348" spans="1:72">
      <c r="A348">
        <v>93</v>
      </c>
      <c r="B348" s="165" t="str">
        <f t="shared" si="90"/>
        <v>2年目謝金93</v>
      </c>
      <c r="C348" s="165" t="str">
        <f>IFERROR(+VLOOKUP(B348,インプットシート!$B:$Z,25,0),"")</f>
        <v/>
      </c>
      <c r="D348" s="165" t="str">
        <f>IFERROR(+VLOOKUP(B348,インプットシート!$B:$Z,21,0),"")</f>
        <v/>
      </c>
      <c r="E348">
        <v>93</v>
      </c>
      <c r="F348" s="165" t="str">
        <f t="shared" si="91"/>
        <v>2年目旅費93</v>
      </c>
      <c r="G348" s="165" t="str">
        <f>IFERROR(+VLOOKUP(F348,インプットシート!$B:$Z,25,0),"")</f>
        <v/>
      </c>
      <c r="H348" s="165" t="str">
        <f>IFERROR(+VLOOKUP(F348,インプットシート!$B:$Z,21,0),"")</f>
        <v/>
      </c>
      <c r="I348">
        <v>93</v>
      </c>
      <c r="J348" s="165" t="str">
        <f t="shared" si="92"/>
        <v>2年目賃金（アルバイト）93</v>
      </c>
      <c r="K348" s="165" t="str">
        <f>IFERROR(+VLOOKUP(J348,インプットシート!$B:$Z,25,0),"")</f>
        <v/>
      </c>
      <c r="L348" s="165" t="str">
        <f>IFERROR(+VLOOKUP(J348,インプットシート!$B:$Z,21,0),"")</f>
        <v/>
      </c>
      <c r="M348">
        <v>93</v>
      </c>
      <c r="N348" s="165" t="str">
        <f t="shared" si="93"/>
        <v>2年目家賃93</v>
      </c>
      <c r="O348" s="165" t="str">
        <f>IFERROR(+VLOOKUP(N348,インプットシート!$B:$Z,25,0),"")</f>
        <v/>
      </c>
      <c r="P348" s="165" t="str">
        <f>IFERROR(+VLOOKUP(N348,インプットシート!$B:$Z,21,0),"")</f>
        <v/>
      </c>
      <c r="Q348">
        <v>93</v>
      </c>
      <c r="R348" s="165" t="str">
        <f t="shared" si="94"/>
        <v>2年目光熱水費93</v>
      </c>
      <c r="S348" s="165" t="str">
        <f>IFERROR(+VLOOKUP(R348,インプットシート!$B:$Z,25,0),"")</f>
        <v/>
      </c>
      <c r="T348" s="165" t="str">
        <f>IFERROR(+VLOOKUP(R348,インプットシート!$B:$Z,21,0),"")</f>
        <v/>
      </c>
      <c r="U348">
        <v>93</v>
      </c>
      <c r="V348" s="165" t="str">
        <f t="shared" si="95"/>
        <v>2年目備品購入費93</v>
      </c>
      <c r="W348" s="165" t="str">
        <f>IFERROR(+VLOOKUP(V348,インプットシート!$B:$Z,25,0),"")</f>
        <v/>
      </c>
      <c r="X348" s="165" t="str">
        <f>IFERROR(+VLOOKUP(V348,インプットシート!$B:$Z,21,0),"")</f>
        <v/>
      </c>
      <c r="Y348">
        <v>93</v>
      </c>
      <c r="Z348" s="165" t="str">
        <f t="shared" si="96"/>
        <v>2年目消耗品費93</v>
      </c>
      <c r="AA348" s="165" t="str">
        <f>IFERROR(+VLOOKUP(Z348,インプットシート!$B:$Z,25,0),"")</f>
        <v/>
      </c>
      <c r="AB348" s="165" t="str">
        <f>IFERROR(+VLOOKUP(Z348,インプットシート!$B:$Z,21,0),"")</f>
        <v/>
      </c>
      <c r="AC348">
        <v>93</v>
      </c>
      <c r="AD348" s="165" t="str">
        <f t="shared" si="97"/>
        <v>2年目借料損料93</v>
      </c>
      <c r="AE348" s="165" t="str">
        <f>IFERROR(+VLOOKUP(AD348,インプットシート!$B:$Z,25,0),"")</f>
        <v/>
      </c>
      <c r="AF348" s="165" t="str">
        <f>IFERROR(+VLOOKUP(AD348,インプットシート!$B:$Z,21,0),"")</f>
        <v/>
      </c>
      <c r="AG348">
        <v>93</v>
      </c>
      <c r="AH348" s="165" t="str">
        <f t="shared" si="98"/>
        <v>2年目印刷製本費93</v>
      </c>
      <c r="AI348" s="165" t="str">
        <f>IFERROR(+VLOOKUP(AH348,インプットシート!$B:$Z,25,0),"")</f>
        <v/>
      </c>
      <c r="AJ348" s="165" t="str">
        <f>IFERROR(+VLOOKUP(AH348,インプットシート!$B:$Z,21,0),"")</f>
        <v/>
      </c>
      <c r="AK348">
        <v>93</v>
      </c>
      <c r="AL348" s="165" t="str">
        <f t="shared" si="99"/>
        <v>2年目通信運搬費93</v>
      </c>
      <c r="AM348" s="165" t="str">
        <f>IFERROR(+VLOOKUP(AL348,インプットシート!$B:$Z,25,0),"")</f>
        <v/>
      </c>
      <c r="AN348" s="165" t="str">
        <f>IFERROR(+VLOOKUP(AL348,インプットシート!$B:$Z,21,0),"")</f>
        <v/>
      </c>
      <c r="AO348">
        <v>93</v>
      </c>
      <c r="AP348" s="165" t="str">
        <f t="shared" si="100"/>
        <v>2年目委託費93</v>
      </c>
      <c r="AQ348" s="165" t="str">
        <f>IFERROR(+VLOOKUP(AP348,インプットシート!$B:$Z,25,0),"")</f>
        <v/>
      </c>
      <c r="AR348" s="165" t="str">
        <f>IFERROR(+VLOOKUP(AP348,インプットシート!$B:$Z,21,0),"")</f>
        <v/>
      </c>
      <c r="AS348">
        <v>93</v>
      </c>
      <c r="AT348" s="165" t="str">
        <f t="shared" si="101"/>
        <v>2年目雑役務費93</v>
      </c>
      <c r="AU348" s="165" t="str">
        <f>IFERROR(+VLOOKUP(AT348,インプットシート!$B:$Z,25,0),"")</f>
        <v/>
      </c>
      <c r="AV348" s="165" t="str">
        <f>IFERROR(+VLOOKUP(AT348,インプットシート!$B:$Z,21,0),"")</f>
        <v/>
      </c>
      <c r="AW348">
        <v>93</v>
      </c>
      <c r="AX348" s="165" t="str">
        <f t="shared" si="102"/>
        <v>2年目保険料93</v>
      </c>
      <c r="AY348" s="165" t="str">
        <f>IFERROR(+VLOOKUP(AX348,インプットシート!$B:$Z,25,0),"")</f>
        <v/>
      </c>
      <c r="AZ348" s="165" t="str">
        <f>IFERROR(+VLOOKUP(AX348,インプットシート!$B:$Z,21,0),"")</f>
        <v/>
      </c>
      <c r="BA348">
        <v>93</v>
      </c>
      <c r="BB348" s="165" t="str">
        <f t="shared" si="103"/>
        <v>2年目その他の経費93</v>
      </c>
      <c r="BC348" s="165" t="str">
        <f>IFERROR(+VLOOKUP(BB348,インプットシート!$B:$Z,25,0),"")</f>
        <v/>
      </c>
      <c r="BD348" s="165" t="str">
        <f>IFERROR(+VLOOKUP(BB348,インプットシート!$B:$Z,21,0),"")</f>
        <v/>
      </c>
      <c r="BE348">
        <v>93</v>
      </c>
      <c r="BF348" s="165" t="str">
        <f t="shared" si="104"/>
        <v>2年目参加費収入93</v>
      </c>
      <c r="BG348" s="165" t="str">
        <f>IFERROR(+VLOOKUP(BF348,インプットシート!$B:$Z,25,0),"")</f>
        <v/>
      </c>
      <c r="BH348" s="165" t="str">
        <f>IFERROR(+VLOOKUP(BF348,インプットシート!$B:$Z,21,0),"")</f>
        <v/>
      </c>
      <c r="BI348">
        <v>93</v>
      </c>
      <c r="BJ348" s="165" t="str">
        <f t="shared" si="105"/>
        <v>2年目寄付金・協賛金収入93</v>
      </c>
      <c r="BK348" s="165" t="str">
        <f>IFERROR(+VLOOKUP(BJ348,インプットシート!$B:$Z,25,0),"")</f>
        <v/>
      </c>
      <c r="BL348" s="165" t="str">
        <f>IFERROR(+VLOOKUP(BJ348,インプットシート!$B:$Z,21,0),"")</f>
        <v/>
      </c>
      <c r="BM348">
        <v>93</v>
      </c>
      <c r="BN348" s="165" t="str">
        <f t="shared" si="106"/>
        <v>2年目一般会計繰入金93</v>
      </c>
      <c r="BO348" s="165" t="str">
        <f>IFERROR(+VLOOKUP(BN348,インプットシート!$B:$Z,25,0),"")</f>
        <v/>
      </c>
      <c r="BP348" s="165" t="str">
        <f>IFERROR(+VLOOKUP(BN348,インプットシート!$B:$Z,21,0),"")</f>
        <v/>
      </c>
      <c r="BQ348">
        <v>93</v>
      </c>
      <c r="BR348" s="165" t="str">
        <f t="shared" si="107"/>
        <v>2年目賃金（職員）93</v>
      </c>
      <c r="BS348" s="165" t="str">
        <f>IFERROR(+VLOOKUP(BR348,インプットシート!$B:$Z,25,0),"")</f>
        <v/>
      </c>
      <c r="BT348" s="165" t="str">
        <f>IFERROR(+VLOOKUP(BR348,インプットシート!$B:$Z,21,0),"")</f>
        <v/>
      </c>
    </row>
    <row r="349" spans="1:72">
      <c r="A349">
        <v>94</v>
      </c>
      <c r="B349" s="165" t="str">
        <f t="shared" si="90"/>
        <v>2年目謝金94</v>
      </c>
      <c r="C349" s="165" t="str">
        <f>IFERROR(+VLOOKUP(B349,インプットシート!$B:$Z,25,0),"")</f>
        <v/>
      </c>
      <c r="D349" s="165" t="str">
        <f>IFERROR(+VLOOKUP(B349,インプットシート!$B:$Z,21,0),"")</f>
        <v/>
      </c>
      <c r="E349">
        <v>94</v>
      </c>
      <c r="F349" s="165" t="str">
        <f t="shared" si="91"/>
        <v>2年目旅費94</v>
      </c>
      <c r="G349" s="165" t="str">
        <f>IFERROR(+VLOOKUP(F349,インプットシート!$B:$Z,25,0),"")</f>
        <v/>
      </c>
      <c r="H349" s="165" t="str">
        <f>IFERROR(+VLOOKUP(F349,インプットシート!$B:$Z,21,0),"")</f>
        <v/>
      </c>
      <c r="I349">
        <v>94</v>
      </c>
      <c r="J349" s="165" t="str">
        <f t="shared" si="92"/>
        <v>2年目賃金（アルバイト）94</v>
      </c>
      <c r="K349" s="165" t="str">
        <f>IFERROR(+VLOOKUP(J349,インプットシート!$B:$Z,25,0),"")</f>
        <v/>
      </c>
      <c r="L349" s="165" t="str">
        <f>IFERROR(+VLOOKUP(J349,インプットシート!$B:$Z,21,0),"")</f>
        <v/>
      </c>
      <c r="M349">
        <v>94</v>
      </c>
      <c r="N349" s="165" t="str">
        <f t="shared" si="93"/>
        <v>2年目家賃94</v>
      </c>
      <c r="O349" s="165" t="str">
        <f>IFERROR(+VLOOKUP(N349,インプットシート!$B:$Z,25,0),"")</f>
        <v/>
      </c>
      <c r="P349" s="165" t="str">
        <f>IFERROR(+VLOOKUP(N349,インプットシート!$B:$Z,21,0),"")</f>
        <v/>
      </c>
      <c r="Q349">
        <v>94</v>
      </c>
      <c r="R349" s="165" t="str">
        <f t="shared" si="94"/>
        <v>2年目光熱水費94</v>
      </c>
      <c r="S349" s="165" t="str">
        <f>IFERROR(+VLOOKUP(R349,インプットシート!$B:$Z,25,0),"")</f>
        <v/>
      </c>
      <c r="T349" s="165" t="str">
        <f>IFERROR(+VLOOKUP(R349,インプットシート!$B:$Z,21,0),"")</f>
        <v/>
      </c>
      <c r="U349">
        <v>94</v>
      </c>
      <c r="V349" s="165" t="str">
        <f t="shared" si="95"/>
        <v>2年目備品購入費94</v>
      </c>
      <c r="W349" s="165" t="str">
        <f>IFERROR(+VLOOKUP(V349,インプットシート!$B:$Z,25,0),"")</f>
        <v/>
      </c>
      <c r="X349" s="165" t="str">
        <f>IFERROR(+VLOOKUP(V349,インプットシート!$B:$Z,21,0),"")</f>
        <v/>
      </c>
      <c r="Y349">
        <v>94</v>
      </c>
      <c r="Z349" s="165" t="str">
        <f t="shared" si="96"/>
        <v>2年目消耗品費94</v>
      </c>
      <c r="AA349" s="165" t="str">
        <f>IFERROR(+VLOOKUP(Z349,インプットシート!$B:$Z,25,0),"")</f>
        <v/>
      </c>
      <c r="AB349" s="165" t="str">
        <f>IFERROR(+VLOOKUP(Z349,インプットシート!$B:$Z,21,0),"")</f>
        <v/>
      </c>
      <c r="AC349">
        <v>94</v>
      </c>
      <c r="AD349" s="165" t="str">
        <f t="shared" si="97"/>
        <v>2年目借料損料94</v>
      </c>
      <c r="AE349" s="165" t="str">
        <f>IFERROR(+VLOOKUP(AD349,インプットシート!$B:$Z,25,0),"")</f>
        <v/>
      </c>
      <c r="AF349" s="165" t="str">
        <f>IFERROR(+VLOOKUP(AD349,インプットシート!$B:$Z,21,0),"")</f>
        <v/>
      </c>
      <c r="AG349">
        <v>94</v>
      </c>
      <c r="AH349" s="165" t="str">
        <f t="shared" si="98"/>
        <v>2年目印刷製本費94</v>
      </c>
      <c r="AI349" s="165" t="str">
        <f>IFERROR(+VLOOKUP(AH349,インプットシート!$B:$Z,25,0),"")</f>
        <v/>
      </c>
      <c r="AJ349" s="165" t="str">
        <f>IFERROR(+VLOOKUP(AH349,インプットシート!$B:$Z,21,0),"")</f>
        <v/>
      </c>
      <c r="AK349">
        <v>94</v>
      </c>
      <c r="AL349" s="165" t="str">
        <f t="shared" si="99"/>
        <v>2年目通信運搬費94</v>
      </c>
      <c r="AM349" s="165" t="str">
        <f>IFERROR(+VLOOKUP(AL349,インプットシート!$B:$Z,25,0),"")</f>
        <v/>
      </c>
      <c r="AN349" s="165" t="str">
        <f>IFERROR(+VLOOKUP(AL349,インプットシート!$B:$Z,21,0),"")</f>
        <v/>
      </c>
      <c r="AO349">
        <v>94</v>
      </c>
      <c r="AP349" s="165" t="str">
        <f t="shared" si="100"/>
        <v>2年目委託費94</v>
      </c>
      <c r="AQ349" s="165" t="str">
        <f>IFERROR(+VLOOKUP(AP349,インプットシート!$B:$Z,25,0),"")</f>
        <v/>
      </c>
      <c r="AR349" s="165" t="str">
        <f>IFERROR(+VLOOKUP(AP349,インプットシート!$B:$Z,21,0),"")</f>
        <v/>
      </c>
      <c r="AS349">
        <v>94</v>
      </c>
      <c r="AT349" s="165" t="str">
        <f t="shared" si="101"/>
        <v>2年目雑役務費94</v>
      </c>
      <c r="AU349" s="165" t="str">
        <f>IFERROR(+VLOOKUP(AT349,インプットシート!$B:$Z,25,0),"")</f>
        <v/>
      </c>
      <c r="AV349" s="165" t="str">
        <f>IFERROR(+VLOOKUP(AT349,インプットシート!$B:$Z,21,0),"")</f>
        <v/>
      </c>
      <c r="AW349">
        <v>94</v>
      </c>
      <c r="AX349" s="165" t="str">
        <f t="shared" si="102"/>
        <v>2年目保険料94</v>
      </c>
      <c r="AY349" s="165" t="str">
        <f>IFERROR(+VLOOKUP(AX349,インプットシート!$B:$Z,25,0),"")</f>
        <v/>
      </c>
      <c r="AZ349" s="165" t="str">
        <f>IFERROR(+VLOOKUP(AX349,インプットシート!$B:$Z,21,0),"")</f>
        <v/>
      </c>
      <c r="BA349">
        <v>94</v>
      </c>
      <c r="BB349" s="165" t="str">
        <f t="shared" si="103"/>
        <v>2年目その他の経費94</v>
      </c>
      <c r="BC349" s="165" t="str">
        <f>IFERROR(+VLOOKUP(BB349,インプットシート!$B:$Z,25,0),"")</f>
        <v/>
      </c>
      <c r="BD349" s="165" t="str">
        <f>IFERROR(+VLOOKUP(BB349,インプットシート!$B:$Z,21,0),"")</f>
        <v/>
      </c>
      <c r="BE349">
        <v>94</v>
      </c>
      <c r="BF349" s="165" t="str">
        <f t="shared" si="104"/>
        <v>2年目参加費収入94</v>
      </c>
      <c r="BG349" s="165" t="str">
        <f>IFERROR(+VLOOKUP(BF349,インプットシート!$B:$Z,25,0),"")</f>
        <v/>
      </c>
      <c r="BH349" s="165" t="str">
        <f>IFERROR(+VLOOKUP(BF349,インプットシート!$B:$Z,21,0),"")</f>
        <v/>
      </c>
      <c r="BI349">
        <v>94</v>
      </c>
      <c r="BJ349" s="165" t="str">
        <f t="shared" si="105"/>
        <v>2年目寄付金・協賛金収入94</v>
      </c>
      <c r="BK349" s="165" t="str">
        <f>IFERROR(+VLOOKUP(BJ349,インプットシート!$B:$Z,25,0),"")</f>
        <v/>
      </c>
      <c r="BL349" s="165" t="str">
        <f>IFERROR(+VLOOKUP(BJ349,インプットシート!$B:$Z,21,0),"")</f>
        <v/>
      </c>
      <c r="BM349">
        <v>94</v>
      </c>
      <c r="BN349" s="165" t="str">
        <f t="shared" si="106"/>
        <v>2年目一般会計繰入金94</v>
      </c>
      <c r="BO349" s="165" t="str">
        <f>IFERROR(+VLOOKUP(BN349,インプットシート!$B:$Z,25,0),"")</f>
        <v/>
      </c>
      <c r="BP349" s="165" t="str">
        <f>IFERROR(+VLOOKUP(BN349,インプットシート!$B:$Z,21,0),"")</f>
        <v/>
      </c>
      <c r="BQ349">
        <v>94</v>
      </c>
      <c r="BR349" s="165" t="str">
        <f t="shared" si="107"/>
        <v>2年目賃金（職員）94</v>
      </c>
      <c r="BS349" s="165" t="str">
        <f>IFERROR(+VLOOKUP(BR349,インプットシート!$B:$Z,25,0),"")</f>
        <v/>
      </c>
      <c r="BT349" s="165" t="str">
        <f>IFERROR(+VLOOKUP(BR349,インプットシート!$B:$Z,21,0),"")</f>
        <v/>
      </c>
    </row>
    <row r="350" spans="1:72">
      <c r="A350">
        <v>95</v>
      </c>
      <c r="B350" s="165" t="str">
        <f t="shared" si="90"/>
        <v>2年目謝金95</v>
      </c>
      <c r="C350" s="165" t="str">
        <f>IFERROR(+VLOOKUP(B350,インプットシート!$B:$Z,25,0),"")</f>
        <v/>
      </c>
      <c r="D350" s="165" t="str">
        <f>IFERROR(+VLOOKUP(B350,インプットシート!$B:$Z,21,0),"")</f>
        <v/>
      </c>
      <c r="E350">
        <v>95</v>
      </c>
      <c r="F350" s="165" t="str">
        <f t="shared" si="91"/>
        <v>2年目旅費95</v>
      </c>
      <c r="G350" s="165" t="str">
        <f>IFERROR(+VLOOKUP(F350,インプットシート!$B:$Z,25,0),"")</f>
        <v/>
      </c>
      <c r="H350" s="165" t="str">
        <f>IFERROR(+VLOOKUP(F350,インプットシート!$B:$Z,21,0),"")</f>
        <v/>
      </c>
      <c r="I350">
        <v>95</v>
      </c>
      <c r="J350" s="165" t="str">
        <f t="shared" si="92"/>
        <v>2年目賃金（アルバイト）95</v>
      </c>
      <c r="K350" s="165" t="str">
        <f>IFERROR(+VLOOKUP(J350,インプットシート!$B:$Z,25,0),"")</f>
        <v/>
      </c>
      <c r="L350" s="165" t="str">
        <f>IFERROR(+VLOOKUP(J350,インプットシート!$B:$Z,21,0),"")</f>
        <v/>
      </c>
      <c r="M350">
        <v>95</v>
      </c>
      <c r="N350" s="165" t="str">
        <f t="shared" si="93"/>
        <v>2年目家賃95</v>
      </c>
      <c r="O350" s="165" t="str">
        <f>IFERROR(+VLOOKUP(N350,インプットシート!$B:$Z,25,0),"")</f>
        <v/>
      </c>
      <c r="P350" s="165" t="str">
        <f>IFERROR(+VLOOKUP(N350,インプットシート!$B:$Z,21,0),"")</f>
        <v/>
      </c>
      <c r="Q350">
        <v>95</v>
      </c>
      <c r="R350" s="165" t="str">
        <f t="shared" si="94"/>
        <v>2年目光熱水費95</v>
      </c>
      <c r="S350" s="165" t="str">
        <f>IFERROR(+VLOOKUP(R350,インプットシート!$B:$Z,25,0),"")</f>
        <v/>
      </c>
      <c r="T350" s="165" t="str">
        <f>IFERROR(+VLOOKUP(R350,インプットシート!$B:$Z,21,0),"")</f>
        <v/>
      </c>
      <c r="U350">
        <v>95</v>
      </c>
      <c r="V350" s="165" t="str">
        <f t="shared" si="95"/>
        <v>2年目備品購入費95</v>
      </c>
      <c r="W350" s="165" t="str">
        <f>IFERROR(+VLOOKUP(V350,インプットシート!$B:$Z,25,0),"")</f>
        <v/>
      </c>
      <c r="X350" s="165" t="str">
        <f>IFERROR(+VLOOKUP(V350,インプットシート!$B:$Z,21,0),"")</f>
        <v/>
      </c>
      <c r="Y350">
        <v>95</v>
      </c>
      <c r="Z350" s="165" t="str">
        <f t="shared" si="96"/>
        <v>2年目消耗品費95</v>
      </c>
      <c r="AA350" s="165" t="str">
        <f>IFERROR(+VLOOKUP(Z350,インプットシート!$B:$Z,25,0),"")</f>
        <v/>
      </c>
      <c r="AB350" s="165" t="str">
        <f>IFERROR(+VLOOKUP(Z350,インプットシート!$B:$Z,21,0),"")</f>
        <v/>
      </c>
      <c r="AC350">
        <v>95</v>
      </c>
      <c r="AD350" s="165" t="str">
        <f t="shared" si="97"/>
        <v>2年目借料損料95</v>
      </c>
      <c r="AE350" s="165" t="str">
        <f>IFERROR(+VLOOKUP(AD350,インプットシート!$B:$Z,25,0),"")</f>
        <v/>
      </c>
      <c r="AF350" s="165" t="str">
        <f>IFERROR(+VLOOKUP(AD350,インプットシート!$B:$Z,21,0),"")</f>
        <v/>
      </c>
      <c r="AG350">
        <v>95</v>
      </c>
      <c r="AH350" s="165" t="str">
        <f t="shared" si="98"/>
        <v>2年目印刷製本費95</v>
      </c>
      <c r="AI350" s="165" t="str">
        <f>IFERROR(+VLOOKUP(AH350,インプットシート!$B:$Z,25,0),"")</f>
        <v/>
      </c>
      <c r="AJ350" s="165" t="str">
        <f>IFERROR(+VLOOKUP(AH350,インプットシート!$B:$Z,21,0),"")</f>
        <v/>
      </c>
      <c r="AK350">
        <v>95</v>
      </c>
      <c r="AL350" s="165" t="str">
        <f t="shared" si="99"/>
        <v>2年目通信運搬費95</v>
      </c>
      <c r="AM350" s="165" t="str">
        <f>IFERROR(+VLOOKUP(AL350,インプットシート!$B:$Z,25,0),"")</f>
        <v/>
      </c>
      <c r="AN350" s="165" t="str">
        <f>IFERROR(+VLOOKUP(AL350,インプットシート!$B:$Z,21,0),"")</f>
        <v/>
      </c>
      <c r="AO350">
        <v>95</v>
      </c>
      <c r="AP350" s="165" t="str">
        <f t="shared" si="100"/>
        <v>2年目委託費95</v>
      </c>
      <c r="AQ350" s="165" t="str">
        <f>IFERROR(+VLOOKUP(AP350,インプットシート!$B:$Z,25,0),"")</f>
        <v/>
      </c>
      <c r="AR350" s="165" t="str">
        <f>IFERROR(+VLOOKUP(AP350,インプットシート!$B:$Z,21,0),"")</f>
        <v/>
      </c>
      <c r="AS350">
        <v>95</v>
      </c>
      <c r="AT350" s="165" t="str">
        <f t="shared" si="101"/>
        <v>2年目雑役務費95</v>
      </c>
      <c r="AU350" s="165" t="str">
        <f>IFERROR(+VLOOKUP(AT350,インプットシート!$B:$Z,25,0),"")</f>
        <v/>
      </c>
      <c r="AV350" s="165" t="str">
        <f>IFERROR(+VLOOKUP(AT350,インプットシート!$B:$Z,21,0),"")</f>
        <v/>
      </c>
      <c r="AW350">
        <v>95</v>
      </c>
      <c r="AX350" s="165" t="str">
        <f t="shared" si="102"/>
        <v>2年目保険料95</v>
      </c>
      <c r="AY350" s="165" t="str">
        <f>IFERROR(+VLOOKUP(AX350,インプットシート!$B:$Z,25,0),"")</f>
        <v/>
      </c>
      <c r="AZ350" s="165" t="str">
        <f>IFERROR(+VLOOKUP(AX350,インプットシート!$B:$Z,21,0),"")</f>
        <v/>
      </c>
      <c r="BA350">
        <v>95</v>
      </c>
      <c r="BB350" s="165" t="str">
        <f t="shared" si="103"/>
        <v>2年目その他の経費95</v>
      </c>
      <c r="BC350" s="165" t="str">
        <f>IFERROR(+VLOOKUP(BB350,インプットシート!$B:$Z,25,0),"")</f>
        <v/>
      </c>
      <c r="BD350" s="165" t="str">
        <f>IFERROR(+VLOOKUP(BB350,インプットシート!$B:$Z,21,0),"")</f>
        <v/>
      </c>
      <c r="BE350">
        <v>95</v>
      </c>
      <c r="BF350" s="165" t="str">
        <f t="shared" si="104"/>
        <v>2年目参加費収入95</v>
      </c>
      <c r="BG350" s="165" t="str">
        <f>IFERROR(+VLOOKUP(BF350,インプットシート!$B:$Z,25,0),"")</f>
        <v/>
      </c>
      <c r="BH350" s="165" t="str">
        <f>IFERROR(+VLOOKUP(BF350,インプットシート!$B:$Z,21,0),"")</f>
        <v/>
      </c>
      <c r="BI350">
        <v>95</v>
      </c>
      <c r="BJ350" s="165" t="str">
        <f t="shared" si="105"/>
        <v>2年目寄付金・協賛金収入95</v>
      </c>
      <c r="BK350" s="165" t="str">
        <f>IFERROR(+VLOOKUP(BJ350,インプットシート!$B:$Z,25,0),"")</f>
        <v/>
      </c>
      <c r="BL350" s="165" t="str">
        <f>IFERROR(+VLOOKUP(BJ350,インプットシート!$B:$Z,21,0),"")</f>
        <v/>
      </c>
      <c r="BM350">
        <v>95</v>
      </c>
      <c r="BN350" s="165" t="str">
        <f t="shared" si="106"/>
        <v>2年目一般会計繰入金95</v>
      </c>
      <c r="BO350" s="165" t="str">
        <f>IFERROR(+VLOOKUP(BN350,インプットシート!$B:$Z,25,0),"")</f>
        <v/>
      </c>
      <c r="BP350" s="165" t="str">
        <f>IFERROR(+VLOOKUP(BN350,インプットシート!$B:$Z,21,0),"")</f>
        <v/>
      </c>
      <c r="BQ350">
        <v>95</v>
      </c>
      <c r="BR350" s="165" t="str">
        <f t="shared" si="107"/>
        <v>2年目賃金（職員）95</v>
      </c>
      <c r="BS350" s="165" t="str">
        <f>IFERROR(+VLOOKUP(BR350,インプットシート!$B:$Z,25,0),"")</f>
        <v/>
      </c>
      <c r="BT350" s="165" t="str">
        <f>IFERROR(+VLOOKUP(BR350,インプットシート!$B:$Z,21,0),"")</f>
        <v/>
      </c>
    </row>
    <row r="351" spans="1:72">
      <c r="A351">
        <v>96</v>
      </c>
      <c r="B351" s="165" t="str">
        <f t="shared" si="90"/>
        <v>2年目謝金96</v>
      </c>
      <c r="C351" s="165" t="str">
        <f>IFERROR(+VLOOKUP(B351,インプットシート!$B:$Z,25,0),"")</f>
        <v/>
      </c>
      <c r="D351" s="165" t="str">
        <f>IFERROR(+VLOOKUP(B351,インプットシート!$B:$Z,21,0),"")</f>
        <v/>
      </c>
      <c r="E351">
        <v>96</v>
      </c>
      <c r="F351" s="165" t="str">
        <f t="shared" si="91"/>
        <v>2年目旅費96</v>
      </c>
      <c r="G351" s="165" t="str">
        <f>IFERROR(+VLOOKUP(F351,インプットシート!$B:$Z,25,0),"")</f>
        <v/>
      </c>
      <c r="H351" s="165" t="str">
        <f>IFERROR(+VLOOKUP(F351,インプットシート!$B:$Z,21,0),"")</f>
        <v/>
      </c>
      <c r="I351">
        <v>96</v>
      </c>
      <c r="J351" s="165" t="str">
        <f t="shared" si="92"/>
        <v>2年目賃金（アルバイト）96</v>
      </c>
      <c r="K351" s="165" t="str">
        <f>IFERROR(+VLOOKUP(J351,インプットシート!$B:$Z,25,0),"")</f>
        <v/>
      </c>
      <c r="L351" s="165" t="str">
        <f>IFERROR(+VLOOKUP(J351,インプットシート!$B:$Z,21,0),"")</f>
        <v/>
      </c>
      <c r="M351">
        <v>96</v>
      </c>
      <c r="N351" s="165" t="str">
        <f t="shared" si="93"/>
        <v>2年目家賃96</v>
      </c>
      <c r="O351" s="165" t="str">
        <f>IFERROR(+VLOOKUP(N351,インプットシート!$B:$Z,25,0),"")</f>
        <v/>
      </c>
      <c r="P351" s="165" t="str">
        <f>IFERROR(+VLOOKUP(N351,インプットシート!$B:$Z,21,0),"")</f>
        <v/>
      </c>
      <c r="Q351">
        <v>96</v>
      </c>
      <c r="R351" s="165" t="str">
        <f t="shared" si="94"/>
        <v>2年目光熱水費96</v>
      </c>
      <c r="S351" s="165" t="str">
        <f>IFERROR(+VLOOKUP(R351,インプットシート!$B:$Z,25,0),"")</f>
        <v/>
      </c>
      <c r="T351" s="165" t="str">
        <f>IFERROR(+VLOOKUP(R351,インプットシート!$B:$Z,21,0),"")</f>
        <v/>
      </c>
      <c r="U351">
        <v>96</v>
      </c>
      <c r="V351" s="165" t="str">
        <f t="shared" si="95"/>
        <v>2年目備品購入費96</v>
      </c>
      <c r="W351" s="165" t="str">
        <f>IFERROR(+VLOOKUP(V351,インプットシート!$B:$Z,25,0),"")</f>
        <v/>
      </c>
      <c r="X351" s="165" t="str">
        <f>IFERROR(+VLOOKUP(V351,インプットシート!$B:$Z,21,0),"")</f>
        <v/>
      </c>
      <c r="Y351">
        <v>96</v>
      </c>
      <c r="Z351" s="165" t="str">
        <f t="shared" si="96"/>
        <v>2年目消耗品費96</v>
      </c>
      <c r="AA351" s="165" t="str">
        <f>IFERROR(+VLOOKUP(Z351,インプットシート!$B:$Z,25,0),"")</f>
        <v/>
      </c>
      <c r="AB351" s="165" t="str">
        <f>IFERROR(+VLOOKUP(Z351,インプットシート!$B:$Z,21,0),"")</f>
        <v/>
      </c>
      <c r="AC351">
        <v>96</v>
      </c>
      <c r="AD351" s="165" t="str">
        <f t="shared" si="97"/>
        <v>2年目借料損料96</v>
      </c>
      <c r="AE351" s="165" t="str">
        <f>IFERROR(+VLOOKUP(AD351,インプットシート!$B:$Z,25,0),"")</f>
        <v/>
      </c>
      <c r="AF351" s="165" t="str">
        <f>IFERROR(+VLOOKUP(AD351,インプットシート!$B:$Z,21,0),"")</f>
        <v/>
      </c>
      <c r="AG351">
        <v>96</v>
      </c>
      <c r="AH351" s="165" t="str">
        <f t="shared" si="98"/>
        <v>2年目印刷製本費96</v>
      </c>
      <c r="AI351" s="165" t="str">
        <f>IFERROR(+VLOOKUP(AH351,インプットシート!$B:$Z,25,0),"")</f>
        <v/>
      </c>
      <c r="AJ351" s="165" t="str">
        <f>IFERROR(+VLOOKUP(AH351,インプットシート!$B:$Z,21,0),"")</f>
        <v/>
      </c>
      <c r="AK351">
        <v>96</v>
      </c>
      <c r="AL351" s="165" t="str">
        <f t="shared" si="99"/>
        <v>2年目通信運搬費96</v>
      </c>
      <c r="AM351" s="165" t="str">
        <f>IFERROR(+VLOOKUP(AL351,インプットシート!$B:$Z,25,0),"")</f>
        <v/>
      </c>
      <c r="AN351" s="165" t="str">
        <f>IFERROR(+VLOOKUP(AL351,インプットシート!$B:$Z,21,0),"")</f>
        <v/>
      </c>
      <c r="AO351">
        <v>96</v>
      </c>
      <c r="AP351" s="165" t="str">
        <f t="shared" si="100"/>
        <v>2年目委託費96</v>
      </c>
      <c r="AQ351" s="165" t="str">
        <f>IFERROR(+VLOOKUP(AP351,インプットシート!$B:$Z,25,0),"")</f>
        <v/>
      </c>
      <c r="AR351" s="165" t="str">
        <f>IFERROR(+VLOOKUP(AP351,インプットシート!$B:$Z,21,0),"")</f>
        <v/>
      </c>
      <c r="AS351">
        <v>96</v>
      </c>
      <c r="AT351" s="165" t="str">
        <f t="shared" si="101"/>
        <v>2年目雑役務費96</v>
      </c>
      <c r="AU351" s="165" t="str">
        <f>IFERROR(+VLOOKUP(AT351,インプットシート!$B:$Z,25,0),"")</f>
        <v/>
      </c>
      <c r="AV351" s="165" t="str">
        <f>IFERROR(+VLOOKUP(AT351,インプットシート!$B:$Z,21,0),"")</f>
        <v/>
      </c>
      <c r="AW351">
        <v>96</v>
      </c>
      <c r="AX351" s="165" t="str">
        <f t="shared" si="102"/>
        <v>2年目保険料96</v>
      </c>
      <c r="AY351" s="165" t="str">
        <f>IFERROR(+VLOOKUP(AX351,インプットシート!$B:$Z,25,0),"")</f>
        <v/>
      </c>
      <c r="AZ351" s="165" t="str">
        <f>IFERROR(+VLOOKUP(AX351,インプットシート!$B:$Z,21,0),"")</f>
        <v/>
      </c>
      <c r="BA351">
        <v>96</v>
      </c>
      <c r="BB351" s="165" t="str">
        <f t="shared" si="103"/>
        <v>2年目その他の経費96</v>
      </c>
      <c r="BC351" s="165" t="str">
        <f>IFERROR(+VLOOKUP(BB351,インプットシート!$B:$Z,25,0),"")</f>
        <v/>
      </c>
      <c r="BD351" s="165" t="str">
        <f>IFERROR(+VLOOKUP(BB351,インプットシート!$B:$Z,21,0),"")</f>
        <v/>
      </c>
      <c r="BE351">
        <v>96</v>
      </c>
      <c r="BF351" s="165" t="str">
        <f t="shared" si="104"/>
        <v>2年目参加費収入96</v>
      </c>
      <c r="BG351" s="165" t="str">
        <f>IFERROR(+VLOOKUP(BF351,インプットシート!$B:$Z,25,0),"")</f>
        <v/>
      </c>
      <c r="BH351" s="165" t="str">
        <f>IFERROR(+VLOOKUP(BF351,インプットシート!$B:$Z,21,0),"")</f>
        <v/>
      </c>
      <c r="BI351">
        <v>96</v>
      </c>
      <c r="BJ351" s="165" t="str">
        <f t="shared" si="105"/>
        <v>2年目寄付金・協賛金収入96</v>
      </c>
      <c r="BK351" s="165" t="str">
        <f>IFERROR(+VLOOKUP(BJ351,インプットシート!$B:$Z,25,0),"")</f>
        <v/>
      </c>
      <c r="BL351" s="165" t="str">
        <f>IFERROR(+VLOOKUP(BJ351,インプットシート!$B:$Z,21,0),"")</f>
        <v/>
      </c>
      <c r="BM351">
        <v>96</v>
      </c>
      <c r="BN351" s="165" t="str">
        <f t="shared" si="106"/>
        <v>2年目一般会計繰入金96</v>
      </c>
      <c r="BO351" s="165" t="str">
        <f>IFERROR(+VLOOKUP(BN351,インプットシート!$B:$Z,25,0),"")</f>
        <v/>
      </c>
      <c r="BP351" s="165" t="str">
        <f>IFERROR(+VLOOKUP(BN351,インプットシート!$B:$Z,21,0),"")</f>
        <v/>
      </c>
      <c r="BQ351">
        <v>96</v>
      </c>
      <c r="BR351" s="165" t="str">
        <f t="shared" si="107"/>
        <v>2年目賃金（職員）96</v>
      </c>
      <c r="BS351" s="165" t="str">
        <f>IFERROR(+VLOOKUP(BR351,インプットシート!$B:$Z,25,0),"")</f>
        <v/>
      </c>
      <c r="BT351" s="165" t="str">
        <f>IFERROR(+VLOOKUP(BR351,インプットシート!$B:$Z,21,0),"")</f>
        <v/>
      </c>
    </row>
    <row r="352" spans="1:72">
      <c r="A352">
        <v>97</v>
      </c>
      <c r="B352" s="165" t="str">
        <f t="shared" si="90"/>
        <v>2年目謝金97</v>
      </c>
      <c r="C352" s="165" t="str">
        <f>IFERROR(+VLOOKUP(B352,インプットシート!$B:$Z,25,0),"")</f>
        <v/>
      </c>
      <c r="D352" s="165" t="str">
        <f>IFERROR(+VLOOKUP(B352,インプットシート!$B:$Z,21,0),"")</f>
        <v/>
      </c>
      <c r="E352">
        <v>97</v>
      </c>
      <c r="F352" s="165" t="str">
        <f t="shared" si="91"/>
        <v>2年目旅費97</v>
      </c>
      <c r="G352" s="165" t="str">
        <f>IFERROR(+VLOOKUP(F352,インプットシート!$B:$Z,25,0),"")</f>
        <v/>
      </c>
      <c r="H352" s="165" t="str">
        <f>IFERROR(+VLOOKUP(F352,インプットシート!$B:$Z,21,0),"")</f>
        <v/>
      </c>
      <c r="I352">
        <v>97</v>
      </c>
      <c r="J352" s="165" t="str">
        <f t="shared" si="92"/>
        <v>2年目賃金（アルバイト）97</v>
      </c>
      <c r="K352" s="165" t="str">
        <f>IFERROR(+VLOOKUP(J352,インプットシート!$B:$Z,25,0),"")</f>
        <v/>
      </c>
      <c r="L352" s="165" t="str">
        <f>IFERROR(+VLOOKUP(J352,インプットシート!$B:$Z,21,0),"")</f>
        <v/>
      </c>
      <c r="M352">
        <v>97</v>
      </c>
      <c r="N352" s="165" t="str">
        <f t="shared" si="93"/>
        <v>2年目家賃97</v>
      </c>
      <c r="O352" s="165" t="str">
        <f>IFERROR(+VLOOKUP(N352,インプットシート!$B:$Z,25,0),"")</f>
        <v/>
      </c>
      <c r="P352" s="165" t="str">
        <f>IFERROR(+VLOOKUP(N352,インプットシート!$B:$Z,21,0),"")</f>
        <v/>
      </c>
      <c r="Q352">
        <v>97</v>
      </c>
      <c r="R352" s="165" t="str">
        <f t="shared" si="94"/>
        <v>2年目光熱水費97</v>
      </c>
      <c r="S352" s="165" t="str">
        <f>IFERROR(+VLOOKUP(R352,インプットシート!$B:$Z,25,0),"")</f>
        <v/>
      </c>
      <c r="T352" s="165" t="str">
        <f>IFERROR(+VLOOKUP(R352,インプットシート!$B:$Z,21,0),"")</f>
        <v/>
      </c>
      <c r="U352">
        <v>97</v>
      </c>
      <c r="V352" s="165" t="str">
        <f t="shared" si="95"/>
        <v>2年目備品購入費97</v>
      </c>
      <c r="W352" s="165" t="str">
        <f>IFERROR(+VLOOKUP(V352,インプットシート!$B:$Z,25,0),"")</f>
        <v/>
      </c>
      <c r="X352" s="165" t="str">
        <f>IFERROR(+VLOOKUP(V352,インプットシート!$B:$Z,21,0),"")</f>
        <v/>
      </c>
      <c r="Y352">
        <v>97</v>
      </c>
      <c r="Z352" s="165" t="str">
        <f t="shared" si="96"/>
        <v>2年目消耗品費97</v>
      </c>
      <c r="AA352" s="165" t="str">
        <f>IFERROR(+VLOOKUP(Z352,インプットシート!$B:$Z,25,0),"")</f>
        <v/>
      </c>
      <c r="AB352" s="165" t="str">
        <f>IFERROR(+VLOOKUP(Z352,インプットシート!$B:$Z,21,0),"")</f>
        <v/>
      </c>
      <c r="AC352">
        <v>97</v>
      </c>
      <c r="AD352" s="165" t="str">
        <f t="shared" si="97"/>
        <v>2年目借料損料97</v>
      </c>
      <c r="AE352" s="165" t="str">
        <f>IFERROR(+VLOOKUP(AD352,インプットシート!$B:$Z,25,0),"")</f>
        <v/>
      </c>
      <c r="AF352" s="165" t="str">
        <f>IFERROR(+VLOOKUP(AD352,インプットシート!$B:$Z,21,0),"")</f>
        <v/>
      </c>
      <c r="AG352">
        <v>97</v>
      </c>
      <c r="AH352" s="165" t="str">
        <f t="shared" si="98"/>
        <v>2年目印刷製本費97</v>
      </c>
      <c r="AI352" s="165" t="str">
        <f>IFERROR(+VLOOKUP(AH352,インプットシート!$B:$Z,25,0),"")</f>
        <v/>
      </c>
      <c r="AJ352" s="165" t="str">
        <f>IFERROR(+VLOOKUP(AH352,インプットシート!$B:$Z,21,0),"")</f>
        <v/>
      </c>
      <c r="AK352">
        <v>97</v>
      </c>
      <c r="AL352" s="165" t="str">
        <f t="shared" si="99"/>
        <v>2年目通信運搬費97</v>
      </c>
      <c r="AM352" s="165" t="str">
        <f>IFERROR(+VLOOKUP(AL352,インプットシート!$B:$Z,25,0),"")</f>
        <v/>
      </c>
      <c r="AN352" s="165" t="str">
        <f>IFERROR(+VLOOKUP(AL352,インプットシート!$B:$Z,21,0),"")</f>
        <v/>
      </c>
      <c r="AO352">
        <v>97</v>
      </c>
      <c r="AP352" s="165" t="str">
        <f t="shared" si="100"/>
        <v>2年目委託費97</v>
      </c>
      <c r="AQ352" s="165" t="str">
        <f>IFERROR(+VLOOKUP(AP352,インプットシート!$B:$Z,25,0),"")</f>
        <v/>
      </c>
      <c r="AR352" s="165" t="str">
        <f>IFERROR(+VLOOKUP(AP352,インプットシート!$B:$Z,21,0),"")</f>
        <v/>
      </c>
      <c r="AS352">
        <v>97</v>
      </c>
      <c r="AT352" s="165" t="str">
        <f t="shared" si="101"/>
        <v>2年目雑役務費97</v>
      </c>
      <c r="AU352" s="165" t="str">
        <f>IFERROR(+VLOOKUP(AT352,インプットシート!$B:$Z,25,0),"")</f>
        <v/>
      </c>
      <c r="AV352" s="165" t="str">
        <f>IFERROR(+VLOOKUP(AT352,インプットシート!$B:$Z,21,0),"")</f>
        <v/>
      </c>
      <c r="AW352">
        <v>97</v>
      </c>
      <c r="AX352" s="165" t="str">
        <f t="shared" si="102"/>
        <v>2年目保険料97</v>
      </c>
      <c r="AY352" s="165" t="str">
        <f>IFERROR(+VLOOKUP(AX352,インプットシート!$B:$Z,25,0),"")</f>
        <v/>
      </c>
      <c r="AZ352" s="165" t="str">
        <f>IFERROR(+VLOOKUP(AX352,インプットシート!$B:$Z,21,0),"")</f>
        <v/>
      </c>
      <c r="BA352">
        <v>97</v>
      </c>
      <c r="BB352" s="165" t="str">
        <f t="shared" si="103"/>
        <v>2年目その他の経費97</v>
      </c>
      <c r="BC352" s="165" t="str">
        <f>IFERROR(+VLOOKUP(BB352,インプットシート!$B:$Z,25,0),"")</f>
        <v/>
      </c>
      <c r="BD352" s="165" t="str">
        <f>IFERROR(+VLOOKUP(BB352,インプットシート!$B:$Z,21,0),"")</f>
        <v/>
      </c>
      <c r="BE352">
        <v>97</v>
      </c>
      <c r="BF352" s="165" t="str">
        <f t="shared" si="104"/>
        <v>2年目参加費収入97</v>
      </c>
      <c r="BG352" s="165" t="str">
        <f>IFERROR(+VLOOKUP(BF352,インプットシート!$B:$Z,25,0),"")</f>
        <v/>
      </c>
      <c r="BH352" s="165" t="str">
        <f>IFERROR(+VLOOKUP(BF352,インプットシート!$B:$Z,21,0),"")</f>
        <v/>
      </c>
      <c r="BI352">
        <v>97</v>
      </c>
      <c r="BJ352" s="165" t="str">
        <f t="shared" si="105"/>
        <v>2年目寄付金・協賛金収入97</v>
      </c>
      <c r="BK352" s="165" t="str">
        <f>IFERROR(+VLOOKUP(BJ352,インプットシート!$B:$Z,25,0),"")</f>
        <v/>
      </c>
      <c r="BL352" s="165" t="str">
        <f>IFERROR(+VLOOKUP(BJ352,インプットシート!$B:$Z,21,0),"")</f>
        <v/>
      </c>
      <c r="BM352">
        <v>97</v>
      </c>
      <c r="BN352" s="165" t="str">
        <f t="shared" si="106"/>
        <v>2年目一般会計繰入金97</v>
      </c>
      <c r="BO352" s="165" t="str">
        <f>IFERROR(+VLOOKUP(BN352,インプットシート!$B:$Z,25,0),"")</f>
        <v/>
      </c>
      <c r="BP352" s="165" t="str">
        <f>IFERROR(+VLOOKUP(BN352,インプットシート!$B:$Z,21,0),"")</f>
        <v/>
      </c>
      <c r="BQ352">
        <v>97</v>
      </c>
      <c r="BR352" s="165" t="str">
        <f t="shared" si="107"/>
        <v>2年目賃金（職員）97</v>
      </c>
      <c r="BS352" s="165" t="str">
        <f>IFERROR(+VLOOKUP(BR352,インプットシート!$B:$Z,25,0),"")</f>
        <v/>
      </c>
      <c r="BT352" s="165" t="str">
        <f>IFERROR(+VLOOKUP(BR352,インプットシート!$B:$Z,21,0),"")</f>
        <v/>
      </c>
    </row>
    <row r="353" spans="1:72">
      <c r="A353">
        <v>98</v>
      </c>
      <c r="B353" s="165" t="str">
        <f t="shared" si="90"/>
        <v>2年目謝金98</v>
      </c>
      <c r="C353" s="165" t="str">
        <f>IFERROR(+VLOOKUP(B353,インプットシート!$B:$Z,25,0),"")</f>
        <v/>
      </c>
      <c r="D353" s="165" t="str">
        <f>IFERROR(+VLOOKUP(B353,インプットシート!$B:$Z,21,0),"")</f>
        <v/>
      </c>
      <c r="E353">
        <v>98</v>
      </c>
      <c r="F353" s="165" t="str">
        <f t="shared" si="91"/>
        <v>2年目旅費98</v>
      </c>
      <c r="G353" s="165" t="str">
        <f>IFERROR(+VLOOKUP(F353,インプットシート!$B:$Z,25,0),"")</f>
        <v/>
      </c>
      <c r="H353" s="165" t="str">
        <f>IFERROR(+VLOOKUP(F353,インプットシート!$B:$Z,21,0),"")</f>
        <v/>
      </c>
      <c r="I353">
        <v>98</v>
      </c>
      <c r="J353" s="165" t="str">
        <f t="shared" si="92"/>
        <v>2年目賃金（アルバイト）98</v>
      </c>
      <c r="K353" s="165" t="str">
        <f>IFERROR(+VLOOKUP(J353,インプットシート!$B:$Z,25,0),"")</f>
        <v/>
      </c>
      <c r="L353" s="165" t="str">
        <f>IFERROR(+VLOOKUP(J353,インプットシート!$B:$Z,21,0),"")</f>
        <v/>
      </c>
      <c r="M353">
        <v>98</v>
      </c>
      <c r="N353" s="165" t="str">
        <f t="shared" si="93"/>
        <v>2年目家賃98</v>
      </c>
      <c r="O353" s="165" t="str">
        <f>IFERROR(+VLOOKUP(N353,インプットシート!$B:$Z,25,0),"")</f>
        <v/>
      </c>
      <c r="P353" s="165" t="str">
        <f>IFERROR(+VLOOKUP(N353,インプットシート!$B:$Z,21,0),"")</f>
        <v/>
      </c>
      <c r="Q353">
        <v>98</v>
      </c>
      <c r="R353" s="165" t="str">
        <f t="shared" si="94"/>
        <v>2年目光熱水費98</v>
      </c>
      <c r="S353" s="165" t="str">
        <f>IFERROR(+VLOOKUP(R353,インプットシート!$B:$Z,25,0),"")</f>
        <v/>
      </c>
      <c r="T353" s="165" t="str">
        <f>IFERROR(+VLOOKUP(R353,インプットシート!$B:$Z,21,0),"")</f>
        <v/>
      </c>
      <c r="U353">
        <v>98</v>
      </c>
      <c r="V353" s="165" t="str">
        <f t="shared" si="95"/>
        <v>2年目備品購入費98</v>
      </c>
      <c r="W353" s="165" t="str">
        <f>IFERROR(+VLOOKUP(V353,インプットシート!$B:$Z,25,0),"")</f>
        <v/>
      </c>
      <c r="X353" s="165" t="str">
        <f>IFERROR(+VLOOKUP(V353,インプットシート!$B:$Z,21,0),"")</f>
        <v/>
      </c>
      <c r="Y353">
        <v>98</v>
      </c>
      <c r="Z353" s="165" t="str">
        <f t="shared" si="96"/>
        <v>2年目消耗品費98</v>
      </c>
      <c r="AA353" s="165" t="str">
        <f>IFERROR(+VLOOKUP(Z353,インプットシート!$B:$Z,25,0),"")</f>
        <v/>
      </c>
      <c r="AB353" s="165" t="str">
        <f>IFERROR(+VLOOKUP(Z353,インプットシート!$B:$Z,21,0),"")</f>
        <v/>
      </c>
      <c r="AC353">
        <v>98</v>
      </c>
      <c r="AD353" s="165" t="str">
        <f t="shared" si="97"/>
        <v>2年目借料損料98</v>
      </c>
      <c r="AE353" s="165" t="str">
        <f>IFERROR(+VLOOKUP(AD353,インプットシート!$B:$Z,25,0),"")</f>
        <v/>
      </c>
      <c r="AF353" s="165" t="str">
        <f>IFERROR(+VLOOKUP(AD353,インプットシート!$B:$Z,21,0),"")</f>
        <v/>
      </c>
      <c r="AG353">
        <v>98</v>
      </c>
      <c r="AH353" s="165" t="str">
        <f t="shared" si="98"/>
        <v>2年目印刷製本費98</v>
      </c>
      <c r="AI353" s="165" t="str">
        <f>IFERROR(+VLOOKUP(AH353,インプットシート!$B:$Z,25,0),"")</f>
        <v/>
      </c>
      <c r="AJ353" s="165" t="str">
        <f>IFERROR(+VLOOKUP(AH353,インプットシート!$B:$Z,21,0),"")</f>
        <v/>
      </c>
      <c r="AK353">
        <v>98</v>
      </c>
      <c r="AL353" s="165" t="str">
        <f t="shared" si="99"/>
        <v>2年目通信運搬費98</v>
      </c>
      <c r="AM353" s="165" t="str">
        <f>IFERROR(+VLOOKUP(AL353,インプットシート!$B:$Z,25,0),"")</f>
        <v/>
      </c>
      <c r="AN353" s="165" t="str">
        <f>IFERROR(+VLOOKUP(AL353,インプットシート!$B:$Z,21,0),"")</f>
        <v/>
      </c>
      <c r="AO353">
        <v>98</v>
      </c>
      <c r="AP353" s="165" t="str">
        <f t="shared" si="100"/>
        <v>2年目委託費98</v>
      </c>
      <c r="AQ353" s="165" t="str">
        <f>IFERROR(+VLOOKUP(AP353,インプットシート!$B:$Z,25,0),"")</f>
        <v/>
      </c>
      <c r="AR353" s="165" t="str">
        <f>IFERROR(+VLOOKUP(AP353,インプットシート!$B:$Z,21,0),"")</f>
        <v/>
      </c>
      <c r="AS353">
        <v>98</v>
      </c>
      <c r="AT353" s="165" t="str">
        <f t="shared" si="101"/>
        <v>2年目雑役務費98</v>
      </c>
      <c r="AU353" s="165" t="str">
        <f>IFERROR(+VLOOKUP(AT353,インプットシート!$B:$Z,25,0),"")</f>
        <v/>
      </c>
      <c r="AV353" s="165" t="str">
        <f>IFERROR(+VLOOKUP(AT353,インプットシート!$B:$Z,21,0),"")</f>
        <v/>
      </c>
      <c r="AW353">
        <v>98</v>
      </c>
      <c r="AX353" s="165" t="str">
        <f t="shared" si="102"/>
        <v>2年目保険料98</v>
      </c>
      <c r="AY353" s="165" t="str">
        <f>IFERROR(+VLOOKUP(AX353,インプットシート!$B:$Z,25,0),"")</f>
        <v/>
      </c>
      <c r="AZ353" s="165" t="str">
        <f>IFERROR(+VLOOKUP(AX353,インプットシート!$B:$Z,21,0),"")</f>
        <v/>
      </c>
      <c r="BA353">
        <v>98</v>
      </c>
      <c r="BB353" s="165" t="str">
        <f t="shared" si="103"/>
        <v>2年目その他の経費98</v>
      </c>
      <c r="BC353" s="165" t="str">
        <f>IFERROR(+VLOOKUP(BB353,インプットシート!$B:$Z,25,0),"")</f>
        <v/>
      </c>
      <c r="BD353" s="165" t="str">
        <f>IFERROR(+VLOOKUP(BB353,インプットシート!$B:$Z,21,0),"")</f>
        <v/>
      </c>
      <c r="BE353">
        <v>98</v>
      </c>
      <c r="BF353" s="165" t="str">
        <f t="shared" si="104"/>
        <v>2年目参加費収入98</v>
      </c>
      <c r="BG353" s="165" t="str">
        <f>IFERROR(+VLOOKUP(BF353,インプットシート!$B:$Z,25,0),"")</f>
        <v/>
      </c>
      <c r="BH353" s="165" t="str">
        <f>IFERROR(+VLOOKUP(BF353,インプットシート!$B:$Z,21,0),"")</f>
        <v/>
      </c>
      <c r="BI353">
        <v>98</v>
      </c>
      <c r="BJ353" s="165" t="str">
        <f t="shared" si="105"/>
        <v>2年目寄付金・協賛金収入98</v>
      </c>
      <c r="BK353" s="165" t="str">
        <f>IFERROR(+VLOOKUP(BJ353,インプットシート!$B:$Z,25,0),"")</f>
        <v/>
      </c>
      <c r="BL353" s="165" t="str">
        <f>IFERROR(+VLOOKUP(BJ353,インプットシート!$B:$Z,21,0),"")</f>
        <v/>
      </c>
      <c r="BM353">
        <v>98</v>
      </c>
      <c r="BN353" s="165" t="str">
        <f t="shared" si="106"/>
        <v>2年目一般会計繰入金98</v>
      </c>
      <c r="BO353" s="165" t="str">
        <f>IFERROR(+VLOOKUP(BN353,インプットシート!$B:$Z,25,0),"")</f>
        <v/>
      </c>
      <c r="BP353" s="165" t="str">
        <f>IFERROR(+VLOOKUP(BN353,インプットシート!$B:$Z,21,0),"")</f>
        <v/>
      </c>
      <c r="BQ353">
        <v>98</v>
      </c>
      <c r="BR353" s="165" t="str">
        <f t="shared" si="107"/>
        <v>2年目賃金（職員）98</v>
      </c>
      <c r="BS353" s="165" t="str">
        <f>IFERROR(+VLOOKUP(BR353,インプットシート!$B:$Z,25,0),"")</f>
        <v/>
      </c>
      <c r="BT353" s="165" t="str">
        <f>IFERROR(+VLOOKUP(BR353,インプットシート!$B:$Z,21,0),"")</f>
        <v/>
      </c>
    </row>
    <row r="354" spans="1:72">
      <c r="A354">
        <v>99</v>
      </c>
      <c r="B354" s="165" t="str">
        <f t="shared" si="90"/>
        <v>2年目謝金99</v>
      </c>
      <c r="C354" s="165" t="str">
        <f>IFERROR(+VLOOKUP(B354,インプットシート!$B:$Z,25,0),"")</f>
        <v/>
      </c>
      <c r="D354" s="165" t="str">
        <f>IFERROR(+VLOOKUP(B354,インプットシート!$B:$Z,21,0),"")</f>
        <v/>
      </c>
      <c r="E354">
        <v>99</v>
      </c>
      <c r="F354" s="165" t="str">
        <f t="shared" si="91"/>
        <v>2年目旅費99</v>
      </c>
      <c r="G354" s="165" t="str">
        <f>IFERROR(+VLOOKUP(F354,インプットシート!$B:$Z,25,0),"")</f>
        <v/>
      </c>
      <c r="H354" s="165" t="str">
        <f>IFERROR(+VLOOKUP(F354,インプットシート!$B:$Z,21,0),"")</f>
        <v/>
      </c>
      <c r="I354">
        <v>99</v>
      </c>
      <c r="J354" s="165" t="str">
        <f t="shared" si="92"/>
        <v>2年目賃金（アルバイト）99</v>
      </c>
      <c r="K354" s="165" t="str">
        <f>IFERROR(+VLOOKUP(J354,インプットシート!$B:$Z,25,0),"")</f>
        <v/>
      </c>
      <c r="L354" s="165" t="str">
        <f>IFERROR(+VLOOKUP(J354,インプットシート!$B:$Z,21,0),"")</f>
        <v/>
      </c>
      <c r="M354">
        <v>99</v>
      </c>
      <c r="N354" s="165" t="str">
        <f t="shared" si="93"/>
        <v>2年目家賃99</v>
      </c>
      <c r="O354" s="165" t="str">
        <f>IFERROR(+VLOOKUP(N354,インプットシート!$B:$Z,25,0),"")</f>
        <v/>
      </c>
      <c r="P354" s="165" t="str">
        <f>IFERROR(+VLOOKUP(N354,インプットシート!$B:$Z,21,0),"")</f>
        <v/>
      </c>
      <c r="Q354">
        <v>99</v>
      </c>
      <c r="R354" s="165" t="str">
        <f t="shared" si="94"/>
        <v>2年目光熱水費99</v>
      </c>
      <c r="S354" s="165" t="str">
        <f>IFERROR(+VLOOKUP(R354,インプットシート!$B:$Z,25,0),"")</f>
        <v/>
      </c>
      <c r="T354" s="165" t="str">
        <f>IFERROR(+VLOOKUP(R354,インプットシート!$B:$Z,21,0),"")</f>
        <v/>
      </c>
      <c r="U354">
        <v>99</v>
      </c>
      <c r="V354" s="165" t="str">
        <f t="shared" si="95"/>
        <v>2年目備品購入費99</v>
      </c>
      <c r="W354" s="165" t="str">
        <f>IFERROR(+VLOOKUP(V354,インプットシート!$B:$Z,25,0),"")</f>
        <v/>
      </c>
      <c r="X354" s="165" t="str">
        <f>IFERROR(+VLOOKUP(V354,インプットシート!$B:$Z,21,0),"")</f>
        <v/>
      </c>
      <c r="Y354">
        <v>99</v>
      </c>
      <c r="Z354" s="165" t="str">
        <f t="shared" si="96"/>
        <v>2年目消耗品費99</v>
      </c>
      <c r="AA354" s="165" t="str">
        <f>IFERROR(+VLOOKUP(Z354,インプットシート!$B:$Z,25,0),"")</f>
        <v/>
      </c>
      <c r="AB354" s="165" t="str">
        <f>IFERROR(+VLOOKUP(Z354,インプットシート!$B:$Z,21,0),"")</f>
        <v/>
      </c>
      <c r="AC354">
        <v>99</v>
      </c>
      <c r="AD354" s="165" t="str">
        <f t="shared" si="97"/>
        <v>2年目借料損料99</v>
      </c>
      <c r="AE354" s="165" t="str">
        <f>IFERROR(+VLOOKUP(AD354,インプットシート!$B:$Z,25,0),"")</f>
        <v/>
      </c>
      <c r="AF354" s="165" t="str">
        <f>IFERROR(+VLOOKUP(AD354,インプットシート!$B:$Z,21,0),"")</f>
        <v/>
      </c>
      <c r="AG354">
        <v>99</v>
      </c>
      <c r="AH354" s="165" t="str">
        <f t="shared" si="98"/>
        <v>2年目印刷製本費99</v>
      </c>
      <c r="AI354" s="165" t="str">
        <f>IFERROR(+VLOOKUP(AH354,インプットシート!$B:$Z,25,0),"")</f>
        <v/>
      </c>
      <c r="AJ354" s="165" t="str">
        <f>IFERROR(+VLOOKUP(AH354,インプットシート!$B:$Z,21,0),"")</f>
        <v/>
      </c>
      <c r="AK354">
        <v>99</v>
      </c>
      <c r="AL354" s="165" t="str">
        <f t="shared" si="99"/>
        <v>2年目通信運搬費99</v>
      </c>
      <c r="AM354" s="165" t="str">
        <f>IFERROR(+VLOOKUP(AL354,インプットシート!$B:$Z,25,0),"")</f>
        <v/>
      </c>
      <c r="AN354" s="165" t="str">
        <f>IFERROR(+VLOOKUP(AL354,インプットシート!$B:$Z,21,0),"")</f>
        <v/>
      </c>
      <c r="AO354">
        <v>99</v>
      </c>
      <c r="AP354" s="165" t="str">
        <f t="shared" si="100"/>
        <v>2年目委託費99</v>
      </c>
      <c r="AQ354" s="165" t="str">
        <f>IFERROR(+VLOOKUP(AP354,インプットシート!$B:$Z,25,0),"")</f>
        <v/>
      </c>
      <c r="AR354" s="165" t="str">
        <f>IFERROR(+VLOOKUP(AP354,インプットシート!$B:$Z,21,0),"")</f>
        <v/>
      </c>
      <c r="AS354">
        <v>99</v>
      </c>
      <c r="AT354" s="165" t="str">
        <f t="shared" si="101"/>
        <v>2年目雑役務費99</v>
      </c>
      <c r="AU354" s="165" t="str">
        <f>IFERROR(+VLOOKUP(AT354,インプットシート!$B:$Z,25,0),"")</f>
        <v/>
      </c>
      <c r="AV354" s="165" t="str">
        <f>IFERROR(+VLOOKUP(AT354,インプットシート!$B:$Z,21,0),"")</f>
        <v/>
      </c>
      <c r="AW354">
        <v>99</v>
      </c>
      <c r="AX354" s="165" t="str">
        <f t="shared" si="102"/>
        <v>2年目保険料99</v>
      </c>
      <c r="AY354" s="165" t="str">
        <f>IFERROR(+VLOOKUP(AX354,インプットシート!$B:$Z,25,0),"")</f>
        <v/>
      </c>
      <c r="AZ354" s="165" t="str">
        <f>IFERROR(+VLOOKUP(AX354,インプットシート!$B:$Z,21,0),"")</f>
        <v/>
      </c>
      <c r="BA354">
        <v>99</v>
      </c>
      <c r="BB354" s="165" t="str">
        <f t="shared" si="103"/>
        <v>2年目その他の経費99</v>
      </c>
      <c r="BC354" s="165" t="str">
        <f>IFERROR(+VLOOKUP(BB354,インプットシート!$B:$Z,25,0),"")</f>
        <v/>
      </c>
      <c r="BD354" s="165" t="str">
        <f>IFERROR(+VLOOKUP(BB354,インプットシート!$B:$Z,21,0),"")</f>
        <v/>
      </c>
      <c r="BE354">
        <v>99</v>
      </c>
      <c r="BF354" s="165" t="str">
        <f t="shared" si="104"/>
        <v>2年目参加費収入99</v>
      </c>
      <c r="BG354" s="165" t="str">
        <f>IFERROR(+VLOOKUP(BF354,インプットシート!$B:$Z,25,0),"")</f>
        <v/>
      </c>
      <c r="BH354" s="165" t="str">
        <f>IFERROR(+VLOOKUP(BF354,インプットシート!$B:$Z,21,0),"")</f>
        <v/>
      </c>
      <c r="BI354">
        <v>99</v>
      </c>
      <c r="BJ354" s="165" t="str">
        <f t="shared" si="105"/>
        <v>2年目寄付金・協賛金収入99</v>
      </c>
      <c r="BK354" s="165" t="str">
        <f>IFERROR(+VLOOKUP(BJ354,インプットシート!$B:$Z,25,0),"")</f>
        <v/>
      </c>
      <c r="BL354" s="165" t="str">
        <f>IFERROR(+VLOOKUP(BJ354,インプットシート!$B:$Z,21,0),"")</f>
        <v/>
      </c>
      <c r="BM354">
        <v>99</v>
      </c>
      <c r="BN354" s="165" t="str">
        <f t="shared" si="106"/>
        <v>2年目一般会計繰入金99</v>
      </c>
      <c r="BO354" s="165" t="str">
        <f>IFERROR(+VLOOKUP(BN354,インプットシート!$B:$Z,25,0),"")</f>
        <v/>
      </c>
      <c r="BP354" s="165" t="str">
        <f>IFERROR(+VLOOKUP(BN354,インプットシート!$B:$Z,21,0),"")</f>
        <v/>
      </c>
      <c r="BQ354">
        <v>99</v>
      </c>
      <c r="BR354" s="165" t="str">
        <f t="shared" si="107"/>
        <v>2年目賃金（職員）99</v>
      </c>
      <c r="BS354" s="165" t="str">
        <f>IFERROR(+VLOOKUP(BR354,インプットシート!$B:$Z,25,0),"")</f>
        <v/>
      </c>
      <c r="BT354" s="165" t="str">
        <f>IFERROR(+VLOOKUP(BR354,インプットシート!$B:$Z,21,0),"")</f>
        <v/>
      </c>
    </row>
    <row r="355" spans="1:72">
      <c r="A355">
        <v>100</v>
      </c>
      <c r="B355" s="165" t="str">
        <f t="shared" si="90"/>
        <v>2年目謝金100</v>
      </c>
      <c r="C355" s="165" t="str">
        <f>IFERROR(+VLOOKUP(B355,インプットシート!$B:$Z,25,0),"")</f>
        <v/>
      </c>
      <c r="D355" s="165" t="str">
        <f>IFERROR(+VLOOKUP(B355,インプットシート!$B:$Z,21,0),"")</f>
        <v/>
      </c>
      <c r="E355">
        <v>100</v>
      </c>
      <c r="F355" s="165" t="str">
        <f t="shared" si="91"/>
        <v>2年目旅費100</v>
      </c>
      <c r="G355" s="165" t="str">
        <f>IFERROR(+VLOOKUP(F355,インプットシート!$B:$Z,25,0),"")</f>
        <v/>
      </c>
      <c r="H355" s="165" t="str">
        <f>IFERROR(+VLOOKUP(F355,インプットシート!$B:$Z,21,0),"")</f>
        <v/>
      </c>
      <c r="I355">
        <v>100</v>
      </c>
      <c r="J355" s="165" t="str">
        <f t="shared" si="92"/>
        <v>2年目賃金（アルバイト）100</v>
      </c>
      <c r="K355" s="165" t="str">
        <f>IFERROR(+VLOOKUP(J355,インプットシート!$B:$Z,25,0),"")</f>
        <v/>
      </c>
      <c r="L355" s="165" t="str">
        <f>IFERROR(+VLOOKUP(J355,インプットシート!$B:$Z,21,0),"")</f>
        <v/>
      </c>
      <c r="M355">
        <v>100</v>
      </c>
      <c r="N355" s="165" t="str">
        <f t="shared" si="93"/>
        <v>2年目家賃100</v>
      </c>
      <c r="O355" s="165" t="str">
        <f>IFERROR(+VLOOKUP(N355,インプットシート!$B:$Z,25,0),"")</f>
        <v/>
      </c>
      <c r="P355" s="165" t="str">
        <f>IFERROR(+VLOOKUP(N355,インプットシート!$B:$Z,21,0),"")</f>
        <v/>
      </c>
      <c r="Q355">
        <v>100</v>
      </c>
      <c r="R355" s="165" t="str">
        <f t="shared" si="94"/>
        <v>2年目光熱水費100</v>
      </c>
      <c r="S355" s="165" t="str">
        <f>IFERROR(+VLOOKUP(R355,インプットシート!$B:$Z,25,0),"")</f>
        <v/>
      </c>
      <c r="T355" s="165" t="str">
        <f>IFERROR(+VLOOKUP(R355,インプットシート!$B:$Z,21,0),"")</f>
        <v/>
      </c>
      <c r="U355">
        <v>100</v>
      </c>
      <c r="V355" s="165" t="str">
        <f t="shared" si="95"/>
        <v>2年目備品購入費100</v>
      </c>
      <c r="W355" s="165" t="str">
        <f>IFERROR(+VLOOKUP(V355,インプットシート!$B:$Z,25,0),"")</f>
        <v/>
      </c>
      <c r="X355" s="165" t="str">
        <f>IFERROR(+VLOOKUP(V355,インプットシート!$B:$Z,21,0),"")</f>
        <v/>
      </c>
      <c r="Y355">
        <v>100</v>
      </c>
      <c r="Z355" s="165" t="str">
        <f t="shared" si="96"/>
        <v>2年目消耗品費100</v>
      </c>
      <c r="AA355" s="165" t="str">
        <f>IFERROR(+VLOOKUP(Z355,インプットシート!$B:$Z,25,0),"")</f>
        <v/>
      </c>
      <c r="AB355" s="165" t="str">
        <f>IFERROR(+VLOOKUP(Z355,インプットシート!$B:$Z,21,0),"")</f>
        <v/>
      </c>
      <c r="AC355">
        <v>100</v>
      </c>
      <c r="AD355" s="165" t="str">
        <f t="shared" si="97"/>
        <v>2年目借料損料100</v>
      </c>
      <c r="AE355" s="165" t="str">
        <f>IFERROR(+VLOOKUP(AD355,インプットシート!$B:$Z,25,0),"")</f>
        <v/>
      </c>
      <c r="AF355" s="165" t="str">
        <f>IFERROR(+VLOOKUP(AD355,インプットシート!$B:$Z,21,0),"")</f>
        <v/>
      </c>
      <c r="AG355">
        <v>100</v>
      </c>
      <c r="AH355" s="165" t="str">
        <f t="shared" si="98"/>
        <v>2年目印刷製本費100</v>
      </c>
      <c r="AI355" s="165" t="str">
        <f>IFERROR(+VLOOKUP(AH355,インプットシート!$B:$Z,25,0),"")</f>
        <v/>
      </c>
      <c r="AJ355" s="165" t="str">
        <f>IFERROR(+VLOOKUP(AH355,インプットシート!$B:$Z,21,0),"")</f>
        <v/>
      </c>
      <c r="AK355">
        <v>100</v>
      </c>
      <c r="AL355" s="165" t="str">
        <f t="shared" si="99"/>
        <v>2年目通信運搬費100</v>
      </c>
      <c r="AM355" s="165" t="str">
        <f>IFERROR(+VLOOKUP(AL355,インプットシート!$B:$Z,25,0),"")</f>
        <v/>
      </c>
      <c r="AN355" s="165" t="str">
        <f>IFERROR(+VLOOKUP(AL355,インプットシート!$B:$Z,21,0),"")</f>
        <v/>
      </c>
      <c r="AO355">
        <v>100</v>
      </c>
      <c r="AP355" s="165" t="str">
        <f t="shared" si="100"/>
        <v>2年目委託費100</v>
      </c>
      <c r="AQ355" s="165" t="str">
        <f>IFERROR(+VLOOKUP(AP355,インプットシート!$B:$Z,25,0),"")</f>
        <v/>
      </c>
      <c r="AR355" s="165" t="str">
        <f>IFERROR(+VLOOKUP(AP355,インプットシート!$B:$Z,21,0),"")</f>
        <v/>
      </c>
      <c r="AS355">
        <v>100</v>
      </c>
      <c r="AT355" s="165" t="str">
        <f t="shared" si="101"/>
        <v>2年目雑役務費100</v>
      </c>
      <c r="AU355" s="165" t="str">
        <f>IFERROR(+VLOOKUP(AT355,インプットシート!$B:$Z,25,0),"")</f>
        <v/>
      </c>
      <c r="AV355" s="165" t="str">
        <f>IFERROR(+VLOOKUP(AT355,インプットシート!$B:$Z,21,0),"")</f>
        <v/>
      </c>
      <c r="AW355">
        <v>100</v>
      </c>
      <c r="AX355" s="165" t="str">
        <f t="shared" si="102"/>
        <v>2年目保険料100</v>
      </c>
      <c r="AY355" s="165" t="str">
        <f>IFERROR(+VLOOKUP(AX355,インプットシート!$B:$Z,25,0),"")</f>
        <v/>
      </c>
      <c r="AZ355" s="165" t="str">
        <f>IFERROR(+VLOOKUP(AX355,インプットシート!$B:$Z,21,0),"")</f>
        <v/>
      </c>
      <c r="BA355">
        <v>100</v>
      </c>
      <c r="BB355" s="165" t="str">
        <f t="shared" si="103"/>
        <v>2年目その他の経費100</v>
      </c>
      <c r="BC355" s="165" t="str">
        <f>IFERROR(+VLOOKUP(BB355,インプットシート!$B:$Z,25,0),"")</f>
        <v/>
      </c>
      <c r="BD355" s="165" t="str">
        <f>IFERROR(+VLOOKUP(BB355,インプットシート!$B:$Z,21,0),"")</f>
        <v/>
      </c>
      <c r="BE355">
        <v>100</v>
      </c>
      <c r="BF355" s="165" t="str">
        <f t="shared" si="104"/>
        <v>2年目参加費収入100</v>
      </c>
      <c r="BG355" s="165" t="str">
        <f>IFERROR(+VLOOKUP(BF355,インプットシート!$B:$Z,25,0),"")</f>
        <v/>
      </c>
      <c r="BH355" s="165" t="str">
        <f>IFERROR(+VLOOKUP(BF355,インプットシート!$B:$Z,21,0),"")</f>
        <v/>
      </c>
      <c r="BI355">
        <v>100</v>
      </c>
      <c r="BJ355" s="165" t="str">
        <f t="shared" si="105"/>
        <v>2年目寄付金・協賛金収入100</v>
      </c>
      <c r="BK355" s="165" t="str">
        <f>IFERROR(+VLOOKUP(BJ355,インプットシート!$B:$Z,25,0),"")</f>
        <v/>
      </c>
      <c r="BL355" s="165" t="str">
        <f>IFERROR(+VLOOKUP(BJ355,インプットシート!$B:$Z,21,0),"")</f>
        <v/>
      </c>
      <c r="BM355">
        <v>100</v>
      </c>
      <c r="BN355" s="165" t="str">
        <f t="shared" si="106"/>
        <v>2年目一般会計繰入金100</v>
      </c>
      <c r="BO355" s="165" t="str">
        <f>IFERROR(+VLOOKUP(BN355,インプットシート!$B:$Z,25,0),"")</f>
        <v/>
      </c>
      <c r="BP355" s="165" t="str">
        <f>IFERROR(+VLOOKUP(BN355,インプットシート!$B:$Z,21,0),"")</f>
        <v/>
      </c>
      <c r="BQ355">
        <v>100</v>
      </c>
      <c r="BR355" s="165" t="str">
        <f t="shared" si="107"/>
        <v>2年目賃金（職員）100</v>
      </c>
      <c r="BS355" s="165" t="str">
        <f>IFERROR(+VLOOKUP(BR355,インプットシート!$B:$Z,25,0),"")</f>
        <v/>
      </c>
      <c r="BT355" s="165" t="str">
        <f>IFERROR(+VLOOKUP(BR355,インプットシート!$B:$Z,21,0),"")</f>
        <v/>
      </c>
    </row>
    <row r="356" spans="1:72">
      <c r="A356">
        <v>101</v>
      </c>
      <c r="B356" s="165" t="str">
        <f t="shared" si="90"/>
        <v>2年目謝金101</v>
      </c>
      <c r="C356" s="165" t="str">
        <f>IFERROR(+VLOOKUP(B356,インプットシート!$B:$Z,25,0),"")</f>
        <v/>
      </c>
      <c r="D356" s="165" t="str">
        <f>IFERROR(+VLOOKUP(B356,インプットシート!$B:$Z,21,0),"")</f>
        <v/>
      </c>
      <c r="E356">
        <v>101</v>
      </c>
      <c r="F356" s="165" t="str">
        <f t="shared" si="91"/>
        <v>2年目旅費101</v>
      </c>
      <c r="G356" s="165" t="str">
        <f>IFERROR(+VLOOKUP(F356,インプットシート!$B:$Z,25,0),"")</f>
        <v/>
      </c>
      <c r="H356" s="165" t="str">
        <f>IFERROR(+VLOOKUP(F356,インプットシート!$B:$Z,21,0),"")</f>
        <v/>
      </c>
      <c r="I356">
        <v>101</v>
      </c>
      <c r="J356" s="165" t="str">
        <f t="shared" si="92"/>
        <v>2年目賃金（アルバイト）101</v>
      </c>
      <c r="K356" s="165" t="str">
        <f>IFERROR(+VLOOKUP(J356,インプットシート!$B:$Z,25,0),"")</f>
        <v/>
      </c>
      <c r="L356" s="165" t="str">
        <f>IFERROR(+VLOOKUP(J356,インプットシート!$B:$Z,21,0),"")</f>
        <v/>
      </c>
      <c r="M356">
        <v>101</v>
      </c>
      <c r="N356" s="165" t="str">
        <f t="shared" si="93"/>
        <v>2年目家賃101</v>
      </c>
      <c r="O356" s="165" t="str">
        <f>IFERROR(+VLOOKUP(N356,インプットシート!$B:$Z,25,0),"")</f>
        <v/>
      </c>
      <c r="P356" s="165" t="str">
        <f>IFERROR(+VLOOKUP(N356,インプットシート!$B:$Z,21,0),"")</f>
        <v/>
      </c>
      <c r="Q356">
        <v>101</v>
      </c>
      <c r="R356" s="165" t="str">
        <f t="shared" si="94"/>
        <v>2年目光熱水費101</v>
      </c>
      <c r="S356" s="165" t="str">
        <f>IFERROR(+VLOOKUP(R356,インプットシート!$B:$Z,25,0),"")</f>
        <v/>
      </c>
      <c r="T356" s="165" t="str">
        <f>IFERROR(+VLOOKUP(R356,インプットシート!$B:$Z,21,0),"")</f>
        <v/>
      </c>
      <c r="U356">
        <v>101</v>
      </c>
      <c r="V356" s="165" t="str">
        <f t="shared" si="95"/>
        <v>2年目備品購入費101</v>
      </c>
      <c r="W356" s="165" t="str">
        <f>IFERROR(+VLOOKUP(V356,インプットシート!$B:$Z,25,0),"")</f>
        <v/>
      </c>
      <c r="X356" s="165" t="str">
        <f>IFERROR(+VLOOKUP(V356,インプットシート!$B:$Z,21,0),"")</f>
        <v/>
      </c>
      <c r="Y356">
        <v>101</v>
      </c>
      <c r="Z356" s="165" t="str">
        <f t="shared" si="96"/>
        <v>2年目消耗品費101</v>
      </c>
      <c r="AA356" s="165" t="str">
        <f>IFERROR(+VLOOKUP(Z356,インプットシート!$B:$Z,25,0),"")</f>
        <v/>
      </c>
      <c r="AB356" s="165" t="str">
        <f>IFERROR(+VLOOKUP(Z356,インプットシート!$B:$Z,21,0),"")</f>
        <v/>
      </c>
      <c r="AC356">
        <v>101</v>
      </c>
      <c r="AD356" s="165" t="str">
        <f t="shared" si="97"/>
        <v>2年目借料損料101</v>
      </c>
      <c r="AE356" s="165" t="str">
        <f>IFERROR(+VLOOKUP(AD356,インプットシート!$B:$Z,25,0),"")</f>
        <v/>
      </c>
      <c r="AF356" s="165" t="str">
        <f>IFERROR(+VLOOKUP(AD356,インプットシート!$B:$Z,21,0),"")</f>
        <v/>
      </c>
      <c r="AG356">
        <v>101</v>
      </c>
      <c r="AH356" s="165" t="str">
        <f t="shared" si="98"/>
        <v>2年目印刷製本費101</v>
      </c>
      <c r="AI356" s="165" t="str">
        <f>IFERROR(+VLOOKUP(AH356,インプットシート!$B:$Z,25,0),"")</f>
        <v/>
      </c>
      <c r="AJ356" s="165" t="str">
        <f>IFERROR(+VLOOKUP(AH356,インプットシート!$B:$Z,21,0),"")</f>
        <v/>
      </c>
      <c r="AK356">
        <v>101</v>
      </c>
      <c r="AL356" s="165" t="str">
        <f t="shared" si="99"/>
        <v>2年目通信運搬費101</v>
      </c>
      <c r="AM356" s="165" t="str">
        <f>IFERROR(+VLOOKUP(AL356,インプットシート!$B:$Z,25,0),"")</f>
        <v/>
      </c>
      <c r="AN356" s="165" t="str">
        <f>IFERROR(+VLOOKUP(AL356,インプットシート!$B:$Z,21,0),"")</f>
        <v/>
      </c>
      <c r="AO356">
        <v>101</v>
      </c>
      <c r="AP356" s="165" t="str">
        <f t="shared" si="100"/>
        <v>2年目委託費101</v>
      </c>
      <c r="AQ356" s="165" t="str">
        <f>IFERROR(+VLOOKUP(AP356,インプットシート!$B:$Z,25,0),"")</f>
        <v/>
      </c>
      <c r="AR356" s="165" t="str">
        <f>IFERROR(+VLOOKUP(AP356,インプットシート!$B:$Z,21,0),"")</f>
        <v/>
      </c>
      <c r="AS356">
        <v>101</v>
      </c>
      <c r="AT356" s="165" t="str">
        <f t="shared" si="101"/>
        <v>2年目雑役務費101</v>
      </c>
      <c r="AU356" s="165" t="str">
        <f>IFERROR(+VLOOKUP(AT356,インプットシート!$B:$Z,25,0),"")</f>
        <v/>
      </c>
      <c r="AV356" s="165" t="str">
        <f>IFERROR(+VLOOKUP(AT356,インプットシート!$B:$Z,21,0),"")</f>
        <v/>
      </c>
      <c r="AW356">
        <v>101</v>
      </c>
      <c r="AX356" s="165" t="str">
        <f t="shared" si="102"/>
        <v>2年目保険料101</v>
      </c>
      <c r="AY356" s="165" t="str">
        <f>IFERROR(+VLOOKUP(AX356,インプットシート!$B:$Z,25,0),"")</f>
        <v/>
      </c>
      <c r="AZ356" s="165" t="str">
        <f>IFERROR(+VLOOKUP(AX356,インプットシート!$B:$Z,21,0),"")</f>
        <v/>
      </c>
      <c r="BA356">
        <v>101</v>
      </c>
      <c r="BB356" s="165" t="str">
        <f t="shared" si="103"/>
        <v>2年目その他の経費101</v>
      </c>
      <c r="BC356" s="165" t="str">
        <f>IFERROR(+VLOOKUP(BB356,インプットシート!$B:$Z,25,0),"")</f>
        <v/>
      </c>
      <c r="BD356" s="165" t="str">
        <f>IFERROR(+VLOOKUP(BB356,インプットシート!$B:$Z,21,0),"")</f>
        <v/>
      </c>
      <c r="BE356">
        <v>101</v>
      </c>
      <c r="BF356" s="165" t="str">
        <f t="shared" si="104"/>
        <v>2年目参加費収入101</v>
      </c>
      <c r="BG356" s="165" t="str">
        <f>IFERROR(+VLOOKUP(BF356,インプットシート!$B:$Z,25,0),"")</f>
        <v/>
      </c>
      <c r="BH356" s="165" t="str">
        <f>IFERROR(+VLOOKUP(BF356,インプットシート!$B:$Z,21,0),"")</f>
        <v/>
      </c>
      <c r="BI356">
        <v>101</v>
      </c>
      <c r="BJ356" s="165" t="str">
        <f t="shared" si="105"/>
        <v>2年目寄付金・協賛金収入101</v>
      </c>
      <c r="BK356" s="165" t="str">
        <f>IFERROR(+VLOOKUP(BJ356,インプットシート!$B:$Z,25,0),"")</f>
        <v/>
      </c>
      <c r="BL356" s="165" t="str">
        <f>IFERROR(+VLOOKUP(BJ356,インプットシート!$B:$Z,21,0),"")</f>
        <v/>
      </c>
      <c r="BM356">
        <v>101</v>
      </c>
      <c r="BN356" s="165" t="str">
        <f t="shared" si="106"/>
        <v>2年目一般会計繰入金101</v>
      </c>
      <c r="BO356" s="165" t="str">
        <f>IFERROR(+VLOOKUP(BN356,インプットシート!$B:$Z,25,0),"")</f>
        <v/>
      </c>
      <c r="BP356" s="165" t="str">
        <f>IFERROR(+VLOOKUP(BN356,インプットシート!$B:$Z,21,0),"")</f>
        <v/>
      </c>
      <c r="BQ356">
        <v>101</v>
      </c>
      <c r="BR356" s="165" t="str">
        <f t="shared" si="107"/>
        <v>2年目賃金（職員）101</v>
      </c>
      <c r="BS356" s="165" t="str">
        <f>IFERROR(+VLOOKUP(BR356,インプットシート!$B:$Z,25,0),"")</f>
        <v/>
      </c>
      <c r="BT356" s="165" t="str">
        <f>IFERROR(+VLOOKUP(BR356,インプットシート!$B:$Z,21,0),"")</f>
        <v/>
      </c>
    </row>
    <row r="357" spans="1:72">
      <c r="A357">
        <v>102</v>
      </c>
      <c r="B357" s="165" t="str">
        <f t="shared" si="90"/>
        <v>2年目謝金102</v>
      </c>
      <c r="C357" s="165" t="str">
        <f>IFERROR(+VLOOKUP(B357,インプットシート!$B:$Z,25,0),"")</f>
        <v/>
      </c>
      <c r="D357" s="165" t="str">
        <f>IFERROR(+VLOOKUP(B357,インプットシート!$B:$Z,21,0),"")</f>
        <v/>
      </c>
      <c r="E357">
        <v>102</v>
      </c>
      <c r="F357" s="165" t="str">
        <f t="shared" si="91"/>
        <v>2年目旅費102</v>
      </c>
      <c r="G357" s="165" t="str">
        <f>IFERROR(+VLOOKUP(F357,インプットシート!$B:$Z,25,0),"")</f>
        <v/>
      </c>
      <c r="H357" s="165" t="str">
        <f>IFERROR(+VLOOKUP(F357,インプットシート!$B:$Z,21,0),"")</f>
        <v/>
      </c>
      <c r="I357">
        <v>102</v>
      </c>
      <c r="J357" s="165" t="str">
        <f t="shared" si="92"/>
        <v>2年目賃金（アルバイト）102</v>
      </c>
      <c r="K357" s="165" t="str">
        <f>IFERROR(+VLOOKUP(J357,インプットシート!$B:$Z,25,0),"")</f>
        <v/>
      </c>
      <c r="L357" s="165" t="str">
        <f>IFERROR(+VLOOKUP(J357,インプットシート!$B:$Z,21,0),"")</f>
        <v/>
      </c>
      <c r="M357">
        <v>102</v>
      </c>
      <c r="N357" s="165" t="str">
        <f t="shared" si="93"/>
        <v>2年目家賃102</v>
      </c>
      <c r="O357" s="165" t="str">
        <f>IFERROR(+VLOOKUP(N357,インプットシート!$B:$Z,25,0),"")</f>
        <v/>
      </c>
      <c r="P357" s="165" t="str">
        <f>IFERROR(+VLOOKUP(N357,インプットシート!$B:$Z,21,0),"")</f>
        <v/>
      </c>
      <c r="Q357">
        <v>102</v>
      </c>
      <c r="R357" s="165" t="str">
        <f t="shared" si="94"/>
        <v>2年目光熱水費102</v>
      </c>
      <c r="S357" s="165" t="str">
        <f>IFERROR(+VLOOKUP(R357,インプットシート!$B:$Z,25,0),"")</f>
        <v/>
      </c>
      <c r="T357" s="165" t="str">
        <f>IFERROR(+VLOOKUP(R357,インプットシート!$B:$Z,21,0),"")</f>
        <v/>
      </c>
      <c r="U357">
        <v>102</v>
      </c>
      <c r="V357" s="165" t="str">
        <f t="shared" si="95"/>
        <v>2年目備品購入費102</v>
      </c>
      <c r="W357" s="165" t="str">
        <f>IFERROR(+VLOOKUP(V357,インプットシート!$B:$Z,25,0),"")</f>
        <v/>
      </c>
      <c r="X357" s="165" t="str">
        <f>IFERROR(+VLOOKUP(V357,インプットシート!$B:$Z,21,0),"")</f>
        <v/>
      </c>
      <c r="Y357">
        <v>102</v>
      </c>
      <c r="Z357" s="165" t="str">
        <f t="shared" si="96"/>
        <v>2年目消耗品費102</v>
      </c>
      <c r="AA357" s="165" t="str">
        <f>IFERROR(+VLOOKUP(Z357,インプットシート!$B:$Z,25,0),"")</f>
        <v/>
      </c>
      <c r="AB357" s="165" t="str">
        <f>IFERROR(+VLOOKUP(Z357,インプットシート!$B:$Z,21,0),"")</f>
        <v/>
      </c>
      <c r="AC357">
        <v>102</v>
      </c>
      <c r="AD357" s="165" t="str">
        <f t="shared" si="97"/>
        <v>2年目借料損料102</v>
      </c>
      <c r="AE357" s="165" t="str">
        <f>IFERROR(+VLOOKUP(AD357,インプットシート!$B:$Z,25,0),"")</f>
        <v/>
      </c>
      <c r="AF357" s="165" t="str">
        <f>IFERROR(+VLOOKUP(AD357,インプットシート!$B:$Z,21,0),"")</f>
        <v/>
      </c>
      <c r="AG357">
        <v>102</v>
      </c>
      <c r="AH357" s="165" t="str">
        <f t="shared" si="98"/>
        <v>2年目印刷製本費102</v>
      </c>
      <c r="AI357" s="165" t="str">
        <f>IFERROR(+VLOOKUP(AH357,インプットシート!$B:$Z,25,0),"")</f>
        <v/>
      </c>
      <c r="AJ357" s="165" t="str">
        <f>IFERROR(+VLOOKUP(AH357,インプットシート!$B:$Z,21,0),"")</f>
        <v/>
      </c>
      <c r="AK357">
        <v>102</v>
      </c>
      <c r="AL357" s="165" t="str">
        <f t="shared" si="99"/>
        <v>2年目通信運搬費102</v>
      </c>
      <c r="AM357" s="165" t="str">
        <f>IFERROR(+VLOOKUP(AL357,インプットシート!$B:$Z,25,0),"")</f>
        <v/>
      </c>
      <c r="AN357" s="165" t="str">
        <f>IFERROR(+VLOOKUP(AL357,インプットシート!$B:$Z,21,0),"")</f>
        <v/>
      </c>
      <c r="AO357">
        <v>102</v>
      </c>
      <c r="AP357" s="165" t="str">
        <f t="shared" si="100"/>
        <v>2年目委託費102</v>
      </c>
      <c r="AQ357" s="165" t="str">
        <f>IFERROR(+VLOOKUP(AP357,インプットシート!$B:$Z,25,0),"")</f>
        <v/>
      </c>
      <c r="AR357" s="165" t="str">
        <f>IFERROR(+VLOOKUP(AP357,インプットシート!$B:$Z,21,0),"")</f>
        <v/>
      </c>
      <c r="AS357">
        <v>102</v>
      </c>
      <c r="AT357" s="165" t="str">
        <f t="shared" si="101"/>
        <v>2年目雑役務費102</v>
      </c>
      <c r="AU357" s="165" t="str">
        <f>IFERROR(+VLOOKUP(AT357,インプットシート!$B:$Z,25,0),"")</f>
        <v/>
      </c>
      <c r="AV357" s="165" t="str">
        <f>IFERROR(+VLOOKUP(AT357,インプットシート!$B:$Z,21,0),"")</f>
        <v/>
      </c>
      <c r="AW357">
        <v>102</v>
      </c>
      <c r="AX357" s="165" t="str">
        <f t="shared" si="102"/>
        <v>2年目保険料102</v>
      </c>
      <c r="AY357" s="165" t="str">
        <f>IFERROR(+VLOOKUP(AX357,インプットシート!$B:$Z,25,0),"")</f>
        <v/>
      </c>
      <c r="AZ357" s="165" t="str">
        <f>IFERROR(+VLOOKUP(AX357,インプットシート!$B:$Z,21,0),"")</f>
        <v/>
      </c>
      <c r="BA357">
        <v>102</v>
      </c>
      <c r="BB357" s="165" t="str">
        <f t="shared" si="103"/>
        <v>2年目その他の経費102</v>
      </c>
      <c r="BC357" s="165" t="str">
        <f>IFERROR(+VLOOKUP(BB357,インプットシート!$B:$Z,25,0),"")</f>
        <v/>
      </c>
      <c r="BD357" s="165" t="str">
        <f>IFERROR(+VLOOKUP(BB357,インプットシート!$B:$Z,21,0),"")</f>
        <v/>
      </c>
      <c r="BE357">
        <v>102</v>
      </c>
      <c r="BF357" s="165" t="str">
        <f t="shared" si="104"/>
        <v>2年目参加費収入102</v>
      </c>
      <c r="BG357" s="165" t="str">
        <f>IFERROR(+VLOOKUP(BF357,インプットシート!$B:$Z,25,0),"")</f>
        <v/>
      </c>
      <c r="BH357" s="165" t="str">
        <f>IFERROR(+VLOOKUP(BF357,インプットシート!$B:$Z,21,0),"")</f>
        <v/>
      </c>
      <c r="BI357">
        <v>102</v>
      </c>
      <c r="BJ357" s="165" t="str">
        <f t="shared" si="105"/>
        <v>2年目寄付金・協賛金収入102</v>
      </c>
      <c r="BK357" s="165" t="str">
        <f>IFERROR(+VLOOKUP(BJ357,インプットシート!$B:$Z,25,0),"")</f>
        <v/>
      </c>
      <c r="BL357" s="165" t="str">
        <f>IFERROR(+VLOOKUP(BJ357,インプットシート!$B:$Z,21,0),"")</f>
        <v/>
      </c>
      <c r="BM357">
        <v>102</v>
      </c>
      <c r="BN357" s="165" t="str">
        <f t="shared" si="106"/>
        <v>2年目一般会計繰入金102</v>
      </c>
      <c r="BO357" s="165" t="str">
        <f>IFERROR(+VLOOKUP(BN357,インプットシート!$B:$Z,25,0),"")</f>
        <v/>
      </c>
      <c r="BP357" s="165" t="str">
        <f>IFERROR(+VLOOKUP(BN357,インプットシート!$B:$Z,21,0),"")</f>
        <v/>
      </c>
      <c r="BQ357">
        <v>102</v>
      </c>
      <c r="BR357" s="165" t="str">
        <f t="shared" si="107"/>
        <v>2年目賃金（職員）102</v>
      </c>
      <c r="BS357" s="165" t="str">
        <f>IFERROR(+VLOOKUP(BR357,インプットシート!$B:$Z,25,0),"")</f>
        <v/>
      </c>
      <c r="BT357" s="165" t="str">
        <f>IFERROR(+VLOOKUP(BR357,インプットシート!$B:$Z,21,0),"")</f>
        <v/>
      </c>
    </row>
    <row r="358" spans="1:72">
      <c r="A358">
        <v>103</v>
      </c>
      <c r="B358" s="165" t="str">
        <f t="shared" si="90"/>
        <v>2年目謝金103</v>
      </c>
      <c r="C358" s="165" t="str">
        <f>IFERROR(+VLOOKUP(B358,インプットシート!$B:$Z,25,0),"")</f>
        <v/>
      </c>
      <c r="D358" s="165" t="str">
        <f>IFERROR(+VLOOKUP(B358,インプットシート!$B:$Z,21,0),"")</f>
        <v/>
      </c>
      <c r="E358">
        <v>103</v>
      </c>
      <c r="F358" s="165" t="str">
        <f t="shared" si="91"/>
        <v>2年目旅費103</v>
      </c>
      <c r="G358" s="165" t="str">
        <f>IFERROR(+VLOOKUP(F358,インプットシート!$B:$Z,25,0),"")</f>
        <v/>
      </c>
      <c r="H358" s="165" t="str">
        <f>IFERROR(+VLOOKUP(F358,インプットシート!$B:$Z,21,0),"")</f>
        <v/>
      </c>
      <c r="I358">
        <v>103</v>
      </c>
      <c r="J358" s="165" t="str">
        <f t="shared" si="92"/>
        <v>2年目賃金（アルバイト）103</v>
      </c>
      <c r="K358" s="165" t="str">
        <f>IFERROR(+VLOOKUP(J358,インプットシート!$B:$Z,25,0),"")</f>
        <v/>
      </c>
      <c r="L358" s="165" t="str">
        <f>IFERROR(+VLOOKUP(J358,インプットシート!$B:$Z,21,0),"")</f>
        <v/>
      </c>
      <c r="M358">
        <v>103</v>
      </c>
      <c r="N358" s="165" t="str">
        <f t="shared" si="93"/>
        <v>2年目家賃103</v>
      </c>
      <c r="O358" s="165" t="str">
        <f>IFERROR(+VLOOKUP(N358,インプットシート!$B:$Z,25,0),"")</f>
        <v/>
      </c>
      <c r="P358" s="165" t="str">
        <f>IFERROR(+VLOOKUP(N358,インプットシート!$B:$Z,21,0),"")</f>
        <v/>
      </c>
      <c r="Q358">
        <v>103</v>
      </c>
      <c r="R358" s="165" t="str">
        <f t="shared" si="94"/>
        <v>2年目光熱水費103</v>
      </c>
      <c r="S358" s="165" t="str">
        <f>IFERROR(+VLOOKUP(R358,インプットシート!$B:$Z,25,0),"")</f>
        <v/>
      </c>
      <c r="T358" s="165" t="str">
        <f>IFERROR(+VLOOKUP(R358,インプットシート!$B:$Z,21,0),"")</f>
        <v/>
      </c>
      <c r="U358">
        <v>103</v>
      </c>
      <c r="V358" s="165" t="str">
        <f t="shared" si="95"/>
        <v>2年目備品購入費103</v>
      </c>
      <c r="W358" s="165" t="str">
        <f>IFERROR(+VLOOKUP(V358,インプットシート!$B:$Z,25,0),"")</f>
        <v/>
      </c>
      <c r="X358" s="165" t="str">
        <f>IFERROR(+VLOOKUP(V358,インプットシート!$B:$Z,21,0),"")</f>
        <v/>
      </c>
      <c r="Y358">
        <v>103</v>
      </c>
      <c r="Z358" s="165" t="str">
        <f t="shared" si="96"/>
        <v>2年目消耗品費103</v>
      </c>
      <c r="AA358" s="165" t="str">
        <f>IFERROR(+VLOOKUP(Z358,インプットシート!$B:$Z,25,0),"")</f>
        <v/>
      </c>
      <c r="AB358" s="165" t="str">
        <f>IFERROR(+VLOOKUP(Z358,インプットシート!$B:$Z,21,0),"")</f>
        <v/>
      </c>
      <c r="AC358">
        <v>103</v>
      </c>
      <c r="AD358" s="165" t="str">
        <f t="shared" si="97"/>
        <v>2年目借料損料103</v>
      </c>
      <c r="AE358" s="165" t="str">
        <f>IFERROR(+VLOOKUP(AD358,インプットシート!$B:$Z,25,0),"")</f>
        <v/>
      </c>
      <c r="AF358" s="165" t="str">
        <f>IFERROR(+VLOOKUP(AD358,インプットシート!$B:$Z,21,0),"")</f>
        <v/>
      </c>
      <c r="AG358">
        <v>103</v>
      </c>
      <c r="AH358" s="165" t="str">
        <f t="shared" si="98"/>
        <v>2年目印刷製本費103</v>
      </c>
      <c r="AI358" s="165" t="str">
        <f>IFERROR(+VLOOKUP(AH358,インプットシート!$B:$Z,25,0),"")</f>
        <v/>
      </c>
      <c r="AJ358" s="165" t="str">
        <f>IFERROR(+VLOOKUP(AH358,インプットシート!$B:$Z,21,0),"")</f>
        <v/>
      </c>
      <c r="AK358">
        <v>103</v>
      </c>
      <c r="AL358" s="165" t="str">
        <f t="shared" si="99"/>
        <v>2年目通信運搬費103</v>
      </c>
      <c r="AM358" s="165" t="str">
        <f>IFERROR(+VLOOKUP(AL358,インプットシート!$B:$Z,25,0),"")</f>
        <v/>
      </c>
      <c r="AN358" s="165" t="str">
        <f>IFERROR(+VLOOKUP(AL358,インプットシート!$B:$Z,21,0),"")</f>
        <v/>
      </c>
      <c r="AO358">
        <v>103</v>
      </c>
      <c r="AP358" s="165" t="str">
        <f t="shared" si="100"/>
        <v>2年目委託費103</v>
      </c>
      <c r="AQ358" s="165" t="str">
        <f>IFERROR(+VLOOKUP(AP358,インプットシート!$B:$Z,25,0),"")</f>
        <v/>
      </c>
      <c r="AR358" s="165" t="str">
        <f>IFERROR(+VLOOKUP(AP358,インプットシート!$B:$Z,21,0),"")</f>
        <v/>
      </c>
      <c r="AS358">
        <v>103</v>
      </c>
      <c r="AT358" s="165" t="str">
        <f t="shared" si="101"/>
        <v>2年目雑役務費103</v>
      </c>
      <c r="AU358" s="165" t="str">
        <f>IFERROR(+VLOOKUP(AT358,インプットシート!$B:$Z,25,0),"")</f>
        <v/>
      </c>
      <c r="AV358" s="165" t="str">
        <f>IFERROR(+VLOOKUP(AT358,インプットシート!$B:$Z,21,0),"")</f>
        <v/>
      </c>
      <c r="AW358">
        <v>103</v>
      </c>
      <c r="AX358" s="165" t="str">
        <f t="shared" si="102"/>
        <v>2年目保険料103</v>
      </c>
      <c r="AY358" s="165" t="str">
        <f>IFERROR(+VLOOKUP(AX358,インプットシート!$B:$Z,25,0),"")</f>
        <v/>
      </c>
      <c r="AZ358" s="165" t="str">
        <f>IFERROR(+VLOOKUP(AX358,インプットシート!$B:$Z,21,0),"")</f>
        <v/>
      </c>
      <c r="BA358">
        <v>103</v>
      </c>
      <c r="BB358" s="165" t="str">
        <f t="shared" si="103"/>
        <v>2年目その他の経費103</v>
      </c>
      <c r="BC358" s="165" t="str">
        <f>IFERROR(+VLOOKUP(BB358,インプットシート!$B:$Z,25,0),"")</f>
        <v/>
      </c>
      <c r="BD358" s="165" t="str">
        <f>IFERROR(+VLOOKUP(BB358,インプットシート!$B:$Z,21,0),"")</f>
        <v/>
      </c>
      <c r="BE358">
        <v>103</v>
      </c>
      <c r="BF358" s="165" t="str">
        <f t="shared" si="104"/>
        <v>2年目参加費収入103</v>
      </c>
      <c r="BG358" s="165" t="str">
        <f>IFERROR(+VLOOKUP(BF358,インプットシート!$B:$Z,25,0),"")</f>
        <v/>
      </c>
      <c r="BH358" s="165" t="str">
        <f>IFERROR(+VLOOKUP(BF358,インプットシート!$B:$Z,21,0),"")</f>
        <v/>
      </c>
      <c r="BI358">
        <v>103</v>
      </c>
      <c r="BJ358" s="165" t="str">
        <f t="shared" si="105"/>
        <v>2年目寄付金・協賛金収入103</v>
      </c>
      <c r="BK358" s="165" t="str">
        <f>IFERROR(+VLOOKUP(BJ358,インプットシート!$B:$Z,25,0),"")</f>
        <v/>
      </c>
      <c r="BL358" s="165" t="str">
        <f>IFERROR(+VLOOKUP(BJ358,インプットシート!$B:$Z,21,0),"")</f>
        <v/>
      </c>
      <c r="BM358">
        <v>103</v>
      </c>
      <c r="BN358" s="165" t="str">
        <f t="shared" si="106"/>
        <v>2年目一般会計繰入金103</v>
      </c>
      <c r="BO358" s="165" t="str">
        <f>IFERROR(+VLOOKUP(BN358,インプットシート!$B:$Z,25,0),"")</f>
        <v/>
      </c>
      <c r="BP358" s="165" t="str">
        <f>IFERROR(+VLOOKUP(BN358,インプットシート!$B:$Z,21,0),"")</f>
        <v/>
      </c>
      <c r="BQ358">
        <v>103</v>
      </c>
      <c r="BR358" s="165" t="str">
        <f t="shared" si="107"/>
        <v>2年目賃金（職員）103</v>
      </c>
      <c r="BS358" s="165" t="str">
        <f>IFERROR(+VLOOKUP(BR358,インプットシート!$B:$Z,25,0),"")</f>
        <v/>
      </c>
      <c r="BT358" s="165" t="str">
        <f>IFERROR(+VLOOKUP(BR358,インプットシート!$B:$Z,21,0),"")</f>
        <v/>
      </c>
    </row>
    <row r="359" spans="1:72">
      <c r="A359">
        <v>104</v>
      </c>
      <c r="B359" s="165" t="str">
        <f t="shared" si="90"/>
        <v>2年目謝金104</v>
      </c>
      <c r="C359" s="165" t="str">
        <f>IFERROR(+VLOOKUP(B359,インプットシート!$B:$Z,25,0),"")</f>
        <v/>
      </c>
      <c r="D359" s="165" t="str">
        <f>IFERROR(+VLOOKUP(B359,インプットシート!$B:$Z,21,0),"")</f>
        <v/>
      </c>
      <c r="E359">
        <v>104</v>
      </c>
      <c r="F359" s="165" t="str">
        <f t="shared" si="91"/>
        <v>2年目旅費104</v>
      </c>
      <c r="G359" s="165" t="str">
        <f>IFERROR(+VLOOKUP(F359,インプットシート!$B:$Z,25,0),"")</f>
        <v/>
      </c>
      <c r="H359" s="165" t="str">
        <f>IFERROR(+VLOOKUP(F359,インプットシート!$B:$Z,21,0),"")</f>
        <v/>
      </c>
      <c r="I359">
        <v>104</v>
      </c>
      <c r="J359" s="165" t="str">
        <f t="shared" si="92"/>
        <v>2年目賃金（アルバイト）104</v>
      </c>
      <c r="K359" s="165" t="str">
        <f>IFERROR(+VLOOKUP(J359,インプットシート!$B:$Z,25,0),"")</f>
        <v/>
      </c>
      <c r="L359" s="165" t="str">
        <f>IFERROR(+VLOOKUP(J359,インプットシート!$B:$Z,21,0),"")</f>
        <v/>
      </c>
      <c r="M359">
        <v>104</v>
      </c>
      <c r="N359" s="165" t="str">
        <f t="shared" si="93"/>
        <v>2年目家賃104</v>
      </c>
      <c r="O359" s="165" t="str">
        <f>IFERROR(+VLOOKUP(N359,インプットシート!$B:$Z,25,0),"")</f>
        <v/>
      </c>
      <c r="P359" s="165" t="str">
        <f>IFERROR(+VLOOKUP(N359,インプットシート!$B:$Z,21,0),"")</f>
        <v/>
      </c>
      <c r="Q359">
        <v>104</v>
      </c>
      <c r="R359" s="165" t="str">
        <f t="shared" si="94"/>
        <v>2年目光熱水費104</v>
      </c>
      <c r="S359" s="165" t="str">
        <f>IFERROR(+VLOOKUP(R359,インプットシート!$B:$Z,25,0),"")</f>
        <v/>
      </c>
      <c r="T359" s="165" t="str">
        <f>IFERROR(+VLOOKUP(R359,インプットシート!$B:$Z,21,0),"")</f>
        <v/>
      </c>
      <c r="U359">
        <v>104</v>
      </c>
      <c r="V359" s="165" t="str">
        <f t="shared" si="95"/>
        <v>2年目備品購入費104</v>
      </c>
      <c r="W359" s="165" t="str">
        <f>IFERROR(+VLOOKUP(V359,インプットシート!$B:$Z,25,0),"")</f>
        <v/>
      </c>
      <c r="X359" s="165" t="str">
        <f>IFERROR(+VLOOKUP(V359,インプットシート!$B:$Z,21,0),"")</f>
        <v/>
      </c>
      <c r="Y359">
        <v>104</v>
      </c>
      <c r="Z359" s="165" t="str">
        <f t="shared" si="96"/>
        <v>2年目消耗品費104</v>
      </c>
      <c r="AA359" s="165" t="str">
        <f>IFERROR(+VLOOKUP(Z359,インプットシート!$B:$Z,25,0),"")</f>
        <v/>
      </c>
      <c r="AB359" s="165" t="str">
        <f>IFERROR(+VLOOKUP(Z359,インプットシート!$B:$Z,21,0),"")</f>
        <v/>
      </c>
      <c r="AC359">
        <v>104</v>
      </c>
      <c r="AD359" s="165" t="str">
        <f t="shared" si="97"/>
        <v>2年目借料損料104</v>
      </c>
      <c r="AE359" s="165" t="str">
        <f>IFERROR(+VLOOKUP(AD359,インプットシート!$B:$Z,25,0),"")</f>
        <v/>
      </c>
      <c r="AF359" s="165" t="str">
        <f>IFERROR(+VLOOKUP(AD359,インプットシート!$B:$Z,21,0),"")</f>
        <v/>
      </c>
      <c r="AG359">
        <v>104</v>
      </c>
      <c r="AH359" s="165" t="str">
        <f t="shared" si="98"/>
        <v>2年目印刷製本費104</v>
      </c>
      <c r="AI359" s="165" t="str">
        <f>IFERROR(+VLOOKUP(AH359,インプットシート!$B:$Z,25,0),"")</f>
        <v/>
      </c>
      <c r="AJ359" s="165" t="str">
        <f>IFERROR(+VLOOKUP(AH359,インプットシート!$B:$Z,21,0),"")</f>
        <v/>
      </c>
      <c r="AK359">
        <v>104</v>
      </c>
      <c r="AL359" s="165" t="str">
        <f t="shared" si="99"/>
        <v>2年目通信運搬費104</v>
      </c>
      <c r="AM359" s="165" t="str">
        <f>IFERROR(+VLOOKUP(AL359,インプットシート!$B:$Z,25,0),"")</f>
        <v/>
      </c>
      <c r="AN359" s="165" t="str">
        <f>IFERROR(+VLOOKUP(AL359,インプットシート!$B:$Z,21,0),"")</f>
        <v/>
      </c>
      <c r="AO359">
        <v>104</v>
      </c>
      <c r="AP359" s="165" t="str">
        <f t="shared" si="100"/>
        <v>2年目委託費104</v>
      </c>
      <c r="AQ359" s="165" t="str">
        <f>IFERROR(+VLOOKUP(AP359,インプットシート!$B:$Z,25,0),"")</f>
        <v/>
      </c>
      <c r="AR359" s="165" t="str">
        <f>IFERROR(+VLOOKUP(AP359,インプットシート!$B:$Z,21,0),"")</f>
        <v/>
      </c>
      <c r="AS359">
        <v>104</v>
      </c>
      <c r="AT359" s="165" t="str">
        <f t="shared" si="101"/>
        <v>2年目雑役務費104</v>
      </c>
      <c r="AU359" s="165" t="str">
        <f>IFERROR(+VLOOKUP(AT359,インプットシート!$B:$Z,25,0),"")</f>
        <v/>
      </c>
      <c r="AV359" s="165" t="str">
        <f>IFERROR(+VLOOKUP(AT359,インプットシート!$B:$Z,21,0),"")</f>
        <v/>
      </c>
      <c r="AW359">
        <v>104</v>
      </c>
      <c r="AX359" s="165" t="str">
        <f t="shared" si="102"/>
        <v>2年目保険料104</v>
      </c>
      <c r="AY359" s="165" t="str">
        <f>IFERROR(+VLOOKUP(AX359,インプットシート!$B:$Z,25,0),"")</f>
        <v/>
      </c>
      <c r="AZ359" s="165" t="str">
        <f>IFERROR(+VLOOKUP(AX359,インプットシート!$B:$Z,21,0),"")</f>
        <v/>
      </c>
      <c r="BA359">
        <v>104</v>
      </c>
      <c r="BB359" s="165" t="str">
        <f t="shared" si="103"/>
        <v>2年目その他の経費104</v>
      </c>
      <c r="BC359" s="165" t="str">
        <f>IFERROR(+VLOOKUP(BB359,インプットシート!$B:$Z,25,0),"")</f>
        <v/>
      </c>
      <c r="BD359" s="165" t="str">
        <f>IFERROR(+VLOOKUP(BB359,インプットシート!$B:$Z,21,0),"")</f>
        <v/>
      </c>
      <c r="BE359">
        <v>104</v>
      </c>
      <c r="BF359" s="165" t="str">
        <f t="shared" si="104"/>
        <v>2年目参加費収入104</v>
      </c>
      <c r="BG359" s="165" t="str">
        <f>IFERROR(+VLOOKUP(BF359,インプットシート!$B:$Z,25,0),"")</f>
        <v/>
      </c>
      <c r="BH359" s="165" t="str">
        <f>IFERROR(+VLOOKUP(BF359,インプットシート!$B:$Z,21,0),"")</f>
        <v/>
      </c>
      <c r="BI359">
        <v>104</v>
      </c>
      <c r="BJ359" s="165" t="str">
        <f t="shared" si="105"/>
        <v>2年目寄付金・協賛金収入104</v>
      </c>
      <c r="BK359" s="165" t="str">
        <f>IFERROR(+VLOOKUP(BJ359,インプットシート!$B:$Z,25,0),"")</f>
        <v/>
      </c>
      <c r="BL359" s="165" t="str">
        <f>IFERROR(+VLOOKUP(BJ359,インプットシート!$B:$Z,21,0),"")</f>
        <v/>
      </c>
      <c r="BM359">
        <v>104</v>
      </c>
      <c r="BN359" s="165" t="str">
        <f t="shared" si="106"/>
        <v>2年目一般会計繰入金104</v>
      </c>
      <c r="BO359" s="165" t="str">
        <f>IFERROR(+VLOOKUP(BN359,インプットシート!$B:$Z,25,0),"")</f>
        <v/>
      </c>
      <c r="BP359" s="165" t="str">
        <f>IFERROR(+VLOOKUP(BN359,インプットシート!$B:$Z,21,0),"")</f>
        <v/>
      </c>
      <c r="BQ359">
        <v>104</v>
      </c>
      <c r="BR359" s="165" t="str">
        <f t="shared" si="107"/>
        <v>2年目賃金（職員）104</v>
      </c>
      <c r="BS359" s="165" t="str">
        <f>IFERROR(+VLOOKUP(BR359,インプットシート!$B:$Z,25,0),"")</f>
        <v/>
      </c>
      <c r="BT359" s="165" t="str">
        <f>IFERROR(+VLOOKUP(BR359,インプットシート!$B:$Z,21,0),"")</f>
        <v/>
      </c>
    </row>
    <row r="360" spans="1:72">
      <c r="A360">
        <v>105</v>
      </c>
      <c r="B360" s="165" t="str">
        <f t="shared" si="90"/>
        <v>2年目謝金105</v>
      </c>
      <c r="C360" s="165" t="str">
        <f>IFERROR(+VLOOKUP(B360,インプットシート!$B:$Z,25,0),"")</f>
        <v/>
      </c>
      <c r="D360" s="165" t="str">
        <f>IFERROR(+VLOOKUP(B360,インプットシート!$B:$Z,21,0),"")</f>
        <v/>
      </c>
      <c r="E360">
        <v>105</v>
      </c>
      <c r="F360" s="165" t="str">
        <f t="shared" si="91"/>
        <v>2年目旅費105</v>
      </c>
      <c r="G360" s="165" t="str">
        <f>IFERROR(+VLOOKUP(F360,インプットシート!$B:$Z,25,0),"")</f>
        <v/>
      </c>
      <c r="H360" s="165" t="str">
        <f>IFERROR(+VLOOKUP(F360,インプットシート!$B:$Z,21,0),"")</f>
        <v/>
      </c>
      <c r="I360">
        <v>105</v>
      </c>
      <c r="J360" s="165" t="str">
        <f t="shared" si="92"/>
        <v>2年目賃金（アルバイト）105</v>
      </c>
      <c r="K360" s="165" t="str">
        <f>IFERROR(+VLOOKUP(J360,インプットシート!$B:$Z,25,0),"")</f>
        <v/>
      </c>
      <c r="L360" s="165" t="str">
        <f>IFERROR(+VLOOKUP(J360,インプットシート!$B:$Z,21,0),"")</f>
        <v/>
      </c>
      <c r="M360">
        <v>105</v>
      </c>
      <c r="N360" s="165" t="str">
        <f t="shared" si="93"/>
        <v>2年目家賃105</v>
      </c>
      <c r="O360" s="165" t="str">
        <f>IFERROR(+VLOOKUP(N360,インプットシート!$B:$Z,25,0),"")</f>
        <v/>
      </c>
      <c r="P360" s="165" t="str">
        <f>IFERROR(+VLOOKUP(N360,インプットシート!$B:$Z,21,0),"")</f>
        <v/>
      </c>
      <c r="Q360">
        <v>105</v>
      </c>
      <c r="R360" s="165" t="str">
        <f t="shared" si="94"/>
        <v>2年目光熱水費105</v>
      </c>
      <c r="S360" s="165" t="str">
        <f>IFERROR(+VLOOKUP(R360,インプットシート!$B:$Z,25,0),"")</f>
        <v/>
      </c>
      <c r="T360" s="165" t="str">
        <f>IFERROR(+VLOOKUP(R360,インプットシート!$B:$Z,21,0),"")</f>
        <v/>
      </c>
      <c r="U360">
        <v>105</v>
      </c>
      <c r="V360" s="165" t="str">
        <f t="shared" si="95"/>
        <v>2年目備品購入費105</v>
      </c>
      <c r="W360" s="165" t="str">
        <f>IFERROR(+VLOOKUP(V360,インプットシート!$B:$Z,25,0),"")</f>
        <v/>
      </c>
      <c r="X360" s="165" t="str">
        <f>IFERROR(+VLOOKUP(V360,インプットシート!$B:$Z,21,0),"")</f>
        <v/>
      </c>
      <c r="Y360">
        <v>105</v>
      </c>
      <c r="Z360" s="165" t="str">
        <f t="shared" si="96"/>
        <v>2年目消耗品費105</v>
      </c>
      <c r="AA360" s="165" t="str">
        <f>IFERROR(+VLOOKUP(Z360,インプットシート!$B:$Z,25,0),"")</f>
        <v/>
      </c>
      <c r="AB360" s="165" t="str">
        <f>IFERROR(+VLOOKUP(Z360,インプットシート!$B:$Z,21,0),"")</f>
        <v/>
      </c>
      <c r="AC360">
        <v>105</v>
      </c>
      <c r="AD360" s="165" t="str">
        <f t="shared" si="97"/>
        <v>2年目借料損料105</v>
      </c>
      <c r="AE360" s="165" t="str">
        <f>IFERROR(+VLOOKUP(AD360,インプットシート!$B:$Z,25,0),"")</f>
        <v/>
      </c>
      <c r="AF360" s="165" t="str">
        <f>IFERROR(+VLOOKUP(AD360,インプットシート!$B:$Z,21,0),"")</f>
        <v/>
      </c>
      <c r="AG360">
        <v>105</v>
      </c>
      <c r="AH360" s="165" t="str">
        <f t="shared" si="98"/>
        <v>2年目印刷製本費105</v>
      </c>
      <c r="AI360" s="165" t="str">
        <f>IFERROR(+VLOOKUP(AH360,インプットシート!$B:$Z,25,0),"")</f>
        <v/>
      </c>
      <c r="AJ360" s="165" t="str">
        <f>IFERROR(+VLOOKUP(AH360,インプットシート!$B:$Z,21,0),"")</f>
        <v/>
      </c>
      <c r="AK360">
        <v>105</v>
      </c>
      <c r="AL360" s="165" t="str">
        <f t="shared" si="99"/>
        <v>2年目通信運搬費105</v>
      </c>
      <c r="AM360" s="165" t="str">
        <f>IFERROR(+VLOOKUP(AL360,インプットシート!$B:$Z,25,0),"")</f>
        <v/>
      </c>
      <c r="AN360" s="165" t="str">
        <f>IFERROR(+VLOOKUP(AL360,インプットシート!$B:$Z,21,0),"")</f>
        <v/>
      </c>
      <c r="AO360">
        <v>105</v>
      </c>
      <c r="AP360" s="165" t="str">
        <f t="shared" si="100"/>
        <v>2年目委託費105</v>
      </c>
      <c r="AQ360" s="165" t="str">
        <f>IFERROR(+VLOOKUP(AP360,インプットシート!$B:$Z,25,0),"")</f>
        <v/>
      </c>
      <c r="AR360" s="165" t="str">
        <f>IFERROR(+VLOOKUP(AP360,インプットシート!$B:$Z,21,0),"")</f>
        <v/>
      </c>
      <c r="AS360">
        <v>105</v>
      </c>
      <c r="AT360" s="165" t="str">
        <f t="shared" si="101"/>
        <v>2年目雑役務費105</v>
      </c>
      <c r="AU360" s="165" t="str">
        <f>IFERROR(+VLOOKUP(AT360,インプットシート!$B:$Z,25,0),"")</f>
        <v/>
      </c>
      <c r="AV360" s="165" t="str">
        <f>IFERROR(+VLOOKUP(AT360,インプットシート!$B:$Z,21,0),"")</f>
        <v/>
      </c>
      <c r="AW360">
        <v>105</v>
      </c>
      <c r="AX360" s="165" t="str">
        <f t="shared" si="102"/>
        <v>2年目保険料105</v>
      </c>
      <c r="AY360" s="165" t="str">
        <f>IFERROR(+VLOOKUP(AX360,インプットシート!$B:$Z,25,0),"")</f>
        <v/>
      </c>
      <c r="AZ360" s="165" t="str">
        <f>IFERROR(+VLOOKUP(AX360,インプットシート!$B:$Z,21,0),"")</f>
        <v/>
      </c>
      <c r="BA360">
        <v>105</v>
      </c>
      <c r="BB360" s="165" t="str">
        <f t="shared" si="103"/>
        <v>2年目その他の経費105</v>
      </c>
      <c r="BC360" s="165" t="str">
        <f>IFERROR(+VLOOKUP(BB360,インプットシート!$B:$Z,25,0),"")</f>
        <v/>
      </c>
      <c r="BD360" s="165" t="str">
        <f>IFERROR(+VLOOKUP(BB360,インプットシート!$B:$Z,21,0),"")</f>
        <v/>
      </c>
      <c r="BE360">
        <v>105</v>
      </c>
      <c r="BF360" s="165" t="str">
        <f t="shared" si="104"/>
        <v>2年目参加費収入105</v>
      </c>
      <c r="BG360" s="165" t="str">
        <f>IFERROR(+VLOOKUP(BF360,インプットシート!$B:$Z,25,0),"")</f>
        <v/>
      </c>
      <c r="BH360" s="165" t="str">
        <f>IFERROR(+VLOOKUP(BF360,インプットシート!$B:$Z,21,0),"")</f>
        <v/>
      </c>
      <c r="BI360">
        <v>105</v>
      </c>
      <c r="BJ360" s="165" t="str">
        <f t="shared" si="105"/>
        <v>2年目寄付金・協賛金収入105</v>
      </c>
      <c r="BK360" s="165" t="str">
        <f>IFERROR(+VLOOKUP(BJ360,インプットシート!$B:$Z,25,0),"")</f>
        <v/>
      </c>
      <c r="BL360" s="165" t="str">
        <f>IFERROR(+VLOOKUP(BJ360,インプットシート!$B:$Z,21,0),"")</f>
        <v/>
      </c>
      <c r="BM360">
        <v>105</v>
      </c>
      <c r="BN360" s="165" t="str">
        <f t="shared" si="106"/>
        <v>2年目一般会計繰入金105</v>
      </c>
      <c r="BO360" s="165" t="str">
        <f>IFERROR(+VLOOKUP(BN360,インプットシート!$B:$Z,25,0),"")</f>
        <v/>
      </c>
      <c r="BP360" s="165" t="str">
        <f>IFERROR(+VLOOKUP(BN360,インプットシート!$B:$Z,21,0),"")</f>
        <v/>
      </c>
      <c r="BQ360">
        <v>105</v>
      </c>
      <c r="BR360" s="165" t="str">
        <f t="shared" si="107"/>
        <v>2年目賃金（職員）105</v>
      </c>
      <c r="BS360" s="165" t="str">
        <f>IFERROR(+VLOOKUP(BR360,インプットシート!$B:$Z,25,0),"")</f>
        <v/>
      </c>
      <c r="BT360" s="165" t="str">
        <f>IFERROR(+VLOOKUP(BR360,インプットシート!$B:$Z,21,0),"")</f>
        <v/>
      </c>
    </row>
    <row r="361" spans="1:72">
      <c r="A361">
        <v>106</v>
      </c>
      <c r="B361" s="165" t="str">
        <f t="shared" si="90"/>
        <v>2年目謝金106</v>
      </c>
      <c r="C361" s="165" t="str">
        <f>IFERROR(+VLOOKUP(B361,インプットシート!$B:$Z,25,0),"")</f>
        <v/>
      </c>
      <c r="D361" s="165" t="str">
        <f>IFERROR(+VLOOKUP(B361,インプットシート!$B:$Z,21,0),"")</f>
        <v/>
      </c>
      <c r="E361">
        <v>106</v>
      </c>
      <c r="F361" s="165" t="str">
        <f t="shared" si="91"/>
        <v>2年目旅費106</v>
      </c>
      <c r="G361" s="165" t="str">
        <f>IFERROR(+VLOOKUP(F361,インプットシート!$B:$Z,25,0),"")</f>
        <v/>
      </c>
      <c r="H361" s="165" t="str">
        <f>IFERROR(+VLOOKUP(F361,インプットシート!$B:$Z,21,0),"")</f>
        <v/>
      </c>
      <c r="I361">
        <v>106</v>
      </c>
      <c r="J361" s="165" t="str">
        <f t="shared" si="92"/>
        <v>2年目賃金（アルバイト）106</v>
      </c>
      <c r="K361" s="165" t="str">
        <f>IFERROR(+VLOOKUP(J361,インプットシート!$B:$Z,25,0),"")</f>
        <v/>
      </c>
      <c r="L361" s="165" t="str">
        <f>IFERROR(+VLOOKUP(J361,インプットシート!$B:$Z,21,0),"")</f>
        <v/>
      </c>
      <c r="M361">
        <v>106</v>
      </c>
      <c r="N361" s="165" t="str">
        <f t="shared" si="93"/>
        <v>2年目家賃106</v>
      </c>
      <c r="O361" s="165" t="str">
        <f>IFERROR(+VLOOKUP(N361,インプットシート!$B:$Z,25,0),"")</f>
        <v/>
      </c>
      <c r="P361" s="165" t="str">
        <f>IFERROR(+VLOOKUP(N361,インプットシート!$B:$Z,21,0),"")</f>
        <v/>
      </c>
      <c r="Q361">
        <v>106</v>
      </c>
      <c r="R361" s="165" t="str">
        <f t="shared" si="94"/>
        <v>2年目光熱水費106</v>
      </c>
      <c r="S361" s="165" t="str">
        <f>IFERROR(+VLOOKUP(R361,インプットシート!$B:$Z,25,0),"")</f>
        <v/>
      </c>
      <c r="T361" s="165" t="str">
        <f>IFERROR(+VLOOKUP(R361,インプットシート!$B:$Z,21,0),"")</f>
        <v/>
      </c>
      <c r="U361">
        <v>106</v>
      </c>
      <c r="V361" s="165" t="str">
        <f t="shared" si="95"/>
        <v>2年目備品購入費106</v>
      </c>
      <c r="W361" s="165" t="str">
        <f>IFERROR(+VLOOKUP(V361,インプットシート!$B:$Z,25,0),"")</f>
        <v/>
      </c>
      <c r="X361" s="165" t="str">
        <f>IFERROR(+VLOOKUP(V361,インプットシート!$B:$Z,21,0),"")</f>
        <v/>
      </c>
      <c r="Y361">
        <v>106</v>
      </c>
      <c r="Z361" s="165" t="str">
        <f t="shared" si="96"/>
        <v>2年目消耗品費106</v>
      </c>
      <c r="AA361" s="165" t="str">
        <f>IFERROR(+VLOOKUP(Z361,インプットシート!$B:$Z,25,0),"")</f>
        <v/>
      </c>
      <c r="AB361" s="165" t="str">
        <f>IFERROR(+VLOOKUP(Z361,インプットシート!$B:$Z,21,0),"")</f>
        <v/>
      </c>
      <c r="AC361">
        <v>106</v>
      </c>
      <c r="AD361" s="165" t="str">
        <f t="shared" si="97"/>
        <v>2年目借料損料106</v>
      </c>
      <c r="AE361" s="165" t="str">
        <f>IFERROR(+VLOOKUP(AD361,インプットシート!$B:$Z,25,0),"")</f>
        <v/>
      </c>
      <c r="AF361" s="165" t="str">
        <f>IFERROR(+VLOOKUP(AD361,インプットシート!$B:$Z,21,0),"")</f>
        <v/>
      </c>
      <c r="AG361">
        <v>106</v>
      </c>
      <c r="AH361" s="165" t="str">
        <f t="shared" si="98"/>
        <v>2年目印刷製本費106</v>
      </c>
      <c r="AI361" s="165" t="str">
        <f>IFERROR(+VLOOKUP(AH361,インプットシート!$B:$Z,25,0),"")</f>
        <v/>
      </c>
      <c r="AJ361" s="165" t="str">
        <f>IFERROR(+VLOOKUP(AH361,インプットシート!$B:$Z,21,0),"")</f>
        <v/>
      </c>
      <c r="AK361">
        <v>106</v>
      </c>
      <c r="AL361" s="165" t="str">
        <f t="shared" si="99"/>
        <v>2年目通信運搬費106</v>
      </c>
      <c r="AM361" s="165" t="str">
        <f>IFERROR(+VLOOKUP(AL361,インプットシート!$B:$Z,25,0),"")</f>
        <v/>
      </c>
      <c r="AN361" s="165" t="str">
        <f>IFERROR(+VLOOKUP(AL361,インプットシート!$B:$Z,21,0),"")</f>
        <v/>
      </c>
      <c r="AO361">
        <v>106</v>
      </c>
      <c r="AP361" s="165" t="str">
        <f t="shared" si="100"/>
        <v>2年目委託費106</v>
      </c>
      <c r="AQ361" s="165" t="str">
        <f>IFERROR(+VLOOKUP(AP361,インプットシート!$B:$Z,25,0),"")</f>
        <v/>
      </c>
      <c r="AR361" s="165" t="str">
        <f>IFERROR(+VLOOKUP(AP361,インプットシート!$B:$Z,21,0),"")</f>
        <v/>
      </c>
      <c r="AS361">
        <v>106</v>
      </c>
      <c r="AT361" s="165" t="str">
        <f t="shared" si="101"/>
        <v>2年目雑役務費106</v>
      </c>
      <c r="AU361" s="165" t="str">
        <f>IFERROR(+VLOOKUP(AT361,インプットシート!$B:$Z,25,0),"")</f>
        <v/>
      </c>
      <c r="AV361" s="165" t="str">
        <f>IFERROR(+VLOOKUP(AT361,インプットシート!$B:$Z,21,0),"")</f>
        <v/>
      </c>
      <c r="AW361">
        <v>106</v>
      </c>
      <c r="AX361" s="165" t="str">
        <f t="shared" si="102"/>
        <v>2年目保険料106</v>
      </c>
      <c r="AY361" s="165" t="str">
        <f>IFERROR(+VLOOKUP(AX361,インプットシート!$B:$Z,25,0),"")</f>
        <v/>
      </c>
      <c r="AZ361" s="165" t="str">
        <f>IFERROR(+VLOOKUP(AX361,インプットシート!$B:$Z,21,0),"")</f>
        <v/>
      </c>
      <c r="BA361">
        <v>106</v>
      </c>
      <c r="BB361" s="165" t="str">
        <f t="shared" si="103"/>
        <v>2年目その他の経費106</v>
      </c>
      <c r="BC361" s="165" t="str">
        <f>IFERROR(+VLOOKUP(BB361,インプットシート!$B:$Z,25,0),"")</f>
        <v/>
      </c>
      <c r="BD361" s="165" t="str">
        <f>IFERROR(+VLOOKUP(BB361,インプットシート!$B:$Z,21,0),"")</f>
        <v/>
      </c>
      <c r="BE361">
        <v>106</v>
      </c>
      <c r="BF361" s="165" t="str">
        <f t="shared" si="104"/>
        <v>2年目参加費収入106</v>
      </c>
      <c r="BG361" s="165" t="str">
        <f>IFERROR(+VLOOKUP(BF361,インプットシート!$B:$Z,25,0),"")</f>
        <v/>
      </c>
      <c r="BH361" s="165" t="str">
        <f>IFERROR(+VLOOKUP(BF361,インプットシート!$B:$Z,21,0),"")</f>
        <v/>
      </c>
      <c r="BI361">
        <v>106</v>
      </c>
      <c r="BJ361" s="165" t="str">
        <f t="shared" si="105"/>
        <v>2年目寄付金・協賛金収入106</v>
      </c>
      <c r="BK361" s="165" t="str">
        <f>IFERROR(+VLOOKUP(BJ361,インプットシート!$B:$Z,25,0),"")</f>
        <v/>
      </c>
      <c r="BL361" s="165" t="str">
        <f>IFERROR(+VLOOKUP(BJ361,インプットシート!$B:$Z,21,0),"")</f>
        <v/>
      </c>
      <c r="BM361">
        <v>106</v>
      </c>
      <c r="BN361" s="165" t="str">
        <f t="shared" si="106"/>
        <v>2年目一般会計繰入金106</v>
      </c>
      <c r="BO361" s="165" t="str">
        <f>IFERROR(+VLOOKUP(BN361,インプットシート!$B:$Z,25,0),"")</f>
        <v/>
      </c>
      <c r="BP361" s="165" t="str">
        <f>IFERROR(+VLOOKUP(BN361,インプットシート!$B:$Z,21,0),"")</f>
        <v/>
      </c>
      <c r="BQ361">
        <v>106</v>
      </c>
      <c r="BR361" s="165" t="str">
        <f t="shared" si="107"/>
        <v>2年目賃金（職員）106</v>
      </c>
      <c r="BS361" s="165" t="str">
        <f>IFERROR(+VLOOKUP(BR361,インプットシート!$B:$Z,25,0),"")</f>
        <v/>
      </c>
      <c r="BT361" s="165" t="str">
        <f>IFERROR(+VLOOKUP(BR361,インプットシート!$B:$Z,21,0),"")</f>
        <v/>
      </c>
    </row>
    <row r="362" spans="1:72">
      <c r="A362">
        <v>107</v>
      </c>
      <c r="B362" s="165" t="str">
        <f t="shared" si="90"/>
        <v>2年目謝金107</v>
      </c>
      <c r="C362" s="165" t="str">
        <f>IFERROR(+VLOOKUP(B362,インプットシート!$B:$Z,25,0),"")</f>
        <v/>
      </c>
      <c r="D362" s="165" t="str">
        <f>IFERROR(+VLOOKUP(B362,インプットシート!$B:$Z,21,0),"")</f>
        <v/>
      </c>
      <c r="E362">
        <v>107</v>
      </c>
      <c r="F362" s="165" t="str">
        <f t="shared" si="91"/>
        <v>2年目旅費107</v>
      </c>
      <c r="G362" s="165" t="str">
        <f>IFERROR(+VLOOKUP(F362,インプットシート!$B:$Z,25,0),"")</f>
        <v/>
      </c>
      <c r="H362" s="165" t="str">
        <f>IFERROR(+VLOOKUP(F362,インプットシート!$B:$Z,21,0),"")</f>
        <v/>
      </c>
      <c r="I362">
        <v>107</v>
      </c>
      <c r="J362" s="165" t="str">
        <f t="shared" si="92"/>
        <v>2年目賃金（アルバイト）107</v>
      </c>
      <c r="K362" s="165" t="str">
        <f>IFERROR(+VLOOKUP(J362,インプットシート!$B:$Z,25,0),"")</f>
        <v/>
      </c>
      <c r="L362" s="165" t="str">
        <f>IFERROR(+VLOOKUP(J362,インプットシート!$B:$Z,21,0),"")</f>
        <v/>
      </c>
      <c r="M362">
        <v>107</v>
      </c>
      <c r="N362" s="165" t="str">
        <f t="shared" si="93"/>
        <v>2年目家賃107</v>
      </c>
      <c r="O362" s="165" t="str">
        <f>IFERROR(+VLOOKUP(N362,インプットシート!$B:$Z,25,0),"")</f>
        <v/>
      </c>
      <c r="P362" s="165" t="str">
        <f>IFERROR(+VLOOKUP(N362,インプットシート!$B:$Z,21,0),"")</f>
        <v/>
      </c>
      <c r="Q362">
        <v>107</v>
      </c>
      <c r="R362" s="165" t="str">
        <f t="shared" si="94"/>
        <v>2年目光熱水費107</v>
      </c>
      <c r="S362" s="165" t="str">
        <f>IFERROR(+VLOOKUP(R362,インプットシート!$B:$Z,25,0),"")</f>
        <v/>
      </c>
      <c r="T362" s="165" t="str">
        <f>IFERROR(+VLOOKUP(R362,インプットシート!$B:$Z,21,0),"")</f>
        <v/>
      </c>
      <c r="U362">
        <v>107</v>
      </c>
      <c r="V362" s="165" t="str">
        <f t="shared" si="95"/>
        <v>2年目備品購入費107</v>
      </c>
      <c r="W362" s="165" t="str">
        <f>IFERROR(+VLOOKUP(V362,インプットシート!$B:$Z,25,0),"")</f>
        <v/>
      </c>
      <c r="X362" s="165" t="str">
        <f>IFERROR(+VLOOKUP(V362,インプットシート!$B:$Z,21,0),"")</f>
        <v/>
      </c>
      <c r="Y362">
        <v>107</v>
      </c>
      <c r="Z362" s="165" t="str">
        <f t="shared" si="96"/>
        <v>2年目消耗品費107</v>
      </c>
      <c r="AA362" s="165" t="str">
        <f>IFERROR(+VLOOKUP(Z362,インプットシート!$B:$Z,25,0),"")</f>
        <v/>
      </c>
      <c r="AB362" s="165" t="str">
        <f>IFERROR(+VLOOKUP(Z362,インプットシート!$B:$Z,21,0),"")</f>
        <v/>
      </c>
      <c r="AC362">
        <v>107</v>
      </c>
      <c r="AD362" s="165" t="str">
        <f t="shared" si="97"/>
        <v>2年目借料損料107</v>
      </c>
      <c r="AE362" s="165" t="str">
        <f>IFERROR(+VLOOKUP(AD362,インプットシート!$B:$Z,25,0),"")</f>
        <v/>
      </c>
      <c r="AF362" s="165" t="str">
        <f>IFERROR(+VLOOKUP(AD362,インプットシート!$B:$Z,21,0),"")</f>
        <v/>
      </c>
      <c r="AG362">
        <v>107</v>
      </c>
      <c r="AH362" s="165" t="str">
        <f t="shared" si="98"/>
        <v>2年目印刷製本費107</v>
      </c>
      <c r="AI362" s="165" t="str">
        <f>IFERROR(+VLOOKUP(AH362,インプットシート!$B:$Z,25,0),"")</f>
        <v/>
      </c>
      <c r="AJ362" s="165" t="str">
        <f>IFERROR(+VLOOKUP(AH362,インプットシート!$B:$Z,21,0),"")</f>
        <v/>
      </c>
      <c r="AK362">
        <v>107</v>
      </c>
      <c r="AL362" s="165" t="str">
        <f t="shared" si="99"/>
        <v>2年目通信運搬費107</v>
      </c>
      <c r="AM362" s="165" t="str">
        <f>IFERROR(+VLOOKUP(AL362,インプットシート!$B:$Z,25,0),"")</f>
        <v/>
      </c>
      <c r="AN362" s="165" t="str">
        <f>IFERROR(+VLOOKUP(AL362,インプットシート!$B:$Z,21,0),"")</f>
        <v/>
      </c>
      <c r="AO362">
        <v>107</v>
      </c>
      <c r="AP362" s="165" t="str">
        <f t="shared" si="100"/>
        <v>2年目委託費107</v>
      </c>
      <c r="AQ362" s="165" t="str">
        <f>IFERROR(+VLOOKUP(AP362,インプットシート!$B:$Z,25,0),"")</f>
        <v/>
      </c>
      <c r="AR362" s="165" t="str">
        <f>IFERROR(+VLOOKUP(AP362,インプットシート!$B:$Z,21,0),"")</f>
        <v/>
      </c>
      <c r="AS362">
        <v>107</v>
      </c>
      <c r="AT362" s="165" t="str">
        <f t="shared" si="101"/>
        <v>2年目雑役務費107</v>
      </c>
      <c r="AU362" s="165" t="str">
        <f>IFERROR(+VLOOKUP(AT362,インプットシート!$B:$Z,25,0),"")</f>
        <v/>
      </c>
      <c r="AV362" s="165" t="str">
        <f>IFERROR(+VLOOKUP(AT362,インプットシート!$B:$Z,21,0),"")</f>
        <v/>
      </c>
      <c r="AW362">
        <v>107</v>
      </c>
      <c r="AX362" s="165" t="str">
        <f t="shared" si="102"/>
        <v>2年目保険料107</v>
      </c>
      <c r="AY362" s="165" t="str">
        <f>IFERROR(+VLOOKUP(AX362,インプットシート!$B:$Z,25,0),"")</f>
        <v/>
      </c>
      <c r="AZ362" s="165" t="str">
        <f>IFERROR(+VLOOKUP(AX362,インプットシート!$B:$Z,21,0),"")</f>
        <v/>
      </c>
      <c r="BA362">
        <v>107</v>
      </c>
      <c r="BB362" s="165" t="str">
        <f t="shared" si="103"/>
        <v>2年目その他の経費107</v>
      </c>
      <c r="BC362" s="165" t="str">
        <f>IFERROR(+VLOOKUP(BB362,インプットシート!$B:$Z,25,0),"")</f>
        <v/>
      </c>
      <c r="BD362" s="165" t="str">
        <f>IFERROR(+VLOOKUP(BB362,インプットシート!$B:$Z,21,0),"")</f>
        <v/>
      </c>
      <c r="BE362">
        <v>107</v>
      </c>
      <c r="BF362" s="165" t="str">
        <f t="shared" si="104"/>
        <v>2年目参加費収入107</v>
      </c>
      <c r="BG362" s="165" t="str">
        <f>IFERROR(+VLOOKUP(BF362,インプットシート!$B:$Z,25,0),"")</f>
        <v/>
      </c>
      <c r="BH362" s="165" t="str">
        <f>IFERROR(+VLOOKUP(BF362,インプットシート!$B:$Z,21,0),"")</f>
        <v/>
      </c>
      <c r="BI362">
        <v>107</v>
      </c>
      <c r="BJ362" s="165" t="str">
        <f t="shared" si="105"/>
        <v>2年目寄付金・協賛金収入107</v>
      </c>
      <c r="BK362" s="165" t="str">
        <f>IFERROR(+VLOOKUP(BJ362,インプットシート!$B:$Z,25,0),"")</f>
        <v/>
      </c>
      <c r="BL362" s="165" t="str">
        <f>IFERROR(+VLOOKUP(BJ362,インプットシート!$B:$Z,21,0),"")</f>
        <v/>
      </c>
      <c r="BM362">
        <v>107</v>
      </c>
      <c r="BN362" s="165" t="str">
        <f t="shared" si="106"/>
        <v>2年目一般会計繰入金107</v>
      </c>
      <c r="BO362" s="165" t="str">
        <f>IFERROR(+VLOOKUP(BN362,インプットシート!$B:$Z,25,0),"")</f>
        <v/>
      </c>
      <c r="BP362" s="165" t="str">
        <f>IFERROR(+VLOOKUP(BN362,インプットシート!$B:$Z,21,0),"")</f>
        <v/>
      </c>
      <c r="BQ362">
        <v>107</v>
      </c>
      <c r="BR362" s="165" t="str">
        <f t="shared" si="107"/>
        <v>2年目賃金（職員）107</v>
      </c>
      <c r="BS362" s="165" t="str">
        <f>IFERROR(+VLOOKUP(BR362,インプットシート!$B:$Z,25,0),"")</f>
        <v/>
      </c>
      <c r="BT362" s="165" t="str">
        <f>IFERROR(+VLOOKUP(BR362,インプットシート!$B:$Z,21,0),"")</f>
        <v/>
      </c>
    </row>
    <row r="363" spans="1:72">
      <c r="A363">
        <v>108</v>
      </c>
      <c r="B363" s="165" t="str">
        <f t="shared" si="90"/>
        <v>2年目謝金108</v>
      </c>
      <c r="C363" s="165" t="str">
        <f>IFERROR(+VLOOKUP(B363,インプットシート!$B:$Z,25,0),"")</f>
        <v/>
      </c>
      <c r="D363" s="165" t="str">
        <f>IFERROR(+VLOOKUP(B363,インプットシート!$B:$Z,21,0),"")</f>
        <v/>
      </c>
      <c r="E363">
        <v>108</v>
      </c>
      <c r="F363" s="165" t="str">
        <f t="shared" si="91"/>
        <v>2年目旅費108</v>
      </c>
      <c r="G363" s="165" t="str">
        <f>IFERROR(+VLOOKUP(F363,インプットシート!$B:$Z,25,0),"")</f>
        <v/>
      </c>
      <c r="H363" s="165" t="str">
        <f>IFERROR(+VLOOKUP(F363,インプットシート!$B:$Z,21,0),"")</f>
        <v/>
      </c>
      <c r="I363">
        <v>108</v>
      </c>
      <c r="J363" s="165" t="str">
        <f t="shared" si="92"/>
        <v>2年目賃金（アルバイト）108</v>
      </c>
      <c r="K363" s="165" t="str">
        <f>IFERROR(+VLOOKUP(J363,インプットシート!$B:$Z,25,0),"")</f>
        <v/>
      </c>
      <c r="L363" s="165" t="str">
        <f>IFERROR(+VLOOKUP(J363,インプットシート!$B:$Z,21,0),"")</f>
        <v/>
      </c>
      <c r="M363">
        <v>108</v>
      </c>
      <c r="N363" s="165" t="str">
        <f t="shared" si="93"/>
        <v>2年目家賃108</v>
      </c>
      <c r="O363" s="165" t="str">
        <f>IFERROR(+VLOOKUP(N363,インプットシート!$B:$Z,25,0),"")</f>
        <v/>
      </c>
      <c r="P363" s="165" t="str">
        <f>IFERROR(+VLOOKUP(N363,インプットシート!$B:$Z,21,0),"")</f>
        <v/>
      </c>
      <c r="Q363">
        <v>108</v>
      </c>
      <c r="R363" s="165" t="str">
        <f t="shared" si="94"/>
        <v>2年目光熱水費108</v>
      </c>
      <c r="S363" s="165" t="str">
        <f>IFERROR(+VLOOKUP(R363,インプットシート!$B:$Z,25,0),"")</f>
        <v/>
      </c>
      <c r="T363" s="165" t="str">
        <f>IFERROR(+VLOOKUP(R363,インプットシート!$B:$Z,21,0),"")</f>
        <v/>
      </c>
      <c r="U363">
        <v>108</v>
      </c>
      <c r="V363" s="165" t="str">
        <f t="shared" si="95"/>
        <v>2年目備品購入費108</v>
      </c>
      <c r="W363" s="165" t="str">
        <f>IFERROR(+VLOOKUP(V363,インプットシート!$B:$Z,25,0),"")</f>
        <v/>
      </c>
      <c r="X363" s="165" t="str">
        <f>IFERROR(+VLOOKUP(V363,インプットシート!$B:$Z,21,0),"")</f>
        <v/>
      </c>
      <c r="Y363">
        <v>108</v>
      </c>
      <c r="Z363" s="165" t="str">
        <f t="shared" si="96"/>
        <v>2年目消耗品費108</v>
      </c>
      <c r="AA363" s="165" t="str">
        <f>IFERROR(+VLOOKUP(Z363,インプットシート!$B:$Z,25,0),"")</f>
        <v/>
      </c>
      <c r="AB363" s="165" t="str">
        <f>IFERROR(+VLOOKUP(Z363,インプットシート!$B:$Z,21,0),"")</f>
        <v/>
      </c>
      <c r="AC363">
        <v>108</v>
      </c>
      <c r="AD363" s="165" t="str">
        <f t="shared" si="97"/>
        <v>2年目借料損料108</v>
      </c>
      <c r="AE363" s="165" t="str">
        <f>IFERROR(+VLOOKUP(AD363,インプットシート!$B:$Z,25,0),"")</f>
        <v/>
      </c>
      <c r="AF363" s="165" t="str">
        <f>IFERROR(+VLOOKUP(AD363,インプットシート!$B:$Z,21,0),"")</f>
        <v/>
      </c>
      <c r="AG363">
        <v>108</v>
      </c>
      <c r="AH363" s="165" t="str">
        <f t="shared" si="98"/>
        <v>2年目印刷製本費108</v>
      </c>
      <c r="AI363" s="165" t="str">
        <f>IFERROR(+VLOOKUP(AH363,インプットシート!$B:$Z,25,0),"")</f>
        <v/>
      </c>
      <c r="AJ363" s="165" t="str">
        <f>IFERROR(+VLOOKUP(AH363,インプットシート!$B:$Z,21,0),"")</f>
        <v/>
      </c>
      <c r="AK363">
        <v>108</v>
      </c>
      <c r="AL363" s="165" t="str">
        <f t="shared" si="99"/>
        <v>2年目通信運搬費108</v>
      </c>
      <c r="AM363" s="165" t="str">
        <f>IFERROR(+VLOOKUP(AL363,インプットシート!$B:$Z,25,0),"")</f>
        <v/>
      </c>
      <c r="AN363" s="165" t="str">
        <f>IFERROR(+VLOOKUP(AL363,インプットシート!$B:$Z,21,0),"")</f>
        <v/>
      </c>
      <c r="AO363">
        <v>108</v>
      </c>
      <c r="AP363" s="165" t="str">
        <f t="shared" si="100"/>
        <v>2年目委託費108</v>
      </c>
      <c r="AQ363" s="165" t="str">
        <f>IFERROR(+VLOOKUP(AP363,インプットシート!$B:$Z,25,0),"")</f>
        <v/>
      </c>
      <c r="AR363" s="165" t="str">
        <f>IFERROR(+VLOOKUP(AP363,インプットシート!$B:$Z,21,0),"")</f>
        <v/>
      </c>
      <c r="AS363">
        <v>108</v>
      </c>
      <c r="AT363" s="165" t="str">
        <f t="shared" si="101"/>
        <v>2年目雑役務費108</v>
      </c>
      <c r="AU363" s="165" t="str">
        <f>IFERROR(+VLOOKUP(AT363,インプットシート!$B:$Z,25,0),"")</f>
        <v/>
      </c>
      <c r="AV363" s="165" t="str">
        <f>IFERROR(+VLOOKUP(AT363,インプットシート!$B:$Z,21,0),"")</f>
        <v/>
      </c>
      <c r="AW363">
        <v>108</v>
      </c>
      <c r="AX363" s="165" t="str">
        <f t="shared" si="102"/>
        <v>2年目保険料108</v>
      </c>
      <c r="AY363" s="165" t="str">
        <f>IFERROR(+VLOOKUP(AX363,インプットシート!$B:$Z,25,0),"")</f>
        <v/>
      </c>
      <c r="AZ363" s="165" t="str">
        <f>IFERROR(+VLOOKUP(AX363,インプットシート!$B:$Z,21,0),"")</f>
        <v/>
      </c>
      <c r="BA363">
        <v>108</v>
      </c>
      <c r="BB363" s="165" t="str">
        <f t="shared" si="103"/>
        <v>2年目その他の経費108</v>
      </c>
      <c r="BC363" s="165" t="str">
        <f>IFERROR(+VLOOKUP(BB363,インプットシート!$B:$Z,25,0),"")</f>
        <v/>
      </c>
      <c r="BD363" s="165" t="str">
        <f>IFERROR(+VLOOKUP(BB363,インプットシート!$B:$Z,21,0),"")</f>
        <v/>
      </c>
      <c r="BE363">
        <v>108</v>
      </c>
      <c r="BF363" s="165" t="str">
        <f t="shared" si="104"/>
        <v>2年目参加費収入108</v>
      </c>
      <c r="BG363" s="165" t="str">
        <f>IFERROR(+VLOOKUP(BF363,インプットシート!$B:$Z,25,0),"")</f>
        <v/>
      </c>
      <c r="BH363" s="165" t="str">
        <f>IFERROR(+VLOOKUP(BF363,インプットシート!$B:$Z,21,0),"")</f>
        <v/>
      </c>
      <c r="BI363">
        <v>108</v>
      </c>
      <c r="BJ363" s="165" t="str">
        <f t="shared" si="105"/>
        <v>2年目寄付金・協賛金収入108</v>
      </c>
      <c r="BK363" s="165" t="str">
        <f>IFERROR(+VLOOKUP(BJ363,インプットシート!$B:$Z,25,0),"")</f>
        <v/>
      </c>
      <c r="BL363" s="165" t="str">
        <f>IFERROR(+VLOOKUP(BJ363,インプットシート!$B:$Z,21,0),"")</f>
        <v/>
      </c>
      <c r="BM363">
        <v>108</v>
      </c>
      <c r="BN363" s="165" t="str">
        <f t="shared" si="106"/>
        <v>2年目一般会計繰入金108</v>
      </c>
      <c r="BO363" s="165" t="str">
        <f>IFERROR(+VLOOKUP(BN363,インプットシート!$B:$Z,25,0),"")</f>
        <v/>
      </c>
      <c r="BP363" s="165" t="str">
        <f>IFERROR(+VLOOKUP(BN363,インプットシート!$B:$Z,21,0),"")</f>
        <v/>
      </c>
      <c r="BQ363">
        <v>108</v>
      </c>
      <c r="BR363" s="165" t="str">
        <f t="shared" si="107"/>
        <v>2年目賃金（職員）108</v>
      </c>
      <c r="BS363" s="165" t="str">
        <f>IFERROR(+VLOOKUP(BR363,インプットシート!$B:$Z,25,0),"")</f>
        <v/>
      </c>
      <c r="BT363" s="165" t="str">
        <f>IFERROR(+VLOOKUP(BR363,インプットシート!$B:$Z,21,0),"")</f>
        <v/>
      </c>
    </row>
    <row r="364" spans="1:72">
      <c r="A364">
        <v>109</v>
      </c>
      <c r="B364" s="165" t="str">
        <f t="shared" si="90"/>
        <v>2年目謝金109</v>
      </c>
      <c r="C364" s="165" t="str">
        <f>IFERROR(+VLOOKUP(B364,インプットシート!$B:$Z,25,0),"")</f>
        <v/>
      </c>
      <c r="D364" s="165" t="str">
        <f>IFERROR(+VLOOKUP(B364,インプットシート!$B:$Z,21,0),"")</f>
        <v/>
      </c>
      <c r="E364">
        <v>109</v>
      </c>
      <c r="F364" s="165" t="str">
        <f t="shared" si="91"/>
        <v>2年目旅費109</v>
      </c>
      <c r="G364" s="165" t="str">
        <f>IFERROR(+VLOOKUP(F364,インプットシート!$B:$Z,25,0),"")</f>
        <v/>
      </c>
      <c r="H364" s="165" t="str">
        <f>IFERROR(+VLOOKUP(F364,インプットシート!$B:$Z,21,0),"")</f>
        <v/>
      </c>
      <c r="I364">
        <v>109</v>
      </c>
      <c r="J364" s="165" t="str">
        <f t="shared" si="92"/>
        <v>2年目賃金（アルバイト）109</v>
      </c>
      <c r="K364" s="165" t="str">
        <f>IFERROR(+VLOOKUP(J364,インプットシート!$B:$Z,25,0),"")</f>
        <v/>
      </c>
      <c r="L364" s="165" t="str">
        <f>IFERROR(+VLOOKUP(J364,インプットシート!$B:$Z,21,0),"")</f>
        <v/>
      </c>
      <c r="M364">
        <v>109</v>
      </c>
      <c r="N364" s="165" t="str">
        <f t="shared" si="93"/>
        <v>2年目家賃109</v>
      </c>
      <c r="O364" s="165" t="str">
        <f>IFERROR(+VLOOKUP(N364,インプットシート!$B:$Z,25,0),"")</f>
        <v/>
      </c>
      <c r="P364" s="165" t="str">
        <f>IFERROR(+VLOOKUP(N364,インプットシート!$B:$Z,21,0),"")</f>
        <v/>
      </c>
      <c r="Q364">
        <v>109</v>
      </c>
      <c r="R364" s="165" t="str">
        <f t="shared" si="94"/>
        <v>2年目光熱水費109</v>
      </c>
      <c r="S364" s="165" t="str">
        <f>IFERROR(+VLOOKUP(R364,インプットシート!$B:$Z,25,0),"")</f>
        <v/>
      </c>
      <c r="T364" s="165" t="str">
        <f>IFERROR(+VLOOKUP(R364,インプットシート!$B:$Z,21,0),"")</f>
        <v/>
      </c>
      <c r="U364">
        <v>109</v>
      </c>
      <c r="V364" s="165" t="str">
        <f t="shared" si="95"/>
        <v>2年目備品購入費109</v>
      </c>
      <c r="W364" s="165" t="str">
        <f>IFERROR(+VLOOKUP(V364,インプットシート!$B:$Z,25,0),"")</f>
        <v/>
      </c>
      <c r="X364" s="165" t="str">
        <f>IFERROR(+VLOOKUP(V364,インプットシート!$B:$Z,21,0),"")</f>
        <v/>
      </c>
      <c r="Y364">
        <v>109</v>
      </c>
      <c r="Z364" s="165" t="str">
        <f t="shared" si="96"/>
        <v>2年目消耗品費109</v>
      </c>
      <c r="AA364" s="165" t="str">
        <f>IFERROR(+VLOOKUP(Z364,インプットシート!$B:$Z,25,0),"")</f>
        <v/>
      </c>
      <c r="AB364" s="165" t="str">
        <f>IFERROR(+VLOOKUP(Z364,インプットシート!$B:$Z,21,0),"")</f>
        <v/>
      </c>
      <c r="AC364">
        <v>109</v>
      </c>
      <c r="AD364" s="165" t="str">
        <f t="shared" si="97"/>
        <v>2年目借料損料109</v>
      </c>
      <c r="AE364" s="165" t="str">
        <f>IFERROR(+VLOOKUP(AD364,インプットシート!$B:$Z,25,0),"")</f>
        <v/>
      </c>
      <c r="AF364" s="165" t="str">
        <f>IFERROR(+VLOOKUP(AD364,インプットシート!$B:$Z,21,0),"")</f>
        <v/>
      </c>
      <c r="AG364">
        <v>109</v>
      </c>
      <c r="AH364" s="165" t="str">
        <f t="shared" si="98"/>
        <v>2年目印刷製本費109</v>
      </c>
      <c r="AI364" s="165" t="str">
        <f>IFERROR(+VLOOKUP(AH364,インプットシート!$B:$Z,25,0),"")</f>
        <v/>
      </c>
      <c r="AJ364" s="165" t="str">
        <f>IFERROR(+VLOOKUP(AH364,インプットシート!$B:$Z,21,0),"")</f>
        <v/>
      </c>
      <c r="AK364">
        <v>109</v>
      </c>
      <c r="AL364" s="165" t="str">
        <f t="shared" si="99"/>
        <v>2年目通信運搬費109</v>
      </c>
      <c r="AM364" s="165" t="str">
        <f>IFERROR(+VLOOKUP(AL364,インプットシート!$B:$Z,25,0),"")</f>
        <v/>
      </c>
      <c r="AN364" s="165" t="str">
        <f>IFERROR(+VLOOKUP(AL364,インプットシート!$B:$Z,21,0),"")</f>
        <v/>
      </c>
      <c r="AO364">
        <v>109</v>
      </c>
      <c r="AP364" s="165" t="str">
        <f t="shared" si="100"/>
        <v>2年目委託費109</v>
      </c>
      <c r="AQ364" s="165" t="str">
        <f>IFERROR(+VLOOKUP(AP364,インプットシート!$B:$Z,25,0),"")</f>
        <v/>
      </c>
      <c r="AR364" s="165" t="str">
        <f>IFERROR(+VLOOKUP(AP364,インプットシート!$B:$Z,21,0),"")</f>
        <v/>
      </c>
      <c r="AS364">
        <v>109</v>
      </c>
      <c r="AT364" s="165" t="str">
        <f t="shared" si="101"/>
        <v>2年目雑役務費109</v>
      </c>
      <c r="AU364" s="165" t="str">
        <f>IFERROR(+VLOOKUP(AT364,インプットシート!$B:$Z,25,0),"")</f>
        <v/>
      </c>
      <c r="AV364" s="165" t="str">
        <f>IFERROR(+VLOOKUP(AT364,インプットシート!$B:$Z,21,0),"")</f>
        <v/>
      </c>
      <c r="AW364">
        <v>109</v>
      </c>
      <c r="AX364" s="165" t="str">
        <f t="shared" si="102"/>
        <v>2年目保険料109</v>
      </c>
      <c r="AY364" s="165" t="str">
        <f>IFERROR(+VLOOKUP(AX364,インプットシート!$B:$Z,25,0),"")</f>
        <v/>
      </c>
      <c r="AZ364" s="165" t="str">
        <f>IFERROR(+VLOOKUP(AX364,インプットシート!$B:$Z,21,0),"")</f>
        <v/>
      </c>
      <c r="BA364">
        <v>109</v>
      </c>
      <c r="BB364" s="165" t="str">
        <f t="shared" si="103"/>
        <v>2年目その他の経費109</v>
      </c>
      <c r="BC364" s="165" t="str">
        <f>IFERROR(+VLOOKUP(BB364,インプットシート!$B:$Z,25,0),"")</f>
        <v/>
      </c>
      <c r="BD364" s="165" t="str">
        <f>IFERROR(+VLOOKUP(BB364,インプットシート!$B:$Z,21,0),"")</f>
        <v/>
      </c>
      <c r="BE364">
        <v>109</v>
      </c>
      <c r="BF364" s="165" t="str">
        <f t="shared" si="104"/>
        <v>2年目参加費収入109</v>
      </c>
      <c r="BG364" s="165" t="str">
        <f>IFERROR(+VLOOKUP(BF364,インプットシート!$B:$Z,25,0),"")</f>
        <v/>
      </c>
      <c r="BH364" s="165" t="str">
        <f>IFERROR(+VLOOKUP(BF364,インプットシート!$B:$Z,21,0),"")</f>
        <v/>
      </c>
      <c r="BI364">
        <v>109</v>
      </c>
      <c r="BJ364" s="165" t="str">
        <f t="shared" si="105"/>
        <v>2年目寄付金・協賛金収入109</v>
      </c>
      <c r="BK364" s="165" t="str">
        <f>IFERROR(+VLOOKUP(BJ364,インプットシート!$B:$Z,25,0),"")</f>
        <v/>
      </c>
      <c r="BL364" s="165" t="str">
        <f>IFERROR(+VLOOKUP(BJ364,インプットシート!$B:$Z,21,0),"")</f>
        <v/>
      </c>
      <c r="BM364">
        <v>109</v>
      </c>
      <c r="BN364" s="165" t="str">
        <f t="shared" si="106"/>
        <v>2年目一般会計繰入金109</v>
      </c>
      <c r="BO364" s="165" t="str">
        <f>IFERROR(+VLOOKUP(BN364,インプットシート!$B:$Z,25,0),"")</f>
        <v/>
      </c>
      <c r="BP364" s="165" t="str">
        <f>IFERROR(+VLOOKUP(BN364,インプットシート!$B:$Z,21,0),"")</f>
        <v/>
      </c>
      <c r="BQ364">
        <v>109</v>
      </c>
      <c r="BR364" s="165" t="str">
        <f t="shared" si="107"/>
        <v>2年目賃金（職員）109</v>
      </c>
      <c r="BS364" s="165" t="str">
        <f>IFERROR(+VLOOKUP(BR364,インプットシート!$B:$Z,25,0),"")</f>
        <v/>
      </c>
      <c r="BT364" s="165" t="str">
        <f>IFERROR(+VLOOKUP(BR364,インプットシート!$B:$Z,21,0),"")</f>
        <v/>
      </c>
    </row>
    <row r="365" spans="1:72">
      <c r="A365">
        <v>110</v>
      </c>
      <c r="B365" s="165" t="str">
        <f t="shared" si="90"/>
        <v>2年目謝金110</v>
      </c>
      <c r="C365" s="165" t="str">
        <f>IFERROR(+VLOOKUP(B365,インプットシート!$B:$Z,25,0),"")</f>
        <v/>
      </c>
      <c r="D365" s="165" t="str">
        <f>IFERROR(+VLOOKUP(B365,インプットシート!$B:$Z,21,0),"")</f>
        <v/>
      </c>
      <c r="E365">
        <v>110</v>
      </c>
      <c r="F365" s="165" t="str">
        <f t="shared" si="91"/>
        <v>2年目旅費110</v>
      </c>
      <c r="G365" s="165" t="str">
        <f>IFERROR(+VLOOKUP(F365,インプットシート!$B:$Z,25,0),"")</f>
        <v/>
      </c>
      <c r="H365" s="165" t="str">
        <f>IFERROR(+VLOOKUP(F365,インプットシート!$B:$Z,21,0),"")</f>
        <v/>
      </c>
      <c r="I365">
        <v>110</v>
      </c>
      <c r="J365" s="165" t="str">
        <f t="shared" si="92"/>
        <v>2年目賃金（アルバイト）110</v>
      </c>
      <c r="K365" s="165" t="str">
        <f>IFERROR(+VLOOKUP(J365,インプットシート!$B:$Z,25,0),"")</f>
        <v/>
      </c>
      <c r="L365" s="165" t="str">
        <f>IFERROR(+VLOOKUP(J365,インプットシート!$B:$Z,21,0),"")</f>
        <v/>
      </c>
      <c r="M365">
        <v>110</v>
      </c>
      <c r="N365" s="165" t="str">
        <f t="shared" si="93"/>
        <v>2年目家賃110</v>
      </c>
      <c r="O365" s="165" t="str">
        <f>IFERROR(+VLOOKUP(N365,インプットシート!$B:$Z,25,0),"")</f>
        <v/>
      </c>
      <c r="P365" s="165" t="str">
        <f>IFERROR(+VLOOKUP(N365,インプットシート!$B:$Z,21,0),"")</f>
        <v/>
      </c>
      <c r="Q365">
        <v>110</v>
      </c>
      <c r="R365" s="165" t="str">
        <f t="shared" si="94"/>
        <v>2年目光熱水費110</v>
      </c>
      <c r="S365" s="165" t="str">
        <f>IFERROR(+VLOOKUP(R365,インプットシート!$B:$Z,25,0),"")</f>
        <v/>
      </c>
      <c r="T365" s="165" t="str">
        <f>IFERROR(+VLOOKUP(R365,インプットシート!$B:$Z,21,0),"")</f>
        <v/>
      </c>
      <c r="U365">
        <v>110</v>
      </c>
      <c r="V365" s="165" t="str">
        <f t="shared" si="95"/>
        <v>2年目備品購入費110</v>
      </c>
      <c r="W365" s="165" t="str">
        <f>IFERROR(+VLOOKUP(V365,インプットシート!$B:$Z,25,0),"")</f>
        <v/>
      </c>
      <c r="X365" s="165" t="str">
        <f>IFERROR(+VLOOKUP(V365,インプットシート!$B:$Z,21,0),"")</f>
        <v/>
      </c>
      <c r="Y365">
        <v>110</v>
      </c>
      <c r="Z365" s="165" t="str">
        <f t="shared" si="96"/>
        <v>2年目消耗品費110</v>
      </c>
      <c r="AA365" s="165" t="str">
        <f>IFERROR(+VLOOKUP(Z365,インプットシート!$B:$Z,25,0),"")</f>
        <v/>
      </c>
      <c r="AB365" s="165" t="str">
        <f>IFERROR(+VLOOKUP(Z365,インプットシート!$B:$Z,21,0),"")</f>
        <v/>
      </c>
      <c r="AC365">
        <v>110</v>
      </c>
      <c r="AD365" s="165" t="str">
        <f t="shared" si="97"/>
        <v>2年目借料損料110</v>
      </c>
      <c r="AE365" s="165" t="str">
        <f>IFERROR(+VLOOKUP(AD365,インプットシート!$B:$Z,25,0),"")</f>
        <v/>
      </c>
      <c r="AF365" s="165" t="str">
        <f>IFERROR(+VLOOKUP(AD365,インプットシート!$B:$Z,21,0),"")</f>
        <v/>
      </c>
      <c r="AG365">
        <v>110</v>
      </c>
      <c r="AH365" s="165" t="str">
        <f t="shared" si="98"/>
        <v>2年目印刷製本費110</v>
      </c>
      <c r="AI365" s="165" t="str">
        <f>IFERROR(+VLOOKUP(AH365,インプットシート!$B:$Z,25,0),"")</f>
        <v/>
      </c>
      <c r="AJ365" s="165" t="str">
        <f>IFERROR(+VLOOKUP(AH365,インプットシート!$B:$Z,21,0),"")</f>
        <v/>
      </c>
      <c r="AK365">
        <v>110</v>
      </c>
      <c r="AL365" s="165" t="str">
        <f t="shared" si="99"/>
        <v>2年目通信運搬費110</v>
      </c>
      <c r="AM365" s="165" t="str">
        <f>IFERROR(+VLOOKUP(AL365,インプットシート!$B:$Z,25,0),"")</f>
        <v/>
      </c>
      <c r="AN365" s="165" t="str">
        <f>IFERROR(+VLOOKUP(AL365,インプットシート!$B:$Z,21,0),"")</f>
        <v/>
      </c>
      <c r="AO365">
        <v>110</v>
      </c>
      <c r="AP365" s="165" t="str">
        <f t="shared" si="100"/>
        <v>2年目委託費110</v>
      </c>
      <c r="AQ365" s="165" t="str">
        <f>IFERROR(+VLOOKUP(AP365,インプットシート!$B:$Z,25,0),"")</f>
        <v/>
      </c>
      <c r="AR365" s="165" t="str">
        <f>IFERROR(+VLOOKUP(AP365,インプットシート!$B:$Z,21,0),"")</f>
        <v/>
      </c>
      <c r="AS365">
        <v>110</v>
      </c>
      <c r="AT365" s="165" t="str">
        <f t="shared" si="101"/>
        <v>2年目雑役務費110</v>
      </c>
      <c r="AU365" s="165" t="str">
        <f>IFERROR(+VLOOKUP(AT365,インプットシート!$B:$Z,25,0),"")</f>
        <v/>
      </c>
      <c r="AV365" s="165" t="str">
        <f>IFERROR(+VLOOKUP(AT365,インプットシート!$B:$Z,21,0),"")</f>
        <v/>
      </c>
      <c r="AW365">
        <v>110</v>
      </c>
      <c r="AX365" s="165" t="str">
        <f t="shared" si="102"/>
        <v>2年目保険料110</v>
      </c>
      <c r="AY365" s="165" t="str">
        <f>IFERROR(+VLOOKUP(AX365,インプットシート!$B:$Z,25,0),"")</f>
        <v/>
      </c>
      <c r="AZ365" s="165" t="str">
        <f>IFERROR(+VLOOKUP(AX365,インプットシート!$B:$Z,21,0),"")</f>
        <v/>
      </c>
      <c r="BA365">
        <v>110</v>
      </c>
      <c r="BB365" s="165" t="str">
        <f t="shared" si="103"/>
        <v>2年目その他の経費110</v>
      </c>
      <c r="BC365" s="165" t="str">
        <f>IFERROR(+VLOOKUP(BB365,インプットシート!$B:$Z,25,0),"")</f>
        <v/>
      </c>
      <c r="BD365" s="165" t="str">
        <f>IFERROR(+VLOOKUP(BB365,インプットシート!$B:$Z,21,0),"")</f>
        <v/>
      </c>
      <c r="BE365">
        <v>110</v>
      </c>
      <c r="BF365" s="165" t="str">
        <f t="shared" si="104"/>
        <v>2年目参加費収入110</v>
      </c>
      <c r="BG365" s="165" t="str">
        <f>IFERROR(+VLOOKUP(BF365,インプットシート!$B:$Z,25,0),"")</f>
        <v/>
      </c>
      <c r="BH365" s="165" t="str">
        <f>IFERROR(+VLOOKUP(BF365,インプットシート!$B:$Z,21,0),"")</f>
        <v/>
      </c>
      <c r="BI365">
        <v>110</v>
      </c>
      <c r="BJ365" s="165" t="str">
        <f t="shared" si="105"/>
        <v>2年目寄付金・協賛金収入110</v>
      </c>
      <c r="BK365" s="165" t="str">
        <f>IFERROR(+VLOOKUP(BJ365,インプットシート!$B:$Z,25,0),"")</f>
        <v/>
      </c>
      <c r="BL365" s="165" t="str">
        <f>IFERROR(+VLOOKUP(BJ365,インプットシート!$B:$Z,21,0),"")</f>
        <v/>
      </c>
      <c r="BM365">
        <v>110</v>
      </c>
      <c r="BN365" s="165" t="str">
        <f t="shared" si="106"/>
        <v>2年目一般会計繰入金110</v>
      </c>
      <c r="BO365" s="165" t="str">
        <f>IFERROR(+VLOOKUP(BN365,インプットシート!$B:$Z,25,0),"")</f>
        <v/>
      </c>
      <c r="BP365" s="165" t="str">
        <f>IFERROR(+VLOOKUP(BN365,インプットシート!$B:$Z,21,0),"")</f>
        <v/>
      </c>
      <c r="BQ365">
        <v>110</v>
      </c>
      <c r="BR365" s="165" t="str">
        <f t="shared" si="107"/>
        <v>2年目賃金（職員）110</v>
      </c>
      <c r="BS365" s="165" t="str">
        <f>IFERROR(+VLOOKUP(BR365,インプットシート!$B:$Z,25,0),"")</f>
        <v/>
      </c>
      <c r="BT365" s="165" t="str">
        <f>IFERROR(+VLOOKUP(BR365,インプットシート!$B:$Z,21,0),"")</f>
        <v/>
      </c>
    </row>
    <row r="366" spans="1:72">
      <c r="A366">
        <v>111</v>
      </c>
      <c r="B366" s="165" t="str">
        <f t="shared" si="90"/>
        <v>2年目謝金111</v>
      </c>
      <c r="C366" s="165" t="str">
        <f>IFERROR(+VLOOKUP(B366,インプットシート!$B:$Z,25,0),"")</f>
        <v/>
      </c>
      <c r="D366" s="165" t="str">
        <f>IFERROR(+VLOOKUP(B366,インプットシート!$B:$Z,21,0),"")</f>
        <v/>
      </c>
      <c r="E366">
        <v>111</v>
      </c>
      <c r="F366" s="165" t="str">
        <f t="shared" si="91"/>
        <v>2年目旅費111</v>
      </c>
      <c r="G366" s="165" t="str">
        <f>IFERROR(+VLOOKUP(F366,インプットシート!$B:$Z,25,0),"")</f>
        <v/>
      </c>
      <c r="H366" s="165" t="str">
        <f>IFERROR(+VLOOKUP(F366,インプットシート!$B:$Z,21,0),"")</f>
        <v/>
      </c>
      <c r="I366">
        <v>111</v>
      </c>
      <c r="J366" s="165" t="str">
        <f t="shared" si="92"/>
        <v>2年目賃金（アルバイト）111</v>
      </c>
      <c r="K366" s="165" t="str">
        <f>IFERROR(+VLOOKUP(J366,インプットシート!$B:$Z,25,0),"")</f>
        <v/>
      </c>
      <c r="L366" s="165" t="str">
        <f>IFERROR(+VLOOKUP(J366,インプットシート!$B:$Z,21,0),"")</f>
        <v/>
      </c>
      <c r="M366">
        <v>111</v>
      </c>
      <c r="N366" s="165" t="str">
        <f t="shared" si="93"/>
        <v>2年目家賃111</v>
      </c>
      <c r="O366" s="165" t="str">
        <f>IFERROR(+VLOOKUP(N366,インプットシート!$B:$Z,25,0),"")</f>
        <v/>
      </c>
      <c r="P366" s="165" t="str">
        <f>IFERROR(+VLOOKUP(N366,インプットシート!$B:$Z,21,0),"")</f>
        <v/>
      </c>
      <c r="Q366">
        <v>111</v>
      </c>
      <c r="R366" s="165" t="str">
        <f t="shared" si="94"/>
        <v>2年目光熱水費111</v>
      </c>
      <c r="S366" s="165" t="str">
        <f>IFERROR(+VLOOKUP(R366,インプットシート!$B:$Z,25,0),"")</f>
        <v/>
      </c>
      <c r="T366" s="165" t="str">
        <f>IFERROR(+VLOOKUP(R366,インプットシート!$B:$Z,21,0),"")</f>
        <v/>
      </c>
      <c r="U366">
        <v>111</v>
      </c>
      <c r="V366" s="165" t="str">
        <f t="shared" si="95"/>
        <v>2年目備品購入費111</v>
      </c>
      <c r="W366" s="165" t="str">
        <f>IFERROR(+VLOOKUP(V366,インプットシート!$B:$Z,25,0),"")</f>
        <v/>
      </c>
      <c r="X366" s="165" t="str">
        <f>IFERROR(+VLOOKUP(V366,インプットシート!$B:$Z,21,0),"")</f>
        <v/>
      </c>
      <c r="Y366">
        <v>111</v>
      </c>
      <c r="Z366" s="165" t="str">
        <f t="shared" si="96"/>
        <v>2年目消耗品費111</v>
      </c>
      <c r="AA366" s="165" t="str">
        <f>IFERROR(+VLOOKUP(Z366,インプットシート!$B:$Z,25,0),"")</f>
        <v/>
      </c>
      <c r="AB366" s="165" t="str">
        <f>IFERROR(+VLOOKUP(Z366,インプットシート!$B:$Z,21,0),"")</f>
        <v/>
      </c>
      <c r="AC366">
        <v>111</v>
      </c>
      <c r="AD366" s="165" t="str">
        <f t="shared" si="97"/>
        <v>2年目借料損料111</v>
      </c>
      <c r="AE366" s="165" t="str">
        <f>IFERROR(+VLOOKUP(AD366,インプットシート!$B:$Z,25,0),"")</f>
        <v/>
      </c>
      <c r="AF366" s="165" t="str">
        <f>IFERROR(+VLOOKUP(AD366,インプットシート!$B:$Z,21,0),"")</f>
        <v/>
      </c>
      <c r="AG366">
        <v>111</v>
      </c>
      <c r="AH366" s="165" t="str">
        <f t="shared" si="98"/>
        <v>2年目印刷製本費111</v>
      </c>
      <c r="AI366" s="165" t="str">
        <f>IFERROR(+VLOOKUP(AH366,インプットシート!$B:$Z,25,0),"")</f>
        <v/>
      </c>
      <c r="AJ366" s="165" t="str">
        <f>IFERROR(+VLOOKUP(AH366,インプットシート!$B:$Z,21,0),"")</f>
        <v/>
      </c>
      <c r="AK366">
        <v>111</v>
      </c>
      <c r="AL366" s="165" t="str">
        <f t="shared" si="99"/>
        <v>2年目通信運搬費111</v>
      </c>
      <c r="AM366" s="165" t="str">
        <f>IFERROR(+VLOOKUP(AL366,インプットシート!$B:$Z,25,0),"")</f>
        <v/>
      </c>
      <c r="AN366" s="165" t="str">
        <f>IFERROR(+VLOOKUP(AL366,インプットシート!$B:$Z,21,0),"")</f>
        <v/>
      </c>
      <c r="AO366">
        <v>111</v>
      </c>
      <c r="AP366" s="165" t="str">
        <f t="shared" si="100"/>
        <v>2年目委託費111</v>
      </c>
      <c r="AQ366" s="165" t="str">
        <f>IFERROR(+VLOOKUP(AP366,インプットシート!$B:$Z,25,0),"")</f>
        <v/>
      </c>
      <c r="AR366" s="165" t="str">
        <f>IFERROR(+VLOOKUP(AP366,インプットシート!$B:$Z,21,0),"")</f>
        <v/>
      </c>
      <c r="AS366">
        <v>111</v>
      </c>
      <c r="AT366" s="165" t="str">
        <f t="shared" si="101"/>
        <v>2年目雑役務費111</v>
      </c>
      <c r="AU366" s="165" t="str">
        <f>IFERROR(+VLOOKUP(AT366,インプットシート!$B:$Z,25,0),"")</f>
        <v/>
      </c>
      <c r="AV366" s="165" t="str">
        <f>IFERROR(+VLOOKUP(AT366,インプットシート!$B:$Z,21,0),"")</f>
        <v/>
      </c>
      <c r="AW366">
        <v>111</v>
      </c>
      <c r="AX366" s="165" t="str">
        <f t="shared" si="102"/>
        <v>2年目保険料111</v>
      </c>
      <c r="AY366" s="165" t="str">
        <f>IFERROR(+VLOOKUP(AX366,インプットシート!$B:$Z,25,0),"")</f>
        <v/>
      </c>
      <c r="AZ366" s="165" t="str">
        <f>IFERROR(+VLOOKUP(AX366,インプットシート!$B:$Z,21,0),"")</f>
        <v/>
      </c>
      <c r="BA366">
        <v>111</v>
      </c>
      <c r="BB366" s="165" t="str">
        <f t="shared" si="103"/>
        <v>2年目その他の経費111</v>
      </c>
      <c r="BC366" s="165" t="str">
        <f>IFERROR(+VLOOKUP(BB366,インプットシート!$B:$Z,25,0),"")</f>
        <v/>
      </c>
      <c r="BD366" s="165" t="str">
        <f>IFERROR(+VLOOKUP(BB366,インプットシート!$B:$Z,21,0),"")</f>
        <v/>
      </c>
      <c r="BE366">
        <v>111</v>
      </c>
      <c r="BF366" s="165" t="str">
        <f t="shared" si="104"/>
        <v>2年目参加費収入111</v>
      </c>
      <c r="BG366" s="165" t="str">
        <f>IFERROR(+VLOOKUP(BF366,インプットシート!$B:$Z,25,0),"")</f>
        <v/>
      </c>
      <c r="BH366" s="165" t="str">
        <f>IFERROR(+VLOOKUP(BF366,インプットシート!$B:$Z,21,0),"")</f>
        <v/>
      </c>
      <c r="BI366">
        <v>111</v>
      </c>
      <c r="BJ366" s="165" t="str">
        <f t="shared" si="105"/>
        <v>2年目寄付金・協賛金収入111</v>
      </c>
      <c r="BK366" s="165" t="str">
        <f>IFERROR(+VLOOKUP(BJ366,インプットシート!$B:$Z,25,0),"")</f>
        <v/>
      </c>
      <c r="BL366" s="165" t="str">
        <f>IFERROR(+VLOOKUP(BJ366,インプットシート!$B:$Z,21,0),"")</f>
        <v/>
      </c>
      <c r="BM366">
        <v>111</v>
      </c>
      <c r="BN366" s="165" t="str">
        <f t="shared" si="106"/>
        <v>2年目一般会計繰入金111</v>
      </c>
      <c r="BO366" s="165" t="str">
        <f>IFERROR(+VLOOKUP(BN366,インプットシート!$B:$Z,25,0),"")</f>
        <v/>
      </c>
      <c r="BP366" s="165" t="str">
        <f>IFERROR(+VLOOKUP(BN366,インプットシート!$B:$Z,21,0),"")</f>
        <v/>
      </c>
      <c r="BQ366">
        <v>111</v>
      </c>
      <c r="BR366" s="165" t="str">
        <f t="shared" si="107"/>
        <v>2年目賃金（職員）111</v>
      </c>
      <c r="BS366" s="165" t="str">
        <f>IFERROR(+VLOOKUP(BR366,インプットシート!$B:$Z,25,0),"")</f>
        <v/>
      </c>
      <c r="BT366" s="165" t="str">
        <f>IFERROR(+VLOOKUP(BR366,インプットシート!$B:$Z,21,0),"")</f>
        <v/>
      </c>
    </row>
    <row r="367" spans="1:72">
      <c r="A367">
        <v>112</v>
      </c>
      <c r="B367" s="165" t="str">
        <f t="shared" si="90"/>
        <v>2年目謝金112</v>
      </c>
      <c r="C367" s="165" t="str">
        <f>IFERROR(+VLOOKUP(B367,インプットシート!$B:$Z,25,0),"")</f>
        <v/>
      </c>
      <c r="D367" s="165" t="str">
        <f>IFERROR(+VLOOKUP(B367,インプットシート!$B:$Z,21,0),"")</f>
        <v/>
      </c>
      <c r="E367">
        <v>112</v>
      </c>
      <c r="F367" s="165" t="str">
        <f t="shared" si="91"/>
        <v>2年目旅費112</v>
      </c>
      <c r="G367" s="165" t="str">
        <f>IFERROR(+VLOOKUP(F367,インプットシート!$B:$Z,25,0),"")</f>
        <v/>
      </c>
      <c r="H367" s="165" t="str">
        <f>IFERROR(+VLOOKUP(F367,インプットシート!$B:$Z,21,0),"")</f>
        <v/>
      </c>
      <c r="I367">
        <v>112</v>
      </c>
      <c r="J367" s="165" t="str">
        <f t="shared" si="92"/>
        <v>2年目賃金（アルバイト）112</v>
      </c>
      <c r="K367" s="165" t="str">
        <f>IFERROR(+VLOOKUP(J367,インプットシート!$B:$Z,25,0),"")</f>
        <v/>
      </c>
      <c r="L367" s="165" t="str">
        <f>IFERROR(+VLOOKUP(J367,インプットシート!$B:$Z,21,0),"")</f>
        <v/>
      </c>
      <c r="M367">
        <v>112</v>
      </c>
      <c r="N367" s="165" t="str">
        <f t="shared" si="93"/>
        <v>2年目家賃112</v>
      </c>
      <c r="O367" s="165" t="str">
        <f>IFERROR(+VLOOKUP(N367,インプットシート!$B:$Z,25,0),"")</f>
        <v/>
      </c>
      <c r="P367" s="165" t="str">
        <f>IFERROR(+VLOOKUP(N367,インプットシート!$B:$Z,21,0),"")</f>
        <v/>
      </c>
      <c r="Q367">
        <v>112</v>
      </c>
      <c r="R367" s="165" t="str">
        <f t="shared" si="94"/>
        <v>2年目光熱水費112</v>
      </c>
      <c r="S367" s="165" t="str">
        <f>IFERROR(+VLOOKUP(R367,インプットシート!$B:$Z,25,0),"")</f>
        <v/>
      </c>
      <c r="T367" s="165" t="str">
        <f>IFERROR(+VLOOKUP(R367,インプットシート!$B:$Z,21,0),"")</f>
        <v/>
      </c>
      <c r="U367">
        <v>112</v>
      </c>
      <c r="V367" s="165" t="str">
        <f t="shared" si="95"/>
        <v>2年目備品購入費112</v>
      </c>
      <c r="W367" s="165" t="str">
        <f>IFERROR(+VLOOKUP(V367,インプットシート!$B:$Z,25,0),"")</f>
        <v/>
      </c>
      <c r="X367" s="165" t="str">
        <f>IFERROR(+VLOOKUP(V367,インプットシート!$B:$Z,21,0),"")</f>
        <v/>
      </c>
      <c r="Y367">
        <v>112</v>
      </c>
      <c r="Z367" s="165" t="str">
        <f t="shared" si="96"/>
        <v>2年目消耗品費112</v>
      </c>
      <c r="AA367" s="165" t="str">
        <f>IFERROR(+VLOOKUP(Z367,インプットシート!$B:$Z,25,0),"")</f>
        <v/>
      </c>
      <c r="AB367" s="165" t="str">
        <f>IFERROR(+VLOOKUP(Z367,インプットシート!$B:$Z,21,0),"")</f>
        <v/>
      </c>
      <c r="AC367">
        <v>112</v>
      </c>
      <c r="AD367" s="165" t="str">
        <f t="shared" si="97"/>
        <v>2年目借料損料112</v>
      </c>
      <c r="AE367" s="165" t="str">
        <f>IFERROR(+VLOOKUP(AD367,インプットシート!$B:$Z,25,0),"")</f>
        <v/>
      </c>
      <c r="AF367" s="165" t="str">
        <f>IFERROR(+VLOOKUP(AD367,インプットシート!$B:$Z,21,0),"")</f>
        <v/>
      </c>
      <c r="AG367">
        <v>112</v>
      </c>
      <c r="AH367" s="165" t="str">
        <f t="shared" si="98"/>
        <v>2年目印刷製本費112</v>
      </c>
      <c r="AI367" s="165" t="str">
        <f>IFERROR(+VLOOKUP(AH367,インプットシート!$B:$Z,25,0),"")</f>
        <v/>
      </c>
      <c r="AJ367" s="165" t="str">
        <f>IFERROR(+VLOOKUP(AH367,インプットシート!$B:$Z,21,0),"")</f>
        <v/>
      </c>
      <c r="AK367">
        <v>112</v>
      </c>
      <c r="AL367" s="165" t="str">
        <f t="shared" si="99"/>
        <v>2年目通信運搬費112</v>
      </c>
      <c r="AM367" s="165" t="str">
        <f>IFERROR(+VLOOKUP(AL367,インプットシート!$B:$Z,25,0),"")</f>
        <v/>
      </c>
      <c r="AN367" s="165" t="str">
        <f>IFERROR(+VLOOKUP(AL367,インプットシート!$B:$Z,21,0),"")</f>
        <v/>
      </c>
      <c r="AO367">
        <v>112</v>
      </c>
      <c r="AP367" s="165" t="str">
        <f t="shared" si="100"/>
        <v>2年目委託費112</v>
      </c>
      <c r="AQ367" s="165" t="str">
        <f>IFERROR(+VLOOKUP(AP367,インプットシート!$B:$Z,25,0),"")</f>
        <v/>
      </c>
      <c r="AR367" s="165" t="str">
        <f>IFERROR(+VLOOKUP(AP367,インプットシート!$B:$Z,21,0),"")</f>
        <v/>
      </c>
      <c r="AS367">
        <v>112</v>
      </c>
      <c r="AT367" s="165" t="str">
        <f t="shared" si="101"/>
        <v>2年目雑役務費112</v>
      </c>
      <c r="AU367" s="165" t="str">
        <f>IFERROR(+VLOOKUP(AT367,インプットシート!$B:$Z,25,0),"")</f>
        <v/>
      </c>
      <c r="AV367" s="165" t="str">
        <f>IFERROR(+VLOOKUP(AT367,インプットシート!$B:$Z,21,0),"")</f>
        <v/>
      </c>
      <c r="AW367">
        <v>112</v>
      </c>
      <c r="AX367" s="165" t="str">
        <f t="shared" si="102"/>
        <v>2年目保険料112</v>
      </c>
      <c r="AY367" s="165" t="str">
        <f>IFERROR(+VLOOKUP(AX367,インプットシート!$B:$Z,25,0),"")</f>
        <v/>
      </c>
      <c r="AZ367" s="165" t="str">
        <f>IFERROR(+VLOOKUP(AX367,インプットシート!$B:$Z,21,0),"")</f>
        <v/>
      </c>
      <c r="BA367">
        <v>112</v>
      </c>
      <c r="BB367" s="165" t="str">
        <f t="shared" si="103"/>
        <v>2年目その他の経費112</v>
      </c>
      <c r="BC367" s="165" t="str">
        <f>IFERROR(+VLOOKUP(BB367,インプットシート!$B:$Z,25,0),"")</f>
        <v/>
      </c>
      <c r="BD367" s="165" t="str">
        <f>IFERROR(+VLOOKUP(BB367,インプットシート!$B:$Z,21,0),"")</f>
        <v/>
      </c>
      <c r="BE367">
        <v>112</v>
      </c>
      <c r="BF367" s="165" t="str">
        <f t="shared" si="104"/>
        <v>2年目参加費収入112</v>
      </c>
      <c r="BG367" s="165" t="str">
        <f>IFERROR(+VLOOKUP(BF367,インプットシート!$B:$Z,25,0),"")</f>
        <v/>
      </c>
      <c r="BH367" s="165" t="str">
        <f>IFERROR(+VLOOKUP(BF367,インプットシート!$B:$Z,21,0),"")</f>
        <v/>
      </c>
      <c r="BI367">
        <v>112</v>
      </c>
      <c r="BJ367" s="165" t="str">
        <f t="shared" si="105"/>
        <v>2年目寄付金・協賛金収入112</v>
      </c>
      <c r="BK367" s="165" t="str">
        <f>IFERROR(+VLOOKUP(BJ367,インプットシート!$B:$Z,25,0),"")</f>
        <v/>
      </c>
      <c r="BL367" s="165" t="str">
        <f>IFERROR(+VLOOKUP(BJ367,インプットシート!$B:$Z,21,0),"")</f>
        <v/>
      </c>
      <c r="BM367">
        <v>112</v>
      </c>
      <c r="BN367" s="165" t="str">
        <f t="shared" si="106"/>
        <v>2年目一般会計繰入金112</v>
      </c>
      <c r="BO367" s="165" t="str">
        <f>IFERROR(+VLOOKUP(BN367,インプットシート!$B:$Z,25,0),"")</f>
        <v/>
      </c>
      <c r="BP367" s="165" t="str">
        <f>IFERROR(+VLOOKUP(BN367,インプットシート!$B:$Z,21,0),"")</f>
        <v/>
      </c>
      <c r="BQ367">
        <v>112</v>
      </c>
      <c r="BR367" s="165" t="str">
        <f t="shared" si="107"/>
        <v>2年目賃金（職員）112</v>
      </c>
      <c r="BS367" s="165" t="str">
        <f>IFERROR(+VLOOKUP(BR367,インプットシート!$B:$Z,25,0),"")</f>
        <v/>
      </c>
      <c r="BT367" s="165" t="str">
        <f>IFERROR(+VLOOKUP(BR367,インプットシート!$B:$Z,21,0),"")</f>
        <v/>
      </c>
    </row>
    <row r="368" spans="1:72">
      <c r="A368">
        <v>113</v>
      </c>
      <c r="B368" s="165" t="str">
        <f t="shared" si="90"/>
        <v>2年目謝金113</v>
      </c>
      <c r="C368" s="165" t="str">
        <f>IFERROR(+VLOOKUP(B368,インプットシート!$B:$Z,25,0),"")</f>
        <v/>
      </c>
      <c r="D368" s="165" t="str">
        <f>IFERROR(+VLOOKUP(B368,インプットシート!$B:$Z,21,0),"")</f>
        <v/>
      </c>
      <c r="E368">
        <v>113</v>
      </c>
      <c r="F368" s="165" t="str">
        <f t="shared" si="91"/>
        <v>2年目旅費113</v>
      </c>
      <c r="G368" s="165" t="str">
        <f>IFERROR(+VLOOKUP(F368,インプットシート!$B:$Z,25,0),"")</f>
        <v/>
      </c>
      <c r="H368" s="165" t="str">
        <f>IFERROR(+VLOOKUP(F368,インプットシート!$B:$Z,21,0),"")</f>
        <v/>
      </c>
      <c r="I368">
        <v>113</v>
      </c>
      <c r="J368" s="165" t="str">
        <f t="shared" si="92"/>
        <v>2年目賃金（アルバイト）113</v>
      </c>
      <c r="K368" s="165" t="str">
        <f>IFERROR(+VLOOKUP(J368,インプットシート!$B:$Z,25,0),"")</f>
        <v/>
      </c>
      <c r="L368" s="165" t="str">
        <f>IFERROR(+VLOOKUP(J368,インプットシート!$B:$Z,21,0),"")</f>
        <v/>
      </c>
      <c r="M368">
        <v>113</v>
      </c>
      <c r="N368" s="165" t="str">
        <f t="shared" si="93"/>
        <v>2年目家賃113</v>
      </c>
      <c r="O368" s="165" t="str">
        <f>IFERROR(+VLOOKUP(N368,インプットシート!$B:$Z,25,0),"")</f>
        <v/>
      </c>
      <c r="P368" s="165" t="str">
        <f>IFERROR(+VLOOKUP(N368,インプットシート!$B:$Z,21,0),"")</f>
        <v/>
      </c>
      <c r="Q368">
        <v>113</v>
      </c>
      <c r="R368" s="165" t="str">
        <f t="shared" si="94"/>
        <v>2年目光熱水費113</v>
      </c>
      <c r="S368" s="165" t="str">
        <f>IFERROR(+VLOOKUP(R368,インプットシート!$B:$Z,25,0),"")</f>
        <v/>
      </c>
      <c r="T368" s="165" t="str">
        <f>IFERROR(+VLOOKUP(R368,インプットシート!$B:$Z,21,0),"")</f>
        <v/>
      </c>
      <c r="U368">
        <v>113</v>
      </c>
      <c r="V368" s="165" t="str">
        <f t="shared" si="95"/>
        <v>2年目備品購入費113</v>
      </c>
      <c r="W368" s="165" t="str">
        <f>IFERROR(+VLOOKUP(V368,インプットシート!$B:$Z,25,0),"")</f>
        <v/>
      </c>
      <c r="X368" s="165" t="str">
        <f>IFERROR(+VLOOKUP(V368,インプットシート!$B:$Z,21,0),"")</f>
        <v/>
      </c>
      <c r="Y368">
        <v>113</v>
      </c>
      <c r="Z368" s="165" t="str">
        <f t="shared" si="96"/>
        <v>2年目消耗品費113</v>
      </c>
      <c r="AA368" s="165" t="str">
        <f>IFERROR(+VLOOKUP(Z368,インプットシート!$B:$Z,25,0),"")</f>
        <v/>
      </c>
      <c r="AB368" s="165" t="str">
        <f>IFERROR(+VLOOKUP(Z368,インプットシート!$B:$Z,21,0),"")</f>
        <v/>
      </c>
      <c r="AC368">
        <v>113</v>
      </c>
      <c r="AD368" s="165" t="str">
        <f t="shared" si="97"/>
        <v>2年目借料損料113</v>
      </c>
      <c r="AE368" s="165" t="str">
        <f>IFERROR(+VLOOKUP(AD368,インプットシート!$B:$Z,25,0),"")</f>
        <v/>
      </c>
      <c r="AF368" s="165" t="str">
        <f>IFERROR(+VLOOKUP(AD368,インプットシート!$B:$Z,21,0),"")</f>
        <v/>
      </c>
      <c r="AG368">
        <v>113</v>
      </c>
      <c r="AH368" s="165" t="str">
        <f t="shared" si="98"/>
        <v>2年目印刷製本費113</v>
      </c>
      <c r="AI368" s="165" t="str">
        <f>IFERROR(+VLOOKUP(AH368,インプットシート!$B:$Z,25,0),"")</f>
        <v/>
      </c>
      <c r="AJ368" s="165" t="str">
        <f>IFERROR(+VLOOKUP(AH368,インプットシート!$B:$Z,21,0),"")</f>
        <v/>
      </c>
      <c r="AK368">
        <v>113</v>
      </c>
      <c r="AL368" s="165" t="str">
        <f t="shared" si="99"/>
        <v>2年目通信運搬費113</v>
      </c>
      <c r="AM368" s="165" t="str">
        <f>IFERROR(+VLOOKUP(AL368,インプットシート!$B:$Z,25,0),"")</f>
        <v/>
      </c>
      <c r="AN368" s="165" t="str">
        <f>IFERROR(+VLOOKUP(AL368,インプットシート!$B:$Z,21,0),"")</f>
        <v/>
      </c>
      <c r="AO368">
        <v>113</v>
      </c>
      <c r="AP368" s="165" t="str">
        <f t="shared" si="100"/>
        <v>2年目委託費113</v>
      </c>
      <c r="AQ368" s="165" t="str">
        <f>IFERROR(+VLOOKUP(AP368,インプットシート!$B:$Z,25,0),"")</f>
        <v/>
      </c>
      <c r="AR368" s="165" t="str">
        <f>IFERROR(+VLOOKUP(AP368,インプットシート!$B:$Z,21,0),"")</f>
        <v/>
      </c>
      <c r="AS368">
        <v>113</v>
      </c>
      <c r="AT368" s="165" t="str">
        <f t="shared" si="101"/>
        <v>2年目雑役務費113</v>
      </c>
      <c r="AU368" s="165" t="str">
        <f>IFERROR(+VLOOKUP(AT368,インプットシート!$B:$Z,25,0),"")</f>
        <v/>
      </c>
      <c r="AV368" s="165" t="str">
        <f>IFERROR(+VLOOKUP(AT368,インプットシート!$B:$Z,21,0),"")</f>
        <v/>
      </c>
      <c r="AW368">
        <v>113</v>
      </c>
      <c r="AX368" s="165" t="str">
        <f t="shared" si="102"/>
        <v>2年目保険料113</v>
      </c>
      <c r="AY368" s="165" t="str">
        <f>IFERROR(+VLOOKUP(AX368,インプットシート!$B:$Z,25,0),"")</f>
        <v/>
      </c>
      <c r="AZ368" s="165" t="str">
        <f>IFERROR(+VLOOKUP(AX368,インプットシート!$B:$Z,21,0),"")</f>
        <v/>
      </c>
      <c r="BA368">
        <v>113</v>
      </c>
      <c r="BB368" s="165" t="str">
        <f t="shared" si="103"/>
        <v>2年目その他の経費113</v>
      </c>
      <c r="BC368" s="165" t="str">
        <f>IFERROR(+VLOOKUP(BB368,インプットシート!$B:$Z,25,0),"")</f>
        <v/>
      </c>
      <c r="BD368" s="165" t="str">
        <f>IFERROR(+VLOOKUP(BB368,インプットシート!$B:$Z,21,0),"")</f>
        <v/>
      </c>
      <c r="BE368">
        <v>113</v>
      </c>
      <c r="BF368" s="165" t="str">
        <f t="shared" si="104"/>
        <v>2年目参加費収入113</v>
      </c>
      <c r="BG368" s="165" t="str">
        <f>IFERROR(+VLOOKUP(BF368,インプットシート!$B:$Z,25,0),"")</f>
        <v/>
      </c>
      <c r="BH368" s="165" t="str">
        <f>IFERROR(+VLOOKUP(BF368,インプットシート!$B:$Z,21,0),"")</f>
        <v/>
      </c>
      <c r="BI368">
        <v>113</v>
      </c>
      <c r="BJ368" s="165" t="str">
        <f t="shared" si="105"/>
        <v>2年目寄付金・協賛金収入113</v>
      </c>
      <c r="BK368" s="165" t="str">
        <f>IFERROR(+VLOOKUP(BJ368,インプットシート!$B:$Z,25,0),"")</f>
        <v/>
      </c>
      <c r="BL368" s="165" t="str">
        <f>IFERROR(+VLOOKUP(BJ368,インプットシート!$B:$Z,21,0),"")</f>
        <v/>
      </c>
      <c r="BM368">
        <v>113</v>
      </c>
      <c r="BN368" s="165" t="str">
        <f t="shared" si="106"/>
        <v>2年目一般会計繰入金113</v>
      </c>
      <c r="BO368" s="165" t="str">
        <f>IFERROR(+VLOOKUP(BN368,インプットシート!$B:$Z,25,0),"")</f>
        <v/>
      </c>
      <c r="BP368" s="165" t="str">
        <f>IFERROR(+VLOOKUP(BN368,インプットシート!$B:$Z,21,0),"")</f>
        <v/>
      </c>
      <c r="BQ368">
        <v>113</v>
      </c>
      <c r="BR368" s="165" t="str">
        <f t="shared" si="107"/>
        <v>2年目賃金（職員）113</v>
      </c>
      <c r="BS368" s="165" t="str">
        <f>IFERROR(+VLOOKUP(BR368,インプットシート!$B:$Z,25,0),"")</f>
        <v/>
      </c>
      <c r="BT368" s="165" t="str">
        <f>IFERROR(+VLOOKUP(BR368,インプットシート!$B:$Z,21,0),"")</f>
        <v/>
      </c>
    </row>
    <row r="369" spans="1:72">
      <c r="A369">
        <v>114</v>
      </c>
      <c r="B369" s="165" t="str">
        <f t="shared" si="90"/>
        <v>2年目謝金114</v>
      </c>
      <c r="C369" s="165" t="str">
        <f>IFERROR(+VLOOKUP(B369,インプットシート!$B:$Z,25,0),"")</f>
        <v/>
      </c>
      <c r="D369" s="165" t="str">
        <f>IFERROR(+VLOOKUP(B369,インプットシート!$B:$Z,21,0),"")</f>
        <v/>
      </c>
      <c r="E369">
        <v>114</v>
      </c>
      <c r="F369" s="165" t="str">
        <f t="shared" si="91"/>
        <v>2年目旅費114</v>
      </c>
      <c r="G369" s="165" t="str">
        <f>IFERROR(+VLOOKUP(F369,インプットシート!$B:$Z,25,0),"")</f>
        <v/>
      </c>
      <c r="H369" s="165" t="str">
        <f>IFERROR(+VLOOKUP(F369,インプットシート!$B:$Z,21,0),"")</f>
        <v/>
      </c>
      <c r="I369">
        <v>114</v>
      </c>
      <c r="J369" s="165" t="str">
        <f t="shared" si="92"/>
        <v>2年目賃金（アルバイト）114</v>
      </c>
      <c r="K369" s="165" t="str">
        <f>IFERROR(+VLOOKUP(J369,インプットシート!$B:$Z,25,0),"")</f>
        <v/>
      </c>
      <c r="L369" s="165" t="str">
        <f>IFERROR(+VLOOKUP(J369,インプットシート!$B:$Z,21,0),"")</f>
        <v/>
      </c>
      <c r="M369">
        <v>114</v>
      </c>
      <c r="N369" s="165" t="str">
        <f t="shared" si="93"/>
        <v>2年目家賃114</v>
      </c>
      <c r="O369" s="165" t="str">
        <f>IFERROR(+VLOOKUP(N369,インプットシート!$B:$Z,25,0),"")</f>
        <v/>
      </c>
      <c r="P369" s="165" t="str">
        <f>IFERROR(+VLOOKUP(N369,インプットシート!$B:$Z,21,0),"")</f>
        <v/>
      </c>
      <c r="Q369">
        <v>114</v>
      </c>
      <c r="R369" s="165" t="str">
        <f t="shared" si="94"/>
        <v>2年目光熱水費114</v>
      </c>
      <c r="S369" s="165" t="str">
        <f>IFERROR(+VLOOKUP(R369,インプットシート!$B:$Z,25,0),"")</f>
        <v/>
      </c>
      <c r="T369" s="165" t="str">
        <f>IFERROR(+VLOOKUP(R369,インプットシート!$B:$Z,21,0),"")</f>
        <v/>
      </c>
      <c r="U369">
        <v>114</v>
      </c>
      <c r="V369" s="165" t="str">
        <f t="shared" si="95"/>
        <v>2年目備品購入費114</v>
      </c>
      <c r="W369" s="165" t="str">
        <f>IFERROR(+VLOOKUP(V369,インプットシート!$B:$Z,25,0),"")</f>
        <v/>
      </c>
      <c r="X369" s="165" t="str">
        <f>IFERROR(+VLOOKUP(V369,インプットシート!$B:$Z,21,0),"")</f>
        <v/>
      </c>
      <c r="Y369">
        <v>114</v>
      </c>
      <c r="Z369" s="165" t="str">
        <f t="shared" si="96"/>
        <v>2年目消耗品費114</v>
      </c>
      <c r="AA369" s="165" t="str">
        <f>IFERROR(+VLOOKUP(Z369,インプットシート!$B:$Z,25,0),"")</f>
        <v/>
      </c>
      <c r="AB369" s="165" t="str">
        <f>IFERROR(+VLOOKUP(Z369,インプットシート!$B:$Z,21,0),"")</f>
        <v/>
      </c>
      <c r="AC369">
        <v>114</v>
      </c>
      <c r="AD369" s="165" t="str">
        <f t="shared" si="97"/>
        <v>2年目借料損料114</v>
      </c>
      <c r="AE369" s="165" t="str">
        <f>IFERROR(+VLOOKUP(AD369,インプットシート!$B:$Z,25,0),"")</f>
        <v/>
      </c>
      <c r="AF369" s="165" t="str">
        <f>IFERROR(+VLOOKUP(AD369,インプットシート!$B:$Z,21,0),"")</f>
        <v/>
      </c>
      <c r="AG369">
        <v>114</v>
      </c>
      <c r="AH369" s="165" t="str">
        <f t="shared" si="98"/>
        <v>2年目印刷製本費114</v>
      </c>
      <c r="AI369" s="165" t="str">
        <f>IFERROR(+VLOOKUP(AH369,インプットシート!$B:$Z,25,0),"")</f>
        <v/>
      </c>
      <c r="AJ369" s="165" t="str">
        <f>IFERROR(+VLOOKUP(AH369,インプットシート!$B:$Z,21,0),"")</f>
        <v/>
      </c>
      <c r="AK369">
        <v>114</v>
      </c>
      <c r="AL369" s="165" t="str">
        <f t="shared" si="99"/>
        <v>2年目通信運搬費114</v>
      </c>
      <c r="AM369" s="165" t="str">
        <f>IFERROR(+VLOOKUP(AL369,インプットシート!$B:$Z,25,0),"")</f>
        <v/>
      </c>
      <c r="AN369" s="165" t="str">
        <f>IFERROR(+VLOOKUP(AL369,インプットシート!$B:$Z,21,0),"")</f>
        <v/>
      </c>
      <c r="AO369">
        <v>114</v>
      </c>
      <c r="AP369" s="165" t="str">
        <f t="shared" si="100"/>
        <v>2年目委託費114</v>
      </c>
      <c r="AQ369" s="165" t="str">
        <f>IFERROR(+VLOOKUP(AP369,インプットシート!$B:$Z,25,0),"")</f>
        <v/>
      </c>
      <c r="AR369" s="165" t="str">
        <f>IFERROR(+VLOOKUP(AP369,インプットシート!$B:$Z,21,0),"")</f>
        <v/>
      </c>
      <c r="AS369">
        <v>114</v>
      </c>
      <c r="AT369" s="165" t="str">
        <f t="shared" si="101"/>
        <v>2年目雑役務費114</v>
      </c>
      <c r="AU369" s="165" t="str">
        <f>IFERROR(+VLOOKUP(AT369,インプットシート!$B:$Z,25,0),"")</f>
        <v/>
      </c>
      <c r="AV369" s="165" t="str">
        <f>IFERROR(+VLOOKUP(AT369,インプットシート!$B:$Z,21,0),"")</f>
        <v/>
      </c>
      <c r="AW369">
        <v>114</v>
      </c>
      <c r="AX369" s="165" t="str">
        <f t="shared" si="102"/>
        <v>2年目保険料114</v>
      </c>
      <c r="AY369" s="165" t="str">
        <f>IFERROR(+VLOOKUP(AX369,インプットシート!$B:$Z,25,0),"")</f>
        <v/>
      </c>
      <c r="AZ369" s="165" t="str">
        <f>IFERROR(+VLOOKUP(AX369,インプットシート!$B:$Z,21,0),"")</f>
        <v/>
      </c>
      <c r="BA369">
        <v>114</v>
      </c>
      <c r="BB369" s="165" t="str">
        <f t="shared" si="103"/>
        <v>2年目その他の経費114</v>
      </c>
      <c r="BC369" s="165" t="str">
        <f>IFERROR(+VLOOKUP(BB369,インプットシート!$B:$Z,25,0),"")</f>
        <v/>
      </c>
      <c r="BD369" s="165" t="str">
        <f>IFERROR(+VLOOKUP(BB369,インプットシート!$B:$Z,21,0),"")</f>
        <v/>
      </c>
      <c r="BE369">
        <v>114</v>
      </c>
      <c r="BF369" s="165" t="str">
        <f t="shared" si="104"/>
        <v>2年目参加費収入114</v>
      </c>
      <c r="BG369" s="165" t="str">
        <f>IFERROR(+VLOOKUP(BF369,インプットシート!$B:$Z,25,0),"")</f>
        <v/>
      </c>
      <c r="BH369" s="165" t="str">
        <f>IFERROR(+VLOOKUP(BF369,インプットシート!$B:$Z,21,0),"")</f>
        <v/>
      </c>
      <c r="BI369">
        <v>114</v>
      </c>
      <c r="BJ369" s="165" t="str">
        <f t="shared" si="105"/>
        <v>2年目寄付金・協賛金収入114</v>
      </c>
      <c r="BK369" s="165" t="str">
        <f>IFERROR(+VLOOKUP(BJ369,インプットシート!$B:$Z,25,0),"")</f>
        <v/>
      </c>
      <c r="BL369" s="165" t="str">
        <f>IFERROR(+VLOOKUP(BJ369,インプットシート!$B:$Z,21,0),"")</f>
        <v/>
      </c>
      <c r="BM369">
        <v>114</v>
      </c>
      <c r="BN369" s="165" t="str">
        <f t="shared" si="106"/>
        <v>2年目一般会計繰入金114</v>
      </c>
      <c r="BO369" s="165" t="str">
        <f>IFERROR(+VLOOKUP(BN369,インプットシート!$B:$Z,25,0),"")</f>
        <v/>
      </c>
      <c r="BP369" s="165" t="str">
        <f>IFERROR(+VLOOKUP(BN369,インプットシート!$B:$Z,21,0),"")</f>
        <v/>
      </c>
      <c r="BQ369">
        <v>114</v>
      </c>
      <c r="BR369" s="165" t="str">
        <f t="shared" si="107"/>
        <v>2年目賃金（職員）114</v>
      </c>
      <c r="BS369" s="165" t="str">
        <f>IFERROR(+VLOOKUP(BR369,インプットシート!$B:$Z,25,0),"")</f>
        <v/>
      </c>
      <c r="BT369" s="165" t="str">
        <f>IFERROR(+VLOOKUP(BR369,インプットシート!$B:$Z,21,0),"")</f>
        <v/>
      </c>
    </row>
    <row r="370" spans="1:72">
      <c r="A370">
        <v>115</v>
      </c>
      <c r="B370" s="165" t="str">
        <f t="shared" si="90"/>
        <v>2年目謝金115</v>
      </c>
      <c r="C370" s="165" t="str">
        <f>IFERROR(+VLOOKUP(B370,インプットシート!$B:$Z,25,0),"")</f>
        <v/>
      </c>
      <c r="D370" s="165" t="str">
        <f>IFERROR(+VLOOKUP(B370,インプットシート!$B:$Z,21,0),"")</f>
        <v/>
      </c>
      <c r="E370">
        <v>115</v>
      </c>
      <c r="F370" s="165" t="str">
        <f t="shared" si="91"/>
        <v>2年目旅費115</v>
      </c>
      <c r="G370" s="165" t="str">
        <f>IFERROR(+VLOOKUP(F370,インプットシート!$B:$Z,25,0),"")</f>
        <v/>
      </c>
      <c r="H370" s="165" t="str">
        <f>IFERROR(+VLOOKUP(F370,インプットシート!$B:$Z,21,0),"")</f>
        <v/>
      </c>
      <c r="I370">
        <v>115</v>
      </c>
      <c r="J370" s="165" t="str">
        <f t="shared" si="92"/>
        <v>2年目賃金（アルバイト）115</v>
      </c>
      <c r="K370" s="165" t="str">
        <f>IFERROR(+VLOOKUP(J370,インプットシート!$B:$Z,25,0),"")</f>
        <v/>
      </c>
      <c r="L370" s="165" t="str">
        <f>IFERROR(+VLOOKUP(J370,インプットシート!$B:$Z,21,0),"")</f>
        <v/>
      </c>
      <c r="M370">
        <v>115</v>
      </c>
      <c r="N370" s="165" t="str">
        <f t="shared" si="93"/>
        <v>2年目家賃115</v>
      </c>
      <c r="O370" s="165" t="str">
        <f>IFERROR(+VLOOKUP(N370,インプットシート!$B:$Z,25,0),"")</f>
        <v/>
      </c>
      <c r="P370" s="165" t="str">
        <f>IFERROR(+VLOOKUP(N370,インプットシート!$B:$Z,21,0),"")</f>
        <v/>
      </c>
      <c r="Q370">
        <v>115</v>
      </c>
      <c r="R370" s="165" t="str">
        <f t="shared" si="94"/>
        <v>2年目光熱水費115</v>
      </c>
      <c r="S370" s="165" t="str">
        <f>IFERROR(+VLOOKUP(R370,インプットシート!$B:$Z,25,0),"")</f>
        <v/>
      </c>
      <c r="T370" s="165" t="str">
        <f>IFERROR(+VLOOKUP(R370,インプットシート!$B:$Z,21,0),"")</f>
        <v/>
      </c>
      <c r="U370">
        <v>115</v>
      </c>
      <c r="V370" s="165" t="str">
        <f t="shared" si="95"/>
        <v>2年目備品購入費115</v>
      </c>
      <c r="W370" s="165" t="str">
        <f>IFERROR(+VLOOKUP(V370,インプットシート!$B:$Z,25,0),"")</f>
        <v/>
      </c>
      <c r="X370" s="165" t="str">
        <f>IFERROR(+VLOOKUP(V370,インプットシート!$B:$Z,21,0),"")</f>
        <v/>
      </c>
      <c r="Y370">
        <v>115</v>
      </c>
      <c r="Z370" s="165" t="str">
        <f t="shared" si="96"/>
        <v>2年目消耗品費115</v>
      </c>
      <c r="AA370" s="165" t="str">
        <f>IFERROR(+VLOOKUP(Z370,インプットシート!$B:$Z,25,0),"")</f>
        <v/>
      </c>
      <c r="AB370" s="165" t="str">
        <f>IFERROR(+VLOOKUP(Z370,インプットシート!$B:$Z,21,0),"")</f>
        <v/>
      </c>
      <c r="AC370">
        <v>115</v>
      </c>
      <c r="AD370" s="165" t="str">
        <f t="shared" si="97"/>
        <v>2年目借料損料115</v>
      </c>
      <c r="AE370" s="165" t="str">
        <f>IFERROR(+VLOOKUP(AD370,インプットシート!$B:$Z,25,0),"")</f>
        <v/>
      </c>
      <c r="AF370" s="165" t="str">
        <f>IFERROR(+VLOOKUP(AD370,インプットシート!$B:$Z,21,0),"")</f>
        <v/>
      </c>
      <c r="AG370">
        <v>115</v>
      </c>
      <c r="AH370" s="165" t="str">
        <f t="shared" si="98"/>
        <v>2年目印刷製本費115</v>
      </c>
      <c r="AI370" s="165" t="str">
        <f>IFERROR(+VLOOKUP(AH370,インプットシート!$B:$Z,25,0),"")</f>
        <v/>
      </c>
      <c r="AJ370" s="165" t="str">
        <f>IFERROR(+VLOOKUP(AH370,インプットシート!$B:$Z,21,0),"")</f>
        <v/>
      </c>
      <c r="AK370">
        <v>115</v>
      </c>
      <c r="AL370" s="165" t="str">
        <f t="shared" si="99"/>
        <v>2年目通信運搬費115</v>
      </c>
      <c r="AM370" s="165" t="str">
        <f>IFERROR(+VLOOKUP(AL370,インプットシート!$B:$Z,25,0),"")</f>
        <v/>
      </c>
      <c r="AN370" s="165" t="str">
        <f>IFERROR(+VLOOKUP(AL370,インプットシート!$B:$Z,21,0),"")</f>
        <v/>
      </c>
      <c r="AO370">
        <v>115</v>
      </c>
      <c r="AP370" s="165" t="str">
        <f t="shared" si="100"/>
        <v>2年目委託費115</v>
      </c>
      <c r="AQ370" s="165" t="str">
        <f>IFERROR(+VLOOKUP(AP370,インプットシート!$B:$Z,25,0),"")</f>
        <v/>
      </c>
      <c r="AR370" s="165" t="str">
        <f>IFERROR(+VLOOKUP(AP370,インプットシート!$B:$Z,21,0),"")</f>
        <v/>
      </c>
      <c r="AS370">
        <v>115</v>
      </c>
      <c r="AT370" s="165" t="str">
        <f t="shared" si="101"/>
        <v>2年目雑役務費115</v>
      </c>
      <c r="AU370" s="165" t="str">
        <f>IFERROR(+VLOOKUP(AT370,インプットシート!$B:$Z,25,0),"")</f>
        <v/>
      </c>
      <c r="AV370" s="165" t="str">
        <f>IFERROR(+VLOOKUP(AT370,インプットシート!$B:$Z,21,0),"")</f>
        <v/>
      </c>
      <c r="AW370">
        <v>115</v>
      </c>
      <c r="AX370" s="165" t="str">
        <f t="shared" si="102"/>
        <v>2年目保険料115</v>
      </c>
      <c r="AY370" s="165" t="str">
        <f>IFERROR(+VLOOKUP(AX370,インプットシート!$B:$Z,25,0),"")</f>
        <v/>
      </c>
      <c r="AZ370" s="165" t="str">
        <f>IFERROR(+VLOOKUP(AX370,インプットシート!$B:$Z,21,0),"")</f>
        <v/>
      </c>
      <c r="BA370">
        <v>115</v>
      </c>
      <c r="BB370" s="165" t="str">
        <f t="shared" si="103"/>
        <v>2年目その他の経費115</v>
      </c>
      <c r="BC370" s="165" t="str">
        <f>IFERROR(+VLOOKUP(BB370,インプットシート!$B:$Z,25,0),"")</f>
        <v/>
      </c>
      <c r="BD370" s="165" t="str">
        <f>IFERROR(+VLOOKUP(BB370,インプットシート!$B:$Z,21,0),"")</f>
        <v/>
      </c>
      <c r="BE370">
        <v>115</v>
      </c>
      <c r="BF370" s="165" t="str">
        <f t="shared" si="104"/>
        <v>2年目参加費収入115</v>
      </c>
      <c r="BG370" s="165" t="str">
        <f>IFERROR(+VLOOKUP(BF370,インプットシート!$B:$Z,25,0),"")</f>
        <v/>
      </c>
      <c r="BH370" s="165" t="str">
        <f>IFERROR(+VLOOKUP(BF370,インプットシート!$B:$Z,21,0),"")</f>
        <v/>
      </c>
      <c r="BI370">
        <v>115</v>
      </c>
      <c r="BJ370" s="165" t="str">
        <f t="shared" si="105"/>
        <v>2年目寄付金・協賛金収入115</v>
      </c>
      <c r="BK370" s="165" t="str">
        <f>IFERROR(+VLOOKUP(BJ370,インプットシート!$B:$Z,25,0),"")</f>
        <v/>
      </c>
      <c r="BL370" s="165" t="str">
        <f>IFERROR(+VLOOKUP(BJ370,インプットシート!$B:$Z,21,0),"")</f>
        <v/>
      </c>
      <c r="BM370">
        <v>115</v>
      </c>
      <c r="BN370" s="165" t="str">
        <f t="shared" si="106"/>
        <v>2年目一般会計繰入金115</v>
      </c>
      <c r="BO370" s="165" t="str">
        <f>IFERROR(+VLOOKUP(BN370,インプットシート!$B:$Z,25,0),"")</f>
        <v/>
      </c>
      <c r="BP370" s="165" t="str">
        <f>IFERROR(+VLOOKUP(BN370,インプットシート!$B:$Z,21,0),"")</f>
        <v/>
      </c>
      <c r="BQ370">
        <v>115</v>
      </c>
      <c r="BR370" s="165" t="str">
        <f t="shared" si="107"/>
        <v>2年目賃金（職員）115</v>
      </c>
      <c r="BS370" s="165" t="str">
        <f>IFERROR(+VLOOKUP(BR370,インプットシート!$B:$Z,25,0),"")</f>
        <v/>
      </c>
      <c r="BT370" s="165" t="str">
        <f>IFERROR(+VLOOKUP(BR370,インプットシート!$B:$Z,21,0),"")</f>
        <v/>
      </c>
    </row>
    <row r="371" spans="1:72">
      <c r="A371">
        <v>116</v>
      </c>
      <c r="B371" s="165" t="str">
        <f t="shared" si="90"/>
        <v>2年目謝金116</v>
      </c>
      <c r="C371" s="165" t="str">
        <f>IFERROR(+VLOOKUP(B371,インプットシート!$B:$Z,25,0),"")</f>
        <v/>
      </c>
      <c r="D371" s="165" t="str">
        <f>IFERROR(+VLOOKUP(B371,インプットシート!$B:$Z,21,0),"")</f>
        <v/>
      </c>
      <c r="E371">
        <v>116</v>
      </c>
      <c r="F371" s="165" t="str">
        <f t="shared" si="91"/>
        <v>2年目旅費116</v>
      </c>
      <c r="G371" s="165" t="str">
        <f>IFERROR(+VLOOKUP(F371,インプットシート!$B:$Z,25,0),"")</f>
        <v/>
      </c>
      <c r="H371" s="165" t="str">
        <f>IFERROR(+VLOOKUP(F371,インプットシート!$B:$Z,21,0),"")</f>
        <v/>
      </c>
      <c r="I371">
        <v>116</v>
      </c>
      <c r="J371" s="165" t="str">
        <f t="shared" si="92"/>
        <v>2年目賃金（アルバイト）116</v>
      </c>
      <c r="K371" s="165" t="str">
        <f>IFERROR(+VLOOKUP(J371,インプットシート!$B:$Z,25,0),"")</f>
        <v/>
      </c>
      <c r="L371" s="165" t="str">
        <f>IFERROR(+VLOOKUP(J371,インプットシート!$B:$Z,21,0),"")</f>
        <v/>
      </c>
      <c r="M371">
        <v>116</v>
      </c>
      <c r="N371" s="165" t="str">
        <f t="shared" si="93"/>
        <v>2年目家賃116</v>
      </c>
      <c r="O371" s="165" t="str">
        <f>IFERROR(+VLOOKUP(N371,インプットシート!$B:$Z,25,0),"")</f>
        <v/>
      </c>
      <c r="P371" s="165" t="str">
        <f>IFERROR(+VLOOKUP(N371,インプットシート!$B:$Z,21,0),"")</f>
        <v/>
      </c>
      <c r="Q371">
        <v>116</v>
      </c>
      <c r="R371" s="165" t="str">
        <f t="shared" si="94"/>
        <v>2年目光熱水費116</v>
      </c>
      <c r="S371" s="165" t="str">
        <f>IFERROR(+VLOOKUP(R371,インプットシート!$B:$Z,25,0),"")</f>
        <v/>
      </c>
      <c r="T371" s="165" t="str">
        <f>IFERROR(+VLOOKUP(R371,インプットシート!$B:$Z,21,0),"")</f>
        <v/>
      </c>
      <c r="U371">
        <v>116</v>
      </c>
      <c r="V371" s="165" t="str">
        <f t="shared" si="95"/>
        <v>2年目備品購入費116</v>
      </c>
      <c r="W371" s="165" t="str">
        <f>IFERROR(+VLOOKUP(V371,インプットシート!$B:$Z,25,0),"")</f>
        <v/>
      </c>
      <c r="X371" s="165" t="str">
        <f>IFERROR(+VLOOKUP(V371,インプットシート!$B:$Z,21,0),"")</f>
        <v/>
      </c>
      <c r="Y371">
        <v>116</v>
      </c>
      <c r="Z371" s="165" t="str">
        <f t="shared" si="96"/>
        <v>2年目消耗品費116</v>
      </c>
      <c r="AA371" s="165" t="str">
        <f>IFERROR(+VLOOKUP(Z371,インプットシート!$B:$Z,25,0),"")</f>
        <v/>
      </c>
      <c r="AB371" s="165" t="str">
        <f>IFERROR(+VLOOKUP(Z371,インプットシート!$B:$Z,21,0),"")</f>
        <v/>
      </c>
      <c r="AC371">
        <v>116</v>
      </c>
      <c r="AD371" s="165" t="str">
        <f t="shared" si="97"/>
        <v>2年目借料損料116</v>
      </c>
      <c r="AE371" s="165" t="str">
        <f>IFERROR(+VLOOKUP(AD371,インプットシート!$B:$Z,25,0),"")</f>
        <v/>
      </c>
      <c r="AF371" s="165" t="str">
        <f>IFERROR(+VLOOKUP(AD371,インプットシート!$B:$Z,21,0),"")</f>
        <v/>
      </c>
      <c r="AG371">
        <v>116</v>
      </c>
      <c r="AH371" s="165" t="str">
        <f t="shared" si="98"/>
        <v>2年目印刷製本費116</v>
      </c>
      <c r="AI371" s="165" t="str">
        <f>IFERROR(+VLOOKUP(AH371,インプットシート!$B:$Z,25,0),"")</f>
        <v/>
      </c>
      <c r="AJ371" s="165" t="str">
        <f>IFERROR(+VLOOKUP(AH371,インプットシート!$B:$Z,21,0),"")</f>
        <v/>
      </c>
      <c r="AK371">
        <v>116</v>
      </c>
      <c r="AL371" s="165" t="str">
        <f t="shared" si="99"/>
        <v>2年目通信運搬費116</v>
      </c>
      <c r="AM371" s="165" t="str">
        <f>IFERROR(+VLOOKUP(AL371,インプットシート!$B:$Z,25,0),"")</f>
        <v/>
      </c>
      <c r="AN371" s="165" t="str">
        <f>IFERROR(+VLOOKUP(AL371,インプットシート!$B:$Z,21,0),"")</f>
        <v/>
      </c>
      <c r="AO371">
        <v>116</v>
      </c>
      <c r="AP371" s="165" t="str">
        <f t="shared" si="100"/>
        <v>2年目委託費116</v>
      </c>
      <c r="AQ371" s="165" t="str">
        <f>IFERROR(+VLOOKUP(AP371,インプットシート!$B:$Z,25,0),"")</f>
        <v/>
      </c>
      <c r="AR371" s="165" t="str">
        <f>IFERROR(+VLOOKUP(AP371,インプットシート!$B:$Z,21,0),"")</f>
        <v/>
      </c>
      <c r="AS371">
        <v>116</v>
      </c>
      <c r="AT371" s="165" t="str">
        <f t="shared" si="101"/>
        <v>2年目雑役務費116</v>
      </c>
      <c r="AU371" s="165" t="str">
        <f>IFERROR(+VLOOKUP(AT371,インプットシート!$B:$Z,25,0),"")</f>
        <v/>
      </c>
      <c r="AV371" s="165" t="str">
        <f>IFERROR(+VLOOKUP(AT371,インプットシート!$B:$Z,21,0),"")</f>
        <v/>
      </c>
      <c r="AW371">
        <v>116</v>
      </c>
      <c r="AX371" s="165" t="str">
        <f t="shared" si="102"/>
        <v>2年目保険料116</v>
      </c>
      <c r="AY371" s="165" t="str">
        <f>IFERROR(+VLOOKUP(AX371,インプットシート!$B:$Z,25,0),"")</f>
        <v/>
      </c>
      <c r="AZ371" s="165" t="str">
        <f>IFERROR(+VLOOKUP(AX371,インプットシート!$B:$Z,21,0),"")</f>
        <v/>
      </c>
      <c r="BA371">
        <v>116</v>
      </c>
      <c r="BB371" s="165" t="str">
        <f t="shared" si="103"/>
        <v>2年目その他の経費116</v>
      </c>
      <c r="BC371" s="165" t="str">
        <f>IFERROR(+VLOOKUP(BB371,インプットシート!$B:$Z,25,0),"")</f>
        <v/>
      </c>
      <c r="BD371" s="165" t="str">
        <f>IFERROR(+VLOOKUP(BB371,インプットシート!$B:$Z,21,0),"")</f>
        <v/>
      </c>
      <c r="BE371">
        <v>116</v>
      </c>
      <c r="BF371" s="165" t="str">
        <f t="shared" si="104"/>
        <v>2年目参加費収入116</v>
      </c>
      <c r="BG371" s="165" t="str">
        <f>IFERROR(+VLOOKUP(BF371,インプットシート!$B:$Z,25,0),"")</f>
        <v/>
      </c>
      <c r="BH371" s="165" t="str">
        <f>IFERROR(+VLOOKUP(BF371,インプットシート!$B:$Z,21,0),"")</f>
        <v/>
      </c>
      <c r="BI371">
        <v>116</v>
      </c>
      <c r="BJ371" s="165" t="str">
        <f t="shared" si="105"/>
        <v>2年目寄付金・協賛金収入116</v>
      </c>
      <c r="BK371" s="165" t="str">
        <f>IFERROR(+VLOOKUP(BJ371,インプットシート!$B:$Z,25,0),"")</f>
        <v/>
      </c>
      <c r="BL371" s="165" t="str">
        <f>IFERROR(+VLOOKUP(BJ371,インプットシート!$B:$Z,21,0),"")</f>
        <v/>
      </c>
      <c r="BM371">
        <v>116</v>
      </c>
      <c r="BN371" s="165" t="str">
        <f t="shared" si="106"/>
        <v>2年目一般会計繰入金116</v>
      </c>
      <c r="BO371" s="165" t="str">
        <f>IFERROR(+VLOOKUP(BN371,インプットシート!$B:$Z,25,0),"")</f>
        <v/>
      </c>
      <c r="BP371" s="165" t="str">
        <f>IFERROR(+VLOOKUP(BN371,インプットシート!$B:$Z,21,0),"")</f>
        <v/>
      </c>
      <c r="BQ371">
        <v>116</v>
      </c>
      <c r="BR371" s="165" t="str">
        <f t="shared" si="107"/>
        <v>2年目賃金（職員）116</v>
      </c>
      <c r="BS371" s="165" t="str">
        <f>IFERROR(+VLOOKUP(BR371,インプットシート!$B:$Z,25,0),"")</f>
        <v/>
      </c>
      <c r="BT371" s="165" t="str">
        <f>IFERROR(+VLOOKUP(BR371,インプットシート!$B:$Z,21,0),"")</f>
        <v/>
      </c>
    </row>
    <row r="372" spans="1:72">
      <c r="A372">
        <v>117</v>
      </c>
      <c r="B372" s="165" t="str">
        <f t="shared" si="90"/>
        <v>2年目謝金117</v>
      </c>
      <c r="C372" s="165" t="str">
        <f>IFERROR(+VLOOKUP(B372,インプットシート!$B:$Z,25,0),"")</f>
        <v/>
      </c>
      <c r="D372" s="165" t="str">
        <f>IFERROR(+VLOOKUP(B372,インプットシート!$B:$Z,21,0),"")</f>
        <v/>
      </c>
      <c r="E372">
        <v>117</v>
      </c>
      <c r="F372" s="165" t="str">
        <f t="shared" si="91"/>
        <v>2年目旅費117</v>
      </c>
      <c r="G372" s="165" t="str">
        <f>IFERROR(+VLOOKUP(F372,インプットシート!$B:$Z,25,0),"")</f>
        <v/>
      </c>
      <c r="H372" s="165" t="str">
        <f>IFERROR(+VLOOKUP(F372,インプットシート!$B:$Z,21,0),"")</f>
        <v/>
      </c>
      <c r="I372">
        <v>117</v>
      </c>
      <c r="J372" s="165" t="str">
        <f t="shared" si="92"/>
        <v>2年目賃金（アルバイト）117</v>
      </c>
      <c r="K372" s="165" t="str">
        <f>IFERROR(+VLOOKUP(J372,インプットシート!$B:$Z,25,0),"")</f>
        <v/>
      </c>
      <c r="L372" s="165" t="str">
        <f>IFERROR(+VLOOKUP(J372,インプットシート!$B:$Z,21,0),"")</f>
        <v/>
      </c>
      <c r="M372">
        <v>117</v>
      </c>
      <c r="N372" s="165" t="str">
        <f t="shared" si="93"/>
        <v>2年目家賃117</v>
      </c>
      <c r="O372" s="165" t="str">
        <f>IFERROR(+VLOOKUP(N372,インプットシート!$B:$Z,25,0),"")</f>
        <v/>
      </c>
      <c r="P372" s="165" t="str">
        <f>IFERROR(+VLOOKUP(N372,インプットシート!$B:$Z,21,0),"")</f>
        <v/>
      </c>
      <c r="Q372">
        <v>117</v>
      </c>
      <c r="R372" s="165" t="str">
        <f t="shared" si="94"/>
        <v>2年目光熱水費117</v>
      </c>
      <c r="S372" s="165" t="str">
        <f>IFERROR(+VLOOKUP(R372,インプットシート!$B:$Z,25,0),"")</f>
        <v/>
      </c>
      <c r="T372" s="165" t="str">
        <f>IFERROR(+VLOOKUP(R372,インプットシート!$B:$Z,21,0),"")</f>
        <v/>
      </c>
      <c r="U372">
        <v>117</v>
      </c>
      <c r="V372" s="165" t="str">
        <f t="shared" si="95"/>
        <v>2年目備品購入費117</v>
      </c>
      <c r="W372" s="165" t="str">
        <f>IFERROR(+VLOOKUP(V372,インプットシート!$B:$Z,25,0),"")</f>
        <v/>
      </c>
      <c r="X372" s="165" t="str">
        <f>IFERROR(+VLOOKUP(V372,インプットシート!$B:$Z,21,0),"")</f>
        <v/>
      </c>
      <c r="Y372">
        <v>117</v>
      </c>
      <c r="Z372" s="165" t="str">
        <f t="shared" si="96"/>
        <v>2年目消耗品費117</v>
      </c>
      <c r="AA372" s="165" t="str">
        <f>IFERROR(+VLOOKUP(Z372,インプットシート!$B:$Z,25,0),"")</f>
        <v/>
      </c>
      <c r="AB372" s="165" t="str">
        <f>IFERROR(+VLOOKUP(Z372,インプットシート!$B:$Z,21,0),"")</f>
        <v/>
      </c>
      <c r="AC372">
        <v>117</v>
      </c>
      <c r="AD372" s="165" t="str">
        <f t="shared" si="97"/>
        <v>2年目借料損料117</v>
      </c>
      <c r="AE372" s="165" t="str">
        <f>IFERROR(+VLOOKUP(AD372,インプットシート!$B:$Z,25,0),"")</f>
        <v/>
      </c>
      <c r="AF372" s="165" t="str">
        <f>IFERROR(+VLOOKUP(AD372,インプットシート!$B:$Z,21,0),"")</f>
        <v/>
      </c>
      <c r="AG372">
        <v>117</v>
      </c>
      <c r="AH372" s="165" t="str">
        <f t="shared" si="98"/>
        <v>2年目印刷製本費117</v>
      </c>
      <c r="AI372" s="165" t="str">
        <f>IFERROR(+VLOOKUP(AH372,インプットシート!$B:$Z,25,0),"")</f>
        <v/>
      </c>
      <c r="AJ372" s="165" t="str">
        <f>IFERROR(+VLOOKUP(AH372,インプットシート!$B:$Z,21,0),"")</f>
        <v/>
      </c>
      <c r="AK372">
        <v>117</v>
      </c>
      <c r="AL372" s="165" t="str">
        <f t="shared" si="99"/>
        <v>2年目通信運搬費117</v>
      </c>
      <c r="AM372" s="165" t="str">
        <f>IFERROR(+VLOOKUP(AL372,インプットシート!$B:$Z,25,0),"")</f>
        <v/>
      </c>
      <c r="AN372" s="165" t="str">
        <f>IFERROR(+VLOOKUP(AL372,インプットシート!$B:$Z,21,0),"")</f>
        <v/>
      </c>
      <c r="AO372">
        <v>117</v>
      </c>
      <c r="AP372" s="165" t="str">
        <f t="shared" si="100"/>
        <v>2年目委託費117</v>
      </c>
      <c r="AQ372" s="165" t="str">
        <f>IFERROR(+VLOOKUP(AP372,インプットシート!$B:$Z,25,0),"")</f>
        <v/>
      </c>
      <c r="AR372" s="165" t="str">
        <f>IFERROR(+VLOOKUP(AP372,インプットシート!$B:$Z,21,0),"")</f>
        <v/>
      </c>
      <c r="AS372">
        <v>117</v>
      </c>
      <c r="AT372" s="165" t="str">
        <f t="shared" si="101"/>
        <v>2年目雑役務費117</v>
      </c>
      <c r="AU372" s="165" t="str">
        <f>IFERROR(+VLOOKUP(AT372,インプットシート!$B:$Z,25,0),"")</f>
        <v/>
      </c>
      <c r="AV372" s="165" t="str">
        <f>IFERROR(+VLOOKUP(AT372,インプットシート!$B:$Z,21,0),"")</f>
        <v/>
      </c>
      <c r="AW372">
        <v>117</v>
      </c>
      <c r="AX372" s="165" t="str">
        <f t="shared" si="102"/>
        <v>2年目保険料117</v>
      </c>
      <c r="AY372" s="165" t="str">
        <f>IFERROR(+VLOOKUP(AX372,インプットシート!$B:$Z,25,0),"")</f>
        <v/>
      </c>
      <c r="AZ372" s="165" t="str">
        <f>IFERROR(+VLOOKUP(AX372,インプットシート!$B:$Z,21,0),"")</f>
        <v/>
      </c>
      <c r="BA372">
        <v>117</v>
      </c>
      <c r="BB372" s="165" t="str">
        <f t="shared" si="103"/>
        <v>2年目その他の経費117</v>
      </c>
      <c r="BC372" s="165" t="str">
        <f>IFERROR(+VLOOKUP(BB372,インプットシート!$B:$Z,25,0),"")</f>
        <v/>
      </c>
      <c r="BD372" s="165" t="str">
        <f>IFERROR(+VLOOKUP(BB372,インプットシート!$B:$Z,21,0),"")</f>
        <v/>
      </c>
      <c r="BE372">
        <v>117</v>
      </c>
      <c r="BF372" s="165" t="str">
        <f t="shared" si="104"/>
        <v>2年目参加費収入117</v>
      </c>
      <c r="BG372" s="165" t="str">
        <f>IFERROR(+VLOOKUP(BF372,インプットシート!$B:$Z,25,0),"")</f>
        <v/>
      </c>
      <c r="BH372" s="165" t="str">
        <f>IFERROR(+VLOOKUP(BF372,インプットシート!$B:$Z,21,0),"")</f>
        <v/>
      </c>
      <c r="BI372">
        <v>117</v>
      </c>
      <c r="BJ372" s="165" t="str">
        <f t="shared" si="105"/>
        <v>2年目寄付金・協賛金収入117</v>
      </c>
      <c r="BK372" s="165" t="str">
        <f>IFERROR(+VLOOKUP(BJ372,インプットシート!$B:$Z,25,0),"")</f>
        <v/>
      </c>
      <c r="BL372" s="165" t="str">
        <f>IFERROR(+VLOOKUP(BJ372,インプットシート!$B:$Z,21,0),"")</f>
        <v/>
      </c>
      <c r="BM372">
        <v>117</v>
      </c>
      <c r="BN372" s="165" t="str">
        <f t="shared" si="106"/>
        <v>2年目一般会計繰入金117</v>
      </c>
      <c r="BO372" s="165" t="str">
        <f>IFERROR(+VLOOKUP(BN372,インプットシート!$B:$Z,25,0),"")</f>
        <v/>
      </c>
      <c r="BP372" s="165" t="str">
        <f>IFERROR(+VLOOKUP(BN372,インプットシート!$B:$Z,21,0),"")</f>
        <v/>
      </c>
      <c r="BQ372">
        <v>117</v>
      </c>
      <c r="BR372" s="165" t="str">
        <f t="shared" si="107"/>
        <v>2年目賃金（職員）117</v>
      </c>
      <c r="BS372" s="165" t="str">
        <f>IFERROR(+VLOOKUP(BR372,インプットシート!$B:$Z,25,0),"")</f>
        <v/>
      </c>
      <c r="BT372" s="165" t="str">
        <f>IFERROR(+VLOOKUP(BR372,インプットシート!$B:$Z,21,0),"")</f>
        <v/>
      </c>
    </row>
    <row r="373" spans="1:72">
      <c r="A373">
        <v>118</v>
      </c>
      <c r="B373" s="165" t="str">
        <f t="shared" si="90"/>
        <v>2年目謝金118</v>
      </c>
      <c r="C373" s="165" t="str">
        <f>IFERROR(+VLOOKUP(B373,インプットシート!$B:$Z,25,0),"")</f>
        <v/>
      </c>
      <c r="D373" s="165" t="str">
        <f>IFERROR(+VLOOKUP(B373,インプットシート!$B:$Z,21,0),"")</f>
        <v/>
      </c>
      <c r="E373">
        <v>118</v>
      </c>
      <c r="F373" s="165" t="str">
        <f t="shared" si="91"/>
        <v>2年目旅費118</v>
      </c>
      <c r="G373" s="165" t="str">
        <f>IFERROR(+VLOOKUP(F373,インプットシート!$B:$Z,25,0),"")</f>
        <v/>
      </c>
      <c r="H373" s="165" t="str">
        <f>IFERROR(+VLOOKUP(F373,インプットシート!$B:$Z,21,0),"")</f>
        <v/>
      </c>
      <c r="I373">
        <v>118</v>
      </c>
      <c r="J373" s="165" t="str">
        <f t="shared" si="92"/>
        <v>2年目賃金（アルバイト）118</v>
      </c>
      <c r="K373" s="165" t="str">
        <f>IFERROR(+VLOOKUP(J373,インプットシート!$B:$Z,25,0),"")</f>
        <v/>
      </c>
      <c r="L373" s="165" t="str">
        <f>IFERROR(+VLOOKUP(J373,インプットシート!$B:$Z,21,0),"")</f>
        <v/>
      </c>
      <c r="M373">
        <v>118</v>
      </c>
      <c r="N373" s="165" t="str">
        <f t="shared" si="93"/>
        <v>2年目家賃118</v>
      </c>
      <c r="O373" s="165" t="str">
        <f>IFERROR(+VLOOKUP(N373,インプットシート!$B:$Z,25,0),"")</f>
        <v/>
      </c>
      <c r="P373" s="165" t="str">
        <f>IFERROR(+VLOOKUP(N373,インプットシート!$B:$Z,21,0),"")</f>
        <v/>
      </c>
      <c r="Q373">
        <v>118</v>
      </c>
      <c r="R373" s="165" t="str">
        <f t="shared" si="94"/>
        <v>2年目光熱水費118</v>
      </c>
      <c r="S373" s="165" t="str">
        <f>IFERROR(+VLOOKUP(R373,インプットシート!$B:$Z,25,0),"")</f>
        <v/>
      </c>
      <c r="T373" s="165" t="str">
        <f>IFERROR(+VLOOKUP(R373,インプットシート!$B:$Z,21,0),"")</f>
        <v/>
      </c>
      <c r="U373">
        <v>118</v>
      </c>
      <c r="V373" s="165" t="str">
        <f t="shared" si="95"/>
        <v>2年目備品購入費118</v>
      </c>
      <c r="W373" s="165" t="str">
        <f>IFERROR(+VLOOKUP(V373,インプットシート!$B:$Z,25,0),"")</f>
        <v/>
      </c>
      <c r="X373" s="165" t="str">
        <f>IFERROR(+VLOOKUP(V373,インプットシート!$B:$Z,21,0),"")</f>
        <v/>
      </c>
      <c r="Y373">
        <v>118</v>
      </c>
      <c r="Z373" s="165" t="str">
        <f t="shared" si="96"/>
        <v>2年目消耗品費118</v>
      </c>
      <c r="AA373" s="165" t="str">
        <f>IFERROR(+VLOOKUP(Z373,インプットシート!$B:$Z,25,0),"")</f>
        <v/>
      </c>
      <c r="AB373" s="165" t="str">
        <f>IFERROR(+VLOOKUP(Z373,インプットシート!$B:$Z,21,0),"")</f>
        <v/>
      </c>
      <c r="AC373">
        <v>118</v>
      </c>
      <c r="AD373" s="165" t="str">
        <f t="shared" si="97"/>
        <v>2年目借料損料118</v>
      </c>
      <c r="AE373" s="165" t="str">
        <f>IFERROR(+VLOOKUP(AD373,インプットシート!$B:$Z,25,0),"")</f>
        <v/>
      </c>
      <c r="AF373" s="165" t="str">
        <f>IFERROR(+VLOOKUP(AD373,インプットシート!$B:$Z,21,0),"")</f>
        <v/>
      </c>
      <c r="AG373">
        <v>118</v>
      </c>
      <c r="AH373" s="165" t="str">
        <f t="shared" si="98"/>
        <v>2年目印刷製本費118</v>
      </c>
      <c r="AI373" s="165" t="str">
        <f>IFERROR(+VLOOKUP(AH373,インプットシート!$B:$Z,25,0),"")</f>
        <v/>
      </c>
      <c r="AJ373" s="165" t="str">
        <f>IFERROR(+VLOOKUP(AH373,インプットシート!$B:$Z,21,0),"")</f>
        <v/>
      </c>
      <c r="AK373">
        <v>118</v>
      </c>
      <c r="AL373" s="165" t="str">
        <f t="shared" si="99"/>
        <v>2年目通信運搬費118</v>
      </c>
      <c r="AM373" s="165" t="str">
        <f>IFERROR(+VLOOKUP(AL373,インプットシート!$B:$Z,25,0),"")</f>
        <v/>
      </c>
      <c r="AN373" s="165" t="str">
        <f>IFERROR(+VLOOKUP(AL373,インプットシート!$B:$Z,21,0),"")</f>
        <v/>
      </c>
      <c r="AO373">
        <v>118</v>
      </c>
      <c r="AP373" s="165" t="str">
        <f t="shared" si="100"/>
        <v>2年目委託費118</v>
      </c>
      <c r="AQ373" s="165" t="str">
        <f>IFERROR(+VLOOKUP(AP373,インプットシート!$B:$Z,25,0),"")</f>
        <v/>
      </c>
      <c r="AR373" s="165" t="str">
        <f>IFERROR(+VLOOKUP(AP373,インプットシート!$B:$Z,21,0),"")</f>
        <v/>
      </c>
      <c r="AS373">
        <v>118</v>
      </c>
      <c r="AT373" s="165" t="str">
        <f t="shared" si="101"/>
        <v>2年目雑役務費118</v>
      </c>
      <c r="AU373" s="165" t="str">
        <f>IFERROR(+VLOOKUP(AT373,インプットシート!$B:$Z,25,0),"")</f>
        <v/>
      </c>
      <c r="AV373" s="165" t="str">
        <f>IFERROR(+VLOOKUP(AT373,インプットシート!$B:$Z,21,0),"")</f>
        <v/>
      </c>
      <c r="AW373">
        <v>118</v>
      </c>
      <c r="AX373" s="165" t="str">
        <f t="shared" si="102"/>
        <v>2年目保険料118</v>
      </c>
      <c r="AY373" s="165" t="str">
        <f>IFERROR(+VLOOKUP(AX373,インプットシート!$B:$Z,25,0),"")</f>
        <v/>
      </c>
      <c r="AZ373" s="165" t="str">
        <f>IFERROR(+VLOOKUP(AX373,インプットシート!$B:$Z,21,0),"")</f>
        <v/>
      </c>
      <c r="BA373">
        <v>118</v>
      </c>
      <c r="BB373" s="165" t="str">
        <f t="shared" si="103"/>
        <v>2年目その他の経費118</v>
      </c>
      <c r="BC373" s="165" t="str">
        <f>IFERROR(+VLOOKUP(BB373,インプットシート!$B:$Z,25,0),"")</f>
        <v/>
      </c>
      <c r="BD373" s="165" t="str">
        <f>IFERROR(+VLOOKUP(BB373,インプットシート!$B:$Z,21,0),"")</f>
        <v/>
      </c>
      <c r="BE373">
        <v>118</v>
      </c>
      <c r="BF373" s="165" t="str">
        <f t="shared" si="104"/>
        <v>2年目参加費収入118</v>
      </c>
      <c r="BG373" s="165" t="str">
        <f>IFERROR(+VLOOKUP(BF373,インプットシート!$B:$Z,25,0),"")</f>
        <v/>
      </c>
      <c r="BH373" s="165" t="str">
        <f>IFERROR(+VLOOKUP(BF373,インプットシート!$B:$Z,21,0),"")</f>
        <v/>
      </c>
      <c r="BI373">
        <v>118</v>
      </c>
      <c r="BJ373" s="165" t="str">
        <f t="shared" si="105"/>
        <v>2年目寄付金・協賛金収入118</v>
      </c>
      <c r="BK373" s="165" t="str">
        <f>IFERROR(+VLOOKUP(BJ373,インプットシート!$B:$Z,25,0),"")</f>
        <v/>
      </c>
      <c r="BL373" s="165" t="str">
        <f>IFERROR(+VLOOKUP(BJ373,インプットシート!$B:$Z,21,0),"")</f>
        <v/>
      </c>
      <c r="BM373">
        <v>118</v>
      </c>
      <c r="BN373" s="165" t="str">
        <f t="shared" si="106"/>
        <v>2年目一般会計繰入金118</v>
      </c>
      <c r="BO373" s="165" t="str">
        <f>IFERROR(+VLOOKUP(BN373,インプットシート!$B:$Z,25,0),"")</f>
        <v/>
      </c>
      <c r="BP373" s="165" t="str">
        <f>IFERROR(+VLOOKUP(BN373,インプットシート!$B:$Z,21,0),"")</f>
        <v/>
      </c>
      <c r="BQ373">
        <v>118</v>
      </c>
      <c r="BR373" s="165" t="str">
        <f t="shared" si="107"/>
        <v>2年目賃金（職員）118</v>
      </c>
      <c r="BS373" s="165" t="str">
        <f>IFERROR(+VLOOKUP(BR373,インプットシート!$B:$Z,25,0),"")</f>
        <v/>
      </c>
      <c r="BT373" s="165" t="str">
        <f>IFERROR(+VLOOKUP(BR373,インプットシート!$B:$Z,21,0),"")</f>
        <v/>
      </c>
    </row>
    <row r="374" spans="1:72">
      <c r="A374">
        <v>119</v>
      </c>
      <c r="B374" s="165" t="str">
        <f t="shared" si="90"/>
        <v>2年目謝金119</v>
      </c>
      <c r="C374" s="165" t="str">
        <f>IFERROR(+VLOOKUP(B374,インプットシート!$B:$Z,25,0),"")</f>
        <v/>
      </c>
      <c r="D374" s="165" t="str">
        <f>IFERROR(+VLOOKUP(B374,インプットシート!$B:$Z,21,0),"")</f>
        <v/>
      </c>
      <c r="E374">
        <v>119</v>
      </c>
      <c r="F374" s="165" t="str">
        <f t="shared" si="91"/>
        <v>2年目旅費119</v>
      </c>
      <c r="G374" s="165" t="str">
        <f>IFERROR(+VLOOKUP(F374,インプットシート!$B:$Z,25,0),"")</f>
        <v/>
      </c>
      <c r="H374" s="165" t="str">
        <f>IFERROR(+VLOOKUP(F374,インプットシート!$B:$Z,21,0),"")</f>
        <v/>
      </c>
      <c r="I374">
        <v>119</v>
      </c>
      <c r="J374" s="165" t="str">
        <f t="shared" si="92"/>
        <v>2年目賃金（アルバイト）119</v>
      </c>
      <c r="K374" s="165" t="str">
        <f>IFERROR(+VLOOKUP(J374,インプットシート!$B:$Z,25,0),"")</f>
        <v/>
      </c>
      <c r="L374" s="165" t="str">
        <f>IFERROR(+VLOOKUP(J374,インプットシート!$B:$Z,21,0),"")</f>
        <v/>
      </c>
      <c r="M374">
        <v>119</v>
      </c>
      <c r="N374" s="165" t="str">
        <f t="shared" si="93"/>
        <v>2年目家賃119</v>
      </c>
      <c r="O374" s="165" t="str">
        <f>IFERROR(+VLOOKUP(N374,インプットシート!$B:$Z,25,0),"")</f>
        <v/>
      </c>
      <c r="P374" s="165" t="str">
        <f>IFERROR(+VLOOKUP(N374,インプットシート!$B:$Z,21,0),"")</f>
        <v/>
      </c>
      <c r="Q374">
        <v>119</v>
      </c>
      <c r="R374" s="165" t="str">
        <f t="shared" si="94"/>
        <v>2年目光熱水費119</v>
      </c>
      <c r="S374" s="165" t="str">
        <f>IFERROR(+VLOOKUP(R374,インプットシート!$B:$Z,25,0),"")</f>
        <v/>
      </c>
      <c r="T374" s="165" t="str">
        <f>IFERROR(+VLOOKUP(R374,インプットシート!$B:$Z,21,0),"")</f>
        <v/>
      </c>
      <c r="U374">
        <v>119</v>
      </c>
      <c r="V374" s="165" t="str">
        <f t="shared" si="95"/>
        <v>2年目備品購入費119</v>
      </c>
      <c r="W374" s="165" t="str">
        <f>IFERROR(+VLOOKUP(V374,インプットシート!$B:$Z,25,0),"")</f>
        <v/>
      </c>
      <c r="X374" s="165" t="str">
        <f>IFERROR(+VLOOKUP(V374,インプットシート!$B:$Z,21,0),"")</f>
        <v/>
      </c>
      <c r="Y374">
        <v>119</v>
      </c>
      <c r="Z374" s="165" t="str">
        <f t="shared" si="96"/>
        <v>2年目消耗品費119</v>
      </c>
      <c r="AA374" s="165" t="str">
        <f>IFERROR(+VLOOKUP(Z374,インプットシート!$B:$Z,25,0),"")</f>
        <v/>
      </c>
      <c r="AB374" s="165" t="str">
        <f>IFERROR(+VLOOKUP(Z374,インプットシート!$B:$Z,21,0),"")</f>
        <v/>
      </c>
      <c r="AC374">
        <v>119</v>
      </c>
      <c r="AD374" s="165" t="str">
        <f t="shared" si="97"/>
        <v>2年目借料損料119</v>
      </c>
      <c r="AE374" s="165" t="str">
        <f>IFERROR(+VLOOKUP(AD374,インプットシート!$B:$Z,25,0),"")</f>
        <v/>
      </c>
      <c r="AF374" s="165" t="str">
        <f>IFERROR(+VLOOKUP(AD374,インプットシート!$B:$Z,21,0),"")</f>
        <v/>
      </c>
      <c r="AG374">
        <v>119</v>
      </c>
      <c r="AH374" s="165" t="str">
        <f t="shared" si="98"/>
        <v>2年目印刷製本費119</v>
      </c>
      <c r="AI374" s="165" t="str">
        <f>IFERROR(+VLOOKUP(AH374,インプットシート!$B:$Z,25,0),"")</f>
        <v/>
      </c>
      <c r="AJ374" s="165" t="str">
        <f>IFERROR(+VLOOKUP(AH374,インプットシート!$B:$Z,21,0),"")</f>
        <v/>
      </c>
      <c r="AK374">
        <v>119</v>
      </c>
      <c r="AL374" s="165" t="str">
        <f t="shared" si="99"/>
        <v>2年目通信運搬費119</v>
      </c>
      <c r="AM374" s="165" t="str">
        <f>IFERROR(+VLOOKUP(AL374,インプットシート!$B:$Z,25,0),"")</f>
        <v/>
      </c>
      <c r="AN374" s="165" t="str">
        <f>IFERROR(+VLOOKUP(AL374,インプットシート!$B:$Z,21,0),"")</f>
        <v/>
      </c>
      <c r="AO374">
        <v>119</v>
      </c>
      <c r="AP374" s="165" t="str">
        <f t="shared" si="100"/>
        <v>2年目委託費119</v>
      </c>
      <c r="AQ374" s="165" t="str">
        <f>IFERROR(+VLOOKUP(AP374,インプットシート!$B:$Z,25,0),"")</f>
        <v/>
      </c>
      <c r="AR374" s="165" t="str">
        <f>IFERROR(+VLOOKUP(AP374,インプットシート!$B:$Z,21,0),"")</f>
        <v/>
      </c>
      <c r="AS374">
        <v>119</v>
      </c>
      <c r="AT374" s="165" t="str">
        <f t="shared" si="101"/>
        <v>2年目雑役務費119</v>
      </c>
      <c r="AU374" s="165" t="str">
        <f>IFERROR(+VLOOKUP(AT374,インプットシート!$B:$Z,25,0),"")</f>
        <v/>
      </c>
      <c r="AV374" s="165" t="str">
        <f>IFERROR(+VLOOKUP(AT374,インプットシート!$B:$Z,21,0),"")</f>
        <v/>
      </c>
      <c r="AW374">
        <v>119</v>
      </c>
      <c r="AX374" s="165" t="str">
        <f t="shared" si="102"/>
        <v>2年目保険料119</v>
      </c>
      <c r="AY374" s="165" t="str">
        <f>IFERROR(+VLOOKUP(AX374,インプットシート!$B:$Z,25,0),"")</f>
        <v/>
      </c>
      <c r="AZ374" s="165" t="str">
        <f>IFERROR(+VLOOKUP(AX374,インプットシート!$B:$Z,21,0),"")</f>
        <v/>
      </c>
      <c r="BA374">
        <v>119</v>
      </c>
      <c r="BB374" s="165" t="str">
        <f t="shared" si="103"/>
        <v>2年目その他の経費119</v>
      </c>
      <c r="BC374" s="165" t="str">
        <f>IFERROR(+VLOOKUP(BB374,インプットシート!$B:$Z,25,0),"")</f>
        <v/>
      </c>
      <c r="BD374" s="165" t="str">
        <f>IFERROR(+VLOOKUP(BB374,インプットシート!$B:$Z,21,0),"")</f>
        <v/>
      </c>
      <c r="BE374">
        <v>119</v>
      </c>
      <c r="BF374" s="165" t="str">
        <f t="shared" si="104"/>
        <v>2年目参加費収入119</v>
      </c>
      <c r="BG374" s="165" t="str">
        <f>IFERROR(+VLOOKUP(BF374,インプットシート!$B:$Z,25,0),"")</f>
        <v/>
      </c>
      <c r="BH374" s="165" t="str">
        <f>IFERROR(+VLOOKUP(BF374,インプットシート!$B:$Z,21,0),"")</f>
        <v/>
      </c>
      <c r="BI374">
        <v>119</v>
      </c>
      <c r="BJ374" s="165" t="str">
        <f t="shared" si="105"/>
        <v>2年目寄付金・協賛金収入119</v>
      </c>
      <c r="BK374" s="165" t="str">
        <f>IFERROR(+VLOOKUP(BJ374,インプットシート!$B:$Z,25,0),"")</f>
        <v/>
      </c>
      <c r="BL374" s="165" t="str">
        <f>IFERROR(+VLOOKUP(BJ374,インプットシート!$B:$Z,21,0),"")</f>
        <v/>
      </c>
      <c r="BM374">
        <v>119</v>
      </c>
      <c r="BN374" s="165" t="str">
        <f t="shared" si="106"/>
        <v>2年目一般会計繰入金119</v>
      </c>
      <c r="BO374" s="165" t="str">
        <f>IFERROR(+VLOOKUP(BN374,インプットシート!$B:$Z,25,0),"")</f>
        <v/>
      </c>
      <c r="BP374" s="165" t="str">
        <f>IFERROR(+VLOOKUP(BN374,インプットシート!$B:$Z,21,0),"")</f>
        <v/>
      </c>
      <c r="BQ374">
        <v>119</v>
      </c>
      <c r="BR374" s="165" t="str">
        <f t="shared" si="107"/>
        <v>2年目賃金（職員）119</v>
      </c>
      <c r="BS374" s="165" t="str">
        <f>IFERROR(+VLOOKUP(BR374,インプットシート!$B:$Z,25,0),"")</f>
        <v/>
      </c>
      <c r="BT374" s="165" t="str">
        <f>IFERROR(+VLOOKUP(BR374,インプットシート!$B:$Z,21,0),"")</f>
        <v/>
      </c>
    </row>
    <row r="375" spans="1:72">
      <c r="A375">
        <v>120</v>
      </c>
      <c r="B375" s="165" t="str">
        <f t="shared" si="90"/>
        <v>2年目謝金120</v>
      </c>
      <c r="C375" s="165" t="str">
        <f>IFERROR(+VLOOKUP(B375,インプットシート!$B:$Z,25,0),"")</f>
        <v/>
      </c>
      <c r="D375" s="165" t="str">
        <f>IFERROR(+VLOOKUP(B375,インプットシート!$B:$Z,21,0),"")</f>
        <v/>
      </c>
      <c r="E375">
        <v>120</v>
      </c>
      <c r="F375" s="165" t="str">
        <f t="shared" si="91"/>
        <v>2年目旅費120</v>
      </c>
      <c r="G375" s="165" t="str">
        <f>IFERROR(+VLOOKUP(F375,インプットシート!$B:$Z,25,0),"")</f>
        <v/>
      </c>
      <c r="H375" s="165" t="str">
        <f>IFERROR(+VLOOKUP(F375,インプットシート!$B:$Z,21,0),"")</f>
        <v/>
      </c>
      <c r="I375">
        <v>120</v>
      </c>
      <c r="J375" s="165" t="str">
        <f t="shared" si="92"/>
        <v>2年目賃金（アルバイト）120</v>
      </c>
      <c r="K375" s="165" t="str">
        <f>IFERROR(+VLOOKUP(J375,インプットシート!$B:$Z,25,0),"")</f>
        <v/>
      </c>
      <c r="L375" s="165" t="str">
        <f>IFERROR(+VLOOKUP(J375,インプットシート!$B:$Z,21,0),"")</f>
        <v/>
      </c>
      <c r="M375">
        <v>120</v>
      </c>
      <c r="N375" s="165" t="str">
        <f t="shared" si="93"/>
        <v>2年目家賃120</v>
      </c>
      <c r="O375" s="165" t="str">
        <f>IFERROR(+VLOOKUP(N375,インプットシート!$B:$Z,25,0),"")</f>
        <v/>
      </c>
      <c r="P375" s="165" t="str">
        <f>IFERROR(+VLOOKUP(N375,インプットシート!$B:$Z,21,0),"")</f>
        <v/>
      </c>
      <c r="Q375">
        <v>120</v>
      </c>
      <c r="R375" s="165" t="str">
        <f t="shared" si="94"/>
        <v>2年目光熱水費120</v>
      </c>
      <c r="S375" s="165" t="str">
        <f>IFERROR(+VLOOKUP(R375,インプットシート!$B:$Z,25,0),"")</f>
        <v/>
      </c>
      <c r="T375" s="165" t="str">
        <f>IFERROR(+VLOOKUP(R375,インプットシート!$B:$Z,21,0),"")</f>
        <v/>
      </c>
      <c r="U375">
        <v>120</v>
      </c>
      <c r="V375" s="165" t="str">
        <f t="shared" si="95"/>
        <v>2年目備品購入費120</v>
      </c>
      <c r="W375" s="165" t="str">
        <f>IFERROR(+VLOOKUP(V375,インプットシート!$B:$Z,25,0),"")</f>
        <v/>
      </c>
      <c r="X375" s="165" t="str">
        <f>IFERROR(+VLOOKUP(V375,インプットシート!$B:$Z,21,0),"")</f>
        <v/>
      </c>
      <c r="Y375">
        <v>120</v>
      </c>
      <c r="Z375" s="165" t="str">
        <f t="shared" si="96"/>
        <v>2年目消耗品費120</v>
      </c>
      <c r="AA375" s="165" t="str">
        <f>IFERROR(+VLOOKUP(Z375,インプットシート!$B:$Z,25,0),"")</f>
        <v/>
      </c>
      <c r="AB375" s="165" t="str">
        <f>IFERROR(+VLOOKUP(Z375,インプットシート!$B:$Z,21,0),"")</f>
        <v/>
      </c>
      <c r="AC375">
        <v>120</v>
      </c>
      <c r="AD375" s="165" t="str">
        <f t="shared" si="97"/>
        <v>2年目借料損料120</v>
      </c>
      <c r="AE375" s="165" t="str">
        <f>IFERROR(+VLOOKUP(AD375,インプットシート!$B:$Z,25,0),"")</f>
        <v/>
      </c>
      <c r="AF375" s="165" t="str">
        <f>IFERROR(+VLOOKUP(AD375,インプットシート!$B:$Z,21,0),"")</f>
        <v/>
      </c>
      <c r="AG375">
        <v>120</v>
      </c>
      <c r="AH375" s="165" t="str">
        <f t="shared" si="98"/>
        <v>2年目印刷製本費120</v>
      </c>
      <c r="AI375" s="165" t="str">
        <f>IFERROR(+VLOOKUP(AH375,インプットシート!$B:$Z,25,0),"")</f>
        <v/>
      </c>
      <c r="AJ375" s="165" t="str">
        <f>IFERROR(+VLOOKUP(AH375,インプットシート!$B:$Z,21,0),"")</f>
        <v/>
      </c>
      <c r="AK375">
        <v>120</v>
      </c>
      <c r="AL375" s="165" t="str">
        <f t="shared" si="99"/>
        <v>2年目通信運搬費120</v>
      </c>
      <c r="AM375" s="165" t="str">
        <f>IFERROR(+VLOOKUP(AL375,インプットシート!$B:$Z,25,0),"")</f>
        <v/>
      </c>
      <c r="AN375" s="165" t="str">
        <f>IFERROR(+VLOOKUP(AL375,インプットシート!$B:$Z,21,0),"")</f>
        <v/>
      </c>
      <c r="AO375">
        <v>120</v>
      </c>
      <c r="AP375" s="165" t="str">
        <f t="shared" si="100"/>
        <v>2年目委託費120</v>
      </c>
      <c r="AQ375" s="165" t="str">
        <f>IFERROR(+VLOOKUP(AP375,インプットシート!$B:$Z,25,0),"")</f>
        <v/>
      </c>
      <c r="AR375" s="165" t="str">
        <f>IFERROR(+VLOOKUP(AP375,インプットシート!$B:$Z,21,0),"")</f>
        <v/>
      </c>
      <c r="AS375">
        <v>120</v>
      </c>
      <c r="AT375" s="165" t="str">
        <f t="shared" si="101"/>
        <v>2年目雑役務費120</v>
      </c>
      <c r="AU375" s="165" t="str">
        <f>IFERROR(+VLOOKUP(AT375,インプットシート!$B:$Z,25,0),"")</f>
        <v/>
      </c>
      <c r="AV375" s="165" t="str">
        <f>IFERROR(+VLOOKUP(AT375,インプットシート!$B:$Z,21,0),"")</f>
        <v/>
      </c>
      <c r="AW375">
        <v>120</v>
      </c>
      <c r="AX375" s="165" t="str">
        <f t="shared" si="102"/>
        <v>2年目保険料120</v>
      </c>
      <c r="AY375" s="165" t="str">
        <f>IFERROR(+VLOOKUP(AX375,インプットシート!$B:$Z,25,0),"")</f>
        <v/>
      </c>
      <c r="AZ375" s="165" t="str">
        <f>IFERROR(+VLOOKUP(AX375,インプットシート!$B:$Z,21,0),"")</f>
        <v/>
      </c>
      <c r="BA375">
        <v>120</v>
      </c>
      <c r="BB375" s="165" t="str">
        <f t="shared" si="103"/>
        <v>2年目その他の経費120</v>
      </c>
      <c r="BC375" s="165" t="str">
        <f>IFERROR(+VLOOKUP(BB375,インプットシート!$B:$Z,25,0),"")</f>
        <v/>
      </c>
      <c r="BD375" s="165" t="str">
        <f>IFERROR(+VLOOKUP(BB375,インプットシート!$B:$Z,21,0),"")</f>
        <v/>
      </c>
      <c r="BE375">
        <v>120</v>
      </c>
      <c r="BF375" s="165" t="str">
        <f t="shared" si="104"/>
        <v>2年目参加費収入120</v>
      </c>
      <c r="BG375" s="165" t="str">
        <f>IFERROR(+VLOOKUP(BF375,インプットシート!$B:$Z,25,0),"")</f>
        <v/>
      </c>
      <c r="BH375" s="165" t="str">
        <f>IFERROR(+VLOOKUP(BF375,インプットシート!$B:$Z,21,0),"")</f>
        <v/>
      </c>
      <c r="BI375">
        <v>120</v>
      </c>
      <c r="BJ375" s="165" t="str">
        <f t="shared" si="105"/>
        <v>2年目寄付金・協賛金収入120</v>
      </c>
      <c r="BK375" s="165" t="str">
        <f>IFERROR(+VLOOKUP(BJ375,インプットシート!$B:$Z,25,0),"")</f>
        <v/>
      </c>
      <c r="BL375" s="165" t="str">
        <f>IFERROR(+VLOOKUP(BJ375,インプットシート!$B:$Z,21,0),"")</f>
        <v/>
      </c>
      <c r="BM375">
        <v>120</v>
      </c>
      <c r="BN375" s="165" t="str">
        <f t="shared" si="106"/>
        <v>2年目一般会計繰入金120</v>
      </c>
      <c r="BO375" s="165" t="str">
        <f>IFERROR(+VLOOKUP(BN375,インプットシート!$B:$Z,25,0),"")</f>
        <v/>
      </c>
      <c r="BP375" s="165" t="str">
        <f>IFERROR(+VLOOKUP(BN375,インプットシート!$B:$Z,21,0),"")</f>
        <v/>
      </c>
      <c r="BQ375">
        <v>120</v>
      </c>
      <c r="BR375" s="165" t="str">
        <f t="shared" si="107"/>
        <v>2年目賃金（職員）120</v>
      </c>
      <c r="BS375" s="165" t="str">
        <f>IFERROR(+VLOOKUP(BR375,インプットシート!$B:$Z,25,0),"")</f>
        <v/>
      </c>
      <c r="BT375" s="165" t="str">
        <f>IFERROR(+VLOOKUP(BR375,インプットシート!$B:$Z,21,0),"")</f>
        <v/>
      </c>
    </row>
    <row r="376" spans="1:72">
      <c r="A376">
        <v>121</v>
      </c>
      <c r="B376" s="165" t="str">
        <f t="shared" si="90"/>
        <v>2年目謝金121</v>
      </c>
      <c r="C376" s="165" t="str">
        <f>IFERROR(+VLOOKUP(B376,インプットシート!$B:$Z,25,0),"")</f>
        <v/>
      </c>
      <c r="D376" s="165" t="str">
        <f>IFERROR(+VLOOKUP(B376,インプットシート!$B:$Z,21,0),"")</f>
        <v/>
      </c>
      <c r="E376">
        <v>121</v>
      </c>
      <c r="F376" s="165" t="str">
        <f t="shared" si="91"/>
        <v>2年目旅費121</v>
      </c>
      <c r="G376" s="165" t="str">
        <f>IFERROR(+VLOOKUP(F376,インプットシート!$B:$Z,25,0),"")</f>
        <v/>
      </c>
      <c r="H376" s="165" t="str">
        <f>IFERROR(+VLOOKUP(F376,インプットシート!$B:$Z,21,0),"")</f>
        <v/>
      </c>
      <c r="I376">
        <v>121</v>
      </c>
      <c r="J376" s="165" t="str">
        <f t="shared" si="92"/>
        <v>2年目賃金（アルバイト）121</v>
      </c>
      <c r="K376" s="165" t="str">
        <f>IFERROR(+VLOOKUP(J376,インプットシート!$B:$Z,25,0),"")</f>
        <v/>
      </c>
      <c r="L376" s="165" t="str">
        <f>IFERROR(+VLOOKUP(J376,インプットシート!$B:$Z,21,0),"")</f>
        <v/>
      </c>
      <c r="M376">
        <v>121</v>
      </c>
      <c r="N376" s="165" t="str">
        <f t="shared" si="93"/>
        <v>2年目家賃121</v>
      </c>
      <c r="O376" s="165" t="str">
        <f>IFERROR(+VLOOKUP(N376,インプットシート!$B:$Z,25,0),"")</f>
        <v/>
      </c>
      <c r="P376" s="165" t="str">
        <f>IFERROR(+VLOOKUP(N376,インプットシート!$B:$Z,21,0),"")</f>
        <v/>
      </c>
      <c r="Q376">
        <v>121</v>
      </c>
      <c r="R376" s="165" t="str">
        <f t="shared" si="94"/>
        <v>2年目光熱水費121</v>
      </c>
      <c r="S376" s="165" t="str">
        <f>IFERROR(+VLOOKUP(R376,インプットシート!$B:$Z,25,0),"")</f>
        <v/>
      </c>
      <c r="T376" s="165" t="str">
        <f>IFERROR(+VLOOKUP(R376,インプットシート!$B:$Z,21,0),"")</f>
        <v/>
      </c>
      <c r="U376">
        <v>121</v>
      </c>
      <c r="V376" s="165" t="str">
        <f t="shared" si="95"/>
        <v>2年目備品購入費121</v>
      </c>
      <c r="W376" s="165" t="str">
        <f>IFERROR(+VLOOKUP(V376,インプットシート!$B:$Z,25,0),"")</f>
        <v/>
      </c>
      <c r="X376" s="165" t="str">
        <f>IFERROR(+VLOOKUP(V376,インプットシート!$B:$Z,21,0),"")</f>
        <v/>
      </c>
      <c r="Y376">
        <v>121</v>
      </c>
      <c r="Z376" s="165" t="str">
        <f t="shared" si="96"/>
        <v>2年目消耗品費121</v>
      </c>
      <c r="AA376" s="165" t="str">
        <f>IFERROR(+VLOOKUP(Z376,インプットシート!$B:$Z,25,0),"")</f>
        <v/>
      </c>
      <c r="AB376" s="165" t="str">
        <f>IFERROR(+VLOOKUP(Z376,インプットシート!$B:$Z,21,0),"")</f>
        <v/>
      </c>
      <c r="AC376">
        <v>121</v>
      </c>
      <c r="AD376" s="165" t="str">
        <f t="shared" si="97"/>
        <v>2年目借料損料121</v>
      </c>
      <c r="AE376" s="165" t="str">
        <f>IFERROR(+VLOOKUP(AD376,インプットシート!$B:$Z,25,0),"")</f>
        <v/>
      </c>
      <c r="AF376" s="165" t="str">
        <f>IFERROR(+VLOOKUP(AD376,インプットシート!$B:$Z,21,0),"")</f>
        <v/>
      </c>
      <c r="AG376">
        <v>121</v>
      </c>
      <c r="AH376" s="165" t="str">
        <f t="shared" si="98"/>
        <v>2年目印刷製本費121</v>
      </c>
      <c r="AI376" s="165" t="str">
        <f>IFERROR(+VLOOKUP(AH376,インプットシート!$B:$Z,25,0),"")</f>
        <v/>
      </c>
      <c r="AJ376" s="165" t="str">
        <f>IFERROR(+VLOOKUP(AH376,インプットシート!$B:$Z,21,0),"")</f>
        <v/>
      </c>
      <c r="AK376">
        <v>121</v>
      </c>
      <c r="AL376" s="165" t="str">
        <f t="shared" si="99"/>
        <v>2年目通信運搬費121</v>
      </c>
      <c r="AM376" s="165" t="str">
        <f>IFERROR(+VLOOKUP(AL376,インプットシート!$B:$Z,25,0),"")</f>
        <v/>
      </c>
      <c r="AN376" s="165" t="str">
        <f>IFERROR(+VLOOKUP(AL376,インプットシート!$B:$Z,21,0),"")</f>
        <v/>
      </c>
      <c r="AO376">
        <v>121</v>
      </c>
      <c r="AP376" s="165" t="str">
        <f t="shared" si="100"/>
        <v>2年目委託費121</v>
      </c>
      <c r="AQ376" s="165" t="str">
        <f>IFERROR(+VLOOKUP(AP376,インプットシート!$B:$Z,25,0),"")</f>
        <v/>
      </c>
      <c r="AR376" s="165" t="str">
        <f>IFERROR(+VLOOKUP(AP376,インプットシート!$B:$Z,21,0),"")</f>
        <v/>
      </c>
      <c r="AS376">
        <v>121</v>
      </c>
      <c r="AT376" s="165" t="str">
        <f t="shared" si="101"/>
        <v>2年目雑役務費121</v>
      </c>
      <c r="AU376" s="165" t="str">
        <f>IFERROR(+VLOOKUP(AT376,インプットシート!$B:$Z,25,0),"")</f>
        <v/>
      </c>
      <c r="AV376" s="165" t="str">
        <f>IFERROR(+VLOOKUP(AT376,インプットシート!$B:$Z,21,0),"")</f>
        <v/>
      </c>
      <c r="AW376">
        <v>121</v>
      </c>
      <c r="AX376" s="165" t="str">
        <f t="shared" si="102"/>
        <v>2年目保険料121</v>
      </c>
      <c r="AY376" s="165" t="str">
        <f>IFERROR(+VLOOKUP(AX376,インプットシート!$B:$Z,25,0),"")</f>
        <v/>
      </c>
      <c r="AZ376" s="165" t="str">
        <f>IFERROR(+VLOOKUP(AX376,インプットシート!$B:$Z,21,0),"")</f>
        <v/>
      </c>
      <c r="BA376">
        <v>121</v>
      </c>
      <c r="BB376" s="165" t="str">
        <f t="shared" si="103"/>
        <v>2年目その他の経費121</v>
      </c>
      <c r="BC376" s="165" t="str">
        <f>IFERROR(+VLOOKUP(BB376,インプットシート!$B:$Z,25,0),"")</f>
        <v/>
      </c>
      <c r="BD376" s="165" t="str">
        <f>IFERROR(+VLOOKUP(BB376,インプットシート!$B:$Z,21,0),"")</f>
        <v/>
      </c>
      <c r="BE376">
        <v>121</v>
      </c>
      <c r="BF376" s="165" t="str">
        <f t="shared" si="104"/>
        <v>2年目参加費収入121</v>
      </c>
      <c r="BG376" s="165" t="str">
        <f>IFERROR(+VLOOKUP(BF376,インプットシート!$B:$Z,25,0),"")</f>
        <v/>
      </c>
      <c r="BH376" s="165" t="str">
        <f>IFERROR(+VLOOKUP(BF376,インプットシート!$B:$Z,21,0),"")</f>
        <v/>
      </c>
      <c r="BI376">
        <v>121</v>
      </c>
      <c r="BJ376" s="165" t="str">
        <f t="shared" si="105"/>
        <v>2年目寄付金・協賛金収入121</v>
      </c>
      <c r="BK376" s="165" t="str">
        <f>IFERROR(+VLOOKUP(BJ376,インプットシート!$B:$Z,25,0),"")</f>
        <v/>
      </c>
      <c r="BL376" s="165" t="str">
        <f>IFERROR(+VLOOKUP(BJ376,インプットシート!$B:$Z,21,0),"")</f>
        <v/>
      </c>
      <c r="BM376">
        <v>121</v>
      </c>
      <c r="BN376" s="165" t="str">
        <f t="shared" si="106"/>
        <v>2年目一般会計繰入金121</v>
      </c>
      <c r="BO376" s="165" t="str">
        <f>IFERROR(+VLOOKUP(BN376,インプットシート!$B:$Z,25,0),"")</f>
        <v/>
      </c>
      <c r="BP376" s="165" t="str">
        <f>IFERROR(+VLOOKUP(BN376,インプットシート!$B:$Z,21,0),"")</f>
        <v/>
      </c>
      <c r="BQ376">
        <v>121</v>
      </c>
      <c r="BR376" s="165" t="str">
        <f t="shared" si="107"/>
        <v>2年目賃金（職員）121</v>
      </c>
      <c r="BS376" s="165" t="str">
        <f>IFERROR(+VLOOKUP(BR376,インプットシート!$B:$Z,25,0),"")</f>
        <v/>
      </c>
      <c r="BT376" s="165" t="str">
        <f>IFERROR(+VLOOKUP(BR376,インプットシート!$B:$Z,21,0),"")</f>
        <v/>
      </c>
    </row>
    <row r="377" spans="1:72">
      <c r="A377">
        <v>122</v>
      </c>
      <c r="B377" s="165" t="str">
        <f t="shared" si="90"/>
        <v>2年目謝金122</v>
      </c>
      <c r="C377" s="165" t="str">
        <f>IFERROR(+VLOOKUP(B377,インプットシート!$B:$Z,25,0),"")</f>
        <v/>
      </c>
      <c r="D377" s="165" t="str">
        <f>IFERROR(+VLOOKUP(B377,インプットシート!$B:$Z,21,0),"")</f>
        <v/>
      </c>
      <c r="E377">
        <v>122</v>
      </c>
      <c r="F377" s="165" t="str">
        <f t="shared" si="91"/>
        <v>2年目旅費122</v>
      </c>
      <c r="G377" s="165" t="str">
        <f>IFERROR(+VLOOKUP(F377,インプットシート!$B:$Z,25,0),"")</f>
        <v/>
      </c>
      <c r="H377" s="165" t="str">
        <f>IFERROR(+VLOOKUP(F377,インプットシート!$B:$Z,21,0),"")</f>
        <v/>
      </c>
      <c r="I377">
        <v>122</v>
      </c>
      <c r="J377" s="165" t="str">
        <f t="shared" si="92"/>
        <v>2年目賃金（アルバイト）122</v>
      </c>
      <c r="K377" s="165" t="str">
        <f>IFERROR(+VLOOKUP(J377,インプットシート!$B:$Z,25,0),"")</f>
        <v/>
      </c>
      <c r="L377" s="165" t="str">
        <f>IFERROR(+VLOOKUP(J377,インプットシート!$B:$Z,21,0),"")</f>
        <v/>
      </c>
      <c r="M377">
        <v>122</v>
      </c>
      <c r="N377" s="165" t="str">
        <f t="shared" si="93"/>
        <v>2年目家賃122</v>
      </c>
      <c r="O377" s="165" t="str">
        <f>IFERROR(+VLOOKUP(N377,インプットシート!$B:$Z,25,0),"")</f>
        <v/>
      </c>
      <c r="P377" s="165" t="str">
        <f>IFERROR(+VLOOKUP(N377,インプットシート!$B:$Z,21,0),"")</f>
        <v/>
      </c>
      <c r="Q377">
        <v>122</v>
      </c>
      <c r="R377" s="165" t="str">
        <f t="shared" si="94"/>
        <v>2年目光熱水費122</v>
      </c>
      <c r="S377" s="165" t="str">
        <f>IFERROR(+VLOOKUP(R377,インプットシート!$B:$Z,25,0),"")</f>
        <v/>
      </c>
      <c r="T377" s="165" t="str">
        <f>IFERROR(+VLOOKUP(R377,インプットシート!$B:$Z,21,0),"")</f>
        <v/>
      </c>
      <c r="U377">
        <v>122</v>
      </c>
      <c r="V377" s="165" t="str">
        <f t="shared" si="95"/>
        <v>2年目備品購入費122</v>
      </c>
      <c r="W377" s="165" t="str">
        <f>IFERROR(+VLOOKUP(V377,インプットシート!$B:$Z,25,0),"")</f>
        <v/>
      </c>
      <c r="X377" s="165" t="str">
        <f>IFERROR(+VLOOKUP(V377,インプットシート!$B:$Z,21,0),"")</f>
        <v/>
      </c>
      <c r="Y377">
        <v>122</v>
      </c>
      <c r="Z377" s="165" t="str">
        <f t="shared" si="96"/>
        <v>2年目消耗品費122</v>
      </c>
      <c r="AA377" s="165" t="str">
        <f>IFERROR(+VLOOKUP(Z377,インプットシート!$B:$Z,25,0),"")</f>
        <v/>
      </c>
      <c r="AB377" s="165" t="str">
        <f>IFERROR(+VLOOKUP(Z377,インプットシート!$B:$Z,21,0),"")</f>
        <v/>
      </c>
      <c r="AC377">
        <v>122</v>
      </c>
      <c r="AD377" s="165" t="str">
        <f t="shared" si="97"/>
        <v>2年目借料損料122</v>
      </c>
      <c r="AE377" s="165" t="str">
        <f>IFERROR(+VLOOKUP(AD377,インプットシート!$B:$Z,25,0),"")</f>
        <v/>
      </c>
      <c r="AF377" s="165" t="str">
        <f>IFERROR(+VLOOKUP(AD377,インプットシート!$B:$Z,21,0),"")</f>
        <v/>
      </c>
      <c r="AG377">
        <v>122</v>
      </c>
      <c r="AH377" s="165" t="str">
        <f t="shared" si="98"/>
        <v>2年目印刷製本費122</v>
      </c>
      <c r="AI377" s="165" t="str">
        <f>IFERROR(+VLOOKUP(AH377,インプットシート!$B:$Z,25,0),"")</f>
        <v/>
      </c>
      <c r="AJ377" s="165" t="str">
        <f>IFERROR(+VLOOKUP(AH377,インプットシート!$B:$Z,21,0),"")</f>
        <v/>
      </c>
      <c r="AK377">
        <v>122</v>
      </c>
      <c r="AL377" s="165" t="str">
        <f t="shared" si="99"/>
        <v>2年目通信運搬費122</v>
      </c>
      <c r="AM377" s="165" t="str">
        <f>IFERROR(+VLOOKUP(AL377,インプットシート!$B:$Z,25,0),"")</f>
        <v/>
      </c>
      <c r="AN377" s="165" t="str">
        <f>IFERROR(+VLOOKUP(AL377,インプットシート!$B:$Z,21,0),"")</f>
        <v/>
      </c>
      <c r="AO377">
        <v>122</v>
      </c>
      <c r="AP377" s="165" t="str">
        <f t="shared" si="100"/>
        <v>2年目委託費122</v>
      </c>
      <c r="AQ377" s="165" t="str">
        <f>IFERROR(+VLOOKUP(AP377,インプットシート!$B:$Z,25,0),"")</f>
        <v/>
      </c>
      <c r="AR377" s="165" t="str">
        <f>IFERROR(+VLOOKUP(AP377,インプットシート!$B:$Z,21,0),"")</f>
        <v/>
      </c>
      <c r="AS377">
        <v>122</v>
      </c>
      <c r="AT377" s="165" t="str">
        <f t="shared" si="101"/>
        <v>2年目雑役務費122</v>
      </c>
      <c r="AU377" s="165" t="str">
        <f>IFERROR(+VLOOKUP(AT377,インプットシート!$B:$Z,25,0),"")</f>
        <v/>
      </c>
      <c r="AV377" s="165" t="str">
        <f>IFERROR(+VLOOKUP(AT377,インプットシート!$B:$Z,21,0),"")</f>
        <v/>
      </c>
      <c r="AW377">
        <v>122</v>
      </c>
      <c r="AX377" s="165" t="str">
        <f t="shared" si="102"/>
        <v>2年目保険料122</v>
      </c>
      <c r="AY377" s="165" t="str">
        <f>IFERROR(+VLOOKUP(AX377,インプットシート!$B:$Z,25,0),"")</f>
        <v/>
      </c>
      <c r="AZ377" s="165" t="str">
        <f>IFERROR(+VLOOKUP(AX377,インプットシート!$B:$Z,21,0),"")</f>
        <v/>
      </c>
      <c r="BA377">
        <v>122</v>
      </c>
      <c r="BB377" s="165" t="str">
        <f t="shared" si="103"/>
        <v>2年目その他の経費122</v>
      </c>
      <c r="BC377" s="165" t="str">
        <f>IFERROR(+VLOOKUP(BB377,インプットシート!$B:$Z,25,0),"")</f>
        <v/>
      </c>
      <c r="BD377" s="165" t="str">
        <f>IFERROR(+VLOOKUP(BB377,インプットシート!$B:$Z,21,0),"")</f>
        <v/>
      </c>
      <c r="BE377">
        <v>122</v>
      </c>
      <c r="BF377" s="165" t="str">
        <f t="shared" si="104"/>
        <v>2年目参加費収入122</v>
      </c>
      <c r="BG377" s="165" t="str">
        <f>IFERROR(+VLOOKUP(BF377,インプットシート!$B:$Z,25,0),"")</f>
        <v/>
      </c>
      <c r="BH377" s="165" t="str">
        <f>IFERROR(+VLOOKUP(BF377,インプットシート!$B:$Z,21,0),"")</f>
        <v/>
      </c>
      <c r="BI377">
        <v>122</v>
      </c>
      <c r="BJ377" s="165" t="str">
        <f t="shared" si="105"/>
        <v>2年目寄付金・協賛金収入122</v>
      </c>
      <c r="BK377" s="165" t="str">
        <f>IFERROR(+VLOOKUP(BJ377,インプットシート!$B:$Z,25,0),"")</f>
        <v/>
      </c>
      <c r="BL377" s="165" t="str">
        <f>IFERROR(+VLOOKUP(BJ377,インプットシート!$B:$Z,21,0),"")</f>
        <v/>
      </c>
      <c r="BM377">
        <v>122</v>
      </c>
      <c r="BN377" s="165" t="str">
        <f t="shared" si="106"/>
        <v>2年目一般会計繰入金122</v>
      </c>
      <c r="BO377" s="165" t="str">
        <f>IFERROR(+VLOOKUP(BN377,インプットシート!$B:$Z,25,0),"")</f>
        <v/>
      </c>
      <c r="BP377" s="165" t="str">
        <f>IFERROR(+VLOOKUP(BN377,インプットシート!$B:$Z,21,0),"")</f>
        <v/>
      </c>
      <c r="BQ377">
        <v>122</v>
      </c>
      <c r="BR377" s="165" t="str">
        <f t="shared" si="107"/>
        <v>2年目賃金（職員）122</v>
      </c>
      <c r="BS377" s="165" t="str">
        <f>IFERROR(+VLOOKUP(BR377,インプットシート!$B:$Z,25,0),"")</f>
        <v/>
      </c>
      <c r="BT377" s="165" t="str">
        <f>IFERROR(+VLOOKUP(BR377,インプットシート!$B:$Z,21,0),"")</f>
        <v/>
      </c>
    </row>
    <row r="378" spans="1:72">
      <c r="A378">
        <v>123</v>
      </c>
      <c r="B378" s="165" t="str">
        <f t="shared" si="90"/>
        <v>2年目謝金123</v>
      </c>
      <c r="C378" s="165" t="str">
        <f>IFERROR(+VLOOKUP(B378,インプットシート!$B:$Z,25,0),"")</f>
        <v/>
      </c>
      <c r="D378" s="165" t="str">
        <f>IFERROR(+VLOOKUP(B378,インプットシート!$B:$Z,21,0),"")</f>
        <v/>
      </c>
      <c r="E378">
        <v>123</v>
      </c>
      <c r="F378" s="165" t="str">
        <f t="shared" si="91"/>
        <v>2年目旅費123</v>
      </c>
      <c r="G378" s="165" t="str">
        <f>IFERROR(+VLOOKUP(F378,インプットシート!$B:$Z,25,0),"")</f>
        <v/>
      </c>
      <c r="H378" s="165" t="str">
        <f>IFERROR(+VLOOKUP(F378,インプットシート!$B:$Z,21,0),"")</f>
        <v/>
      </c>
      <c r="I378">
        <v>123</v>
      </c>
      <c r="J378" s="165" t="str">
        <f t="shared" si="92"/>
        <v>2年目賃金（アルバイト）123</v>
      </c>
      <c r="K378" s="165" t="str">
        <f>IFERROR(+VLOOKUP(J378,インプットシート!$B:$Z,25,0),"")</f>
        <v/>
      </c>
      <c r="L378" s="165" t="str">
        <f>IFERROR(+VLOOKUP(J378,インプットシート!$B:$Z,21,0),"")</f>
        <v/>
      </c>
      <c r="M378">
        <v>123</v>
      </c>
      <c r="N378" s="165" t="str">
        <f t="shared" si="93"/>
        <v>2年目家賃123</v>
      </c>
      <c r="O378" s="165" t="str">
        <f>IFERROR(+VLOOKUP(N378,インプットシート!$B:$Z,25,0),"")</f>
        <v/>
      </c>
      <c r="P378" s="165" t="str">
        <f>IFERROR(+VLOOKUP(N378,インプットシート!$B:$Z,21,0),"")</f>
        <v/>
      </c>
      <c r="Q378">
        <v>123</v>
      </c>
      <c r="R378" s="165" t="str">
        <f t="shared" si="94"/>
        <v>2年目光熱水費123</v>
      </c>
      <c r="S378" s="165" t="str">
        <f>IFERROR(+VLOOKUP(R378,インプットシート!$B:$Z,25,0),"")</f>
        <v/>
      </c>
      <c r="T378" s="165" t="str">
        <f>IFERROR(+VLOOKUP(R378,インプットシート!$B:$Z,21,0),"")</f>
        <v/>
      </c>
      <c r="U378">
        <v>123</v>
      </c>
      <c r="V378" s="165" t="str">
        <f t="shared" si="95"/>
        <v>2年目備品購入費123</v>
      </c>
      <c r="W378" s="165" t="str">
        <f>IFERROR(+VLOOKUP(V378,インプットシート!$B:$Z,25,0),"")</f>
        <v/>
      </c>
      <c r="X378" s="165" t="str">
        <f>IFERROR(+VLOOKUP(V378,インプットシート!$B:$Z,21,0),"")</f>
        <v/>
      </c>
      <c r="Y378">
        <v>123</v>
      </c>
      <c r="Z378" s="165" t="str">
        <f t="shared" si="96"/>
        <v>2年目消耗品費123</v>
      </c>
      <c r="AA378" s="165" t="str">
        <f>IFERROR(+VLOOKUP(Z378,インプットシート!$B:$Z,25,0),"")</f>
        <v/>
      </c>
      <c r="AB378" s="165" t="str">
        <f>IFERROR(+VLOOKUP(Z378,インプットシート!$B:$Z,21,0),"")</f>
        <v/>
      </c>
      <c r="AC378">
        <v>123</v>
      </c>
      <c r="AD378" s="165" t="str">
        <f t="shared" si="97"/>
        <v>2年目借料損料123</v>
      </c>
      <c r="AE378" s="165" t="str">
        <f>IFERROR(+VLOOKUP(AD378,インプットシート!$B:$Z,25,0),"")</f>
        <v/>
      </c>
      <c r="AF378" s="165" t="str">
        <f>IFERROR(+VLOOKUP(AD378,インプットシート!$B:$Z,21,0),"")</f>
        <v/>
      </c>
      <c r="AG378">
        <v>123</v>
      </c>
      <c r="AH378" s="165" t="str">
        <f t="shared" si="98"/>
        <v>2年目印刷製本費123</v>
      </c>
      <c r="AI378" s="165" t="str">
        <f>IFERROR(+VLOOKUP(AH378,インプットシート!$B:$Z,25,0),"")</f>
        <v/>
      </c>
      <c r="AJ378" s="165" t="str">
        <f>IFERROR(+VLOOKUP(AH378,インプットシート!$B:$Z,21,0),"")</f>
        <v/>
      </c>
      <c r="AK378">
        <v>123</v>
      </c>
      <c r="AL378" s="165" t="str">
        <f t="shared" si="99"/>
        <v>2年目通信運搬費123</v>
      </c>
      <c r="AM378" s="165" t="str">
        <f>IFERROR(+VLOOKUP(AL378,インプットシート!$B:$Z,25,0),"")</f>
        <v/>
      </c>
      <c r="AN378" s="165" t="str">
        <f>IFERROR(+VLOOKUP(AL378,インプットシート!$B:$Z,21,0),"")</f>
        <v/>
      </c>
      <c r="AO378">
        <v>123</v>
      </c>
      <c r="AP378" s="165" t="str">
        <f t="shared" si="100"/>
        <v>2年目委託費123</v>
      </c>
      <c r="AQ378" s="165" t="str">
        <f>IFERROR(+VLOOKUP(AP378,インプットシート!$B:$Z,25,0),"")</f>
        <v/>
      </c>
      <c r="AR378" s="165" t="str">
        <f>IFERROR(+VLOOKUP(AP378,インプットシート!$B:$Z,21,0),"")</f>
        <v/>
      </c>
      <c r="AS378">
        <v>123</v>
      </c>
      <c r="AT378" s="165" t="str">
        <f t="shared" si="101"/>
        <v>2年目雑役務費123</v>
      </c>
      <c r="AU378" s="165" t="str">
        <f>IFERROR(+VLOOKUP(AT378,インプットシート!$B:$Z,25,0),"")</f>
        <v/>
      </c>
      <c r="AV378" s="165" t="str">
        <f>IFERROR(+VLOOKUP(AT378,インプットシート!$B:$Z,21,0),"")</f>
        <v/>
      </c>
      <c r="AW378">
        <v>123</v>
      </c>
      <c r="AX378" s="165" t="str">
        <f t="shared" si="102"/>
        <v>2年目保険料123</v>
      </c>
      <c r="AY378" s="165" t="str">
        <f>IFERROR(+VLOOKUP(AX378,インプットシート!$B:$Z,25,0),"")</f>
        <v/>
      </c>
      <c r="AZ378" s="165" t="str">
        <f>IFERROR(+VLOOKUP(AX378,インプットシート!$B:$Z,21,0),"")</f>
        <v/>
      </c>
      <c r="BA378">
        <v>123</v>
      </c>
      <c r="BB378" s="165" t="str">
        <f t="shared" si="103"/>
        <v>2年目その他の経費123</v>
      </c>
      <c r="BC378" s="165" t="str">
        <f>IFERROR(+VLOOKUP(BB378,インプットシート!$B:$Z,25,0),"")</f>
        <v/>
      </c>
      <c r="BD378" s="165" t="str">
        <f>IFERROR(+VLOOKUP(BB378,インプットシート!$B:$Z,21,0),"")</f>
        <v/>
      </c>
      <c r="BE378">
        <v>123</v>
      </c>
      <c r="BF378" s="165" t="str">
        <f t="shared" si="104"/>
        <v>2年目参加費収入123</v>
      </c>
      <c r="BG378" s="165" t="str">
        <f>IFERROR(+VLOOKUP(BF378,インプットシート!$B:$Z,25,0),"")</f>
        <v/>
      </c>
      <c r="BH378" s="165" t="str">
        <f>IFERROR(+VLOOKUP(BF378,インプットシート!$B:$Z,21,0),"")</f>
        <v/>
      </c>
      <c r="BI378">
        <v>123</v>
      </c>
      <c r="BJ378" s="165" t="str">
        <f t="shared" si="105"/>
        <v>2年目寄付金・協賛金収入123</v>
      </c>
      <c r="BK378" s="165" t="str">
        <f>IFERROR(+VLOOKUP(BJ378,インプットシート!$B:$Z,25,0),"")</f>
        <v/>
      </c>
      <c r="BL378" s="165" t="str">
        <f>IFERROR(+VLOOKUP(BJ378,インプットシート!$B:$Z,21,0),"")</f>
        <v/>
      </c>
      <c r="BM378">
        <v>123</v>
      </c>
      <c r="BN378" s="165" t="str">
        <f t="shared" si="106"/>
        <v>2年目一般会計繰入金123</v>
      </c>
      <c r="BO378" s="165" t="str">
        <f>IFERROR(+VLOOKUP(BN378,インプットシート!$B:$Z,25,0),"")</f>
        <v/>
      </c>
      <c r="BP378" s="165" t="str">
        <f>IFERROR(+VLOOKUP(BN378,インプットシート!$B:$Z,21,0),"")</f>
        <v/>
      </c>
      <c r="BQ378">
        <v>123</v>
      </c>
      <c r="BR378" s="165" t="str">
        <f t="shared" si="107"/>
        <v>2年目賃金（職員）123</v>
      </c>
      <c r="BS378" s="165" t="str">
        <f>IFERROR(+VLOOKUP(BR378,インプットシート!$B:$Z,25,0),"")</f>
        <v/>
      </c>
      <c r="BT378" s="165" t="str">
        <f>IFERROR(+VLOOKUP(BR378,インプットシート!$B:$Z,21,0),"")</f>
        <v/>
      </c>
    </row>
    <row r="379" spans="1:72">
      <c r="A379">
        <v>124</v>
      </c>
      <c r="B379" s="165" t="str">
        <f t="shared" si="90"/>
        <v>2年目謝金124</v>
      </c>
      <c r="C379" s="165" t="str">
        <f>IFERROR(+VLOOKUP(B379,インプットシート!$B:$Z,25,0),"")</f>
        <v/>
      </c>
      <c r="D379" s="165" t="str">
        <f>IFERROR(+VLOOKUP(B379,インプットシート!$B:$Z,21,0),"")</f>
        <v/>
      </c>
      <c r="E379">
        <v>124</v>
      </c>
      <c r="F379" s="165" t="str">
        <f t="shared" si="91"/>
        <v>2年目旅費124</v>
      </c>
      <c r="G379" s="165" t="str">
        <f>IFERROR(+VLOOKUP(F379,インプットシート!$B:$Z,25,0),"")</f>
        <v/>
      </c>
      <c r="H379" s="165" t="str">
        <f>IFERROR(+VLOOKUP(F379,インプットシート!$B:$Z,21,0),"")</f>
        <v/>
      </c>
      <c r="I379">
        <v>124</v>
      </c>
      <c r="J379" s="165" t="str">
        <f t="shared" si="92"/>
        <v>2年目賃金（アルバイト）124</v>
      </c>
      <c r="K379" s="165" t="str">
        <f>IFERROR(+VLOOKUP(J379,インプットシート!$B:$Z,25,0),"")</f>
        <v/>
      </c>
      <c r="L379" s="165" t="str">
        <f>IFERROR(+VLOOKUP(J379,インプットシート!$B:$Z,21,0),"")</f>
        <v/>
      </c>
      <c r="M379">
        <v>124</v>
      </c>
      <c r="N379" s="165" t="str">
        <f t="shared" si="93"/>
        <v>2年目家賃124</v>
      </c>
      <c r="O379" s="165" t="str">
        <f>IFERROR(+VLOOKUP(N379,インプットシート!$B:$Z,25,0),"")</f>
        <v/>
      </c>
      <c r="P379" s="165" t="str">
        <f>IFERROR(+VLOOKUP(N379,インプットシート!$B:$Z,21,0),"")</f>
        <v/>
      </c>
      <c r="Q379">
        <v>124</v>
      </c>
      <c r="R379" s="165" t="str">
        <f t="shared" si="94"/>
        <v>2年目光熱水費124</v>
      </c>
      <c r="S379" s="165" t="str">
        <f>IFERROR(+VLOOKUP(R379,インプットシート!$B:$Z,25,0),"")</f>
        <v/>
      </c>
      <c r="T379" s="165" t="str">
        <f>IFERROR(+VLOOKUP(R379,インプットシート!$B:$Z,21,0),"")</f>
        <v/>
      </c>
      <c r="U379">
        <v>124</v>
      </c>
      <c r="V379" s="165" t="str">
        <f t="shared" si="95"/>
        <v>2年目備品購入費124</v>
      </c>
      <c r="W379" s="165" t="str">
        <f>IFERROR(+VLOOKUP(V379,インプットシート!$B:$Z,25,0),"")</f>
        <v/>
      </c>
      <c r="X379" s="165" t="str">
        <f>IFERROR(+VLOOKUP(V379,インプットシート!$B:$Z,21,0),"")</f>
        <v/>
      </c>
      <c r="Y379">
        <v>124</v>
      </c>
      <c r="Z379" s="165" t="str">
        <f t="shared" si="96"/>
        <v>2年目消耗品費124</v>
      </c>
      <c r="AA379" s="165" t="str">
        <f>IFERROR(+VLOOKUP(Z379,インプットシート!$B:$Z,25,0),"")</f>
        <v/>
      </c>
      <c r="AB379" s="165" t="str">
        <f>IFERROR(+VLOOKUP(Z379,インプットシート!$B:$Z,21,0),"")</f>
        <v/>
      </c>
      <c r="AC379">
        <v>124</v>
      </c>
      <c r="AD379" s="165" t="str">
        <f t="shared" si="97"/>
        <v>2年目借料損料124</v>
      </c>
      <c r="AE379" s="165" t="str">
        <f>IFERROR(+VLOOKUP(AD379,インプットシート!$B:$Z,25,0),"")</f>
        <v/>
      </c>
      <c r="AF379" s="165" t="str">
        <f>IFERROR(+VLOOKUP(AD379,インプットシート!$B:$Z,21,0),"")</f>
        <v/>
      </c>
      <c r="AG379">
        <v>124</v>
      </c>
      <c r="AH379" s="165" t="str">
        <f t="shared" si="98"/>
        <v>2年目印刷製本費124</v>
      </c>
      <c r="AI379" s="165" t="str">
        <f>IFERROR(+VLOOKUP(AH379,インプットシート!$B:$Z,25,0),"")</f>
        <v/>
      </c>
      <c r="AJ379" s="165" t="str">
        <f>IFERROR(+VLOOKUP(AH379,インプットシート!$B:$Z,21,0),"")</f>
        <v/>
      </c>
      <c r="AK379">
        <v>124</v>
      </c>
      <c r="AL379" s="165" t="str">
        <f t="shared" si="99"/>
        <v>2年目通信運搬費124</v>
      </c>
      <c r="AM379" s="165" t="str">
        <f>IFERROR(+VLOOKUP(AL379,インプットシート!$B:$Z,25,0),"")</f>
        <v/>
      </c>
      <c r="AN379" s="165" t="str">
        <f>IFERROR(+VLOOKUP(AL379,インプットシート!$B:$Z,21,0),"")</f>
        <v/>
      </c>
      <c r="AO379">
        <v>124</v>
      </c>
      <c r="AP379" s="165" t="str">
        <f t="shared" si="100"/>
        <v>2年目委託費124</v>
      </c>
      <c r="AQ379" s="165" t="str">
        <f>IFERROR(+VLOOKUP(AP379,インプットシート!$B:$Z,25,0),"")</f>
        <v/>
      </c>
      <c r="AR379" s="165" t="str">
        <f>IFERROR(+VLOOKUP(AP379,インプットシート!$B:$Z,21,0),"")</f>
        <v/>
      </c>
      <c r="AS379">
        <v>124</v>
      </c>
      <c r="AT379" s="165" t="str">
        <f t="shared" si="101"/>
        <v>2年目雑役務費124</v>
      </c>
      <c r="AU379" s="165" t="str">
        <f>IFERROR(+VLOOKUP(AT379,インプットシート!$B:$Z,25,0),"")</f>
        <v/>
      </c>
      <c r="AV379" s="165" t="str">
        <f>IFERROR(+VLOOKUP(AT379,インプットシート!$B:$Z,21,0),"")</f>
        <v/>
      </c>
      <c r="AW379">
        <v>124</v>
      </c>
      <c r="AX379" s="165" t="str">
        <f t="shared" si="102"/>
        <v>2年目保険料124</v>
      </c>
      <c r="AY379" s="165" t="str">
        <f>IFERROR(+VLOOKUP(AX379,インプットシート!$B:$Z,25,0),"")</f>
        <v/>
      </c>
      <c r="AZ379" s="165" t="str">
        <f>IFERROR(+VLOOKUP(AX379,インプットシート!$B:$Z,21,0),"")</f>
        <v/>
      </c>
      <c r="BA379">
        <v>124</v>
      </c>
      <c r="BB379" s="165" t="str">
        <f t="shared" si="103"/>
        <v>2年目その他の経費124</v>
      </c>
      <c r="BC379" s="165" t="str">
        <f>IFERROR(+VLOOKUP(BB379,インプットシート!$B:$Z,25,0),"")</f>
        <v/>
      </c>
      <c r="BD379" s="165" t="str">
        <f>IFERROR(+VLOOKUP(BB379,インプットシート!$B:$Z,21,0),"")</f>
        <v/>
      </c>
      <c r="BE379">
        <v>124</v>
      </c>
      <c r="BF379" s="165" t="str">
        <f t="shared" si="104"/>
        <v>2年目参加費収入124</v>
      </c>
      <c r="BG379" s="165" t="str">
        <f>IFERROR(+VLOOKUP(BF379,インプットシート!$B:$Z,25,0),"")</f>
        <v/>
      </c>
      <c r="BH379" s="165" t="str">
        <f>IFERROR(+VLOOKUP(BF379,インプットシート!$B:$Z,21,0),"")</f>
        <v/>
      </c>
      <c r="BI379">
        <v>124</v>
      </c>
      <c r="BJ379" s="165" t="str">
        <f t="shared" si="105"/>
        <v>2年目寄付金・協賛金収入124</v>
      </c>
      <c r="BK379" s="165" t="str">
        <f>IFERROR(+VLOOKUP(BJ379,インプットシート!$B:$Z,25,0),"")</f>
        <v/>
      </c>
      <c r="BL379" s="165" t="str">
        <f>IFERROR(+VLOOKUP(BJ379,インプットシート!$B:$Z,21,0),"")</f>
        <v/>
      </c>
      <c r="BM379">
        <v>124</v>
      </c>
      <c r="BN379" s="165" t="str">
        <f t="shared" si="106"/>
        <v>2年目一般会計繰入金124</v>
      </c>
      <c r="BO379" s="165" t="str">
        <f>IFERROR(+VLOOKUP(BN379,インプットシート!$B:$Z,25,0),"")</f>
        <v/>
      </c>
      <c r="BP379" s="165" t="str">
        <f>IFERROR(+VLOOKUP(BN379,インプットシート!$B:$Z,21,0),"")</f>
        <v/>
      </c>
      <c r="BQ379">
        <v>124</v>
      </c>
      <c r="BR379" s="165" t="str">
        <f t="shared" si="107"/>
        <v>2年目賃金（職員）124</v>
      </c>
      <c r="BS379" s="165" t="str">
        <f>IFERROR(+VLOOKUP(BR379,インプットシート!$B:$Z,25,0),"")</f>
        <v/>
      </c>
      <c r="BT379" s="165" t="str">
        <f>IFERROR(+VLOOKUP(BR379,インプットシート!$B:$Z,21,0),"")</f>
        <v/>
      </c>
    </row>
    <row r="380" spans="1:72">
      <c r="A380">
        <v>125</v>
      </c>
      <c r="B380" s="165" t="str">
        <f t="shared" si="90"/>
        <v>2年目謝金125</v>
      </c>
      <c r="C380" s="165" t="str">
        <f>IFERROR(+VLOOKUP(B380,インプットシート!$B:$Z,25,0),"")</f>
        <v/>
      </c>
      <c r="D380" s="165" t="str">
        <f>IFERROR(+VLOOKUP(B380,インプットシート!$B:$Z,21,0),"")</f>
        <v/>
      </c>
      <c r="E380">
        <v>125</v>
      </c>
      <c r="F380" s="165" t="str">
        <f t="shared" si="91"/>
        <v>2年目旅費125</v>
      </c>
      <c r="G380" s="165" t="str">
        <f>IFERROR(+VLOOKUP(F380,インプットシート!$B:$Z,25,0),"")</f>
        <v/>
      </c>
      <c r="H380" s="165" t="str">
        <f>IFERROR(+VLOOKUP(F380,インプットシート!$B:$Z,21,0),"")</f>
        <v/>
      </c>
      <c r="I380">
        <v>125</v>
      </c>
      <c r="J380" s="165" t="str">
        <f t="shared" si="92"/>
        <v>2年目賃金（アルバイト）125</v>
      </c>
      <c r="K380" s="165" t="str">
        <f>IFERROR(+VLOOKUP(J380,インプットシート!$B:$Z,25,0),"")</f>
        <v/>
      </c>
      <c r="L380" s="165" t="str">
        <f>IFERROR(+VLOOKUP(J380,インプットシート!$B:$Z,21,0),"")</f>
        <v/>
      </c>
      <c r="M380">
        <v>125</v>
      </c>
      <c r="N380" s="165" t="str">
        <f t="shared" si="93"/>
        <v>2年目家賃125</v>
      </c>
      <c r="O380" s="165" t="str">
        <f>IFERROR(+VLOOKUP(N380,インプットシート!$B:$Z,25,0),"")</f>
        <v/>
      </c>
      <c r="P380" s="165" t="str">
        <f>IFERROR(+VLOOKUP(N380,インプットシート!$B:$Z,21,0),"")</f>
        <v/>
      </c>
      <c r="Q380">
        <v>125</v>
      </c>
      <c r="R380" s="165" t="str">
        <f t="shared" si="94"/>
        <v>2年目光熱水費125</v>
      </c>
      <c r="S380" s="165" t="str">
        <f>IFERROR(+VLOOKUP(R380,インプットシート!$B:$Z,25,0),"")</f>
        <v/>
      </c>
      <c r="T380" s="165" t="str">
        <f>IFERROR(+VLOOKUP(R380,インプットシート!$B:$Z,21,0),"")</f>
        <v/>
      </c>
      <c r="U380">
        <v>125</v>
      </c>
      <c r="V380" s="165" t="str">
        <f t="shared" si="95"/>
        <v>2年目備品購入費125</v>
      </c>
      <c r="W380" s="165" t="str">
        <f>IFERROR(+VLOOKUP(V380,インプットシート!$B:$Z,25,0),"")</f>
        <v/>
      </c>
      <c r="X380" s="165" t="str">
        <f>IFERROR(+VLOOKUP(V380,インプットシート!$B:$Z,21,0),"")</f>
        <v/>
      </c>
      <c r="Y380">
        <v>125</v>
      </c>
      <c r="Z380" s="165" t="str">
        <f t="shared" si="96"/>
        <v>2年目消耗品費125</v>
      </c>
      <c r="AA380" s="165" t="str">
        <f>IFERROR(+VLOOKUP(Z380,インプットシート!$B:$Z,25,0),"")</f>
        <v/>
      </c>
      <c r="AB380" s="165" t="str">
        <f>IFERROR(+VLOOKUP(Z380,インプットシート!$B:$Z,21,0),"")</f>
        <v/>
      </c>
      <c r="AC380">
        <v>125</v>
      </c>
      <c r="AD380" s="165" t="str">
        <f t="shared" si="97"/>
        <v>2年目借料損料125</v>
      </c>
      <c r="AE380" s="165" t="str">
        <f>IFERROR(+VLOOKUP(AD380,インプットシート!$B:$Z,25,0),"")</f>
        <v/>
      </c>
      <c r="AF380" s="165" t="str">
        <f>IFERROR(+VLOOKUP(AD380,インプットシート!$B:$Z,21,0),"")</f>
        <v/>
      </c>
      <c r="AG380">
        <v>125</v>
      </c>
      <c r="AH380" s="165" t="str">
        <f t="shared" si="98"/>
        <v>2年目印刷製本費125</v>
      </c>
      <c r="AI380" s="165" t="str">
        <f>IFERROR(+VLOOKUP(AH380,インプットシート!$B:$Z,25,0),"")</f>
        <v/>
      </c>
      <c r="AJ380" s="165" t="str">
        <f>IFERROR(+VLOOKUP(AH380,インプットシート!$B:$Z,21,0),"")</f>
        <v/>
      </c>
      <c r="AK380">
        <v>125</v>
      </c>
      <c r="AL380" s="165" t="str">
        <f t="shared" si="99"/>
        <v>2年目通信運搬費125</v>
      </c>
      <c r="AM380" s="165" t="str">
        <f>IFERROR(+VLOOKUP(AL380,インプットシート!$B:$Z,25,0),"")</f>
        <v/>
      </c>
      <c r="AN380" s="165" t="str">
        <f>IFERROR(+VLOOKUP(AL380,インプットシート!$B:$Z,21,0),"")</f>
        <v/>
      </c>
      <c r="AO380">
        <v>125</v>
      </c>
      <c r="AP380" s="165" t="str">
        <f t="shared" si="100"/>
        <v>2年目委託費125</v>
      </c>
      <c r="AQ380" s="165" t="str">
        <f>IFERROR(+VLOOKUP(AP380,インプットシート!$B:$Z,25,0),"")</f>
        <v/>
      </c>
      <c r="AR380" s="165" t="str">
        <f>IFERROR(+VLOOKUP(AP380,インプットシート!$B:$Z,21,0),"")</f>
        <v/>
      </c>
      <c r="AS380">
        <v>125</v>
      </c>
      <c r="AT380" s="165" t="str">
        <f t="shared" si="101"/>
        <v>2年目雑役務費125</v>
      </c>
      <c r="AU380" s="165" t="str">
        <f>IFERROR(+VLOOKUP(AT380,インプットシート!$B:$Z,25,0),"")</f>
        <v/>
      </c>
      <c r="AV380" s="165" t="str">
        <f>IFERROR(+VLOOKUP(AT380,インプットシート!$B:$Z,21,0),"")</f>
        <v/>
      </c>
      <c r="AW380">
        <v>125</v>
      </c>
      <c r="AX380" s="165" t="str">
        <f t="shared" si="102"/>
        <v>2年目保険料125</v>
      </c>
      <c r="AY380" s="165" t="str">
        <f>IFERROR(+VLOOKUP(AX380,インプットシート!$B:$Z,25,0),"")</f>
        <v/>
      </c>
      <c r="AZ380" s="165" t="str">
        <f>IFERROR(+VLOOKUP(AX380,インプットシート!$B:$Z,21,0),"")</f>
        <v/>
      </c>
      <c r="BA380">
        <v>125</v>
      </c>
      <c r="BB380" s="165" t="str">
        <f t="shared" si="103"/>
        <v>2年目その他の経費125</v>
      </c>
      <c r="BC380" s="165" t="str">
        <f>IFERROR(+VLOOKUP(BB380,インプットシート!$B:$Z,25,0),"")</f>
        <v/>
      </c>
      <c r="BD380" s="165" t="str">
        <f>IFERROR(+VLOOKUP(BB380,インプットシート!$B:$Z,21,0),"")</f>
        <v/>
      </c>
      <c r="BE380">
        <v>125</v>
      </c>
      <c r="BF380" s="165" t="str">
        <f t="shared" si="104"/>
        <v>2年目参加費収入125</v>
      </c>
      <c r="BG380" s="165" t="str">
        <f>IFERROR(+VLOOKUP(BF380,インプットシート!$B:$Z,25,0),"")</f>
        <v/>
      </c>
      <c r="BH380" s="165" t="str">
        <f>IFERROR(+VLOOKUP(BF380,インプットシート!$B:$Z,21,0),"")</f>
        <v/>
      </c>
      <c r="BI380">
        <v>125</v>
      </c>
      <c r="BJ380" s="165" t="str">
        <f t="shared" si="105"/>
        <v>2年目寄付金・協賛金収入125</v>
      </c>
      <c r="BK380" s="165" t="str">
        <f>IFERROR(+VLOOKUP(BJ380,インプットシート!$B:$Z,25,0),"")</f>
        <v/>
      </c>
      <c r="BL380" s="165" t="str">
        <f>IFERROR(+VLOOKUP(BJ380,インプットシート!$B:$Z,21,0),"")</f>
        <v/>
      </c>
      <c r="BM380">
        <v>125</v>
      </c>
      <c r="BN380" s="165" t="str">
        <f t="shared" si="106"/>
        <v>2年目一般会計繰入金125</v>
      </c>
      <c r="BO380" s="165" t="str">
        <f>IFERROR(+VLOOKUP(BN380,インプットシート!$B:$Z,25,0),"")</f>
        <v/>
      </c>
      <c r="BP380" s="165" t="str">
        <f>IFERROR(+VLOOKUP(BN380,インプットシート!$B:$Z,21,0),"")</f>
        <v/>
      </c>
      <c r="BQ380">
        <v>125</v>
      </c>
      <c r="BR380" s="165" t="str">
        <f t="shared" si="107"/>
        <v>2年目賃金（職員）125</v>
      </c>
      <c r="BS380" s="165" t="str">
        <f>IFERROR(+VLOOKUP(BR380,インプットシート!$B:$Z,25,0),"")</f>
        <v/>
      </c>
      <c r="BT380" s="165" t="str">
        <f>IFERROR(+VLOOKUP(BR380,インプットシート!$B:$Z,21,0),"")</f>
        <v/>
      </c>
    </row>
    <row r="381" spans="1:72">
      <c r="A381">
        <v>126</v>
      </c>
      <c r="B381" s="165" t="str">
        <f t="shared" si="90"/>
        <v>2年目謝金126</v>
      </c>
      <c r="C381" s="165" t="str">
        <f>IFERROR(+VLOOKUP(B381,インプットシート!$B:$Z,25,0),"")</f>
        <v/>
      </c>
      <c r="D381" s="165" t="str">
        <f>IFERROR(+VLOOKUP(B381,インプットシート!$B:$Z,21,0),"")</f>
        <v/>
      </c>
      <c r="E381">
        <v>126</v>
      </c>
      <c r="F381" s="165" t="str">
        <f t="shared" si="91"/>
        <v>2年目旅費126</v>
      </c>
      <c r="G381" s="165" t="str">
        <f>IFERROR(+VLOOKUP(F381,インプットシート!$B:$Z,25,0),"")</f>
        <v/>
      </c>
      <c r="H381" s="165" t="str">
        <f>IFERROR(+VLOOKUP(F381,インプットシート!$B:$Z,21,0),"")</f>
        <v/>
      </c>
      <c r="I381">
        <v>126</v>
      </c>
      <c r="J381" s="165" t="str">
        <f t="shared" si="92"/>
        <v>2年目賃金（アルバイト）126</v>
      </c>
      <c r="K381" s="165" t="str">
        <f>IFERROR(+VLOOKUP(J381,インプットシート!$B:$Z,25,0),"")</f>
        <v/>
      </c>
      <c r="L381" s="165" t="str">
        <f>IFERROR(+VLOOKUP(J381,インプットシート!$B:$Z,21,0),"")</f>
        <v/>
      </c>
      <c r="M381">
        <v>126</v>
      </c>
      <c r="N381" s="165" t="str">
        <f t="shared" si="93"/>
        <v>2年目家賃126</v>
      </c>
      <c r="O381" s="165" t="str">
        <f>IFERROR(+VLOOKUP(N381,インプットシート!$B:$Z,25,0),"")</f>
        <v/>
      </c>
      <c r="P381" s="165" t="str">
        <f>IFERROR(+VLOOKUP(N381,インプットシート!$B:$Z,21,0),"")</f>
        <v/>
      </c>
      <c r="Q381">
        <v>126</v>
      </c>
      <c r="R381" s="165" t="str">
        <f t="shared" si="94"/>
        <v>2年目光熱水費126</v>
      </c>
      <c r="S381" s="165" t="str">
        <f>IFERROR(+VLOOKUP(R381,インプットシート!$B:$Z,25,0),"")</f>
        <v/>
      </c>
      <c r="T381" s="165" t="str">
        <f>IFERROR(+VLOOKUP(R381,インプットシート!$B:$Z,21,0),"")</f>
        <v/>
      </c>
      <c r="U381">
        <v>126</v>
      </c>
      <c r="V381" s="165" t="str">
        <f t="shared" si="95"/>
        <v>2年目備品購入費126</v>
      </c>
      <c r="W381" s="165" t="str">
        <f>IFERROR(+VLOOKUP(V381,インプットシート!$B:$Z,25,0),"")</f>
        <v/>
      </c>
      <c r="X381" s="165" t="str">
        <f>IFERROR(+VLOOKUP(V381,インプットシート!$B:$Z,21,0),"")</f>
        <v/>
      </c>
      <c r="Y381">
        <v>126</v>
      </c>
      <c r="Z381" s="165" t="str">
        <f t="shared" si="96"/>
        <v>2年目消耗品費126</v>
      </c>
      <c r="AA381" s="165" t="str">
        <f>IFERROR(+VLOOKUP(Z381,インプットシート!$B:$Z,25,0),"")</f>
        <v/>
      </c>
      <c r="AB381" s="165" t="str">
        <f>IFERROR(+VLOOKUP(Z381,インプットシート!$B:$Z,21,0),"")</f>
        <v/>
      </c>
      <c r="AC381">
        <v>126</v>
      </c>
      <c r="AD381" s="165" t="str">
        <f t="shared" si="97"/>
        <v>2年目借料損料126</v>
      </c>
      <c r="AE381" s="165" t="str">
        <f>IFERROR(+VLOOKUP(AD381,インプットシート!$B:$Z,25,0),"")</f>
        <v/>
      </c>
      <c r="AF381" s="165" t="str">
        <f>IFERROR(+VLOOKUP(AD381,インプットシート!$B:$Z,21,0),"")</f>
        <v/>
      </c>
      <c r="AG381">
        <v>126</v>
      </c>
      <c r="AH381" s="165" t="str">
        <f t="shared" si="98"/>
        <v>2年目印刷製本費126</v>
      </c>
      <c r="AI381" s="165" t="str">
        <f>IFERROR(+VLOOKUP(AH381,インプットシート!$B:$Z,25,0),"")</f>
        <v/>
      </c>
      <c r="AJ381" s="165" t="str">
        <f>IFERROR(+VLOOKUP(AH381,インプットシート!$B:$Z,21,0),"")</f>
        <v/>
      </c>
      <c r="AK381">
        <v>126</v>
      </c>
      <c r="AL381" s="165" t="str">
        <f t="shared" si="99"/>
        <v>2年目通信運搬費126</v>
      </c>
      <c r="AM381" s="165" t="str">
        <f>IFERROR(+VLOOKUP(AL381,インプットシート!$B:$Z,25,0),"")</f>
        <v/>
      </c>
      <c r="AN381" s="165" t="str">
        <f>IFERROR(+VLOOKUP(AL381,インプットシート!$B:$Z,21,0),"")</f>
        <v/>
      </c>
      <c r="AO381">
        <v>126</v>
      </c>
      <c r="AP381" s="165" t="str">
        <f t="shared" si="100"/>
        <v>2年目委託費126</v>
      </c>
      <c r="AQ381" s="165" t="str">
        <f>IFERROR(+VLOOKUP(AP381,インプットシート!$B:$Z,25,0),"")</f>
        <v/>
      </c>
      <c r="AR381" s="165" t="str">
        <f>IFERROR(+VLOOKUP(AP381,インプットシート!$B:$Z,21,0),"")</f>
        <v/>
      </c>
      <c r="AS381">
        <v>126</v>
      </c>
      <c r="AT381" s="165" t="str">
        <f t="shared" si="101"/>
        <v>2年目雑役務費126</v>
      </c>
      <c r="AU381" s="165" t="str">
        <f>IFERROR(+VLOOKUP(AT381,インプットシート!$B:$Z,25,0),"")</f>
        <v/>
      </c>
      <c r="AV381" s="165" t="str">
        <f>IFERROR(+VLOOKUP(AT381,インプットシート!$B:$Z,21,0),"")</f>
        <v/>
      </c>
      <c r="AW381">
        <v>126</v>
      </c>
      <c r="AX381" s="165" t="str">
        <f t="shared" si="102"/>
        <v>2年目保険料126</v>
      </c>
      <c r="AY381" s="165" t="str">
        <f>IFERROR(+VLOOKUP(AX381,インプットシート!$B:$Z,25,0),"")</f>
        <v/>
      </c>
      <c r="AZ381" s="165" t="str">
        <f>IFERROR(+VLOOKUP(AX381,インプットシート!$B:$Z,21,0),"")</f>
        <v/>
      </c>
      <c r="BA381">
        <v>126</v>
      </c>
      <c r="BB381" s="165" t="str">
        <f t="shared" si="103"/>
        <v>2年目その他の経費126</v>
      </c>
      <c r="BC381" s="165" t="str">
        <f>IFERROR(+VLOOKUP(BB381,インプットシート!$B:$Z,25,0),"")</f>
        <v/>
      </c>
      <c r="BD381" s="165" t="str">
        <f>IFERROR(+VLOOKUP(BB381,インプットシート!$B:$Z,21,0),"")</f>
        <v/>
      </c>
      <c r="BE381">
        <v>126</v>
      </c>
      <c r="BF381" s="165" t="str">
        <f t="shared" si="104"/>
        <v>2年目参加費収入126</v>
      </c>
      <c r="BG381" s="165" t="str">
        <f>IFERROR(+VLOOKUP(BF381,インプットシート!$B:$Z,25,0),"")</f>
        <v/>
      </c>
      <c r="BH381" s="165" t="str">
        <f>IFERROR(+VLOOKUP(BF381,インプットシート!$B:$Z,21,0),"")</f>
        <v/>
      </c>
      <c r="BI381">
        <v>126</v>
      </c>
      <c r="BJ381" s="165" t="str">
        <f t="shared" si="105"/>
        <v>2年目寄付金・協賛金収入126</v>
      </c>
      <c r="BK381" s="165" t="str">
        <f>IFERROR(+VLOOKUP(BJ381,インプットシート!$B:$Z,25,0),"")</f>
        <v/>
      </c>
      <c r="BL381" s="165" t="str">
        <f>IFERROR(+VLOOKUP(BJ381,インプットシート!$B:$Z,21,0),"")</f>
        <v/>
      </c>
      <c r="BM381">
        <v>126</v>
      </c>
      <c r="BN381" s="165" t="str">
        <f t="shared" si="106"/>
        <v>2年目一般会計繰入金126</v>
      </c>
      <c r="BO381" s="165" t="str">
        <f>IFERROR(+VLOOKUP(BN381,インプットシート!$B:$Z,25,0),"")</f>
        <v/>
      </c>
      <c r="BP381" s="165" t="str">
        <f>IFERROR(+VLOOKUP(BN381,インプットシート!$B:$Z,21,0),"")</f>
        <v/>
      </c>
      <c r="BQ381">
        <v>126</v>
      </c>
      <c r="BR381" s="165" t="str">
        <f t="shared" si="107"/>
        <v>2年目賃金（職員）126</v>
      </c>
      <c r="BS381" s="165" t="str">
        <f>IFERROR(+VLOOKUP(BR381,インプットシート!$B:$Z,25,0),"")</f>
        <v/>
      </c>
      <c r="BT381" s="165" t="str">
        <f>IFERROR(+VLOOKUP(BR381,インプットシート!$B:$Z,21,0),"")</f>
        <v/>
      </c>
    </row>
    <row r="382" spans="1:72">
      <c r="A382">
        <v>127</v>
      </c>
      <c r="B382" s="165" t="str">
        <f t="shared" si="90"/>
        <v>2年目謝金127</v>
      </c>
      <c r="C382" s="165" t="str">
        <f>IFERROR(+VLOOKUP(B382,インプットシート!$B:$Z,25,0),"")</f>
        <v/>
      </c>
      <c r="D382" s="165" t="str">
        <f>IFERROR(+VLOOKUP(B382,インプットシート!$B:$Z,21,0),"")</f>
        <v/>
      </c>
      <c r="E382">
        <v>127</v>
      </c>
      <c r="F382" s="165" t="str">
        <f t="shared" si="91"/>
        <v>2年目旅費127</v>
      </c>
      <c r="G382" s="165" t="str">
        <f>IFERROR(+VLOOKUP(F382,インプットシート!$B:$Z,25,0),"")</f>
        <v/>
      </c>
      <c r="H382" s="165" t="str">
        <f>IFERROR(+VLOOKUP(F382,インプットシート!$B:$Z,21,0),"")</f>
        <v/>
      </c>
      <c r="I382">
        <v>127</v>
      </c>
      <c r="J382" s="165" t="str">
        <f t="shared" si="92"/>
        <v>2年目賃金（アルバイト）127</v>
      </c>
      <c r="K382" s="165" t="str">
        <f>IFERROR(+VLOOKUP(J382,インプットシート!$B:$Z,25,0),"")</f>
        <v/>
      </c>
      <c r="L382" s="165" t="str">
        <f>IFERROR(+VLOOKUP(J382,インプットシート!$B:$Z,21,0),"")</f>
        <v/>
      </c>
      <c r="M382">
        <v>127</v>
      </c>
      <c r="N382" s="165" t="str">
        <f t="shared" si="93"/>
        <v>2年目家賃127</v>
      </c>
      <c r="O382" s="165" t="str">
        <f>IFERROR(+VLOOKUP(N382,インプットシート!$B:$Z,25,0),"")</f>
        <v/>
      </c>
      <c r="P382" s="165" t="str">
        <f>IFERROR(+VLOOKUP(N382,インプットシート!$B:$Z,21,0),"")</f>
        <v/>
      </c>
      <c r="Q382">
        <v>127</v>
      </c>
      <c r="R382" s="165" t="str">
        <f t="shared" si="94"/>
        <v>2年目光熱水費127</v>
      </c>
      <c r="S382" s="165" t="str">
        <f>IFERROR(+VLOOKUP(R382,インプットシート!$B:$Z,25,0),"")</f>
        <v/>
      </c>
      <c r="T382" s="165" t="str">
        <f>IFERROR(+VLOOKUP(R382,インプットシート!$B:$Z,21,0),"")</f>
        <v/>
      </c>
      <c r="U382">
        <v>127</v>
      </c>
      <c r="V382" s="165" t="str">
        <f t="shared" si="95"/>
        <v>2年目備品購入費127</v>
      </c>
      <c r="W382" s="165" t="str">
        <f>IFERROR(+VLOOKUP(V382,インプットシート!$B:$Z,25,0),"")</f>
        <v/>
      </c>
      <c r="X382" s="165" t="str">
        <f>IFERROR(+VLOOKUP(V382,インプットシート!$B:$Z,21,0),"")</f>
        <v/>
      </c>
      <c r="Y382">
        <v>127</v>
      </c>
      <c r="Z382" s="165" t="str">
        <f t="shared" si="96"/>
        <v>2年目消耗品費127</v>
      </c>
      <c r="AA382" s="165" t="str">
        <f>IFERROR(+VLOOKUP(Z382,インプットシート!$B:$Z,25,0),"")</f>
        <v/>
      </c>
      <c r="AB382" s="165" t="str">
        <f>IFERROR(+VLOOKUP(Z382,インプットシート!$B:$Z,21,0),"")</f>
        <v/>
      </c>
      <c r="AC382">
        <v>127</v>
      </c>
      <c r="AD382" s="165" t="str">
        <f t="shared" si="97"/>
        <v>2年目借料損料127</v>
      </c>
      <c r="AE382" s="165" t="str">
        <f>IFERROR(+VLOOKUP(AD382,インプットシート!$B:$Z,25,0),"")</f>
        <v/>
      </c>
      <c r="AF382" s="165" t="str">
        <f>IFERROR(+VLOOKUP(AD382,インプットシート!$B:$Z,21,0),"")</f>
        <v/>
      </c>
      <c r="AG382">
        <v>127</v>
      </c>
      <c r="AH382" s="165" t="str">
        <f t="shared" si="98"/>
        <v>2年目印刷製本費127</v>
      </c>
      <c r="AI382" s="165" t="str">
        <f>IFERROR(+VLOOKUP(AH382,インプットシート!$B:$Z,25,0),"")</f>
        <v/>
      </c>
      <c r="AJ382" s="165" t="str">
        <f>IFERROR(+VLOOKUP(AH382,インプットシート!$B:$Z,21,0),"")</f>
        <v/>
      </c>
      <c r="AK382">
        <v>127</v>
      </c>
      <c r="AL382" s="165" t="str">
        <f t="shared" si="99"/>
        <v>2年目通信運搬費127</v>
      </c>
      <c r="AM382" s="165" t="str">
        <f>IFERROR(+VLOOKUP(AL382,インプットシート!$B:$Z,25,0),"")</f>
        <v/>
      </c>
      <c r="AN382" s="165" t="str">
        <f>IFERROR(+VLOOKUP(AL382,インプットシート!$B:$Z,21,0),"")</f>
        <v/>
      </c>
      <c r="AO382">
        <v>127</v>
      </c>
      <c r="AP382" s="165" t="str">
        <f t="shared" si="100"/>
        <v>2年目委託費127</v>
      </c>
      <c r="AQ382" s="165" t="str">
        <f>IFERROR(+VLOOKUP(AP382,インプットシート!$B:$Z,25,0),"")</f>
        <v/>
      </c>
      <c r="AR382" s="165" t="str">
        <f>IFERROR(+VLOOKUP(AP382,インプットシート!$B:$Z,21,0),"")</f>
        <v/>
      </c>
      <c r="AS382">
        <v>127</v>
      </c>
      <c r="AT382" s="165" t="str">
        <f t="shared" si="101"/>
        <v>2年目雑役務費127</v>
      </c>
      <c r="AU382" s="165" t="str">
        <f>IFERROR(+VLOOKUP(AT382,インプットシート!$B:$Z,25,0),"")</f>
        <v/>
      </c>
      <c r="AV382" s="165" t="str">
        <f>IFERROR(+VLOOKUP(AT382,インプットシート!$B:$Z,21,0),"")</f>
        <v/>
      </c>
      <c r="AW382">
        <v>127</v>
      </c>
      <c r="AX382" s="165" t="str">
        <f t="shared" si="102"/>
        <v>2年目保険料127</v>
      </c>
      <c r="AY382" s="165" t="str">
        <f>IFERROR(+VLOOKUP(AX382,インプットシート!$B:$Z,25,0),"")</f>
        <v/>
      </c>
      <c r="AZ382" s="165" t="str">
        <f>IFERROR(+VLOOKUP(AX382,インプットシート!$B:$Z,21,0),"")</f>
        <v/>
      </c>
      <c r="BA382">
        <v>127</v>
      </c>
      <c r="BB382" s="165" t="str">
        <f t="shared" si="103"/>
        <v>2年目その他の経費127</v>
      </c>
      <c r="BC382" s="165" t="str">
        <f>IFERROR(+VLOOKUP(BB382,インプットシート!$B:$Z,25,0),"")</f>
        <v/>
      </c>
      <c r="BD382" s="165" t="str">
        <f>IFERROR(+VLOOKUP(BB382,インプットシート!$B:$Z,21,0),"")</f>
        <v/>
      </c>
      <c r="BE382">
        <v>127</v>
      </c>
      <c r="BF382" s="165" t="str">
        <f t="shared" si="104"/>
        <v>2年目参加費収入127</v>
      </c>
      <c r="BG382" s="165" t="str">
        <f>IFERROR(+VLOOKUP(BF382,インプットシート!$B:$Z,25,0),"")</f>
        <v/>
      </c>
      <c r="BH382" s="165" t="str">
        <f>IFERROR(+VLOOKUP(BF382,インプットシート!$B:$Z,21,0),"")</f>
        <v/>
      </c>
      <c r="BI382">
        <v>127</v>
      </c>
      <c r="BJ382" s="165" t="str">
        <f t="shared" si="105"/>
        <v>2年目寄付金・協賛金収入127</v>
      </c>
      <c r="BK382" s="165" t="str">
        <f>IFERROR(+VLOOKUP(BJ382,インプットシート!$B:$Z,25,0),"")</f>
        <v/>
      </c>
      <c r="BL382" s="165" t="str">
        <f>IFERROR(+VLOOKUP(BJ382,インプットシート!$B:$Z,21,0),"")</f>
        <v/>
      </c>
      <c r="BM382">
        <v>127</v>
      </c>
      <c r="BN382" s="165" t="str">
        <f t="shared" si="106"/>
        <v>2年目一般会計繰入金127</v>
      </c>
      <c r="BO382" s="165" t="str">
        <f>IFERROR(+VLOOKUP(BN382,インプットシート!$B:$Z,25,0),"")</f>
        <v/>
      </c>
      <c r="BP382" s="165" t="str">
        <f>IFERROR(+VLOOKUP(BN382,インプットシート!$B:$Z,21,0),"")</f>
        <v/>
      </c>
      <c r="BQ382">
        <v>127</v>
      </c>
      <c r="BR382" s="165" t="str">
        <f t="shared" si="107"/>
        <v>2年目賃金（職員）127</v>
      </c>
      <c r="BS382" s="165" t="str">
        <f>IFERROR(+VLOOKUP(BR382,インプットシート!$B:$Z,25,0),"")</f>
        <v/>
      </c>
      <c r="BT382" s="165" t="str">
        <f>IFERROR(+VLOOKUP(BR382,インプットシート!$B:$Z,21,0),"")</f>
        <v/>
      </c>
    </row>
    <row r="383" spans="1:72">
      <c r="A383">
        <v>128</v>
      </c>
      <c r="B383" s="165" t="str">
        <f t="shared" si="90"/>
        <v>2年目謝金128</v>
      </c>
      <c r="C383" s="165" t="str">
        <f>IFERROR(+VLOOKUP(B383,インプットシート!$B:$Z,25,0),"")</f>
        <v/>
      </c>
      <c r="D383" s="165" t="str">
        <f>IFERROR(+VLOOKUP(B383,インプットシート!$B:$Z,21,0),"")</f>
        <v/>
      </c>
      <c r="E383">
        <v>128</v>
      </c>
      <c r="F383" s="165" t="str">
        <f t="shared" si="91"/>
        <v>2年目旅費128</v>
      </c>
      <c r="G383" s="165" t="str">
        <f>IFERROR(+VLOOKUP(F383,インプットシート!$B:$Z,25,0),"")</f>
        <v/>
      </c>
      <c r="H383" s="165" t="str">
        <f>IFERROR(+VLOOKUP(F383,インプットシート!$B:$Z,21,0),"")</f>
        <v/>
      </c>
      <c r="I383">
        <v>128</v>
      </c>
      <c r="J383" s="165" t="str">
        <f t="shared" si="92"/>
        <v>2年目賃金（アルバイト）128</v>
      </c>
      <c r="K383" s="165" t="str">
        <f>IFERROR(+VLOOKUP(J383,インプットシート!$B:$Z,25,0),"")</f>
        <v/>
      </c>
      <c r="L383" s="165" t="str">
        <f>IFERROR(+VLOOKUP(J383,インプットシート!$B:$Z,21,0),"")</f>
        <v/>
      </c>
      <c r="M383">
        <v>128</v>
      </c>
      <c r="N383" s="165" t="str">
        <f t="shared" si="93"/>
        <v>2年目家賃128</v>
      </c>
      <c r="O383" s="165" t="str">
        <f>IFERROR(+VLOOKUP(N383,インプットシート!$B:$Z,25,0),"")</f>
        <v/>
      </c>
      <c r="P383" s="165" t="str">
        <f>IFERROR(+VLOOKUP(N383,インプットシート!$B:$Z,21,0),"")</f>
        <v/>
      </c>
      <c r="Q383">
        <v>128</v>
      </c>
      <c r="R383" s="165" t="str">
        <f t="shared" si="94"/>
        <v>2年目光熱水費128</v>
      </c>
      <c r="S383" s="165" t="str">
        <f>IFERROR(+VLOOKUP(R383,インプットシート!$B:$Z,25,0),"")</f>
        <v/>
      </c>
      <c r="T383" s="165" t="str">
        <f>IFERROR(+VLOOKUP(R383,インプットシート!$B:$Z,21,0),"")</f>
        <v/>
      </c>
      <c r="U383">
        <v>128</v>
      </c>
      <c r="V383" s="165" t="str">
        <f t="shared" si="95"/>
        <v>2年目備品購入費128</v>
      </c>
      <c r="W383" s="165" t="str">
        <f>IFERROR(+VLOOKUP(V383,インプットシート!$B:$Z,25,0),"")</f>
        <v/>
      </c>
      <c r="X383" s="165" t="str">
        <f>IFERROR(+VLOOKUP(V383,インプットシート!$B:$Z,21,0),"")</f>
        <v/>
      </c>
      <c r="Y383">
        <v>128</v>
      </c>
      <c r="Z383" s="165" t="str">
        <f t="shared" si="96"/>
        <v>2年目消耗品費128</v>
      </c>
      <c r="AA383" s="165" t="str">
        <f>IFERROR(+VLOOKUP(Z383,インプットシート!$B:$Z,25,0),"")</f>
        <v/>
      </c>
      <c r="AB383" s="165" t="str">
        <f>IFERROR(+VLOOKUP(Z383,インプットシート!$B:$Z,21,0),"")</f>
        <v/>
      </c>
      <c r="AC383">
        <v>128</v>
      </c>
      <c r="AD383" s="165" t="str">
        <f t="shared" si="97"/>
        <v>2年目借料損料128</v>
      </c>
      <c r="AE383" s="165" t="str">
        <f>IFERROR(+VLOOKUP(AD383,インプットシート!$B:$Z,25,0),"")</f>
        <v/>
      </c>
      <c r="AF383" s="165" t="str">
        <f>IFERROR(+VLOOKUP(AD383,インプットシート!$B:$Z,21,0),"")</f>
        <v/>
      </c>
      <c r="AG383">
        <v>128</v>
      </c>
      <c r="AH383" s="165" t="str">
        <f t="shared" si="98"/>
        <v>2年目印刷製本費128</v>
      </c>
      <c r="AI383" s="165" t="str">
        <f>IFERROR(+VLOOKUP(AH383,インプットシート!$B:$Z,25,0),"")</f>
        <v/>
      </c>
      <c r="AJ383" s="165" t="str">
        <f>IFERROR(+VLOOKUP(AH383,インプットシート!$B:$Z,21,0),"")</f>
        <v/>
      </c>
      <c r="AK383">
        <v>128</v>
      </c>
      <c r="AL383" s="165" t="str">
        <f t="shared" si="99"/>
        <v>2年目通信運搬費128</v>
      </c>
      <c r="AM383" s="165" t="str">
        <f>IFERROR(+VLOOKUP(AL383,インプットシート!$B:$Z,25,0),"")</f>
        <v/>
      </c>
      <c r="AN383" s="165" t="str">
        <f>IFERROR(+VLOOKUP(AL383,インプットシート!$B:$Z,21,0),"")</f>
        <v/>
      </c>
      <c r="AO383">
        <v>128</v>
      </c>
      <c r="AP383" s="165" t="str">
        <f t="shared" si="100"/>
        <v>2年目委託費128</v>
      </c>
      <c r="AQ383" s="165" t="str">
        <f>IFERROR(+VLOOKUP(AP383,インプットシート!$B:$Z,25,0),"")</f>
        <v/>
      </c>
      <c r="AR383" s="165" t="str">
        <f>IFERROR(+VLOOKUP(AP383,インプットシート!$B:$Z,21,0),"")</f>
        <v/>
      </c>
      <c r="AS383">
        <v>128</v>
      </c>
      <c r="AT383" s="165" t="str">
        <f t="shared" si="101"/>
        <v>2年目雑役務費128</v>
      </c>
      <c r="AU383" s="165" t="str">
        <f>IFERROR(+VLOOKUP(AT383,インプットシート!$B:$Z,25,0),"")</f>
        <v/>
      </c>
      <c r="AV383" s="165" t="str">
        <f>IFERROR(+VLOOKUP(AT383,インプットシート!$B:$Z,21,0),"")</f>
        <v/>
      </c>
      <c r="AW383">
        <v>128</v>
      </c>
      <c r="AX383" s="165" t="str">
        <f t="shared" si="102"/>
        <v>2年目保険料128</v>
      </c>
      <c r="AY383" s="165" t="str">
        <f>IFERROR(+VLOOKUP(AX383,インプットシート!$B:$Z,25,0),"")</f>
        <v/>
      </c>
      <c r="AZ383" s="165" t="str">
        <f>IFERROR(+VLOOKUP(AX383,インプットシート!$B:$Z,21,0),"")</f>
        <v/>
      </c>
      <c r="BA383">
        <v>128</v>
      </c>
      <c r="BB383" s="165" t="str">
        <f t="shared" si="103"/>
        <v>2年目その他の経費128</v>
      </c>
      <c r="BC383" s="165" t="str">
        <f>IFERROR(+VLOOKUP(BB383,インプットシート!$B:$Z,25,0),"")</f>
        <v/>
      </c>
      <c r="BD383" s="165" t="str">
        <f>IFERROR(+VLOOKUP(BB383,インプットシート!$B:$Z,21,0),"")</f>
        <v/>
      </c>
      <c r="BE383">
        <v>128</v>
      </c>
      <c r="BF383" s="165" t="str">
        <f t="shared" si="104"/>
        <v>2年目参加費収入128</v>
      </c>
      <c r="BG383" s="165" t="str">
        <f>IFERROR(+VLOOKUP(BF383,インプットシート!$B:$Z,25,0),"")</f>
        <v/>
      </c>
      <c r="BH383" s="165" t="str">
        <f>IFERROR(+VLOOKUP(BF383,インプットシート!$B:$Z,21,0),"")</f>
        <v/>
      </c>
      <c r="BI383">
        <v>128</v>
      </c>
      <c r="BJ383" s="165" t="str">
        <f t="shared" si="105"/>
        <v>2年目寄付金・協賛金収入128</v>
      </c>
      <c r="BK383" s="165" t="str">
        <f>IFERROR(+VLOOKUP(BJ383,インプットシート!$B:$Z,25,0),"")</f>
        <v/>
      </c>
      <c r="BL383" s="165" t="str">
        <f>IFERROR(+VLOOKUP(BJ383,インプットシート!$B:$Z,21,0),"")</f>
        <v/>
      </c>
      <c r="BM383">
        <v>128</v>
      </c>
      <c r="BN383" s="165" t="str">
        <f t="shared" si="106"/>
        <v>2年目一般会計繰入金128</v>
      </c>
      <c r="BO383" s="165" t="str">
        <f>IFERROR(+VLOOKUP(BN383,インプットシート!$B:$Z,25,0),"")</f>
        <v/>
      </c>
      <c r="BP383" s="165" t="str">
        <f>IFERROR(+VLOOKUP(BN383,インプットシート!$B:$Z,21,0),"")</f>
        <v/>
      </c>
      <c r="BQ383">
        <v>128</v>
      </c>
      <c r="BR383" s="165" t="str">
        <f t="shared" si="107"/>
        <v>2年目賃金（職員）128</v>
      </c>
      <c r="BS383" s="165" t="str">
        <f>IFERROR(+VLOOKUP(BR383,インプットシート!$B:$Z,25,0),"")</f>
        <v/>
      </c>
      <c r="BT383" s="165" t="str">
        <f>IFERROR(+VLOOKUP(BR383,インプットシート!$B:$Z,21,0),"")</f>
        <v/>
      </c>
    </row>
    <row r="384" spans="1:72">
      <c r="A384">
        <v>129</v>
      </c>
      <c r="B384" s="165" t="str">
        <f t="shared" ref="B384:B447" si="108">A$255&amp;B$1&amp;A384</f>
        <v>2年目謝金129</v>
      </c>
      <c r="C384" s="165" t="str">
        <f>IFERROR(+VLOOKUP(B384,インプットシート!$B:$Z,25,0),"")</f>
        <v/>
      </c>
      <c r="D384" s="165" t="str">
        <f>IFERROR(+VLOOKUP(B384,インプットシート!$B:$Z,21,0),"")</f>
        <v/>
      </c>
      <c r="E384">
        <v>129</v>
      </c>
      <c r="F384" s="165" t="str">
        <f t="shared" ref="F384:F447" si="109">E$255&amp;F$1&amp;E384</f>
        <v>2年目旅費129</v>
      </c>
      <c r="G384" s="165" t="str">
        <f>IFERROR(+VLOOKUP(F384,インプットシート!$B:$Z,25,0),"")</f>
        <v/>
      </c>
      <c r="H384" s="165" t="str">
        <f>IFERROR(+VLOOKUP(F384,インプットシート!$B:$Z,21,0),"")</f>
        <v/>
      </c>
      <c r="I384">
        <v>129</v>
      </c>
      <c r="J384" s="165" t="str">
        <f t="shared" ref="J384:J447" si="110">I$255&amp;J$1&amp;I384</f>
        <v>2年目賃金（アルバイト）129</v>
      </c>
      <c r="K384" s="165" t="str">
        <f>IFERROR(+VLOOKUP(J384,インプットシート!$B:$Z,25,0),"")</f>
        <v/>
      </c>
      <c r="L384" s="165" t="str">
        <f>IFERROR(+VLOOKUP(J384,インプットシート!$B:$Z,21,0),"")</f>
        <v/>
      </c>
      <c r="M384">
        <v>129</v>
      </c>
      <c r="N384" s="165" t="str">
        <f t="shared" ref="N384:N447" si="111">M$255&amp;N$1&amp;M384</f>
        <v>2年目家賃129</v>
      </c>
      <c r="O384" s="165" t="str">
        <f>IFERROR(+VLOOKUP(N384,インプットシート!$B:$Z,25,0),"")</f>
        <v/>
      </c>
      <c r="P384" s="165" t="str">
        <f>IFERROR(+VLOOKUP(N384,インプットシート!$B:$Z,21,0),"")</f>
        <v/>
      </c>
      <c r="Q384">
        <v>129</v>
      </c>
      <c r="R384" s="165" t="str">
        <f t="shared" ref="R384:R447" si="112">Q$255&amp;R$1&amp;Q384</f>
        <v>2年目光熱水費129</v>
      </c>
      <c r="S384" s="165" t="str">
        <f>IFERROR(+VLOOKUP(R384,インプットシート!$B:$Z,25,0),"")</f>
        <v/>
      </c>
      <c r="T384" s="165" t="str">
        <f>IFERROR(+VLOOKUP(R384,インプットシート!$B:$Z,21,0),"")</f>
        <v/>
      </c>
      <c r="U384">
        <v>129</v>
      </c>
      <c r="V384" s="165" t="str">
        <f t="shared" ref="V384:V447" si="113">U$255&amp;V$1&amp;U384</f>
        <v>2年目備品購入費129</v>
      </c>
      <c r="W384" s="165" t="str">
        <f>IFERROR(+VLOOKUP(V384,インプットシート!$B:$Z,25,0),"")</f>
        <v/>
      </c>
      <c r="X384" s="165" t="str">
        <f>IFERROR(+VLOOKUP(V384,インプットシート!$B:$Z,21,0),"")</f>
        <v/>
      </c>
      <c r="Y384">
        <v>129</v>
      </c>
      <c r="Z384" s="165" t="str">
        <f t="shared" ref="Z384:Z447" si="114">Y$255&amp;Z$1&amp;Y384</f>
        <v>2年目消耗品費129</v>
      </c>
      <c r="AA384" s="165" t="str">
        <f>IFERROR(+VLOOKUP(Z384,インプットシート!$B:$Z,25,0),"")</f>
        <v/>
      </c>
      <c r="AB384" s="165" t="str">
        <f>IFERROR(+VLOOKUP(Z384,インプットシート!$B:$Z,21,0),"")</f>
        <v/>
      </c>
      <c r="AC384">
        <v>129</v>
      </c>
      <c r="AD384" s="165" t="str">
        <f t="shared" ref="AD384:AD447" si="115">AC$255&amp;AD$1&amp;AC384</f>
        <v>2年目借料損料129</v>
      </c>
      <c r="AE384" s="165" t="str">
        <f>IFERROR(+VLOOKUP(AD384,インプットシート!$B:$Z,25,0),"")</f>
        <v/>
      </c>
      <c r="AF384" s="165" t="str">
        <f>IFERROR(+VLOOKUP(AD384,インプットシート!$B:$Z,21,0),"")</f>
        <v/>
      </c>
      <c r="AG384">
        <v>129</v>
      </c>
      <c r="AH384" s="165" t="str">
        <f t="shared" ref="AH384:AH447" si="116">AG$255&amp;AH$1&amp;AG384</f>
        <v>2年目印刷製本費129</v>
      </c>
      <c r="AI384" s="165" t="str">
        <f>IFERROR(+VLOOKUP(AH384,インプットシート!$B:$Z,25,0),"")</f>
        <v/>
      </c>
      <c r="AJ384" s="165" t="str">
        <f>IFERROR(+VLOOKUP(AH384,インプットシート!$B:$Z,21,0),"")</f>
        <v/>
      </c>
      <c r="AK384">
        <v>129</v>
      </c>
      <c r="AL384" s="165" t="str">
        <f t="shared" ref="AL384:AL447" si="117">AK$255&amp;AL$1&amp;AK384</f>
        <v>2年目通信運搬費129</v>
      </c>
      <c r="AM384" s="165" t="str">
        <f>IFERROR(+VLOOKUP(AL384,インプットシート!$B:$Z,25,0),"")</f>
        <v/>
      </c>
      <c r="AN384" s="165" t="str">
        <f>IFERROR(+VLOOKUP(AL384,インプットシート!$B:$Z,21,0),"")</f>
        <v/>
      </c>
      <c r="AO384">
        <v>129</v>
      </c>
      <c r="AP384" s="165" t="str">
        <f t="shared" ref="AP384:AP447" si="118">AO$255&amp;AP$1&amp;AO384</f>
        <v>2年目委託費129</v>
      </c>
      <c r="AQ384" s="165" t="str">
        <f>IFERROR(+VLOOKUP(AP384,インプットシート!$B:$Z,25,0),"")</f>
        <v/>
      </c>
      <c r="AR384" s="165" t="str">
        <f>IFERROR(+VLOOKUP(AP384,インプットシート!$B:$Z,21,0),"")</f>
        <v/>
      </c>
      <c r="AS384">
        <v>129</v>
      </c>
      <c r="AT384" s="165" t="str">
        <f t="shared" ref="AT384:AT447" si="119">AS$255&amp;AT$1&amp;AS384</f>
        <v>2年目雑役務費129</v>
      </c>
      <c r="AU384" s="165" t="str">
        <f>IFERROR(+VLOOKUP(AT384,インプットシート!$B:$Z,25,0),"")</f>
        <v/>
      </c>
      <c r="AV384" s="165" t="str">
        <f>IFERROR(+VLOOKUP(AT384,インプットシート!$B:$Z,21,0),"")</f>
        <v/>
      </c>
      <c r="AW384">
        <v>129</v>
      </c>
      <c r="AX384" s="165" t="str">
        <f t="shared" ref="AX384:AX447" si="120">AW$255&amp;AX$1&amp;AW384</f>
        <v>2年目保険料129</v>
      </c>
      <c r="AY384" s="165" t="str">
        <f>IFERROR(+VLOOKUP(AX384,インプットシート!$B:$Z,25,0),"")</f>
        <v/>
      </c>
      <c r="AZ384" s="165" t="str">
        <f>IFERROR(+VLOOKUP(AX384,インプットシート!$B:$Z,21,0),"")</f>
        <v/>
      </c>
      <c r="BA384">
        <v>129</v>
      </c>
      <c r="BB384" s="165" t="str">
        <f t="shared" ref="BB384:BB447" si="121">BA$255&amp;BB$1&amp;BA384</f>
        <v>2年目その他の経費129</v>
      </c>
      <c r="BC384" s="165" t="str">
        <f>IFERROR(+VLOOKUP(BB384,インプットシート!$B:$Z,25,0),"")</f>
        <v/>
      </c>
      <c r="BD384" s="165" t="str">
        <f>IFERROR(+VLOOKUP(BB384,インプットシート!$B:$Z,21,0),"")</f>
        <v/>
      </c>
      <c r="BE384">
        <v>129</v>
      </c>
      <c r="BF384" s="165" t="str">
        <f t="shared" ref="BF384:BF447" si="122">BE$255&amp;BF$1&amp;BE384</f>
        <v>2年目参加費収入129</v>
      </c>
      <c r="BG384" s="165" t="str">
        <f>IFERROR(+VLOOKUP(BF384,インプットシート!$B:$Z,25,0),"")</f>
        <v/>
      </c>
      <c r="BH384" s="165" t="str">
        <f>IFERROR(+VLOOKUP(BF384,インプットシート!$B:$Z,21,0),"")</f>
        <v/>
      </c>
      <c r="BI384">
        <v>129</v>
      </c>
      <c r="BJ384" s="165" t="str">
        <f t="shared" ref="BJ384:BJ447" si="123">BI$255&amp;BJ$1&amp;BI384</f>
        <v>2年目寄付金・協賛金収入129</v>
      </c>
      <c r="BK384" s="165" t="str">
        <f>IFERROR(+VLOOKUP(BJ384,インプットシート!$B:$Z,25,0),"")</f>
        <v/>
      </c>
      <c r="BL384" s="165" t="str">
        <f>IFERROR(+VLOOKUP(BJ384,インプットシート!$B:$Z,21,0),"")</f>
        <v/>
      </c>
      <c r="BM384">
        <v>129</v>
      </c>
      <c r="BN384" s="165" t="str">
        <f t="shared" ref="BN384:BN447" si="124">BM$255&amp;BN$1&amp;BM384</f>
        <v>2年目一般会計繰入金129</v>
      </c>
      <c r="BO384" s="165" t="str">
        <f>IFERROR(+VLOOKUP(BN384,インプットシート!$B:$Z,25,0),"")</f>
        <v/>
      </c>
      <c r="BP384" s="165" t="str">
        <f>IFERROR(+VLOOKUP(BN384,インプットシート!$B:$Z,21,0),"")</f>
        <v/>
      </c>
      <c r="BQ384">
        <v>129</v>
      </c>
      <c r="BR384" s="165" t="str">
        <f t="shared" ref="BR384:BR447" si="125">BQ$255&amp;BR$1&amp;BQ384</f>
        <v>2年目賃金（職員）129</v>
      </c>
      <c r="BS384" s="165" t="str">
        <f>IFERROR(+VLOOKUP(BR384,インプットシート!$B:$Z,25,0),"")</f>
        <v/>
      </c>
      <c r="BT384" s="165" t="str">
        <f>IFERROR(+VLOOKUP(BR384,インプットシート!$B:$Z,21,0),"")</f>
        <v/>
      </c>
    </row>
    <row r="385" spans="1:72">
      <c r="A385">
        <v>130</v>
      </c>
      <c r="B385" s="165" t="str">
        <f t="shared" si="108"/>
        <v>2年目謝金130</v>
      </c>
      <c r="C385" s="165" t="str">
        <f>IFERROR(+VLOOKUP(B385,インプットシート!$B:$Z,25,0),"")</f>
        <v/>
      </c>
      <c r="D385" s="165" t="str">
        <f>IFERROR(+VLOOKUP(B385,インプットシート!$B:$Z,21,0),"")</f>
        <v/>
      </c>
      <c r="E385">
        <v>130</v>
      </c>
      <c r="F385" s="165" t="str">
        <f t="shared" si="109"/>
        <v>2年目旅費130</v>
      </c>
      <c r="G385" s="165" t="str">
        <f>IFERROR(+VLOOKUP(F385,インプットシート!$B:$Z,25,0),"")</f>
        <v/>
      </c>
      <c r="H385" s="165" t="str">
        <f>IFERROR(+VLOOKUP(F385,インプットシート!$B:$Z,21,0),"")</f>
        <v/>
      </c>
      <c r="I385">
        <v>130</v>
      </c>
      <c r="J385" s="165" t="str">
        <f t="shared" si="110"/>
        <v>2年目賃金（アルバイト）130</v>
      </c>
      <c r="K385" s="165" t="str">
        <f>IFERROR(+VLOOKUP(J385,インプットシート!$B:$Z,25,0),"")</f>
        <v/>
      </c>
      <c r="L385" s="165" t="str">
        <f>IFERROR(+VLOOKUP(J385,インプットシート!$B:$Z,21,0),"")</f>
        <v/>
      </c>
      <c r="M385">
        <v>130</v>
      </c>
      <c r="N385" s="165" t="str">
        <f t="shared" si="111"/>
        <v>2年目家賃130</v>
      </c>
      <c r="O385" s="165" t="str">
        <f>IFERROR(+VLOOKUP(N385,インプットシート!$B:$Z,25,0),"")</f>
        <v/>
      </c>
      <c r="P385" s="165" t="str">
        <f>IFERROR(+VLOOKUP(N385,インプットシート!$B:$Z,21,0),"")</f>
        <v/>
      </c>
      <c r="Q385">
        <v>130</v>
      </c>
      <c r="R385" s="165" t="str">
        <f t="shared" si="112"/>
        <v>2年目光熱水費130</v>
      </c>
      <c r="S385" s="165" t="str">
        <f>IFERROR(+VLOOKUP(R385,インプットシート!$B:$Z,25,0),"")</f>
        <v/>
      </c>
      <c r="T385" s="165" t="str">
        <f>IFERROR(+VLOOKUP(R385,インプットシート!$B:$Z,21,0),"")</f>
        <v/>
      </c>
      <c r="U385">
        <v>130</v>
      </c>
      <c r="V385" s="165" t="str">
        <f t="shared" si="113"/>
        <v>2年目備品購入費130</v>
      </c>
      <c r="W385" s="165" t="str">
        <f>IFERROR(+VLOOKUP(V385,インプットシート!$B:$Z,25,0),"")</f>
        <v/>
      </c>
      <c r="X385" s="165" t="str">
        <f>IFERROR(+VLOOKUP(V385,インプットシート!$B:$Z,21,0),"")</f>
        <v/>
      </c>
      <c r="Y385">
        <v>130</v>
      </c>
      <c r="Z385" s="165" t="str">
        <f t="shared" si="114"/>
        <v>2年目消耗品費130</v>
      </c>
      <c r="AA385" s="165" t="str">
        <f>IFERROR(+VLOOKUP(Z385,インプットシート!$B:$Z,25,0),"")</f>
        <v/>
      </c>
      <c r="AB385" s="165" t="str">
        <f>IFERROR(+VLOOKUP(Z385,インプットシート!$B:$Z,21,0),"")</f>
        <v/>
      </c>
      <c r="AC385">
        <v>130</v>
      </c>
      <c r="AD385" s="165" t="str">
        <f t="shared" si="115"/>
        <v>2年目借料損料130</v>
      </c>
      <c r="AE385" s="165" t="str">
        <f>IFERROR(+VLOOKUP(AD385,インプットシート!$B:$Z,25,0),"")</f>
        <v/>
      </c>
      <c r="AF385" s="165" t="str">
        <f>IFERROR(+VLOOKUP(AD385,インプットシート!$B:$Z,21,0),"")</f>
        <v/>
      </c>
      <c r="AG385">
        <v>130</v>
      </c>
      <c r="AH385" s="165" t="str">
        <f t="shared" si="116"/>
        <v>2年目印刷製本費130</v>
      </c>
      <c r="AI385" s="165" t="str">
        <f>IFERROR(+VLOOKUP(AH385,インプットシート!$B:$Z,25,0),"")</f>
        <v/>
      </c>
      <c r="AJ385" s="165" t="str">
        <f>IFERROR(+VLOOKUP(AH385,インプットシート!$B:$Z,21,0),"")</f>
        <v/>
      </c>
      <c r="AK385">
        <v>130</v>
      </c>
      <c r="AL385" s="165" t="str">
        <f t="shared" si="117"/>
        <v>2年目通信運搬費130</v>
      </c>
      <c r="AM385" s="165" t="str">
        <f>IFERROR(+VLOOKUP(AL385,インプットシート!$B:$Z,25,0),"")</f>
        <v/>
      </c>
      <c r="AN385" s="165" t="str">
        <f>IFERROR(+VLOOKUP(AL385,インプットシート!$B:$Z,21,0),"")</f>
        <v/>
      </c>
      <c r="AO385">
        <v>130</v>
      </c>
      <c r="AP385" s="165" t="str">
        <f t="shared" si="118"/>
        <v>2年目委託費130</v>
      </c>
      <c r="AQ385" s="165" t="str">
        <f>IFERROR(+VLOOKUP(AP385,インプットシート!$B:$Z,25,0),"")</f>
        <v/>
      </c>
      <c r="AR385" s="165" t="str">
        <f>IFERROR(+VLOOKUP(AP385,インプットシート!$B:$Z,21,0),"")</f>
        <v/>
      </c>
      <c r="AS385">
        <v>130</v>
      </c>
      <c r="AT385" s="165" t="str">
        <f t="shared" si="119"/>
        <v>2年目雑役務費130</v>
      </c>
      <c r="AU385" s="165" t="str">
        <f>IFERROR(+VLOOKUP(AT385,インプットシート!$B:$Z,25,0),"")</f>
        <v/>
      </c>
      <c r="AV385" s="165" t="str">
        <f>IFERROR(+VLOOKUP(AT385,インプットシート!$B:$Z,21,0),"")</f>
        <v/>
      </c>
      <c r="AW385">
        <v>130</v>
      </c>
      <c r="AX385" s="165" t="str">
        <f t="shared" si="120"/>
        <v>2年目保険料130</v>
      </c>
      <c r="AY385" s="165" t="str">
        <f>IFERROR(+VLOOKUP(AX385,インプットシート!$B:$Z,25,0),"")</f>
        <v/>
      </c>
      <c r="AZ385" s="165" t="str">
        <f>IFERROR(+VLOOKUP(AX385,インプットシート!$B:$Z,21,0),"")</f>
        <v/>
      </c>
      <c r="BA385">
        <v>130</v>
      </c>
      <c r="BB385" s="165" t="str">
        <f t="shared" si="121"/>
        <v>2年目その他の経費130</v>
      </c>
      <c r="BC385" s="165" t="str">
        <f>IFERROR(+VLOOKUP(BB385,インプットシート!$B:$Z,25,0),"")</f>
        <v/>
      </c>
      <c r="BD385" s="165" t="str">
        <f>IFERROR(+VLOOKUP(BB385,インプットシート!$B:$Z,21,0),"")</f>
        <v/>
      </c>
      <c r="BE385">
        <v>130</v>
      </c>
      <c r="BF385" s="165" t="str">
        <f t="shared" si="122"/>
        <v>2年目参加費収入130</v>
      </c>
      <c r="BG385" s="165" t="str">
        <f>IFERROR(+VLOOKUP(BF385,インプットシート!$B:$Z,25,0),"")</f>
        <v/>
      </c>
      <c r="BH385" s="165" t="str">
        <f>IFERROR(+VLOOKUP(BF385,インプットシート!$B:$Z,21,0),"")</f>
        <v/>
      </c>
      <c r="BI385">
        <v>130</v>
      </c>
      <c r="BJ385" s="165" t="str">
        <f t="shared" si="123"/>
        <v>2年目寄付金・協賛金収入130</v>
      </c>
      <c r="BK385" s="165" t="str">
        <f>IFERROR(+VLOOKUP(BJ385,インプットシート!$B:$Z,25,0),"")</f>
        <v/>
      </c>
      <c r="BL385" s="165" t="str">
        <f>IFERROR(+VLOOKUP(BJ385,インプットシート!$B:$Z,21,0),"")</f>
        <v/>
      </c>
      <c r="BM385">
        <v>130</v>
      </c>
      <c r="BN385" s="165" t="str">
        <f t="shared" si="124"/>
        <v>2年目一般会計繰入金130</v>
      </c>
      <c r="BO385" s="165" t="str">
        <f>IFERROR(+VLOOKUP(BN385,インプットシート!$B:$Z,25,0),"")</f>
        <v/>
      </c>
      <c r="BP385" s="165" t="str">
        <f>IFERROR(+VLOOKUP(BN385,インプットシート!$B:$Z,21,0),"")</f>
        <v/>
      </c>
      <c r="BQ385">
        <v>130</v>
      </c>
      <c r="BR385" s="165" t="str">
        <f t="shared" si="125"/>
        <v>2年目賃金（職員）130</v>
      </c>
      <c r="BS385" s="165" t="str">
        <f>IFERROR(+VLOOKUP(BR385,インプットシート!$B:$Z,25,0),"")</f>
        <v/>
      </c>
      <c r="BT385" s="165" t="str">
        <f>IFERROR(+VLOOKUP(BR385,インプットシート!$B:$Z,21,0),"")</f>
        <v/>
      </c>
    </row>
    <row r="386" spans="1:72">
      <c r="A386">
        <v>131</v>
      </c>
      <c r="B386" s="165" t="str">
        <f t="shared" si="108"/>
        <v>2年目謝金131</v>
      </c>
      <c r="C386" s="165" t="str">
        <f>IFERROR(+VLOOKUP(B386,インプットシート!$B:$Z,25,0),"")</f>
        <v/>
      </c>
      <c r="D386" s="165" t="str">
        <f>IFERROR(+VLOOKUP(B386,インプットシート!$B:$Z,21,0),"")</f>
        <v/>
      </c>
      <c r="E386">
        <v>131</v>
      </c>
      <c r="F386" s="165" t="str">
        <f t="shared" si="109"/>
        <v>2年目旅費131</v>
      </c>
      <c r="G386" s="165" t="str">
        <f>IFERROR(+VLOOKUP(F386,インプットシート!$B:$Z,25,0),"")</f>
        <v/>
      </c>
      <c r="H386" s="165" t="str">
        <f>IFERROR(+VLOOKUP(F386,インプットシート!$B:$Z,21,0),"")</f>
        <v/>
      </c>
      <c r="I386">
        <v>131</v>
      </c>
      <c r="J386" s="165" t="str">
        <f t="shared" si="110"/>
        <v>2年目賃金（アルバイト）131</v>
      </c>
      <c r="K386" s="165" t="str">
        <f>IFERROR(+VLOOKUP(J386,インプットシート!$B:$Z,25,0),"")</f>
        <v/>
      </c>
      <c r="L386" s="165" t="str">
        <f>IFERROR(+VLOOKUP(J386,インプットシート!$B:$Z,21,0),"")</f>
        <v/>
      </c>
      <c r="M386">
        <v>131</v>
      </c>
      <c r="N386" s="165" t="str">
        <f t="shared" si="111"/>
        <v>2年目家賃131</v>
      </c>
      <c r="O386" s="165" t="str">
        <f>IFERROR(+VLOOKUP(N386,インプットシート!$B:$Z,25,0),"")</f>
        <v/>
      </c>
      <c r="P386" s="165" t="str">
        <f>IFERROR(+VLOOKUP(N386,インプットシート!$B:$Z,21,0),"")</f>
        <v/>
      </c>
      <c r="Q386">
        <v>131</v>
      </c>
      <c r="R386" s="165" t="str">
        <f t="shared" si="112"/>
        <v>2年目光熱水費131</v>
      </c>
      <c r="S386" s="165" t="str">
        <f>IFERROR(+VLOOKUP(R386,インプットシート!$B:$Z,25,0),"")</f>
        <v/>
      </c>
      <c r="T386" s="165" t="str">
        <f>IFERROR(+VLOOKUP(R386,インプットシート!$B:$Z,21,0),"")</f>
        <v/>
      </c>
      <c r="U386">
        <v>131</v>
      </c>
      <c r="V386" s="165" t="str">
        <f t="shared" si="113"/>
        <v>2年目備品購入費131</v>
      </c>
      <c r="W386" s="165" t="str">
        <f>IFERROR(+VLOOKUP(V386,インプットシート!$B:$Z,25,0),"")</f>
        <v/>
      </c>
      <c r="X386" s="165" t="str">
        <f>IFERROR(+VLOOKUP(V386,インプットシート!$B:$Z,21,0),"")</f>
        <v/>
      </c>
      <c r="Y386">
        <v>131</v>
      </c>
      <c r="Z386" s="165" t="str">
        <f t="shared" si="114"/>
        <v>2年目消耗品費131</v>
      </c>
      <c r="AA386" s="165" t="str">
        <f>IFERROR(+VLOOKUP(Z386,インプットシート!$B:$Z,25,0),"")</f>
        <v/>
      </c>
      <c r="AB386" s="165" t="str">
        <f>IFERROR(+VLOOKUP(Z386,インプットシート!$B:$Z,21,0),"")</f>
        <v/>
      </c>
      <c r="AC386">
        <v>131</v>
      </c>
      <c r="AD386" s="165" t="str">
        <f t="shared" si="115"/>
        <v>2年目借料損料131</v>
      </c>
      <c r="AE386" s="165" t="str">
        <f>IFERROR(+VLOOKUP(AD386,インプットシート!$B:$Z,25,0),"")</f>
        <v/>
      </c>
      <c r="AF386" s="165" t="str">
        <f>IFERROR(+VLOOKUP(AD386,インプットシート!$B:$Z,21,0),"")</f>
        <v/>
      </c>
      <c r="AG386">
        <v>131</v>
      </c>
      <c r="AH386" s="165" t="str">
        <f t="shared" si="116"/>
        <v>2年目印刷製本費131</v>
      </c>
      <c r="AI386" s="165" t="str">
        <f>IFERROR(+VLOOKUP(AH386,インプットシート!$B:$Z,25,0),"")</f>
        <v/>
      </c>
      <c r="AJ386" s="165" t="str">
        <f>IFERROR(+VLOOKUP(AH386,インプットシート!$B:$Z,21,0),"")</f>
        <v/>
      </c>
      <c r="AK386">
        <v>131</v>
      </c>
      <c r="AL386" s="165" t="str">
        <f t="shared" si="117"/>
        <v>2年目通信運搬費131</v>
      </c>
      <c r="AM386" s="165" t="str">
        <f>IFERROR(+VLOOKUP(AL386,インプットシート!$B:$Z,25,0),"")</f>
        <v/>
      </c>
      <c r="AN386" s="165" t="str">
        <f>IFERROR(+VLOOKUP(AL386,インプットシート!$B:$Z,21,0),"")</f>
        <v/>
      </c>
      <c r="AO386">
        <v>131</v>
      </c>
      <c r="AP386" s="165" t="str">
        <f t="shared" si="118"/>
        <v>2年目委託費131</v>
      </c>
      <c r="AQ386" s="165" t="str">
        <f>IFERROR(+VLOOKUP(AP386,インプットシート!$B:$Z,25,0),"")</f>
        <v/>
      </c>
      <c r="AR386" s="165" t="str">
        <f>IFERROR(+VLOOKUP(AP386,インプットシート!$B:$Z,21,0),"")</f>
        <v/>
      </c>
      <c r="AS386">
        <v>131</v>
      </c>
      <c r="AT386" s="165" t="str">
        <f t="shared" si="119"/>
        <v>2年目雑役務費131</v>
      </c>
      <c r="AU386" s="165" t="str">
        <f>IFERROR(+VLOOKUP(AT386,インプットシート!$B:$Z,25,0),"")</f>
        <v/>
      </c>
      <c r="AV386" s="165" t="str">
        <f>IFERROR(+VLOOKUP(AT386,インプットシート!$B:$Z,21,0),"")</f>
        <v/>
      </c>
      <c r="AW386">
        <v>131</v>
      </c>
      <c r="AX386" s="165" t="str">
        <f t="shared" si="120"/>
        <v>2年目保険料131</v>
      </c>
      <c r="AY386" s="165" t="str">
        <f>IFERROR(+VLOOKUP(AX386,インプットシート!$B:$Z,25,0),"")</f>
        <v/>
      </c>
      <c r="AZ386" s="165" t="str">
        <f>IFERROR(+VLOOKUP(AX386,インプットシート!$B:$Z,21,0),"")</f>
        <v/>
      </c>
      <c r="BA386">
        <v>131</v>
      </c>
      <c r="BB386" s="165" t="str">
        <f t="shared" si="121"/>
        <v>2年目その他の経費131</v>
      </c>
      <c r="BC386" s="165" t="str">
        <f>IFERROR(+VLOOKUP(BB386,インプットシート!$B:$Z,25,0),"")</f>
        <v/>
      </c>
      <c r="BD386" s="165" t="str">
        <f>IFERROR(+VLOOKUP(BB386,インプットシート!$B:$Z,21,0),"")</f>
        <v/>
      </c>
      <c r="BE386">
        <v>131</v>
      </c>
      <c r="BF386" s="165" t="str">
        <f t="shared" si="122"/>
        <v>2年目参加費収入131</v>
      </c>
      <c r="BG386" s="165" t="str">
        <f>IFERROR(+VLOOKUP(BF386,インプットシート!$B:$Z,25,0),"")</f>
        <v/>
      </c>
      <c r="BH386" s="165" t="str">
        <f>IFERROR(+VLOOKUP(BF386,インプットシート!$B:$Z,21,0),"")</f>
        <v/>
      </c>
      <c r="BI386">
        <v>131</v>
      </c>
      <c r="BJ386" s="165" t="str">
        <f t="shared" si="123"/>
        <v>2年目寄付金・協賛金収入131</v>
      </c>
      <c r="BK386" s="165" t="str">
        <f>IFERROR(+VLOOKUP(BJ386,インプットシート!$B:$Z,25,0),"")</f>
        <v/>
      </c>
      <c r="BL386" s="165" t="str">
        <f>IFERROR(+VLOOKUP(BJ386,インプットシート!$B:$Z,21,0),"")</f>
        <v/>
      </c>
      <c r="BM386">
        <v>131</v>
      </c>
      <c r="BN386" s="165" t="str">
        <f t="shared" si="124"/>
        <v>2年目一般会計繰入金131</v>
      </c>
      <c r="BO386" s="165" t="str">
        <f>IFERROR(+VLOOKUP(BN386,インプットシート!$B:$Z,25,0),"")</f>
        <v/>
      </c>
      <c r="BP386" s="165" t="str">
        <f>IFERROR(+VLOOKUP(BN386,インプットシート!$B:$Z,21,0),"")</f>
        <v/>
      </c>
      <c r="BQ386">
        <v>131</v>
      </c>
      <c r="BR386" s="165" t="str">
        <f t="shared" si="125"/>
        <v>2年目賃金（職員）131</v>
      </c>
      <c r="BS386" s="165" t="str">
        <f>IFERROR(+VLOOKUP(BR386,インプットシート!$B:$Z,25,0),"")</f>
        <v/>
      </c>
      <c r="BT386" s="165" t="str">
        <f>IFERROR(+VLOOKUP(BR386,インプットシート!$B:$Z,21,0),"")</f>
        <v/>
      </c>
    </row>
    <row r="387" spans="1:72">
      <c r="A387">
        <v>132</v>
      </c>
      <c r="B387" s="165" t="str">
        <f t="shared" si="108"/>
        <v>2年目謝金132</v>
      </c>
      <c r="C387" s="165" t="str">
        <f>IFERROR(+VLOOKUP(B387,インプットシート!$B:$Z,25,0),"")</f>
        <v/>
      </c>
      <c r="D387" s="165" t="str">
        <f>IFERROR(+VLOOKUP(B387,インプットシート!$B:$Z,21,0),"")</f>
        <v/>
      </c>
      <c r="E387">
        <v>132</v>
      </c>
      <c r="F387" s="165" t="str">
        <f t="shared" si="109"/>
        <v>2年目旅費132</v>
      </c>
      <c r="G387" s="165" t="str">
        <f>IFERROR(+VLOOKUP(F387,インプットシート!$B:$Z,25,0),"")</f>
        <v/>
      </c>
      <c r="H387" s="165" t="str">
        <f>IFERROR(+VLOOKUP(F387,インプットシート!$B:$Z,21,0),"")</f>
        <v/>
      </c>
      <c r="I387">
        <v>132</v>
      </c>
      <c r="J387" s="165" t="str">
        <f t="shared" si="110"/>
        <v>2年目賃金（アルバイト）132</v>
      </c>
      <c r="K387" s="165" t="str">
        <f>IFERROR(+VLOOKUP(J387,インプットシート!$B:$Z,25,0),"")</f>
        <v/>
      </c>
      <c r="L387" s="165" t="str">
        <f>IFERROR(+VLOOKUP(J387,インプットシート!$B:$Z,21,0),"")</f>
        <v/>
      </c>
      <c r="M387">
        <v>132</v>
      </c>
      <c r="N387" s="165" t="str">
        <f t="shared" si="111"/>
        <v>2年目家賃132</v>
      </c>
      <c r="O387" s="165" t="str">
        <f>IFERROR(+VLOOKUP(N387,インプットシート!$B:$Z,25,0),"")</f>
        <v/>
      </c>
      <c r="P387" s="165" t="str">
        <f>IFERROR(+VLOOKUP(N387,インプットシート!$B:$Z,21,0),"")</f>
        <v/>
      </c>
      <c r="Q387">
        <v>132</v>
      </c>
      <c r="R387" s="165" t="str">
        <f t="shared" si="112"/>
        <v>2年目光熱水費132</v>
      </c>
      <c r="S387" s="165" t="str">
        <f>IFERROR(+VLOOKUP(R387,インプットシート!$B:$Z,25,0),"")</f>
        <v/>
      </c>
      <c r="T387" s="165" t="str">
        <f>IFERROR(+VLOOKUP(R387,インプットシート!$B:$Z,21,0),"")</f>
        <v/>
      </c>
      <c r="U387">
        <v>132</v>
      </c>
      <c r="V387" s="165" t="str">
        <f t="shared" si="113"/>
        <v>2年目備品購入費132</v>
      </c>
      <c r="W387" s="165" t="str">
        <f>IFERROR(+VLOOKUP(V387,インプットシート!$B:$Z,25,0),"")</f>
        <v/>
      </c>
      <c r="X387" s="165" t="str">
        <f>IFERROR(+VLOOKUP(V387,インプットシート!$B:$Z,21,0),"")</f>
        <v/>
      </c>
      <c r="Y387">
        <v>132</v>
      </c>
      <c r="Z387" s="165" t="str">
        <f t="shared" si="114"/>
        <v>2年目消耗品費132</v>
      </c>
      <c r="AA387" s="165" t="str">
        <f>IFERROR(+VLOOKUP(Z387,インプットシート!$B:$Z,25,0),"")</f>
        <v/>
      </c>
      <c r="AB387" s="165" t="str">
        <f>IFERROR(+VLOOKUP(Z387,インプットシート!$B:$Z,21,0),"")</f>
        <v/>
      </c>
      <c r="AC387">
        <v>132</v>
      </c>
      <c r="AD387" s="165" t="str">
        <f t="shared" si="115"/>
        <v>2年目借料損料132</v>
      </c>
      <c r="AE387" s="165" t="str">
        <f>IFERROR(+VLOOKUP(AD387,インプットシート!$B:$Z,25,0),"")</f>
        <v/>
      </c>
      <c r="AF387" s="165" t="str">
        <f>IFERROR(+VLOOKUP(AD387,インプットシート!$B:$Z,21,0),"")</f>
        <v/>
      </c>
      <c r="AG387">
        <v>132</v>
      </c>
      <c r="AH387" s="165" t="str">
        <f t="shared" si="116"/>
        <v>2年目印刷製本費132</v>
      </c>
      <c r="AI387" s="165" t="str">
        <f>IFERROR(+VLOOKUP(AH387,インプットシート!$B:$Z,25,0),"")</f>
        <v/>
      </c>
      <c r="AJ387" s="165" t="str">
        <f>IFERROR(+VLOOKUP(AH387,インプットシート!$B:$Z,21,0),"")</f>
        <v/>
      </c>
      <c r="AK387">
        <v>132</v>
      </c>
      <c r="AL387" s="165" t="str">
        <f t="shared" si="117"/>
        <v>2年目通信運搬費132</v>
      </c>
      <c r="AM387" s="165" t="str">
        <f>IFERROR(+VLOOKUP(AL387,インプットシート!$B:$Z,25,0),"")</f>
        <v/>
      </c>
      <c r="AN387" s="165" t="str">
        <f>IFERROR(+VLOOKUP(AL387,インプットシート!$B:$Z,21,0),"")</f>
        <v/>
      </c>
      <c r="AO387">
        <v>132</v>
      </c>
      <c r="AP387" s="165" t="str">
        <f t="shared" si="118"/>
        <v>2年目委託費132</v>
      </c>
      <c r="AQ387" s="165" t="str">
        <f>IFERROR(+VLOOKUP(AP387,インプットシート!$B:$Z,25,0),"")</f>
        <v/>
      </c>
      <c r="AR387" s="165" t="str">
        <f>IFERROR(+VLOOKUP(AP387,インプットシート!$B:$Z,21,0),"")</f>
        <v/>
      </c>
      <c r="AS387">
        <v>132</v>
      </c>
      <c r="AT387" s="165" t="str">
        <f t="shared" si="119"/>
        <v>2年目雑役務費132</v>
      </c>
      <c r="AU387" s="165" t="str">
        <f>IFERROR(+VLOOKUP(AT387,インプットシート!$B:$Z,25,0),"")</f>
        <v/>
      </c>
      <c r="AV387" s="165" t="str">
        <f>IFERROR(+VLOOKUP(AT387,インプットシート!$B:$Z,21,0),"")</f>
        <v/>
      </c>
      <c r="AW387">
        <v>132</v>
      </c>
      <c r="AX387" s="165" t="str">
        <f t="shared" si="120"/>
        <v>2年目保険料132</v>
      </c>
      <c r="AY387" s="165" t="str">
        <f>IFERROR(+VLOOKUP(AX387,インプットシート!$B:$Z,25,0),"")</f>
        <v/>
      </c>
      <c r="AZ387" s="165" t="str">
        <f>IFERROR(+VLOOKUP(AX387,インプットシート!$B:$Z,21,0),"")</f>
        <v/>
      </c>
      <c r="BA387">
        <v>132</v>
      </c>
      <c r="BB387" s="165" t="str">
        <f t="shared" si="121"/>
        <v>2年目その他の経費132</v>
      </c>
      <c r="BC387" s="165" t="str">
        <f>IFERROR(+VLOOKUP(BB387,インプットシート!$B:$Z,25,0),"")</f>
        <v/>
      </c>
      <c r="BD387" s="165" t="str">
        <f>IFERROR(+VLOOKUP(BB387,インプットシート!$B:$Z,21,0),"")</f>
        <v/>
      </c>
      <c r="BE387">
        <v>132</v>
      </c>
      <c r="BF387" s="165" t="str">
        <f t="shared" si="122"/>
        <v>2年目参加費収入132</v>
      </c>
      <c r="BG387" s="165" t="str">
        <f>IFERROR(+VLOOKUP(BF387,インプットシート!$B:$Z,25,0),"")</f>
        <v/>
      </c>
      <c r="BH387" s="165" t="str">
        <f>IFERROR(+VLOOKUP(BF387,インプットシート!$B:$Z,21,0),"")</f>
        <v/>
      </c>
      <c r="BI387">
        <v>132</v>
      </c>
      <c r="BJ387" s="165" t="str">
        <f t="shared" si="123"/>
        <v>2年目寄付金・協賛金収入132</v>
      </c>
      <c r="BK387" s="165" t="str">
        <f>IFERROR(+VLOOKUP(BJ387,インプットシート!$B:$Z,25,0),"")</f>
        <v/>
      </c>
      <c r="BL387" s="165" t="str">
        <f>IFERROR(+VLOOKUP(BJ387,インプットシート!$B:$Z,21,0),"")</f>
        <v/>
      </c>
      <c r="BM387">
        <v>132</v>
      </c>
      <c r="BN387" s="165" t="str">
        <f t="shared" si="124"/>
        <v>2年目一般会計繰入金132</v>
      </c>
      <c r="BO387" s="165" t="str">
        <f>IFERROR(+VLOOKUP(BN387,インプットシート!$B:$Z,25,0),"")</f>
        <v/>
      </c>
      <c r="BP387" s="165" t="str">
        <f>IFERROR(+VLOOKUP(BN387,インプットシート!$B:$Z,21,0),"")</f>
        <v/>
      </c>
      <c r="BQ387">
        <v>132</v>
      </c>
      <c r="BR387" s="165" t="str">
        <f t="shared" si="125"/>
        <v>2年目賃金（職員）132</v>
      </c>
      <c r="BS387" s="165" t="str">
        <f>IFERROR(+VLOOKUP(BR387,インプットシート!$B:$Z,25,0),"")</f>
        <v/>
      </c>
      <c r="BT387" s="165" t="str">
        <f>IFERROR(+VLOOKUP(BR387,インプットシート!$B:$Z,21,0),"")</f>
        <v/>
      </c>
    </row>
    <row r="388" spans="1:72">
      <c r="A388">
        <v>133</v>
      </c>
      <c r="B388" s="165" t="str">
        <f t="shared" si="108"/>
        <v>2年目謝金133</v>
      </c>
      <c r="C388" s="165" t="str">
        <f>IFERROR(+VLOOKUP(B388,インプットシート!$B:$Z,25,0),"")</f>
        <v/>
      </c>
      <c r="D388" s="165" t="str">
        <f>IFERROR(+VLOOKUP(B388,インプットシート!$B:$Z,21,0),"")</f>
        <v/>
      </c>
      <c r="E388">
        <v>133</v>
      </c>
      <c r="F388" s="165" t="str">
        <f t="shared" si="109"/>
        <v>2年目旅費133</v>
      </c>
      <c r="G388" s="165" t="str">
        <f>IFERROR(+VLOOKUP(F388,インプットシート!$B:$Z,25,0),"")</f>
        <v/>
      </c>
      <c r="H388" s="165" t="str">
        <f>IFERROR(+VLOOKUP(F388,インプットシート!$B:$Z,21,0),"")</f>
        <v/>
      </c>
      <c r="I388">
        <v>133</v>
      </c>
      <c r="J388" s="165" t="str">
        <f t="shared" si="110"/>
        <v>2年目賃金（アルバイト）133</v>
      </c>
      <c r="K388" s="165" t="str">
        <f>IFERROR(+VLOOKUP(J388,インプットシート!$B:$Z,25,0),"")</f>
        <v/>
      </c>
      <c r="L388" s="165" t="str">
        <f>IFERROR(+VLOOKUP(J388,インプットシート!$B:$Z,21,0),"")</f>
        <v/>
      </c>
      <c r="M388">
        <v>133</v>
      </c>
      <c r="N388" s="165" t="str">
        <f t="shared" si="111"/>
        <v>2年目家賃133</v>
      </c>
      <c r="O388" s="165" t="str">
        <f>IFERROR(+VLOOKUP(N388,インプットシート!$B:$Z,25,0),"")</f>
        <v/>
      </c>
      <c r="P388" s="165" t="str">
        <f>IFERROR(+VLOOKUP(N388,インプットシート!$B:$Z,21,0),"")</f>
        <v/>
      </c>
      <c r="Q388">
        <v>133</v>
      </c>
      <c r="R388" s="165" t="str">
        <f t="shared" si="112"/>
        <v>2年目光熱水費133</v>
      </c>
      <c r="S388" s="165" t="str">
        <f>IFERROR(+VLOOKUP(R388,インプットシート!$B:$Z,25,0),"")</f>
        <v/>
      </c>
      <c r="T388" s="165" t="str">
        <f>IFERROR(+VLOOKUP(R388,インプットシート!$B:$Z,21,0),"")</f>
        <v/>
      </c>
      <c r="U388">
        <v>133</v>
      </c>
      <c r="V388" s="165" t="str">
        <f t="shared" si="113"/>
        <v>2年目備品購入費133</v>
      </c>
      <c r="W388" s="165" t="str">
        <f>IFERROR(+VLOOKUP(V388,インプットシート!$B:$Z,25,0),"")</f>
        <v/>
      </c>
      <c r="X388" s="165" t="str">
        <f>IFERROR(+VLOOKUP(V388,インプットシート!$B:$Z,21,0),"")</f>
        <v/>
      </c>
      <c r="Y388">
        <v>133</v>
      </c>
      <c r="Z388" s="165" t="str">
        <f t="shared" si="114"/>
        <v>2年目消耗品費133</v>
      </c>
      <c r="AA388" s="165" t="str">
        <f>IFERROR(+VLOOKUP(Z388,インプットシート!$B:$Z,25,0),"")</f>
        <v/>
      </c>
      <c r="AB388" s="165" t="str">
        <f>IFERROR(+VLOOKUP(Z388,インプットシート!$B:$Z,21,0),"")</f>
        <v/>
      </c>
      <c r="AC388">
        <v>133</v>
      </c>
      <c r="AD388" s="165" t="str">
        <f t="shared" si="115"/>
        <v>2年目借料損料133</v>
      </c>
      <c r="AE388" s="165" t="str">
        <f>IFERROR(+VLOOKUP(AD388,インプットシート!$B:$Z,25,0),"")</f>
        <v/>
      </c>
      <c r="AF388" s="165" t="str">
        <f>IFERROR(+VLOOKUP(AD388,インプットシート!$B:$Z,21,0),"")</f>
        <v/>
      </c>
      <c r="AG388">
        <v>133</v>
      </c>
      <c r="AH388" s="165" t="str">
        <f t="shared" si="116"/>
        <v>2年目印刷製本費133</v>
      </c>
      <c r="AI388" s="165" t="str">
        <f>IFERROR(+VLOOKUP(AH388,インプットシート!$B:$Z,25,0),"")</f>
        <v/>
      </c>
      <c r="AJ388" s="165" t="str">
        <f>IFERROR(+VLOOKUP(AH388,インプットシート!$B:$Z,21,0),"")</f>
        <v/>
      </c>
      <c r="AK388">
        <v>133</v>
      </c>
      <c r="AL388" s="165" t="str">
        <f t="shared" si="117"/>
        <v>2年目通信運搬費133</v>
      </c>
      <c r="AM388" s="165" t="str">
        <f>IFERROR(+VLOOKUP(AL388,インプットシート!$B:$Z,25,0),"")</f>
        <v/>
      </c>
      <c r="AN388" s="165" t="str">
        <f>IFERROR(+VLOOKUP(AL388,インプットシート!$B:$Z,21,0),"")</f>
        <v/>
      </c>
      <c r="AO388">
        <v>133</v>
      </c>
      <c r="AP388" s="165" t="str">
        <f t="shared" si="118"/>
        <v>2年目委託費133</v>
      </c>
      <c r="AQ388" s="165" t="str">
        <f>IFERROR(+VLOOKUP(AP388,インプットシート!$B:$Z,25,0),"")</f>
        <v/>
      </c>
      <c r="AR388" s="165" t="str">
        <f>IFERROR(+VLOOKUP(AP388,インプットシート!$B:$Z,21,0),"")</f>
        <v/>
      </c>
      <c r="AS388">
        <v>133</v>
      </c>
      <c r="AT388" s="165" t="str">
        <f t="shared" si="119"/>
        <v>2年目雑役務費133</v>
      </c>
      <c r="AU388" s="165" t="str">
        <f>IFERROR(+VLOOKUP(AT388,インプットシート!$B:$Z,25,0),"")</f>
        <v/>
      </c>
      <c r="AV388" s="165" t="str">
        <f>IFERROR(+VLOOKUP(AT388,インプットシート!$B:$Z,21,0),"")</f>
        <v/>
      </c>
      <c r="AW388">
        <v>133</v>
      </c>
      <c r="AX388" s="165" t="str">
        <f t="shared" si="120"/>
        <v>2年目保険料133</v>
      </c>
      <c r="AY388" s="165" t="str">
        <f>IFERROR(+VLOOKUP(AX388,インプットシート!$B:$Z,25,0),"")</f>
        <v/>
      </c>
      <c r="AZ388" s="165" t="str">
        <f>IFERROR(+VLOOKUP(AX388,インプットシート!$B:$Z,21,0),"")</f>
        <v/>
      </c>
      <c r="BA388">
        <v>133</v>
      </c>
      <c r="BB388" s="165" t="str">
        <f t="shared" si="121"/>
        <v>2年目その他の経費133</v>
      </c>
      <c r="BC388" s="165" t="str">
        <f>IFERROR(+VLOOKUP(BB388,インプットシート!$B:$Z,25,0),"")</f>
        <v/>
      </c>
      <c r="BD388" s="165" t="str">
        <f>IFERROR(+VLOOKUP(BB388,インプットシート!$B:$Z,21,0),"")</f>
        <v/>
      </c>
      <c r="BE388">
        <v>133</v>
      </c>
      <c r="BF388" s="165" t="str">
        <f t="shared" si="122"/>
        <v>2年目参加費収入133</v>
      </c>
      <c r="BG388" s="165" t="str">
        <f>IFERROR(+VLOOKUP(BF388,インプットシート!$B:$Z,25,0),"")</f>
        <v/>
      </c>
      <c r="BH388" s="165" t="str">
        <f>IFERROR(+VLOOKUP(BF388,インプットシート!$B:$Z,21,0),"")</f>
        <v/>
      </c>
      <c r="BI388">
        <v>133</v>
      </c>
      <c r="BJ388" s="165" t="str">
        <f t="shared" si="123"/>
        <v>2年目寄付金・協賛金収入133</v>
      </c>
      <c r="BK388" s="165" t="str">
        <f>IFERROR(+VLOOKUP(BJ388,インプットシート!$B:$Z,25,0),"")</f>
        <v/>
      </c>
      <c r="BL388" s="165" t="str">
        <f>IFERROR(+VLOOKUP(BJ388,インプットシート!$B:$Z,21,0),"")</f>
        <v/>
      </c>
      <c r="BM388">
        <v>133</v>
      </c>
      <c r="BN388" s="165" t="str">
        <f t="shared" si="124"/>
        <v>2年目一般会計繰入金133</v>
      </c>
      <c r="BO388" s="165" t="str">
        <f>IFERROR(+VLOOKUP(BN388,インプットシート!$B:$Z,25,0),"")</f>
        <v/>
      </c>
      <c r="BP388" s="165" t="str">
        <f>IFERROR(+VLOOKUP(BN388,インプットシート!$B:$Z,21,0),"")</f>
        <v/>
      </c>
      <c r="BQ388">
        <v>133</v>
      </c>
      <c r="BR388" s="165" t="str">
        <f t="shared" si="125"/>
        <v>2年目賃金（職員）133</v>
      </c>
      <c r="BS388" s="165" t="str">
        <f>IFERROR(+VLOOKUP(BR388,インプットシート!$B:$Z,25,0),"")</f>
        <v/>
      </c>
      <c r="BT388" s="165" t="str">
        <f>IFERROR(+VLOOKUP(BR388,インプットシート!$B:$Z,21,0),"")</f>
        <v/>
      </c>
    </row>
    <row r="389" spans="1:72">
      <c r="A389">
        <v>134</v>
      </c>
      <c r="B389" s="165" t="str">
        <f t="shared" si="108"/>
        <v>2年目謝金134</v>
      </c>
      <c r="C389" s="165" t="str">
        <f>IFERROR(+VLOOKUP(B389,インプットシート!$B:$Z,25,0),"")</f>
        <v/>
      </c>
      <c r="D389" s="165" t="str">
        <f>IFERROR(+VLOOKUP(B389,インプットシート!$B:$Z,21,0),"")</f>
        <v/>
      </c>
      <c r="E389">
        <v>134</v>
      </c>
      <c r="F389" s="165" t="str">
        <f t="shared" si="109"/>
        <v>2年目旅費134</v>
      </c>
      <c r="G389" s="165" t="str">
        <f>IFERROR(+VLOOKUP(F389,インプットシート!$B:$Z,25,0),"")</f>
        <v/>
      </c>
      <c r="H389" s="165" t="str">
        <f>IFERROR(+VLOOKUP(F389,インプットシート!$B:$Z,21,0),"")</f>
        <v/>
      </c>
      <c r="I389">
        <v>134</v>
      </c>
      <c r="J389" s="165" t="str">
        <f t="shared" si="110"/>
        <v>2年目賃金（アルバイト）134</v>
      </c>
      <c r="K389" s="165" t="str">
        <f>IFERROR(+VLOOKUP(J389,インプットシート!$B:$Z,25,0),"")</f>
        <v/>
      </c>
      <c r="L389" s="165" t="str">
        <f>IFERROR(+VLOOKUP(J389,インプットシート!$B:$Z,21,0),"")</f>
        <v/>
      </c>
      <c r="M389">
        <v>134</v>
      </c>
      <c r="N389" s="165" t="str">
        <f t="shared" si="111"/>
        <v>2年目家賃134</v>
      </c>
      <c r="O389" s="165" t="str">
        <f>IFERROR(+VLOOKUP(N389,インプットシート!$B:$Z,25,0),"")</f>
        <v/>
      </c>
      <c r="P389" s="165" t="str">
        <f>IFERROR(+VLOOKUP(N389,インプットシート!$B:$Z,21,0),"")</f>
        <v/>
      </c>
      <c r="Q389">
        <v>134</v>
      </c>
      <c r="R389" s="165" t="str">
        <f t="shared" si="112"/>
        <v>2年目光熱水費134</v>
      </c>
      <c r="S389" s="165" t="str">
        <f>IFERROR(+VLOOKUP(R389,インプットシート!$B:$Z,25,0),"")</f>
        <v/>
      </c>
      <c r="T389" s="165" t="str">
        <f>IFERROR(+VLOOKUP(R389,インプットシート!$B:$Z,21,0),"")</f>
        <v/>
      </c>
      <c r="U389">
        <v>134</v>
      </c>
      <c r="V389" s="165" t="str">
        <f t="shared" si="113"/>
        <v>2年目備品購入費134</v>
      </c>
      <c r="W389" s="165" t="str">
        <f>IFERROR(+VLOOKUP(V389,インプットシート!$B:$Z,25,0),"")</f>
        <v/>
      </c>
      <c r="X389" s="165" t="str">
        <f>IFERROR(+VLOOKUP(V389,インプットシート!$B:$Z,21,0),"")</f>
        <v/>
      </c>
      <c r="Y389">
        <v>134</v>
      </c>
      <c r="Z389" s="165" t="str">
        <f t="shared" si="114"/>
        <v>2年目消耗品費134</v>
      </c>
      <c r="AA389" s="165" t="str">
        <f>IFERROR(+VLOOKUP(Z389,インプットシート!$B:$Z,25,0),"")</f>
        <v/>
      </c>
      <c r="AB389" s="165" t="str">
        <f>IFERROR(+VLOOKUP(Z389,インプットシート!$B:$Z,21,0),"")</f>
        <v/>
      </c>
      <c r="AC389">
        <v>134</v>
      </c>
      <c r="AD389" s="165" t="str">
        <f t="shared" si="115"/>
        <v>2年目借料損料134</v>
      </c>
      <c r="AE389" s="165" t="str">
        <f>IFERROR(+VLOOKUP(AD389,インプットシート!$B:$Z,25,0),"")</f>
        <v/>
      </c>
      <c r="AF389" s="165" t="str">
        <f>IFERROR(+VLOOKUP(AD389,インプットシート!$B:$Z,21,0),"")</f>
        <v/>
      </c>
      <c r="AG389">
        <v>134</v>
      </c>
      <c r="AH389" s="165" t="str">
        <f t="shared" si="116"/>
        <v>2年目印刷製本費134</v>
      </c>
      <c r="AI389" s="165" t="str">
        <f>IFERROR(+VLOOKUP(AH389,インプットシート!$B:$Z,25,0),"")</f>
        <v/>
      </c>
      <c r="AJ389" s="165" t="str">
        <f>IFERROR(+VLOOKUP(AH389,インプットシート!$B:$Z,21,0),"")</f>
        <v/>
      </c>
      <c r="AK389">
        <v>134</v>
      </c>
      <c r="AL389" s="165" t="str">
        <f t="shared" si="117"/>
        <v>2年目通信運搬費134</v>
      </c>
      <c r="AM389" s="165" t="str">
        <f>IFERROR(+VLOOKUP(AL389,インプットシート!$B:$Z,25,0),"")</f>
        <v/>
      </c>
      <c r="AN389" s="165" t="str">
        <f>IFERROR(+VLOOKUP(AL389,インプットシート!$B:$Z,21,0),"")</f>
        <v/>
      </c>
      <c r="AO389">
        <v>134</v>
      </c>
      <c r="AP389" s="165" t="str">
        <f t="shared" si="118"/>
        <v>2年目委託費134</v>
      </c>
      <c r="AQ389" s="165" t="str">
        <f>IFERROR(+VLOOKUP(AP389,インプットシート!$B:$Z,25,0),"")</f>
        <v/>
      </c>
      <c r="AR389" s="165" t="str">
        <f>IFERROR(+VLOOKUP(AP389,インプットシート!$B:$Z,21,0),"")</f>
        <v/>
      </c>
      <c r="AS389">
        <v>134</v>
      </c>
      <c r="AT389" s="165" t="str">
        <f t="shared" si="119"/>
        <v>2年目雑役務費134</v>
      </c>
      <c r="AU389" s="165" t="str">
        <f>IFERROR(+VLOOKUP(AT389,インプットシート!$B:$Z,25,0),"")</f>
        <v/>
      </c>
      <c r="AV389" s="165" t="str">
        <f>IFERROR(+VLOOKUP(AT389,インプットシート!$B:$Z,21,0),"")</f>
        <v/>
      </c>
      <c r="AW389">
        <v>134</v>
      </c>
      <c r="AX389" s="165" t="str">
        <f t="shared" si="120"/>
        <v>2年目保険料134</v>
      </c>
      <c r="AY389" s="165" t="str">
        <f>IFERROR(+VLOOKUP(AX389,インプットシート!$B:$Z,25,0),"")</f>
        <v/>
      </c>
      <c r="AZ389" s="165" t="str">
        <f>IFERROR(+VLOOKUP(AX389,インプットシート!$B:$Z,21,0),"")</f>
        <v/>
      </c>
      <c r="BA389">
        <v>134</v>
      </c>
      <c r="BB389" s="165" t="str">
        <f t="shared" si="121"/>
        <v>2年目その他の経費134</v>
      </c>
      <c r="BC389" s="165" t="str">
        <f>IFERROR(+VLOOKUP(BB389,インプットシート!$B:$Z,25,0),"")</f>
        <v/>
      </c>
      <c r="BD389" s="165" t="str">
        <f>IFERROR(+VLOOKUP(BB389,インプットシート!$B:$Z,21,0),"")</f>
        <v/>
      </c>
      <c r="BE389">
        <v>134</v>
      </c>
      <c r="BF389" s="165" t="str">
        <f t="shared" si="122"/>
        <v>2年目参加費収入134</v>
      </c>
      <c r="BG389" s="165" t="str">
        <f>IFERROR(+VLOOKUP(BF389,インプットシート!$B:$Z,25,0),"")</f>
        <v/>
      </c>
      <c r="BH389" s="165" t="str">
        <f>IFERROR(+VLOOKUP(BF389,インプットシート!$B:$Z,21,0),"")</f>
        <v/>
      </c>
      <c r="BI389">
        <v>134</v>
      </c>
      <c r="BJ389" s="165" t="str">
        <f t="shared" si="123"/>
        <v>2年目寄付金・協賛金収入134</v>
      </c>
      <c r="BK389" s="165" t="str">
        <f>IFERROR(+VLOOKUP(BJ389,インプットシート!$B:$Z,25,0),"")</f>
        <v/>
      </c>
      <c r="BL389" s="165" t="str">
        <f>IFERROR(+VLOOKUP(BJ389,インプットシート!$B:$Z,21,0),"")</f>
        <v/>
      </c>
      <c r="BM389">
        <v>134</v>
      </c>
      <c r="BN389" s="165" t="str">
        <f t="shared" si="124"/>
        <v>2年目一般会計繰入金134</v>
      </c>
      <c r="BO389" s="165" t="str">
        <f>IFERROR(+VLOOKUP(BN389,インプットシート!$B:$Z,25,0),"")</f>
        <v/>
      </c>
      <c r="BP389" s="165" t="str">
        <f>IFERROR(+VLOOKUP(BN389,インプットシート!$B:$Z,21,0),"")</f>
        <v/>
      </c>
      <c r="BQ389">
        <v>134</v>
      </c>
      <c r="BR389" s="165" t="str">
        <f t="shared" si="125"/>
        <v>2年目賃金（職員）134</v>
      </c>
      <c r="BS389" s="165" t="str">
        <f>IFERROR(+VLOOKUP(BR389,インプットシート!$B:$Z,25,0),"")</f>
        <v/>
      </c>
      <c r="BT389" s="165" t="str">
        <f>IFERROR(+VLOOKUP(BR389,インプットシート!$B:$Z,21,0),"")</f>
        <v/>
      </c>
    </row>
    <row r="390" spans="1:72">
      <c r="A390">
        <v>135</v>
      </c>
      <c r="B390" s="165" t="str">
        <f t="shared" si="108"/>
        <v>2年目謝金135</v>
      </c>
      <c r="C390" s="165" t="str">
        <f>IFERROR(+VLOOKUP(B390,インプットシート!$B:$Z,25,0),"")</f>
        <v/>
      </c>
      <c r="D390" s="165" t="str">
        <f>IFERROR(+VLOOKUP(B390,インプットシート!$B:$Z,21,0),"")</f>
        <v/>
      </c>
      <c r="E390">
        <v>135</v>
      </c>
      <c r="F390" s="165" t="str">
        <f t="shared" si="109"/>
        <v>2年目旅費135</v>
      </c>
      <c r="G390" s="165" t="str">
        <f>IFERROR(+VLOOKUP(F390,インプットシート!$B:$Z,25,0),"")</f>
        <v/>
      </c>
      <c r="H390" s="165" t="str">
        <f>IFERROR(+VLOOKUP(F390,インプットシート!$B:$Z,21,0),"")</f>
        <v/>
      </c>
      <c r="I390">
        <v>135</v>
      </c>
      <c r="J390" s="165" t="str">
        <f t="shared" si="110"/>
        <v>2年目賃金（アルバイト）135</v>
      </c>
      <c r="K390" s="165" t="str">
        <f>IFERROR(+VLOOKUP(J390,インプットシート!$B:$Z,25,0),"")</f>
        <v/>
      </c>
      <c r="L390" s="165" t="str">
        <f>IFERROR(+VLOOKUP(J390,インプットシート!$B:$Z,21,0),"")</f>
        <v/>
      </c>
      <c r="M390">
        <v>135</v>
      </c>
      <c r="N390" s="165" t="str">
        <f t="shared" si="111"/>
        <v>2年目家賃135</v>
      </c>
      <c r="O390" s="165" t="str">
        <f>IFERROR(+VLOOKUP(N390,インプットシート!$B:$Z,25,0),"")</f>
        <v/>
      </c>
      <c r="P390" s="165" t="str">
        <f>IFERROR(+VLOOKUP(N390,インプットシート!$B:$Z,21,0),"")</f>
        <v/>
      </c>
      <c r="Q390">
        <v>135</v>
      </c>
      <c r="R390" s="165" t="str">
        <f t="shared" si="112"/>
        <v>2年目光熱水費135</v>
      </c>
      <c r="S390" s="165" t="str">
        <f>IFERROR(+VLOOKUP(R390,インプットシート!$B:$Z,25,0),"")</f>
        <v/>
      </c>
      <c r="T390" s="165" t="str">
        <f>IFERROR(+VLOOKUP(R390,インプットシート!$B:$Z,21,0),"")</f>
        <v/>
      </c>
      <c r="U390">
        <v>135</v>
      </c>
      <c r="V390" s="165" t="str">
        <f t="shared" si="113"/>
        <v>2年目備品購入費135</v>
      </c>
      <c r="W390" s="165" t="str">
        <f>IFERROR(+VLOOKUP(V390,インプットシート!$B:$Z,25,0),"")</f>
        <v/>
      </c>
      <c r="X390" s="165" t="str">
        <f>IFERROR(+VLOOKUP(V390,インプットシート!$B:$Z,21,0),"")</f>
        <v/>
      </c>
      <c r="Y390">
        <v>135</v>
      </c>
      <c r="Z390" s="165" t="str">
        <f t="shared" si="114"/>
        <v>2年目消耗品費135</v>
      </c>
      <c r="AA390" s="165" t="str">
        <f>IFERROR(+VLOOKUP(Z390,インプットシート!$B:$Z,25,0),"")</f>
        <v/>
      </c>
      <c r="AB390" s="165" t="str">
        <f>IFERROR(+VLOOKUP(Z390,インプットシート!$B:$Z,21,0),"")</f>
        <v/>
      </c>
      <c r="AC390">
        <v>135</v>
      </c>
      <c r="AD390" s="165" t="str">
        <f t="shared" si="115"/>
        <v>2年目借料損料135</v>
      </c>
      <c r="AE390" s="165" t="str">
        <f>IFERROR(+VLOOKUP(AD390,インプットシート!$B:$Z,25,0),"")</f>
        <v/>
      </c>
      <c r="AF390" s="165" t="str">
        <f>IFERROR(+VLOOKUP(AD390,インプットシート!$B:$Z,21,0),"")</f>
        <v/>
      </c>
      <c r="AG390">
        <v>135</v>
      </c>
      <c r="AH390" s="165" t="str">
        <f t="shared" si="116"/>
        <v>2年目印刷製本費135</v>
      </c>
      <c r="AI390" s="165" t="str">
        <f>IFERROR(+VLOOKUP(AH390,インプットシート!$B:$Z,25,0),"")</f>
        <v/>
      </c>
      <c r="AJ390" s="165" t="str">
        <f>IFERROR(+VLOOKUP(AH390,インプットシート!$B:$Z,21,0),"")</f>
        <v/>
      </c>
      <c r="AK390">
        <v>135</v>
      </c>
      <c r="AL390" s="165" t="str">
        <f t="shared" si="117"/>
        <v>2年目通信運搬費135</v>
      </c>
      <c r="AM390" s="165" t="str">
        <f>IFERROR(+VLOOKUP(AL390,インプットシート!$B:$Z,25,0),"")</f>
        <v/>
      </c>
      <c r="AN390" s="165" t="str">
        <f>IFERROR(+VLOOKUP(AL390,インプットシート!$B:$Z,21,0),"")</f>
        <v/>
      </c>
      <c r="AO390">
        <v>135</v>
      </c>
      <c r="AP390" s="165" t="str">
        <f t="shared" si="118"/>
        <v>2年目委託費135</v>
      </c>
      <c r="AQ390" s="165" t="str">
        <f>IFERROR(+VLOOKUP(AP390,インプットシート!$B:$Z,25,0),"")</f>
        <v/>
      </c>
      <c r="AR390" s="165" t="str">
        <f>IFERROR(+VLOOKUP(AP390,インプットシート!$B:$Z,21,0),"")</f>
        <v/>
      </c>
      <c r="AS390">
        <v>135</v>
      </c>
      <c r="AT390" s="165" t="str">
        <f t="shared" si="119"/>
        <v>2年目雑役務費135</v>
      </c>
      <c r="AU390" s="165" t="str">
        <f>IFERROR(+VLOOKUP(AT390,インプットシート!$B:$Z,25,0),"")</f>
        <v/>
      </c>
      <c r="AV390" s="165" t="str">
        <f>IFERROR(+VLOOKUP(AT390,インプットシート!$B:$Z,21,0),"")</f>
        <v/>
      </c>
      <c r="AW390">
        <v>135</v>
      </c>
      <c r="AX390" s="165" t="str">
        <f t="shared" si="120"/>
        <v>2年目保険料135</v>
      </c>
      <c r="AY390" s="165" t="str">
        <f>IFERROR(+VLOOKUP(AX390,インプットシート!$B:$Z,25,0),"")</f>
        <v/>
      </c>
      <c r="AZ390" s="165" t="str">
        <f>IFERROR(+VLOOKUP(AX390,インプットシート!$B:$Z,21,0),"")</f>
        <v/>
      </c>
      <c r="BA390">
        <v>135</v>
      </c>
      <c r="BB390" s="165" t="str">
        <f t="shared" si="121"/>
        <v>2年目その他の経費135</v>
      </c>
      <c r="BC390" s="165" t="str">
        <f>IFERROR(+VLOOKUP(BB390,インプットシート!$B:$Z,25,0),"")</f>
        <v/>
      </c>
      <c r="BD390" s="165" t="str">
        <f>IFERROR(+VLOOKUP(BB390,インプットシート!$B:$Z,21,0),"")</f>
        <v/>
      </c>
      <c r="BE390">
        <v>135</v>
      </c>
      <c r="BF390" s="165" t="str">
        <f t="shared" si="122"/>
        <v>2年目参加費収入135</v>
      </c>
      <c r="BG390" s="165" t="str">
        <f>IFERROR(+VLOOKUP(BF390,インプットシート!$B:$Z,25,0),"")</f>
        <v/>
      </c>
      <c r="BH390" s="165" t="str">
        <f>IFERROR(+VLOOKUP(BF390,インプットシート!$B:$Z,21,0),"")</f>
        <v/>
      </c>
      <c r="BI390">
        <v>135</v>
      </c>
      <c r="BJ390" s="165" t="str">
        <f t="shared" si="123"/>
        <v>2年目寄付金・協賛金収入135</v>
      </c>
      <c r="BK390" s="165" t="str">
        <f>IFERROR(+VLOOKUP(BJ390,インプットシート!$B:$Z,25,0),"")</f>
        <v/>
      </c>
      <c r="BL390" s="165" t="str">
        <f>IFERROR(+VLOOKUP(BJ390,インプットシート!$B:$Z,21,0),"")</f>
        <v/>
      </c>
      <c r="BM390">
        <v>135</v>
      </c>
      <c r="BN390" s="165" t="str">
        <f t="shared" si="124"/>
        <v>2年目一般会計繰入金135</v>
      </c>
      <c r="BO390" s="165" t="str">
        <f>IFERROR(+VLOOKUP(BN390,インプットシート!$B:$Z,25,0),"")</f>
        <v/>
      </c>
      <c r="BP390" s="165" t="str">
        <f>IFERROR(+VLOOKUP(BN390,インプットシート!$B:$Z,21,0),"")</f>
        <v/>
      </c>
      <c r="BQ390">
        <v>135</v>
      </c>
      <c r="BR390" s="165" t="str">
        <f t="shared" si="125"/>
        <v>2年目賃金（職員）135</v>
      </c>
      <c r="BS390" s="165" t="str">
        <f>IFERROR(+VLOOKUP(BR390,インプットシート!$B:$Z,25,0),"")</f>
        <v/>
      </c>
      <c r="BT390" s="165" t="str">
        <f>IFERROR(+VLOOKUP(BR390,インプットシート!$B:$Z,21,0),"")</f>
        <v/>
      </c>
    </row>
    <row r="391" spans="1:72">
      <c r="A391">
        <v>136</v>
      </c>
      <c r="B391" s="165" t="str">
        <f t="shared" si="108"/>
        <v>2年目謝金136</v>
      </c>
      <c r="C391" s="165" t="str">
        <f>IFERROR(+VLOOKUP(B391,インプットシート!$B:$Z,25,0),"")</f>
        <v/>
      </c>
      <c r="D391" s="165" t="str">
        <f>IFERROR(+VLOOKUP(B391,インプットシート!$B:$Z,21,0),"")</f>
        <v/>
      </c>
      <c r="E391">
        <v>136</v>
      </c>
      <c r="F391" s="165" t="str">
        <f t="shared" si="109"/>
        <v>2年目旅費136</v>
      </c>
      <c r="G391" s="165" t="str">
        <f>IFERROR(+VLOOKUP(F391,インプットシート!$B:$Z,25,0),"")</f>
        <v/>
      </c>
      <c r="H391" s="165" t="str">
        <f>IFERROR(+VLOOKUP(F391,インプットシート!$B:$Z,21,0),"")</f>
        <v/>
      </c>
      <c r="I391">
        <v>136</v>
      </c>
      <c r="J391" s="165" t="str">
        <f t="shared" si="110"/>
        <v>2年目賃金（アルバイト）136</v>
      </c>
      <c r="K391" s="165" t="str">
        <f>IFERROR(+VLOOKUP(J391,インプットシート!$B:$Z,25,0),"")</f>
        <v/>
      </c>
      <c r="L391" s="165" t="str">
        <f>IFERROR(+VLOOKUP(J391,インプットシート!$B:$Z,21,0),"")</f>
        <v/>
      </c>
      <c r="M391">
        <v>136</v>
      </c>
      <c r="N391" s="165" t="str">
        <f t="shared" si="111"/>
        <v>2年目家賃136</v>
      </c>
      <c r="O391" s="165" t="str">
        <f>IFERROR(+VLOOKUP(N391,インプットシート!$B:$Z,25,0),"")</f>
        <v/>
      </c>
      <c r="P391" s="165" t="str">
        <f>IFERROR(+VLOOKUP(N391,インプットシート!$B:$Z,21,0),"")</f>
        <v/>
      </c>
      <c r="Q391">
        <v>136</v>
      </c>
      <c r="R391" s="165" t="str">
        <f t="shared" si="112"/>
        <v>2年目光熱水費136</v>
      </c>
      <c r="S391" s="165" t="str">
        <f>IFERROR(+VLOOKUP(R391,インプットシート!$B:$Z,25,0),"")</f>
        <v/>
      </c>
      <c r="T391" s="165" t="str">
        <f>IFERROR(+VLOOKUP(R391,インプットシート!$B:$Z,21,0),"")</f>
        <v/>
      </c>
      <c r="U391">
        <v>136</v>
      </c>
      <c r="V391" s="165" t="str">
        <f t="shared" si="113"/>
        <v>2年目備品購入費136</v>
      </c>
      <c r="W391" s="165" t="str">
        <f>IFERROR(+VLOOKUP(V391,インプットシート!$B:$Z,25,0),"")</f>
        <v/>
      </c>
      <c r="X391" s="165" t="str">
        <f>IFERROR(+VLOOKUP(V391,インプットシート!$B:$Z,21,0),"")</f>
        <v/>
      </c>
      <c r="Y391">
        <v>136</v>
      </c>
      <c r="Z391" s="165" t="str">
        <f t="shared" si="114"/>
        <v>2年目消耗品費136</v>
      </c>
      <c r="AA391" s="165" t="str">
        <f>IFERROR(+VLOOKUP(Z391,インプットシート!$B:$Z,25,0),"")</f>
        <v/>
      </c>
      <c r="AB391" s="165" t="str">
        <f>IFERROR(+VLOOKUP(Z391,インプットシート!$B:$Z,21,0),"")</f>
        <v/>
      </c>
      <c r="AC391">
        <v>136</v>
      </c>
      <c r="AD391" s="165" t="str">
        <f t="shared" si="115"/>
        <v>2年目借料損料136</v>
      </c>
      <c r="AE391" s="165" t="str">
        <f>IFERROR(+VLOOKUP(AD391,インプットシート!$B:$Z,25,0),"")</f>
        <v/>
      </c>
      <c r="AF391" s="165" t="str">
        <f>IFERROR(+VLOOKUP(AD391,インプットシート!$B:$Z,21,0),"")</f>
        <v/>
      </c>
      <c r="AG391">
        <v>136</v>
      </c>
      <c r="AH391" s="165" t="str">
        <f t="shared" si="116"/>
        <v>2年目印刷製本費136</v>
      </c>
      <c r="AI391" s="165" t="str">
        <f>IFERROR(+VLOOKUP(AH391,インプットシート!$B:$Z,25,0),"")</f>
        <v/>
      </c>
      <c r="AJ391" s="165" t="str">
        <f>IFERROR(+VLOOKUP(AH391,インプットシート!$B:$Z,21,0),"")</f>
        <v/>
      </c>
      <c r="AK391">
        <v>136</v>
      </c>
      <c r="AL391" s="165" t="str">
        <f t="shared" si="117"/>
        <v>2年目通信運搬費136</v>
      </c>
      <c r="AM391" s="165" t="str">
        <f>IFERROR(+VLOOKUP(AL391,インプットシート!$B:$Z,25,0),"")</f>
        <v/>
      </c>
      <c r="AN391" s="165" t="str">
        <f>IFERROR(+VLOOKUP(AL391,インプットシート!$B:$Z,21,0),"")</f>
        <v/>
      </c>
      <c r="AO391">
        <v>136</v>
      </c>
      <c r="AP391" s="165" t="str">
        <f t="shared" si="118"/>
        <v>2年目委託費136</v>
      </c>
      <c r="AQ391" s="165" t="str">
        <f>IFERROR(+VLOOKUP(AP391,インプットシート!$B:$Z,25,0),"")</f>
        <v/>
      </c>
      <c r="AR391" s="165" t="str">
        <f>IFERROR(+VLOOKUP(AP391,インプットシート!$B:$Z,21,0),"")</f>
        <v/>
      </c>
      <c r="AS391">
        <v>136</v>
      </c>
      <c r="AT391" s="165" t="str">
        <f t="shared" si="119"/>
        <v>2年目雑役務費136</v>
      </c>
      <c r="AU391" s="165" t="str">
        <f>IFERROR(+VLOOKUP(AT391,インプットシート!$B:$Z,25,0),"")</f>
        <v/>
      </c>
      <c r="AV391" s="165" t="str">
        <f>IFERROR(+VLOOKUP(AT391,インプットシート!$B:$Z,21,0),"")</f>
        <v/>
      </c>
      <c r="AW391">
        <v>136</v>
      </c>
      <c r="AX391" s="165" t="str">
        <f t="shared" si="120"/>
        <v>2年目保険料136</v>
      </c>
      <c r="AY391" s="165" t="str">
        <f>IFERROR(+VLOOKUP(AX391,インプットシート!$B:$Z,25,0),"")</f>
        <v/>
      </c>
      <c r="AZ391" s="165" t="str">
        <f>IFERROR(+VLOOKUP(AX391,インプットシート!$B:$Z,21,0),"")</f>
        <v/>
      </c>
      <c r="BA391">
        <v>136</v>
      </c>
      <c r="BB391" s="165" t="str">
        <f t="shared" si="121"/>
        <v>2年目その他の経費136</v>
      </c>
      <c r="BC391" s="165" t="str">
        <f>IFERROR(+VLOOKUP(BB391,インプットシート!$B:$Z,25,0),"")</f>
        <v/>
      </c>
      <c r="BD391" s="165" t="str">
        <f>IFERROR(+VLOOKUP(BB391,インプットシート!$B:$Z,21,0),"")</f>
        <v/>
      </c>
      <c r="BE391">
        <v>136</v>
      </c>
      <c r="BF391" s="165" t="str">
        <f t="shared" si="122"/>
        <v>2年目参加費収入136</v>
      </c>
      <c r="BG391" s="165" t="str">
        <f>IFERROR(+VLOOKUP(BF391,インプットシート!$B:$Z,25,0),"")</f>
        <v/>
      </c>
      <c r="BH391" s="165" t="str">
        <f>IFERROR(+VLOOKUP(BF391,インプットシート!$B:$Z,21,0),"")</f>
        <v/>
      </c>
      <c r="BI391">
        <v>136</v>
      </c>
      <c r="BJ391" s="165" t="str">
        <f t="shared" si="123"/>
        <v>2年目寄付金・協賛金収入136</v>
      </c>
      <c r="BK391" s="165" t="str">
        <f>IFERROR(+VLOOKUP(BJ391,インプットシート!$B:$Z,25,0),"")</f>
        <v/>
      </c>
      <c r="BL391" s="165" t="str">
        <f>IFERROR(+VLOOKUP(BJ391,インプットシート!$B:$Z,21,0),"")</f>
        <v/>
      </c>
      <c r="BM391">
        <v>136</v>
      </c>
      <c r="BN391" s="165" t="str">
        <f t="shared" si="124"/>
        <v>2年目一般会計繰入金136</v>
      </c>
      <c r="BO391" s="165" t="str">
        <f>IFERROR(+VLOOKUP(BN391,インプットシート!$B:$Z,25,0),"")</f>
        <v/>
      </c>
      <c r="BP391" s="165" t="str">
        <f>IFERROR(+VLOOKUP(BN391,インプットシート!$B:$Z,21,0),"")</f>
        <v/>
      </c>
      <c r="BQ391">
        <v>136</v>
      </c>
      <c r="BR391" s="165" t="str">
        <f t="shared" si="125"/>
        <v>2年目賃金（職員）136</v>
      </c>
      <c r="BS391" s="165" t="str">
        <f>IFERROR(+VLOOKUP(BR391,インプットシート!$B:$Z,25,0),"")</f>
        <v/>
      </c>
      <c r="BT391" s="165" t="str">
        <f>IFERROR(+VLOOKUP(BR391,インプットシート!$B:$Z,21,0),"")</f>
        <v/>
      </c>
    </row>
    <row r="392" spans="1:72">
      <c r="A392">
        <v>137</v>
      </c>
      <c r="B392" s="165" t="str">
        <f t="shared" si="108"/>
        <v>2年目謝金137</v>
      </c>
      <c r="C392" s="165" t="str">
        <f>IFERROR(+VLOOKUP(B392,インプットシート!$B:$Z,25,0),"")</f>
        <v/>
      </c>
      <c r="D392" s="165" t="str">
        <f>IFERROR(+VLOOKUP(B392,インプットシート!$B:$Z,21,0),"")</f>
        <v/>
      </c>
      <c r="E392">
        <v>137</v>
      </c>
      <c r="F392" s="165" t="str">
        <f t="shared" si="109"/>
        <v>2年目旅費137</v>
      </c>
      <c r="G392" s="165" t="str">
        <f>IFERROR(+VLOOKUP(F392,インプットシート!$B:$Z,25,0),"")</f>
        <v/>
      </c>
      <c r="H392" s="165" t="str">
        <f>IFERROR(+VLOOKUP(F392,インプットシート!$B:$Z,21,0),"")</f>
        <v/>
      </c>
      <c r="I392">
        <v>137</v>
      </c>
      <c r="J392" s="165" t="str">
        <f t="shared" si="110"/>
        <v>2年目賃金（アルバイト）137</v>
      </c>
      <c r="K392" s="165" t="str">
        <f>IFERROR(+VLOOKUP(J392,インプットシート!$B:$Z,25,0),"")</f>
        <v/>
      </c>
      <c r="L392" s="165" t="str">
        <f>IFERROR(+VLOOKUP(J392,インプットシート!$B:$Z,21,0),"")</f>
        <v/>
      </c>
      <c r="M392">
        <v>137</v>
      </c>
      <c r="N392" s="165" t="str">
        <f t="shared" si="111"/>
        <v>2年目家賃137</v>
      </c>
      <c r="O392" s="165" t="str">
        <f>IFERROR(+VLOOKUP(N392,インプットシート!$B:$Z,25,0),"")</f>
        <v/>
      </c>
      <c r="P392" s="165" t="str">
        <f>IFERROR(+VLOOKUP(N392,インプットシート!$B:$Z,21,0),"")</f>
        <v/>
      </c>
      <c r="Q392">
        <v>137</v>
      </c>
      <c r="R392" s="165" t="str">
        <f t="shared" si="112"/>
        <v>2年目光熱水費137</v>
      </c>
      <c r="S392" s="165" t="str">
        <f>IFERROR(+VLOOKUP(R392,インプットシート!$B:$Z,25,0),"")</f>
        <v/>
      </c>
      <c r="T392" s="165" t="str">
        <f>IFERROR(+VLOOKUP(R392,インプットシート!$B:$Z,21,0),"")</f>
        <v/>
      </c>
      <c r="U392">
        <v>137</v>
      </c>
      <c r="V392" s="165" t="str">
        <f t="shared" si="113"/>
        <v>2年目備品購入費137</v>
      </c>
      <c r="W392" s="165" t="str">
        <f>IFERROR(+VLOOKUP(V392,インプットシート!$B:$Z,25,0),"")</f>
        <v/>
      </c>
      <c r="X392" s="165" t="str">
        <f>IFERROR(+VLOOKUP(V392,インプットシート!$B:$Z,21,0),"")</f>
        <v/>
      </c>
      <c r="Y392">
        <v>137</v>
      </c>
      <c r="Z392" s="165" t="str">
        <f t="shared" si="114"/>
        <v>2年目消耗品費137</v>
      </c>
      <c r="AA392" s="165" t="str">
        <f>IFERROR(+VLOOKUP(Z392,インプットシート!$B:$Z,25,0),"")</f>
        <v/>
      </c>
      <c r="AB392" s="165" t="str">
        <f>IFERROR(+VLOOKUP(Z392,インプットシート!$B:$Z,21,0),"")</f>
        <v/>
      </c>
      <c r="AC392">
        <v>137</v>
      </c>
      <c r="AD392" s="165" t="str">
        <f t="shared" si="115"/>
        <v>2年目借料損料137</v>
      </c>
      <c r="AE392" s="165" t="str">
        <f>IFERROR(+VLOOKUP(AD392,インプットシート!$B:$Z,25,0),"")</f>
        <v/>
      </c>
      <c r="AF392" s="165" t="str">
        <f>IFERROR(+VLOOKUP(AD392,インプットシート!$B:$Z,21,0),"")</f>
        <v/>
      </c>
      <c r="AG392">
        <v>137</v>
      </c>
      <c r="AH392" s="165" t="str">
        <f t="shared" si="116"/>
        <v>2年目印刷製本費137</v>
      </c>
      <c r="AI392" s="165" t="str">
        <f>IFERROR(+VLOOKUP(AH392,インプットシート!$B:$Z,25,0),"")</f>
        <v/>
      </c>
      <c r="AJ392" s="165" t="str">
        <f>IFERROR(+VLOOKUP(AH392,インプットシート!$B:$Z,21,0),"")</f>
        <v/>
      </c>
      <c r="AK392">
        <v>137</v>
      </c>
      <c r="AL392" s="165" t="str">
        <f t="shared" si="117"/>
        <v>2年目通信運搬費137</v>
      </c>
      <c r="AM392" s="165" t="str">
        <f>IFERROR(+VLOOKUP(AL392,インプットシート!$B:$Z,25,0),"")</f>
        <v/>
      </c>
      <c r="AN392" s="165" t="str">
        <f>IFERROR(+VLOOKUP(AL392,インプットシート!$B:$Z,21,0),"")</f>
        <v/>
      </c>
      <c r="AO392">
        <v>137</v>
      </c>
      <c r="AP392" s="165" t="str">
        <f t="shared" si="118"/>
        <v>2年目委託費137</v>
      </c>
      <c r="AQ392" s="165" t="str">
        <f>IFERROR(+VLOOKUP(AP392,インプットシート!$B:$Z,25,0),"")</f>
        <v/>
      </c>
      <c r="AR392" s="165" t="str">
        <f>IFERROR(+VLOOKUP(AP392,インプットシート!$B:$Z,21,0),"")</f>
        <v/>
      </c>
      <c r="AS392">
        <v>137</v>
      </c>
      <c r="AT392" s="165" t="str">
        <f t="shared" si="119"/>
        <v>2年目雑役務費137</v>
      </c>
      <c r="AU392" s="165" t="str">
        <f>IFERROR(+VLOOKUP(AT392,インプットシート!$B:$Z,25,0),"")</f>
        <v/>
      </c>
      <c r="AV392" s="165" t="str">
        <f>IFERROR(+VLOOKUP(AT392,インプットシート!$B:$Z,21,0),"")</f>
        <v/>
      </c>
      <c r="AW392">
        <v>137</v>
      </c>
      <c r="AX392" s="165" t="str">
        <f t="shared" si="120"/>
        <v>2年目保険料137</v>
      </c>
      <c r="AY392" s="165" t="str">
        <f>IFERROR(+VLOOKUP(AX392,インプットシート!$B:$Z,25,0),"")</f>
        <v/>
      </c>
      <c r="AZ392" s="165" t="str">
        <f>IFERROR(+VLOOKUP(AX392,インプットシート!$B:$Z,21,0),"")</f>
        <v/>
      </c>
      <c r="BA392">
        <v>137</v>
      </c>
      <c r="BB392" s="165" t="str">
        <f t="shared" si="121"/>
        <v>2年目その他の経費137</v>
      </c>
      <c r="BC392" s="165" t="str">
        <f>IFERROR(+VLOOKUP(BB392,インプットシート!$B:$Z,25,0),"")</f>
        <v/>
      </c>
      <c r="BD392" s="165" t="str">
        <f>IFERROR(+VLOOKUP(BB392,インプットシート!$B:$Z,21,0),"")</f>
        <v/>
      </c>
      <c r="BE392">
        <v>137</v>
      </c>
      <c r="BF392" s="165" t="str">
        <f t="shared" si="122"/>
        <v>2年目参加費収入137</v>
      </c>
      <c r="BG392" s="165" t="str">
        <f>IFERROR(+VLOOKUP(BF392,インプットシート!$B:$Z,25,0),"")</f>
        <v/>
      </c>
      <c r="BH392" s="165" t="str">
        <f>IFERROR(+VLOOKUP(BF392,インプットシート!$B:$Z,21,0),"")</f>
        <v/>
      </c>
      <c r="BI392">
        <v>137</v>
      </c>
      <c r="BJ392" s="165" t="str">
        <f t="shared" si="123"/>
        <v>2年目寄付金・協賛金収入137</v>
      </c>
      <c r="BK392" s="165" t="str">
        <f>IFERROR(+VLOOKUP(BJ392,インプットシート!$B:$Z,25,0),"")</f>
        <v/>
      </c>
      <c r="BL392" s="165" t="str">
        <f>IFERROR(+VLOOKUP(BJ392,インプットシート!$B:$Z,21,0),"")</f>
        <v/>
      </c>
      <c r="BM392">
        <v>137</v>
      </c>
      <c r="BN392" s="165" t="str">
        <f t="shared" si="124"/>
        <v>2年目一般会計繰入金137</v>
      </c>
      <c r="BO392" s="165" t="str">
        <f>IFERROR(+VLOOKUP(BN392,インプットシート!$B:$Z,25,0),"")</f>
        <v/>
      </c>
      <c r="BP392" s="165" t="str">
        <f>IFERROR(+VLOOKUP(BN392,インプットシート!$B:$Z,21,0),"")</f>
        <v/>
      </c>
      <c r="BQ392">
        <v>137</v>
      </c>
      <c r="BR392" s="165" t="str">
        <f t="shared" si="125"/>
        <v>2年目賃金（職員）137</v>
      </c>
      <c r="BS392" s="165" t="str">
        <f>IFERROR(+VLOOKUP(BR392,インプットシート!$B:$Z,25,0),"")</f>
        <v/>
      </c>
      <c r="BT392" s="165" t="str">
        <f>IFERROR(+VLOOKUP(BR392,インプットシート!$B:$Z,21,0),"")</f>
        <v/>
      </c>
    </row>
    <row r="393" spans="1:72">
      <c r="A393">
        <v>138</v>
      </c>
      <c r="B393" s="165" t="str">
        <f t="shared" si="108"/>
        <v>2年目謝金138</v>
      </c>
      <c r="C393" s="165" t="str">
        <f>IFERROR(+VLOOKUP(B393,インプットシート!$B:$Z,25,0),"")</f>
        <v/>
      </c>
      <c r="D393" s="165" t="str">
        <f>IFERROR(+VLOOKUP(B393,インプットシート!$B:$Z,21,0),"")</f>
        <v/>
      </c>
      <c r="E393">
        <v>138</v>
      </c>
      <c r="F393" s="165" t="str">
        <f t="shared" si="109"/>
        <v>2年目旅費138</v>
      </c>
      <c r="G393" s="165" t="str">
        <f>IFERROR(+VLOOKUP(F393,インプットシート!$B:$Z,25,0),"")</f>
        <v/>
      </c>
      <c r="H393" s="165" t="str">
        <f>IFERROR(+VLOOKUP(F393,インプットシート!$B:$Z,21,0),"")</f>
        <v/>
      </c>
      <c r="I393">
        <v>138</v>
      </c>
      <c r="J393" s="165" t="str">
        <f t="shared" si="110"/>
        <v>2年目賃金（アルバイト）138</v>
      </c>
      <c r="K393" s="165" t="str">
        <f>IFERROR(+VLOOKUP(J393,インプットシート!$B:$Z,25,0),"")</f>
        <v/>
      </c>
      <c r="L393" s="165" t="str">
        <f>IFERROR(+VLOOKUP(J393,インプットシート!$B:$Z,21,0),"")</f>
        <v/>
      </c>
      <c r="M393">
        <v>138</v>
      </c>
      <c r="N393" s="165" t="str">
        <f t="shared" si="111"/>
        <v>2年目家賃138</v>
      </c>
      <c r="O393" s="165" t="str">
        <f>IFERROR(+VLOOKUP(N393,インプットシート!$B:$Z,25,0),"")</f>
        <v/>
      </c>
      <c r="P393" s="165" t="str">
        <f>IFERROR(+VLOOKUP(N393,インプットシート!$B:$Z,21,0),"")</f>
        <v/>
      </c>
      <c r="Q393">
        <v>138</v>
      </c>
      <c r="R393" s="165" t="str">
        <f t="shared" si="112"/>
        <v>2年目光熱水費138</v>
      </c>
      <c r="S393" s="165" t="str">
        <f>IFERROR(+VLOOKUP(R393,インプットシート!$B:$Z,25,0),"")</f>
        <v/>
      </c>
      <c r="T393" s="165" t="str">
        <f>IFERROR(+VLOOKUP(R393,インプットシート!$B:$Z,21,0),"")</f>
        <v/>
      </c>
      <c r="U393">
        <v>138</v>
      </c>
      <c r="V393" s="165" t="str">
        <f t="shared" si="113"/>
        <v>2年目備品購入費138</v>
      </c>
      <c r="W393" s="165" t="str">
        <f>IFERROR(+VLOOKUP(V393,インプットシート!$B:$Z,25,0),"")</f>
        <v/>
      </c>
      <c r="X393" s="165" t="str">
        <f>IFERROR(+VLOOKUP(V393,インプットシート!$B:$Z,21,0),"")</f>
        <v/>
      </c>
      <c r="Y393">
        <v>138</v>
      </c>
      <c r="Z393" s="165" t="str">
        <f t="shared" si="114"/>
        <v>2年目消耗品費138</v>
      </c>
      <c r="AA393" s="165" t="str">
        <f>IFERROR(+VLOOKUP(Z393,インプットシート!$B:$Z,25,0),"")</f>
        <v/>
      </c>
      <c r="AB393" s="165" t="str">
        <f>IFERROR(+VLOOKUP(Z393,インプットシート!$B:$Z,21,0),"")</f>
        <v/>
      </c>
      <c r="AC393">
        <v>138</v>
      </c>
      <c r="AD393" s="165" t="str">
        <f t="shared" si="115"/>
        <v>2年目借料損料138</v>
      </c>
      <c r="AE393" s="165" t="str">
        <f>IFERROR(+VLOOKUP(AD393,インプットシート!$B:$Z,25,0),"")</f>
        <v/>
      </c>
      <c r="AF393" s="165" t="str">
        <f>IFERROR(+VLOOKUP(AD393,インプットシート!$B:$Z,21,0),"")</f>
        <v/>
      </c>
      <c r="AG393">
        <v>138</v>
      </c>
      <c r="AH393" s="165" t="str">
        <f t="shared" si="116"/>
        <v>2年目印刷製本費138</v>
      </c>
      <c r="AI393" s="165" t="str">
        <f>IFERROR(+VLOOKUP(AH393,インプットシート!$B:$Z,25,0),"")</f>
        <v/>
      </c>
      <c r="AJ393" s="165" t="str">
        <f>IFERROR(+VLOOKUP(AH393,インプットシート!$B:$Z,21,0),"")</f>
        <v/>
      </c>
      <c r="AK393">
        <v>138</v>
      </c>
      <c r="AL393" s="165" t="str">
        <f t="shared" si="117"/>
        <v>2年目通信運搬費138</v>
      </c>
      <c r="AM393" s="165" t="str">
        <f>IFERROR(+VLOOKUP(AL393,インプットシート!$B:$Z,25,0),"")</f>
        <v/>
      </c>
      <c r="AN393" s="165" t="str">
        <f>IFERROR(+VLOOKUP(AL393,インプットシート!$B:$Z,21,0),"")</f>
        <v/>
      </c>
      <c r="AO393">
        <v>138</v>
      </c>
      <c r="AP393" s="165" t="str">
        <f t="shared" si="118"/>
        <v>2年目委託費138</v>
      </c>
      <c r="AQ393" s="165" t="str">
        <f>IFERROR(+VLOOKUP(AP393,インプットシート!$B:$Z,25,0),"")</f>
        <v/>
      </c>
      <c r="AR393" s="165" t="str">
        <f>IFERROR(+VLOOKUP(AP393,インプットシート!$B:$Z,21,0),"")</f>
        <v/>
      </c>
      <c r="AS393">
        <v>138</v>
      </c>
      <c r="AT393" s="165" t="str">
        <f t="shared" si="119"/>
        <v>2年目雑役務費138</v>
      </c>
      <c r="AU393" s="165" t="str">
        <f>IFERROR(+VLOOKUP(AT393,インプットシート!$B:$Z,25,0),"")</f>
        <v/>
      </c>
      <c r="AV393" s="165" t="str">
        <f>IFERROR(+VLOOKUP(AT393,インプットシート!$B:$Z,21,0),"")</f>
        <v/>
      </c>
      <c r="AW393">
        <v>138</v>
      </c>
      <c r="AX393" s="165" t="str">
        <f t="shared" si="120"/>
        <v>2年目保険料138</v>
      </c>
      <c r="AY393" s="165" t="str">
        <f>IFERROR(+VLOOKUP(AX393,インプットシート!$B:$Z,25,0),"")</f>
        <v/>
      </c>
      <c r="AZ393" s="165" t="str">
        <f>IFERROR(+VLOOKUP(AX393,インプットシート!$B:$Z,21,0),"")</f>
        <v/>
      </c>
      <c r="BA393">
        <v>138</v>
      </c>
      <c r="BB393" s="165" t="str">
        <f t="shared" si="121"/>
        <v>2年目その他の経費138</v>
      </c>
      <c r="BC393" s="165" t="str">
        <f>IFERROR(+VLOOKUP(BB393,インプットシート!$B:$Z,25,0),"")</f>
        <v/>
      </c>
      <c r="BD393" s="165" t="str">
        <f>IFERROR(+VLOOKUP(BB393,インプットシート!$B:$Z,21,0),"")</f>
        <v/>
      </c>
      <c r="BE393">
        <v>138</v>
      </c>
      <c r="BF393" s="165" t="str">
        <f t="shared" si="122"/>
        <v>2年目参加費収入138</v>
      </c>
      <c r="BG393" s="165" t="str">
        <f>IFERROR(+VLOOKUP(BF393,インプットシート!$B:$Z,25,0),"")</f>
        <v/>
      </c>
      <c r="BH393" s="165" t="str">
        <f>IFERROR(+VLOOKUP(BF393,インプットシート!$B:$Z,21,0),"")</f>
        <v/>
      </c>
      <c r="BI393">
        <v>138</v>
      </c>
      <c r="BJ393" s="165" t="str">
        <f t="shared" si="123"/>
        <v>2年目寄付金・協賛金収入138</v>
      </c>
      <c r="BK393" s="165" t="str">
        <f>IFERROR(+VLOOKUP(BJ393,インプットシート!$B:$Z,25,0),"")</f>
        <v/>
      </c>
      <c r="BL393" s="165" t="str">
        <f>IFERROR(+VLOOKUP(BJ393,インプットシート!$B:$Z,21,0),"")</f>
        <v/>
      </c>
      <c r="BM393">
        <v>138</v>
      </c>
      <c r="BN393" s="165" t="str">
        <f t="shared" si="124"/>
        <v>2年目一般会計繰入金138</v>
      </c>
      <c r="BO393" s="165" t="str">
        <f>IFERROR(+VLOOKUP(BN393,インプットシート!$B:$Z,25,0),"")</f>
        <v/>
      </c>
      <c r="BP393" s="165" t="str">
        <f>IFERROR(+VLOOKUP(BN393,インプットシート!$B:$Z,21,0),"")</f>
        <v/>
      </c>
      <c r="BQ393">
        <v>138</v>
      </c>
      <c r="BR393" s="165" t="str">
        <f t="shared" si="125"/>
        <v>2年目賃金（職員）138</v>
      </c>
      <c r="BS393" s="165" t="str">
        <f>IFERROR(+VLOOKUP(BR393,インプットシート!$B:$Z,25,0),"")</f>
        <v/>
      </c>
      <c r="BT393" s="165" t="str">
        <f>IFERROR(+VLOOKUP(BR393,インプットシート!$B:$Z,21,0),"")</f>
        <v/>
      </c>
    </row>
    <row r="394" spans="1:72">
      <c r="A394">
        <v>139</v>
      </c>
      <c r="B394" s="165" t="str">
        <f t="shared" si="108"/>
        <v>2年目謝金139</v>
      </c>
      <c r="C394" s="165" t="str">
        <f>IFERROR(+VLOOKUP(B394,インプットシート!$B:$Z,25,0),"")</f>
        <v/>
      </c>
      <c r="D394" s="165" t="str">
        <f>IFERROR(+VLOOKUP(B394,インプットシート!$B:$Z,21,0),"")</f>
        <v/>
      </c>
      <c r="E394">
        <v>139</v>
      </c>
      <c r="F394" s="165" t="str">
        <f t="shared" si="109"/>
        <v>2年目旅費139</v>
      </c>
      <c r="G394" s="165" t="str">
        <f>IFERROR(+VLOOKUP(F394,インプットシート!$B:$Z,25,0),"")</f>
        <v/>
      </c>
      <c r="H394" s="165" t="str">
        <f>IFERROR(+VLOOKUP(F394,インプットシート!$B:$Z,21,0),"")</f>
        <v/>
      </c>
      <c r="I394">
        <v>139</v>
      </c>
      <c r="J394" s="165" t="str">
        <f t="shared" si="110"/>
        <v>2年目賃金（アルバイト）139</v>
      </c>
      <c r="K394" s="165" t="str">
        <f>IFERROR(+VLOOKUP(J394,インプットシート!$B:$Z,25,0),"")</f>
        <v/>
      </c>
      <c r="L394" s="165" t="str">
        <f>IFERROR(+VLOOKUP(J394,インプットシート!$B:$Z,21,0),"")</f>
        <v/>
      </c>
      <c r="M394">
        <v>139</v>
      </c>
      <c r="N394" s="165" t="str">
        <f t="shared" si="111"/>
        <v>2年目家賃139</v>
      </c>
      <c r="O394" s="165" t="str">
        <f>IFERROR(+VLOOKUP(N394,インプットシート!$B:$Z,25,0),"")</f>
        <v/>
      </c>
      <c r="P394" s="165" t="str">
        <f>IFERROR(+VLOOKUP(N394,インプットシート!$B:$Z,21,0),"")</f>
        <v/>
      </c>
      <c r="Q394">
        <v>139</v>
      </c>
      <c r="R394" s="165" t="str">
        <f t="shared" si="112"/>
        <v>2年目光熱水費139</v>
      </c>
      <c r="S394" s="165" t="str">
        <f>IFERROR(+VLOOKUP(R394,インプットシート!$B:$Z,25,0),"")</f>
        <v/>
      </c>
      <c r="T394" s="165" t="str">
        <f>IFERROR(+VLOOKUP(R394,インプットシート!$B:$Z,21,0),"")</f>
        <v/>
      </c>
      <c r="U394">
        <v>139</v>
      </c>
      <c r="V394" s="165" t="str">
        <f t="shared" si="113"/>
        <v>2年目備品購入費139</v>
      </c>
      <c r="W394" s="165" t="str">
        <f>IFERROR(+VLOOKUP(V394,インプットシート!$B:$Z,25,0),"")</f>
        <v/>
      </c>
      <c r="X394" s="165" t="str">
        <f>IFERROR(+VLOOKUP(V394,インプットシート!$B:$Z,21,0),"")</f>
        <v/>
      </c>
      <c r="Y394">
        <v>139</v>
      </c>
      <c r="Z394" s="165" t="str">
        <f t="shared" si="114"/>
        <v>2年目消耗品費139</v>
      </c>
      <c r="AA394" s="165" t="str">
        <f>IFERROR(+VLOOKUP(Z394,インプットシート!$B:$Z,25,0),"")</f>
        <v/>
      </c>
      <c r="AB394" s="165" t="str">
        <f>IFERROR(+VLOOKUP(Z394,インプットシート!$B:$Z,21,0),"")</f>
        <v/>
      </c>
      <c r="AC394">
        <v>139</v>
      </c>
      <c r="AD394" s="165" t="str">
        <f t="shared" si="115"/>
        <v>2年目借料損料139</v>
      </c>
      <c r="AE394" s="165" t="str">
        <f>IFERROR(+VLOOKUP(AD394,インプットシート!$B:$Z,25,0),"")</f>
        <v/>
      </c>
      <c r="AF394" s="165" t="str">
        <f>IFERROR(+VLOOKUP(AD394,インプットシート!$B:$Z,21,0),"")</f>
        <v/>
      </c>
      <c r="AG394">
        <v>139</v>
      </c>
      <c r="AH394" s="165" t="str">
        <f t="shared" si="116"/>
        <v>2年目印刷製本費139</v>
      </c>
      <c r="AI394" s="165" t="str">
        <f>IFERROR(+VLOOKUP(AH394,インプットシート!$B:$Z,25,0),"")</f>
        <v/>
      </c>
      <c r="AJ394" s="165" t="str">
        <f>IFERROR(+VLOOKUP(AH394,インプットシート!$B:$Z,21,0),"")</f>
        <v/>
      </c>
      <c r="AK394">
        <v>139</v>
      </c>
      <c r="AL394" s="165" t="str">
        <f t="shared" si="117"/>
        <v>2年目通信運搬費139</v>
      </c>
      <c r="AM394" s="165" t="str">
        <f>IFERROR(+VLOOKUP(AL394,インプットシート!$B:$Z,25,0),"")</f>
        <v/>
      </c>
      <c r="AN394" s="165" t="str">
        <f>IFERROR(+VLOOKUP(AL394,インプットシート!$B:$Z,21,0),"")</f>
        <v/>
      </c>
      <c r="AO394">
        <v>139</v>
      </c>
      <c r="AP394" s="165" t="str">
        <f t="shared" si="118"/>
        <v>2年目委託費139</v>
      </c>
      <c r="AQ394" s="165" t="str">
        <f>IFERROR(+VLOOKUP(AP394,インプットシート!$B:$Z,25,0),"")</f>
        <v/>
      </c>
      <c r="AR394" s="165" t="str">
        <f>IFERROR(+VLOOKUP(AP394,インプットシート!$B:$Z,21,0),"")</f>
        <v/>
      </c>
      <c r="AS394">
        <v>139</v>
      </c>
      <c r="AT394" s="165" t="str">
        <f t="shared" si="119"/>
        <v>2年目雑役務費139</v>
      </c>
      <c r="AU394" s="165" t="str">
        <f>IFERROR(+VLOOKUP(AT394,インプットシート!$B:$Z,25,0),"")</f>
        <v/>
      </c>
      <c r="AV394" s="165" t="str">
        <f>IFERROR(+VLOOKUP(AT394,インプットシート!$B:$Z,21,0),"")</f>
        <v/>
      </c>
      <c r="AW394">
        <v>139</v>
      </c>
      <c r="AX394" s="165" t="str">
        <f t="shared" si="120"/>
        <v>2年目保険料139</v>
      </c>
      <c r="AY394" s="165" t="str">
        <f>IFERROR(+VLOOKUP(AX394,インプットシート!$B:$Z,25,0),"")</f>
        <v/>
      </c>
      <c r="AZ394" s="165" t="str">
        <f>IFERROR(+VLOOKUP(AX394,インプットシート!$B:$Z,21,0),"")</f>
        <v/>
      </c>
      <c r="BA394">
        <v>139</v>
      </c>
      <c r="BB394" s="165" t="str">
        <f t="shared" si="121"/>
        <v>2年目その他の経費139</v>
      </c>
      <c r="BC394" s="165" t="str">
        <f>IFERROR(+VLOOKUP(BB394,インプットシート!$B:$Z,25,0),"")</f>
        <v/>
      </c>
      <c r="BD394" s="165" t="str">
        <f>IFERROR(+VLOOKUP(BB394,インプットシート!$B:$Z,21,0),"")</f>
        <v/>
      </c>
      <c r="BE394">
        <v>139</v>
      </c>
      <c r="BF394" s="165" t="str">
        <f t="shared" si="122"/>
        <v>2年目参加費収入139</v>
      </c>
      <c r="BG394" s="165" t="str">
        <f>IFERROR(+VLOOKUP(BF394,インプットシート!$B:$Z,25,0),"")</f>
        <v/>
      </c>
      <c r="BH394" s="165" t="str">
        <f>IFERROR(+VLOOKUP(BF394,インプットシート!$B:$Z,21,0),"")</f>
        <v/>
      </c>
      <c r="BI394">
        <v>139</v>
      </c>
      <c r="BJ394" s="165" t="str">
        <f t="shared" si="123"/>
        <v>2年目寄付金・協賛金収入139</v>
      </c>
      <c r="BK394" s="165" t="str">
        <f>IFERROR(+VLOOKUP(BJ394,インプットシート!$B:$Z,25,0),"")</f>
        <v/>
      </c>
      <c r="BL394" s="165" t="str">
        <f>IFERROR(+VLOOKUP(BJ394,インプットシート!$B:$Z,21,0),"")</f>
        <v/>
      </c>
      <c r="BM394">
        <v>139</v>
      </c>
      <c r="BN394" s="165" t="str">
        <f t="shared" si="124"/>
        <v>2年目一般会計繰入金139</v>
      </c>
      <c r="BO394" s="165" t="str">
        <f>IFERROR(+VLOOKUP(BN394,インプットシート!$B:$Z,25,0),"")</f>
        <v/>
      </c>
      <c r="BP394" s="165" t="str">
        <f>IFERROR(+VLOOKUP(BN394,インプットシート!$B:$Z,21,0),"")</f>
        <v/>
      </c>
      <c r="BQ394">
        <v>139</v>
      </c>
      <c r="BR394" s="165" t="str">
        <f t="shared" si="125"/>
        <v>2年目賃金（職員）139</v>
      </c>
      <c r="BS394" s="165" t="str">
        <f>IFERROR(+VLOOKUP(BR394,インプットシート!$B:$Z,25,0),"")</f>
        <v/>
      </c>
      <c r="BT394" s="165" t="str">
        <f>IFERROR(+VLOOKUP(BR394,インプットシート!$B:$Z,21,0),"")</f>
        <v/>
      </c>
    </row>
    <row r="395" spans="1:72">
      <c r="A395">
        <v>140</v>
      </c>
      <c r="B395" s="165" t="str">
        <f t="shared" si="108"/>
        <v>2年目謝金140</v>
      </c>
      <c r="C395" s="165" t="str">
        <f>IFERROR(+VLOOKUP(B395,インプットシート!$B:$Z,25,0),"")</f>
        <v/>
      </c>
      <c r="D395" s="165" t="str">
        <f>IFERROR(+VLOOKUP(B395,インプットシート!$B:$Z,21,0),"")</f>
        <v/>
      </c>
      <c r="E395">
        <v>140</v>
      </c>
      <c r="F395" s="165" t="str">
        <f t="shared" si="109"/>
        <v>2年目旅費140</v>
      </c>
      <c r="G395" s="165" t="str">
        <f>IFERROR(+VLOOKUP(F395,インプットシート!$B:$Z,25,0),"")</f>
        <v/>
      </c>
      <c r="H395" s="165" t="str">
        <f>IFERROR(+VLOOKUP(F395,インプットシート!$B:$Z,21,0),"")</f>
        <v/>
      </c>
      <c r="I395">
        <v>140</v>
      </c>
      <c r="J395" s="165" t="str">
        <f t="shared" si="110"/>
        <v>2年目賃金（アルバイト）140</v>
      </c>
      <c r="K395" s="165" t="str">
        <f>IFERROR(+VLOOKUP(J395,インプットシート!$B:$Z,25,0),"")</f>
        <v/>
      </c>
      <c r="L395" s="165" t="str">
        <f>IFERROR(+VLOOKUP(J395,インプットシート!$B:$Z,21,0),"")</f>
        <v/>
      </c>
      <c r="M395">
        <v>140</v>
      </c>
      <c r="N395" s="165" t="str">
        <f t="shared" si="111"/>
        <v>2年目家賃140</v>
      </c>
      <c r="O395" s="165" t="str">
        <f>IFERROR(+VLOOKUP(N395,インプットシート!$B:$Z,25,0),"")</f>
        <v/>
      </c>
      <c r="P395" s="165" t="str">
        <f>IFERROR(+VLOOKUP(N395,インプットシート!$B:$Z,21,0),"")</f>
        <v/>
      </c>
      <c r="Q395">
        <v>140</v>
      </c>
      <c r="R395" s="165" t="str">
        <f t="shared" si="112"/>
        <v>2年目光熱水費140</v>
      </c>
      <c r="S395" s="165" t="str">
        <f>IFERROR(+VLOOKUP(R395,インプットシート!$B:$Z,25,0),"")</f>
        <v/>
      </c>
      <c r="T395" s="165" t="str">
        <f>IFERROR(+VLOOKUP(R395,インプットシート!$B:$Z,21,0),"")</f>
        <v/>
      </c>
      <c r="U395">
        <v>140</v>
      </c>
      <c r="V395" s="165" t="str">
        <f t="shared" si="113"/>
        <v>2年目備品購入費140</v>
      </c>
      <c r="W395" s="165" t="str">
        <f>IFERROR(+VLOOKUP(V395,インプットシート!$B:$Z,25,0),"")</f>
        <v/>
      </c>
      <c r="X395" s="165" t="str">
        <f>IFERROR(+VLOOKUP(V395,インプットシート!$B:$Z,21,0),"")</f>
        <v/>
      </c>
      <c r="Y395">
        <v>140</v>
      </c>
      <c r="Z395" s="165" t="str">
        <f t="shared" si="114"/>
        <v>2年目消耗品費140</v>
      </c>
      <c r="AA395" s="165" t="str">
        <f>IFERROR(+VLOOKUP(Z395,インプットシート!$B:$Z,25,0),"")</f>
        <v/>
      </c>
      <c r="AB395" s="165" t="str">
        <f>IFERROR(+VLOOKUP(Z395,インプットシート!$B:$Z,21,0),"")</f>
        <v/>
      </c>
      <c r="AC395">
        <v>140</v>
      </c>
      <c r="AD395" s="165" t="str">
        <f t="shared" si="115"/>
        <v>2年目借料損料140</v>
      </c>
      <c r="AE395" s="165" t="str">
        <f>IFERROR(+VLOOKUP(AD395,インプットシート!$B:$Z,25,0),"")</f>
        <v/>
      </c>
      <c r="AF395" s="165" t="str">
        <f>IFERROR(+VLOOKUP(AD395,インプットシート!$B:$Z,21,0),"")</f>
        <v/>
      </c>
      <c r="AG395">
        <v>140</v>
      </c>
      <c r="AH395" s="165" t="str">
        <f t="shared" si="116"/>
        <v>2年目印刷製本費140</v>
      </c>
      <c r="AI395" s="165" t="str">
        <f>IFERROR(+VLOOKUP(AH395,インプットシート!$B:$Z,25,0),"")</f>
        <v/>
      </c>
      <c r="AJ395" s="165" t="str">
        <f>IFERROR(+VLOOKUP(AH395,インプットシート!$B:$Z,21,0),"")</f>
        <v/>
      </c>
      <c r="AK395">
        <v>140</v>
      </c>
      <c r="AL395" s="165" t="str">
        <f t="shared" si="117"/>
        <v>2年目通信運搬費140</v>
      </c>
      <c r="AM395" s="165" t="str">
        <f>IFERROR(+VLOOKUP(AL395,インプットシート!$B:$Z,25,0),"")</f>
        <v/>
      </c>
      <c r="AN395" s="165" t="str">
        <f>IFERROR(+VLOOKUP(AL395,インプットシート!$B:$Z,21,0),"")</f>
        <v/>
      </c>
      <c r="AO395">
        <v>140</v>
      </c>
      <c r="AP395" s="165" t="str">
        <f t="shared" si="118"/>
        <v>2年目委託費140</v>
      </c>
      <c r="AQ395" s="165" t="str">
        <f>IFERROR(+VLOOKUP(AP395,インプットシート!$B:$Z,25,0),"")</f>
        <v/>
      </c>
      <c r="AR395" s="165" t="str">
        <f>IFERROR(+VLOOKUP(AP395,インプットシート!$B:$Z,21,0),"")</f>
        <v/>
      </c>
      <c r="AS395">
        <v>140</v>
      </c>
      <c r="AT395" s="165" t="str">
        <f t="shared" si="119"/>
        <v>2年目雑役務費140</v>
      </c>
      <c r="AU395" s="165" t="str">
        <f>IFERROR(+VLOOKUP(AT395,インプットシート!$B:$Z,25,0),"")</f>
        <v/>
      </c>
      <c r="AV395" s="165" t="str">
        <f>IFERROR(+VLOOKUP(AT395,インプットシート!$B:$Z,21,0),"")</f>
        <v/>
      </c>
      <c r="AW395">
        <v>140</v>
      </c>
      <c r="AX395" s="165" t="str">
        <f t="shared" si="120"/>
        <v>2年目保険料140</v>
      </c>
      <c r="AY395" s="165" t="str">
        <f>IFERROR(+VLOOKUP(AX395,インプットシート!$B:$Z,25,0),"")</f>
        <v/>
      </c>
      <c r="AZ395" s="165" t="str">
        <f>IFERROR(+VLOOKUP(AX395,インプットシート!$B:$Z,21,0),"")</f>
        <v/>
      </c>
      <c r="BA395">
        <v>140</v>
      </c>
      <c r="BB395" s="165" t="str">
        <f t="shared" si="121"/>
        <v>2年目その他の経費140</v>
      </c>
      <c r="BC395" s="165" t="str">
        <f>IFERROR(+VLOOKUP(BB395,インプットシート!$B:$Z,25,0),"")</f>
        <v/>
      </c>
      <c r="BD395" s="165" t="str">
        <f>IFERROR(+VLOOKUP(BB395,インプットシート!$B:$Z,21,0),"")</f>
        <v/>
      </c>
      <c r="BE395">
        <v>140</v>
      </c>
      <c r="BF395" s="165" t="str">
        <f t="shared" si="122"/>
        <v>2年目参加費収入140</v>
      </c>
      <c r="BG395" s="165" t="str">
        <f>IFERROR(+VLOOKUP(BF395,インプットシート!$B:$Z,25,0),"")</f>
        <v/>
      </c>
      <c r="BH395" s="165" t="str">
        <f>IFERROR(+VLOOKUP(BF395,インプットシート!$B:$Z,21,0),"")</f>
        <v/>
      </c>
      <c r="BI395">
        <v>140</v>
      </c>
      <c r="BJ395" s="165" t="str">
        <f t="shared" si="123"/>
        <v>2年目寄付金・協賛金収入140</v>
      </c>
      <c r="BK395" s="165" t="str">
        <f>IFERROR(+VLOOKUP(BJ395,インプットシート!$B:$Z,25,0),"")</f>
        <v/>
      </c>
      <c r="BL395" s="165" t="str">
        <f>IFERROR(+VLOOKUP(BJ395,インプットシート!$B:$Z,21,0),"")</f>
        <v/>
      </c>
      <c r="BM395">
        <v>140</v>
      </c>
      <c r="BN395" s="165" t="str">
        <f t="shared" si="124"/>
        <v>2年目一般会計繰入金140</v>
      </c>
      <c r="BO395" s="165" t="str">
        <f>IFERROR(+VLOOKUP(BN395,インプットシート!$B:$Z,25,0),"")</f>
        <v/>
      </c>
      <c r="BP395" s="165" t="str">
        <f>IFERROR(+VLOOKUP(BN395,インプットシート!$B:$Z,21,0),"")</f>
        <v/>
      </c>
      <c r="BQ395">
        <v>140</v>
      </c>
      <c r="BR395" s="165" t="str">
        <f t="shared" si="125"/>
        <v>2年目賃金（職員）140</v>
      </c>
      <c r="BS395" s="165" t="str">
        <f>IFERROR(+VLOOKUP(BR395,インプットシート!$B:$Z,25,0),"")</f>
        <v/>
      </c>
      <c r="BT395" s="165" t="str">
        <f>IFERROR(+VLOOKUP(BR395,インプットシート!$B:$Z,21,0),"")</f>
        <v/>
      </c>
    </row>
    <row r="396" spans="1:72">
      <c r="A396">
        <v>141</v>
      </c>
      <c r="B396" s="165" t="str">
        <f t="shared" si="108"/>
        <v>2年目謝金141</v>
      </c>
      <c r="C396" s="165" t="str">
        <f>IFERROR(+VLOOKUP(B396,インプットシート!$B:$Z,25,0),"")</f>
        <v/>
      </c>
      <c r="D396" s="165" t="str">
        <f>IFERROR(+VLOOKUP(B396,インプットシート!$B:$Z,21,0),"")</f>
        <v/>
      </c>
      <c r="E396">
        <v>141</v>
      </c>
      <c r="F396" s="165" t="str">
        <f t="shared" si="109"/>
        <v>2年目旅費141</v>
      </c>
      <c r="G396" s="165" t="str">
        <f>IFERROR(+VLOOKUP(F396,インプットシート!$B:$Z,25,0),"")</f>
        <v/>
      </c>
      <c r="H396" s="165" t="str">
        <f>IFERROR(+VLOOKUP(F396,インプットシート!$B:$Z,21,0),"")</f>
        <v/>
      </c>
      <c r="I396">
        <v>141</v>
      </c>
      <c r="J396" s="165" t="str">
        <f t="shared" si="110"/>
        <v>2年目賃金（アルバイト）141</v>
      </c>
      <c r="K396" s="165" t="str">
        <f>IFERROR(+VLOOKUP(J396,インプットシート!$B:$Z,25,0),"")</f>
        <v/>
      </c>
      <c r="L396" s="165" t="str">
        <f>IFERROR(+VLOOKUP(J396,インプットシート!$B:$Z,21,0),"")</f>
        <v/>
      </c>
      <c r="M396">
        <v>141</v>
      </c>
      <c r="N396" s="165" t="str">
        <f t="shared" si="111"/>
        <v>2年目家賃141</v>
      </c>
      <c r="O396" s="165" t="str">
        <f>IFERROR(+VLOOKUP(N396,インプットシート!$B:$Z,25,0),"")</f>
        <v/>
      </c>
      <c r="P396" s="165" t="str">
        <f>IFERROR(+VLOOKUP(N396,インプットシート!$B:$Z,21,0),"")</f>
        <v/>
      </c>
      <c r="Q396">
        <v>141</v>
      </c>
      <c r="R396" s="165" t="str">
        <f t="shared" si="112"/>
        <v>2年目光熱水費141</v>
      </c>
      <c r="S396" s="165" t="str">
        <f>IFERROR(+VLOOKUP(R396,インプットシート!$B:$Z,25,0),"")</f>
        <v/>
      </c>
      <c r="T396" s="165" t="str">
        <f>IFERROR(+VLOOKUP(R396,インプットシート!$B:$Z,21,0),"")</f>
        <v/>
      </c>
      <c r="U396">
        <v>141</v>
      </c>
      <c r="V396" s="165" t="str">
        <f t="shared" si="113"/>
        <v>2年目備品購入費141</v>
      </c>
      <c r="W396" s="165" t="str">
        <f>IFERROR(+VLOOKUP(V396,インプットシート!$B:$Z,25,0),"")</f>
        <v/>
      </c>
      <c r="X396" s="165" t="str">
        <f>IFERROR(+VLOOKUP(V396,インプットシート!$B:$Z,21,0),"")</f>
        <v/>
      </c>
      <c r="Y396">
        <v>141</v>
      </c>
      <c r="Z396" s="165" t="str">
        <f t="shared" si="114"/>
        <v>2年目消耗品費141</v>
      </c>
      <c r="AA396" s="165" t="str">
        <f>IFERROR(+VLOOKUP(Z396,インプットシート!$B:$Z,25,0),"")</f>
        <v/>
      </c>
      <c r="AB396" s="165" t="str">
        <f>IFERROR(+VLOOKUP(Z396,インプットシート!$B:$Z,21,0),"")</f>
        <v/>
      </c>
      <c r="AC396">
        <v>141</v>
      </c>
      <c r="AD396" s="165" t="str">
        <f t="shared" si="115"/>
        <v>2年目借料損料141</v>
      </c>
      <c r="AE396" s="165" t="str">
        <f>IFERROR(+VLOOKUP(AD396,インプットシート!$B:$Z,25,0),"")</f>
        <v/>
      </c>
      <c r="AF396" s="165" t="str">
        <f>IFERROR(+VLOOKUP(AD396,インプットシート!$B:$Z,21,0),"")</f>
        <v/>
      </c>
      <c r="AG396">
        <v>141</v>
      </c>
      <c r="AH396" s="165" t="str">
        <f t="shared" si="116"/>
        <v>2年目印刷製本費141</v>
      </c>
      <c r="AI396" s="165" t="str">
        <f>IFERROR(+VLOOKUP(AH396,インプットシート!$B:$Z,25,0),"")</f>
        <v/>
      </c>
      <c r="AJ396" s="165" t="str">
        <f>IFERROR(+VLOOKUP(AH396,インプットシート!$B:$Z,21,0),"")</f>
        <v/>
      </c>
      <c r="AK396">
        <v>141</v>
      </c>
      <c r="AL396" s="165" t="str">
        <f t="shared" si="117"/>
        <v>2年目通信運搬費141</v>
      </c>
      <c r="AM396" s="165" t="str">
        <f>IFERROR(+VLOOKUP(AL396,インプットシート!$B:$Z,25,0),"")</f>
        <v/>
      </c>
      <c r="AN396" s="165" t="str">
        <f>IFERROR(+VLOOKUP(AL396,インプットシート!$B:$Z,21,0),"")</f>
        <v/>
      </c>
      <c r="AO396">
        <v>141</v>
      </c>
      <c r="AP396" s="165" t="str">
        <f t="shared" si="118"/>
        <v>2年目委託費141</v>
      </c>
      <c r="AQ396" s="165" t="str">
        <f>IFERROR(+VLOOKUP(AP396,インプットシート!$B:$Z,25,0),"")</f>
        <v/>
      </c>
      <c r="AR396" s="165" t="str">
        <f>IFERROR(+VLOOKUP(AP396,インプットシート!$B:$Z,21,0),"")</f>
        <v/>
      </c>
      <c r="AS396">
        <v>141</v>
      </c>
      <c r="AT396" s="165" t="str">
        <f t="shared" si="119"/>
        <v>2年目雑役務費141</v>
      </c>
      <c r="AU396" s="165" t="str">
        <f>IFERROR(+VLOOKUP(AT396,インプットシート!$B:$Z,25,0),"")</f>
        <v/>
      </c>
      <c r="AV396" s="165" t="str">
        <f>IFERROR(+VLOOKUP(AT396,インプットシート!$B:$Z,21,0),"")</f>
        <v/>
      </c>
      <c r="AW396">
        <v>141</v>
      </c>
      <c r="AX396" s="165" t="str">
        <f t="shared" si="120"/>
        <v>2年目保険料141</v>
      </c>
      <c r="AY396" s="165" t="str">
        <f>IFERROR(+VLOOKUP(AX396,インプットシート!$B:$Z,25,0),"")</f>
        <v/>
      </c>
      <c r="AZ396" s="165" t="str">
        <f>IFERROR(+VLOOKUP(AX396,インプットシート!$B:$Z,21,0),"")</f>
        <v/>
      </c>
      <c r="BA396">
        <v>141</v>
      </c>
      <c r="BB396" s="165" t="str">
        <f t="shared" si="121"/>
        <v>2年目その他の経費141</v>
      </c>
      <c r="BC396" s="165" t="str">
        <f>IFERROR(+VLOOKUP(BB396,インプットシート!$B:$Z,25,0),"")</f>
        <v/>
      </c>
      <c r="BD396" s="165" t="str">
        <f>IFERROR(+VLOOKUP(BB396,インプットシート!$B:$Z,21,0),"")</f>
        <v/>
      </c>
      <c r="BE396">
        <v>141</v>
      </c>
      <c r="BF396" s="165" t="str">
        <f t="shared" si="122"/>
        <v>2年目参加費収入141</v>
      </c>
      <c r="BG396" s="165" t="str">
        <f>IFERROR(+VLOOKUP(BF396,インプットシート!$B:$Z,25,0),"")</f>
        <v/>
      </c>
      <c r="BH396" s="165" t="str">
        <f>IFERROR(+VLOOKUP(BF396,インプットシート!$B:$Z,21,0),"")</f>
        <v/>
      </c>
      <c r="BI396">
        <v>141</v>
      </c>
      <c r="BJ396" s="165" t="str">
        <f t="shared" si="123"/>
        <v>2年目寄付金・協賛金収入141</v>
      </c>
      <c r="BK396" s="165" t="str">
        <f>IFERROR(+VLOOKUP(BJ396,インプットシート!$B:$Z,25,0),"")</f>
        <v/>
      </c>
      <c r="BL396" s="165" t="str">
        <f>IFERROR(+VLOOKUP(BJ396,インプットシート!$B:$Z,21,0),"")</f>
        <v/>
      </c>
      <c r="BM396">
        <v>141</v>
      </c>
      <c r="BN396" s="165" t="str">
        <f t="shared" si="124"/>
        <v>2年目一般会計繰入金141</v>
      </c>
      <c r="BO396" s="165" t="str">
        <f>IFERROR(+VLOOKUP(BN396,インプットシート!$B:$Z,25,0),"")</f>
        <v/>
      </c>
      <c r="BP396" s="165" t="str">
        <f>IFERROR(+VLOOKUP(BN396,インプットシート!$B:$Z,21,0),"")</f>
        <v/>
      </c>
      <c r="BQ396">
        <v>141</v>
      </c>
      <c r="BR396" s="165" t="str">
        <f t="shared" si="125"/>
        <v>2年目賃金（職員）141</v>
      </c>
      <c r="BS396" s="165" t="str">
        <f>IFERROR(+VLOOKUP(BR396,インプットシート!$B:$Z,25,0),"")</f>
        <v/>
      </c>
      <c r="BT396" s="165" t="str">
        <f>IFERROR(+VLOOKUP(BR396,インプットシート!$B:$Z,21,0),"")</f>
        <v/>
      </c>
    </row>
    <row r="397" spans="1:72">
      <c r="A397">
        <v>142</v>
      </c>
      <c r="B397" s="165" t="str">
        <f t="shared" si="108"/>
        <v>2年目謝金142</v>
      </c>
      <c r="C397" s="165" t="str">
        <f>IFERROR(+VLOOKUP(B397,インプットシート!$B:$Z,25,0),"")</f>
        <v/>
      </c>
      <c r="D397" s="165" t="str">
        <f>IFERROR(+VLOOKUP(B397,インプットシート!$B:$Z,21,0),"")</f>
        <v/>
      </c>
      <c r="E397">
        <v>142</v>
      </c>
      <c r="F397" s="165" t="str">
        <f t="shared" si="109"/>
        <v>2年目旅費142</v>
      </c>
      <c r="G397" s="165" t="str">
        <f>IFERROR(+VLOOKUP(F397,インプットシート!$B:$Z,25,0),"")</f>
        <v/>
      </c>
      <c r="H397" s="165" t="str">
        <f>IFERROR(+VLOOKUP(F397,インプットシート!$B:$Z,21,0),"")</f>
        <v/>
      </c>
      <c r="I397">
        <v>142</v>
      </c>
      <c r="J397" s="165" t="str">
        <f t="shared" si="110"/>
        <v>2年目賃金（アルバイト）142</v>
      </c>
      <c r="K397" s="165" t="str">
        <f>IFERROR(+VLOOKUP(J397,インプットシート!$B:$Z,25,0),"")</f>
        <v/>
      </c>
      <c r="L397" s="165" t="str">
        <f>IFERROR(+VLOOKUP(J397,インプットシート!$B:$Z,21,0),"")</f>
        <v/>
      </c>
      <c r="M397">
        <v>142</v>
      </c>
      <c r="N397" s="165" t="str">
        <f t="shared" si="111"/>
        <v>2年目家賃142</v>
      </c>
      <c r="O397" s="165" t="str">
        <f>IFERROR(+VLOOKUP(N397,インプットシート!$B:$Z,25,0),"")</f>
        <v/>
      </c>
      <c r="P397" s="165" t="str">
        <f>IFERROR(+VLOOKUP(N397,インプットシート!$B:$Z,21,0),"")</f>
        <v/>
      </c>
      <c r="Q397">
        <v>142</v>
      </c>
      <c r="R397" s="165" t="str">
        <f t="shared" si="112"/>
        <v>2年目光熱水費142</v>
      </c>
      <c r="S397" s="165" t="str">
        <f>IFERROR(+VLOOKUP(R397,インプットシート!$B:$Z,25,0),"")</f>
        <v/>
      </c>
      <c r="T397" s="165" t="str">
        <f>IFERROR(+VLOOKUP(R397,インプットシート!$B:$Z,21,0),"")</f>
        <v/>
      </c>
      <c r="U397">
        <v>142</v>
      </c>
      <c r="V397" s="165" t="str">
        <f t="shared" si="113"/>
        <v>2年目備品購入費142</v>
      </c>
      <c r="W397" s="165" t="str">
        <f>IFERROR(+VLOOKUP(V397,インプットシート!$B:$Z,25,0),"")</f>
        <v/>
      </c>
      <c r="X397" s="165" t="str">
        <f>IFERROR(+VLOOKUP(V397,インプットシート!$B:$Z,21,0),"")</f>
        <v/>
      </c>
      <c r="Y397">
        <v>142</v>
      </c>
      <c r="Z397" s="165" t="str">
        <f t="shared" si="114"/>
        <v>2年目消耗品費142</v>
      </c>
      <c r="AA397" s="165" t="str">
        <f>IFERROR(+VLOOKUP(Z397,インプットシート!$B:$Z,25,0),"")</f>
        <v/>
      </c>
      <c r="AB397" s="165" t="str">
        <f>IFERROR(+VLOOKUP(Z397,インプットシート!$B:$Z,21,0),"")</f>
        <v/>
      </c>
      <c r="AC397">
        <v>142</v>
      </c>
      <c r="AD397" s="165" t="str">
        <f t="shared" si="115"/>
        <v>2年目借料損料142</v>
      </c>
      <c r="AE397" s="165" t="str">
        <f>IFERROR(+VLOOKUP(AD397,インプットシート!$B:$Z,25,0),"")</f>
        <v/>
      </c>
      <c r="AF397" s="165" t="str">
        <f>IFERROR(+VLOOKUP(AD397,インプットシート!$B:$Z,21,0),"")</f>
        <v/>
      </c>
      <c r="AG397">
        <v>142</v>
      </c>
      <c r="AH397" s="165" t="str">
        <f t="shared" si="116"/>
        <v>2年目印刷製本費142</v>
      </c>
      <c r="AI397" s="165" t="str">
        <f>IFERROR(+VLOOKUP(AH397,インプットシート!$B:$Z,25,0),"")</f>
        <v/>
      </c>
      <c r="AJ397" s="165" t="str">
        <f>IFERROR(+VLOOKUP(AH397,インプットシート!$B:$Z,21,0),"")</f>
        <v/>
      </c>
      <c r="AK397">
        <v>142</v>
      </c>
      <c r="AL397" s="165" t="str">
        <f t="shared" si="117"/>
        <v>2年目通信運搬費142</v>
      </c>
      <c r="AM397" s="165" t="str">
        <f>IFERROR(+VLOOKUP(AL397,インプットシート!$B:$Z,25,0),"")</f>
        <v/>
      </c>
      <c r="AN397" s="165" t="str">
        <f>IFERROR(+VLOOKUP(AL397,インプットシート!$B:$Z,21,0),"")</f>
        <v/>
      </c>
      <c r="AO397">
        <v>142</v>
      </c>
      <c r="AP397" s="165" t="str">
        <f t="shared" si="118"/>
        <v>2年目委託費142</v>
      </c>
      <c r="AQ397" s="165" t="str">
        <f>IFERROR(+VLOOKUP(AP397,インプットシート!$B:$Z,25,0),"")</f>
        <v/>
      </c>
      <c r="AR397" s="165" t="str">
        <f>IFERROR(+VLOOKUP(AP397,インプットシート!$B:$Z,21,0),"")</f>
        <v/>
      </c>
      <c r="AS397">
        <v>142</v>
      </c>
      <c r="AT397" s="165" t="str">
        <f t="shared" si="119"/>
        <v>2年目雑役務費142</v>
      </c>
      <c r="AU397" s="165" t="str">
        <f>IFERROR(+VLOOKUP(AT397,インプットシート!$B:$Z,25,0),"")</f>
        <v/>
      </c>
      <c r="AV397" s="165" t="str">
        <f>IFERROR(+VLOOKUP(AT397,インプットシート!$B:$Z,21,0),"")</f>
        <v/>
      </c>
      <c r="AW397">
        <v>142</v>
      </c>
      <c r="AX397" s="165" t="str">
        <f t="shared" si="120"/>
        <v>2年目保険料142</v>
      </c>
      <c r="AY397" s="165" t="str">
        <f>IFERROR(+VLOOKUP(AX397,インプットシート!$B:$Z,25,0),"")</f>
        <v/>
      </c>
      <c r="AZ397" s="165" t="str">
        <f>IFERROR(+VLOOKUP(AX397,インプットシート!$B:$Z,21,0),"")</f>
        <v/>
      </c>
      <c r="BA397">
        <v>142</v>
      </c>
      <c r="BB397" s="165" t="str">
        <f t="shared" si="121"/>
        <v>2年目その他の経費142</v>
      </c>
      <c r="BC397" s="165" t="str">
        <f>IFERROR(+VLOOKUP(BB397,インプットシート!$B:$Z,25,0),"")</f>
        <v/>
      </c>
      <c r="BD397" s="165" t="str">
        <f>IFERROR(+VLOOKUP(BB397,インプットシート!$B:$Z,21,0),"")</f>
        <v/>
      </c>
      <c r="BE397">
        <v>142</v>
      </c>
      <c r="BF397" s="165" t="str">
        <f t="shared" si="122"/>
        <v>2年目参加費収入142</v>
      </c>
      <c r="BG397" s="165" t="str">
        <f>IFERROR(+VLOOKUP(BF397,インプットシート!$B:$Z,25,0),"")</f>
        <v/>
      </c>
      <c r="BH397" s="165" t="str">
        <f>IFERROR(+VLOOKUP(BF397,インプットシート!$B:$Z,21,0),"")</f>
        <v/>
      </c>
      <c r="BI397">
        <v>142</v>
      </c>
      <c r="BJ397" s="165" t="str">
        <f t="shared" si="123"/>
        <v>2年目寄付金・協賛金収入142</v>
      </c>
      <c r="BK397" s="165" t="str">
        <f>IFERROR(+VLOOKUP(BJ397,インプットシート!$B:$Z,25,0),"")</f>
        <v/>
      </c>
      <c r="BL397" s="165" t="str">
        <f>IFERROR(+VLOOKUP(BJ397,インプットシート!$B:$Z,21,0),"")</f>
        <v/>
      </c>
      <c r="BM397">
        <v>142</v>
      </c>
      <c r="BN397" s="165" t="str">
        <f t="shared" si="124"/>
        <v>2年目一般会計繰入金142</v>
      </c>
      <c r="BO397" s="165" t="str">
        <f>IFERROR(+VLOOKUP(BN397,インプットシート!$B:$Z,25,0),"")</f>
        <v/>
      </c>
      <c r="BP397" s="165" t="str">
        <f>IFERROR(+VLOOKUP(BN397,インプットシート!$B:$Z,21,0),"")</f>
        <v/>
      </c>
      <c r="BQ397">
        <v>142</v>
      </c>
      <c r="BR397" s="165" t="str">
        <f t="shared" si="125"/>
        <v>2年目賃金（職員）142</v>
      </c>
      <c r="BS397" s="165" t="str">
        <f>IFERROR(+VLOOKUP(BR397,インプットシート!$B:$Z,25,0),"")</f>
        <v/>
      </c>
      <c r="BT397" s="165" t="str">
        <f>IFERROR(+VLOOKUP(BR397,インプットシート!$B:$Z,21,0),"")</f>
        <v/>
      </c>
    </row>
    <row r="398" spans="1:72">
      <c r="A398">
        <v>143</v>
      </c>
      <c r="B398" s="165" t="str">
        <f t="shared" si="108"/>
        <v>2年目謝金143</v>
      </c>
      <c r="C398" s="165" t="str">
        <f>IFERROR(+VLOOKUP(B398,インプットシート!$B:$Z,25,0),"")</f>
        <v/>
      </c>
      <c r="D398" s="165" t="str">
        <f>IFERROR(+VLOOKUP(B398,インプットシート!$B:$Z,21,0),"")</f>
        <v/>
      </c>
      <c r="E398">
        <v>143</v>
      </c>
      <c r="F398" s="165" t="str">
        <f t="shared" si="109"/>
        <v>2年目旅費143</v>
      </c>
      <c r="G398" s="165" t="str">
        <f>IFERROR(+VLOOKUP(F398,インプットシート!$B:$Z,25,0),"")</f>
        <v/>
      </c>
      <c r="H398" s="165" t="str">
        <f>IFERROR(+VLOOKUP(F398,インプットシート!$B:$Z,21,0),"")</f>
        <v/>
      </c>
      <c r="I398">
        <v>143</v>
      </c>
      <c r="J398" s="165" t="str">
        <f t="shared" si="110"/>
        <v>2年目賃金（アルバイト）143</v>
      </c>
      <c r="K398" s="165" t="str">
        <f>IFERROR(+VLOOKUP(J398,インプットシート!$B:$Z,25,0),"")</f>
        <v/>
      </c>
      <c r="L398" s="165" t="str">
        <f>IFERROR(+VLOOKUP(J398,インプットシート!$B:$Z,21,0),"")</f>
        <v/>
      </c>
      <c r="M398">
        <v>143</v>
      </c>
      <c r="N398" s="165" t="str">
        <f t="shared" si="111"/>
        <v>2年目家賃143</v>
      </c>
      <c r="O398" s="165" t="str">
        <f>IFERROR(+VLOOKUP(N398,インプットシート!$B:$Z,25,0),"")</f>
        <v/>
      </c>
      <c r="P398" s="165" t="str">
        <f>IFERROR(+VLOOKUP(N398,インプットシート!$B:$Z,21,0),"")</f>
        <v/>
      </c>
      <c r="Q398">
        <v>143</v>
      </c>
      <c r="R398" s="165" t="str">
        <f t="shared" si="112"/>
        <v>2年目光熱水費143</v>
      </c>
      <c r="S398" s="165" t="str">
        <f>IFERROR(+VLOOKUP(R398,インプットシート!$B:$Z,25,0),"")</f>
        <v/>
      </c>
      <c r="T398" s="165" t="str">
        <f>IFERROR(+VLOOKUP(R398,インプットシート!$B:$Z,21,0),"")</f>
        <v/>
      </c>
      <c r="U398">
        <v>143</v>
      </c>
      <c r="V398" s="165" t="str">
        <f t="shared" si="113"/>
        <v>2年目備品購入費143</v>
      </c>
      <c r="W398" s="165" t="str">
        <f>IFERROR(+VLOOKUP(V398,インプットシート!$B:$Z,25,0),"")</f>
        <v/>
      </c>
      <c r="X398" s="165" t="str">
        <f>IFERROR(+VLOOKUP(V398,インプットシート!$B:$Z,21,0),"")</f>
        <v/>
      </c>
      <c r="Y398">
        <v>143</v>
      </c>
      <c r="Z398" s="165" t="str">
        <f t="shared" si="114"/>
        <v>2年目消耗品費143</v>
      </c>
      <c r="AA398" s="165" t="str">
        <f>IFERROR(+VLOOKUP(Z398,インプットシート!$B:$Z,25,0),"")</f>
        <v/>
      </c>
      <c r="AB398" s="165" t="str">
        <f>IFERROR(+VLOOKUP(Z398,インプットシート!$B:$Z,21,0),"")</f>
        <v/>
      </c>
      <c r="AC398">
        <v>143</v>
      </c>
      <c r="AD398" s="165" t="str">
        <f t="shared" si="115"/>
        <v>2年目借料損料143</v>
      </c>
      <c r="AE398" s="165" t="str">
        <f>IFERROR(+VLOOKUP(AD398,インプットシート!$B:$Z,25,0),"")</f>
        <v/>
      </c>
      <c r="AF398" s="165" t="str">
        <f>IFERROR(+VLOOKUP(AD398,インプットシート!$B:$Z,21,0),"")</f>
        <v/>
      </c>
      <c r="AG398">
        <v>143</v>
      </c>
      <c r="AH398" s="165" t="str">
        <f t="shared" si="116"/>
        <v>2年目印刷製本費143</v>
      </c>
      <c r="AI398" s="165" t="str">
        <f>IFERROR(+VLOOKUP(AH398,インプットシート!$B:$Z,25,0),"")</f>
        <v/>
      </c>
      <c r="AJ398" s="165" t="str">
        <f>IFERROR(+VLOOKUP(AH398,インプットシート!$B:$Z,21,0),"")</f>
        <v/>
      </c>
      <c r="AK398">
        <v>143</v>
      </c>
      <c r="AL398" s="165" t="str">
        <f t="shared" si="117"/>
        <v>2年目通信運搬費143</v>
      </c>
      <c r="AM398" s="165" t="str">
        <f>IFERROR(+VLOOKUP(AL398,インプットシート!$B:$Z,25,0),"")</f>
        <v/>
      </c>
      <c r="AN398" s="165" t="str">
        <f>IFERROR(+VLOOKUP(AL398,インプットシート!$B:$Z,21,0),"")</f>
        <v/>
      </c>
      <c r="AO398">
        <v>143</v>
      </c>
      <c r="AP398" s="165" t="str">
        <f t="shared" si="118"/>
        <v>2年目委託費143</v>
      </c>
      <c r="AQ398" s="165" t="str">
        <f>IFERROR(+VLOOKUP(AP398,インプットシート!$B:$Z,25,0),"")</f>
        <v/>
      </c>
      <c r="AR398" s="165" t="str">
        <f>IFERROR(+VLOOKUP(AP398,インプットシート!$B:$Z,21,0),"")</f>
        <v/>
      </c>
      <c r="AS398">
        <v>143</v>
      </c>
      <c r="AT398" s="165" t="str">
        <f t="shared" si="119"/>
        <v>2年目雑役務費143</v>
      </c>
      <c r="AU398" s="165" t="str">
        <f>IFERROR(+VLOOKUP(AT398,インプットシート!$B:$Z,25,0),"")</f>
        <v/>
      </c>
      <c r="AV398" s="165" t="str">
        <f>IFERROR(+VLOOKUP(AT398,インプットシート!$B:$Z,21,0),"")</f>
        <v/>
      </c>
      <c r="AW398">
        <v>143</v>
      </c>
      <c r="AX398" s="165" t="str">
        <f t="shared" si="120"/>
        <v>2年目保険料143</v>
      </c>
      <c r="AY398" s="165" t="str">
        <f>IFERROR(+VLOOKUP(AX398,インプットシート!$B:$Z,25,0),"")</f>
        <v/>
      </c>
      <c r="AZ398" s="165" t="str">
        <f>IFERROR(+VLOOKUP(AX398,インプットシート!$B:$Z,21,0),"")</f>
        <v/>
      </c>
      <c r="BA398">
        <v>143</v>
      </c>
      <c r="BB398" s="165" t="str">
        <f t="shared" si="121"/>
        <v>2年目その他の経費143</v>
      </c>
      <c r="BC398" s="165" t="str">
        <f>IFERROR(+VLOOKUP(BB398,インプットシート!$B:$Z,25,0),"")</f>
        <v/>
      </c>
      <c r="BD398" s="165" t="str">
        <f>IFERROR(+VLOOKUP(BB398,インプットシート!$B:$Z,21,0),"")</f>
        <v/>
      </c>
      <c r="BE398">
        <v>143</v>
      </c>
      <c r="BF398" s="165" t="str">
        <f t="shared" si="122"/>
        <v>2年目参加費収入143</v>
      </c>
      <c r="BG398" s="165" t="str">
        <f>IFERROR(+VLOOKUP(BF398,インプットシート!$B:$Z,25,0),"")</f>
        <v/>
      </c>
      <c r="BH398" s="165" t="str">
        <f>IFERROR(+VLOOKUP(BF398,インプットシート!$B:$Z,21,0),"")</f>
        <v/>
      </c>
      <c r="BI398">
        <v>143</v>
      </c>
      <c r="BJ398" s="165" t="str">
        <f t="shared" si="123"/>
        <v>2年目寄付金・協賛金収入143</v>
      </c>
      <c r="BK398" s="165" t="str">
        <f>IFERROR(+VLOOKUP(BJ398,インプットシート!$B:$Z,25,0),"")</f>
        <v/>
      </c>
      <c r="BL398" s="165" t="str">
        <f>IFERROR(+VLOOKUP(BJ398,インプットシート!$B:$Z,21,0),"")</f>
        <v/>
      </c>
      <c r="BM398">
        <v>143</v>
      </c>
      <c r="BN398" s="165" t="str">
        <f t="shared" si="124"/>
        <v>2年目一般会計繰入金143</v>
      </c>
      <c r="BO398" s="165" t="str">
        <f>IFERROR(+VLOOKUP(BN398,インプットシート!$B:$Z,25,0),"")</f>
        <v/>
      </c>
      <c r="BP398" s="165" t="str">
        <f>IFERROR(+VLOOKUP(BN398,インプットシート!$B:$Z,21,0),"")</f>
        <v/>
      </c>
      <c r="BQ398">
        <v>143</v>
      </c>
      <c r="BR398" s="165" t="str">
        <f t="shared" si="125"/>
        <v>2年目賃金（職員）143</v>
      </c>
      <c r="BS398" s="165" t="str">
        <f>IFERROR(+VLOOKUP(BR398,インプットシート!$B:$Z,25,0),"")</f>
        <v/>
      </c>
      <c r="BT398" s="165" t="str">
        <f>IFERROR(+VLOOKUP(BR398,インプットシート!$B:$Z,21,0),"")</f>
        <v/>
      </c>
    </row>
    <row r="399" spans="1:72">
      <c r="A399">
        <v>144</v>
      </c>
      <c r="B399" s="165" t="str">
        <f t="shared" si="108"/>
        <v>2年目謝金144</v>
      </c>
      <c r="C399" s="165" t="str">
        <f>IFERROR(+VLOOKUP(B399,インプットシート!$B:$Z,25,0),"")</f>
        <v/>
      </c>
      <c r="D399" s="165" t="str">
        <f>IFERROR(+VLOOKUP(B399,インプットシート!$B:$Z,21,0),"")</f>
        <v/>
      </c>
      <c r="E399">
        <v>144</v>
      </c>
      <c r="F399" s="165" t="str">
        <f t="shared" si="109"/>
        <v>2年目旅費144</v>
      </c>
      <c r="G399" s="165" t="str">
        <f>IFERROR(+VLOOKUP(F399,インプットシート!$B:$Z,25,0),"")</f>
        <v/>
      </c>
      <c r="H399" s="165" t="str">
        <f>IFERROR(+VLOOKUP(F399,インプットシート!$B:$Z,21,0),"")</f>
        <v/>
      </c>
      <c r="I399">
        <v>144</v>
      </c>
      <c r="J399" s="165" t="str">
        <f t="shared" si="110"/>
        <v>2年目賃金（アルバイト）144</v>
      </c>
      <c r="K399" s="165" t="str">
        <f>IFERROR(+VLOOKUP(J399,インプットシート!$B:$Z,25,0),"")</f>
        <v/>
      </c>
      <c r="L399" s="165" t="str">
        <f>IFERROR(+VLOOKUP(J399,インプットシート!$B:$Z,21,0),"")</f>
        <v/>
      </c>
      <c r="M399">
        <v>144</v>
      </c>
      <c r="N399" s="165" t="str">
        <f t="shared" si="111"/>
        <v>2年目家賃144</v>
      </c>
      <c r="O399" s="165" t="str">
        <f>IFERROR(+VLOOKUP(N399,インプットシート!$B:$Z,25,0),"")</f>
        <v/>
      </c>
      <c r="P399" s="165" t="str">
        <f>IFERROR(+VLOOKUP(N399,インプットシート!$B:$Z,21,0),"")</f>
        <v/>
      </c>
      <c r="Q399">
        <v>144</v>
      </c>
      <c r="R399" s="165" t="str">
        <f t="shared" si="112"/>
        <v>2年目光熱水費144</v>
      </c>
      <c r="S399" s="165" t="str">
        <f>IFERROR(+VLOOKUP(R399,インプットシート!$B:$Z,25,0),"")</f>
        <v/>
      </c>
      <c r="T399" s="165" t="str">
        <f>IFERROR(+VLOOKUP(R399,インプットシート!$B:$Z,21,0),"")</f>
        <v/>
      </c>
      <c r="U399">
        <v>144</v>
      </c>
      <c r="V399" s="165" t="str">
        <f t="shared" si="113"/>
        <v>2年目備品購入費144</v>
      </c>
      <c r="W399" s="165" t="str">
        <f>IFERROR(+VLOOKUP(V399,インプットシート!$B:$Z,25,0),"")</f>
        <v/>
      </c>
      <c r="X399" s="165" t="str">
        <f>IFERROR(+VLOOKUP(V399,インプットシート!$B:$Z,21,0),"")</f>
        <v/>
      </c>
      <c r="Y399">
        <v>144</v>
      </c>
      <c r="Z399" s="165" t="str">
        <f t="shared" si="114"/>
        <v>2年目消耗品費144</v>
      </c>
      <c r="AA399" s="165" t="str">
        <f>IFERROR(+VLOOKUP(Z399,インプットシート!$B:$Z,25,0),"")</f>
        <v/>
      </c>
      <c r="AB399" s="165" t="str">
        <f>IFERROR(+VLOOKUP(Z399,インプットシート!$B:$Z,21,0),"")</f>
        <v/>
      </c>
      <c r="AC399">
        <v>144</v>
      </c>
      <c r="AD399" s="165" t="str">
        <f t="shared" si="115"/>
        <v>2年目借料損料144</v>
      </c>
      <c r="AE399" s="165" t="str">
        <f>IFERROR(+VLOOKUP(AD399,インプットシート!$B:$Z,25,0),"")</f>
        <v/>
      </c>
      <c r="AF399" s="165" t="str">
        <f>IFERROR(+VLOOKUP(AD399,インプットシート!$B:$Z,21,0),"")</f>
        <v/>
      </c>
      <c r="AG399">
        <v>144</v>
      </c>
      <c r="AH399" s="165" t="str">
        <f t="shared" si="116"/>
        <v>2年目印刷製本費144</v>
      </c>
      <c r="AI399" s="165" t="str">
        <f>IFERROR(+VLOOKUP(AH399,インプットシート!$B:$Z,25,0),"")</f>
        <v/>
      </c>
      <c r="AJ399" s="165" t="str">
        <f>IFERROR(+VLOOKUP(AH399,インプットシート!$B:$Z,21,0),"")</f>
        <v/>
      </c>
      <c r="AK399">
        <v>144</v>
      </c>
      <c r="AL399" s="165" t="str">
        <f t="shared" si="117"/>
        <v>2年目通信運搬費144</v>
      </c>
      <c r="AM399" s="165" t="str">
        <f>IFERROR(+VLOOKUP(AL399,インプットシート!$B:$Z,25,0),"")</f>
        <v/>
      </c>
      <c r="AN399" s="165" t="str">
        <f>IFERROR(+VLOOKUP(AL399,インプットシート!$B:$Z,21,0),"")</f>
        <v/>
      </c>
      <c r="AO399">
        <v>144</v>
      </c>
      <c r="AP399" s="165" t="str">
        <f t="shared" si="118"/>
        <v>2年目委託費144</v>
      </c>
      <c r="AQ399" s="165" t="str">
        <f>IFERROR(+VLOOKUP(AP399,インプットシート!$B:$Z,25,0),"")</f>
        <v/>
      </c>
      <c r="AR399" s="165" t="str">
        <f>IFERROR(+VLOOKUP(AP399,インプットシート!$B:$Z,21,0),"")</f>
        <v/>
      </c>
      <c r="AS399">
        <v>144</v>
      </c>
      <c r="AT399" s="165" t="str">
        <f t="shared" si="119"/>
        <v>2年目雑役務費144</v>
      </c>
      <c r="AU399" s="165" t="str">
        <f>IFERROR(+VLOOKUP(AT399,インプットシート!$B:$Z,25,0),"")</f>
        <v/>
      </c>
      <c r="AV399" s="165" t="str">
        <f>IFERROR(+VLOOKUP(AT399,インプットシート!$B:$Z,21,0),"")</f>
        <v/>
      </c>
      <c r="AW399">
        <v>144</v>
      </c>
      <c r="AX399" s="165" t="str">
        <f t="shared" si="120"/>
        <v>2年目保険料144</v>
      </c>
      <c r="AY399" s="165" t="str">
        <f>IFERROR(+VLOOKUP(AX399,インプットシート!$B:$Z,25,0),"")</f>
        <v/>
      </c>
      <c r="AZ399" s="165" t="str">
        <f>IFERROR(+VLOOKUP(AX399,インプットシート!$B:$Z,21,0),"")</f>
        <v/>
      </c>
      <c r="BA399">
        <v>144</v>
      </c>
      <c r="BB399" s="165" t="str">
        <f t="shared" si="121"/>
        <v>2年目その他の経費144</v>
      </c>
      <c r="BC399" s="165" t="str">
        <f>IFERROR(+VLOOKUP(BB399,インプットシート!$B:$Z,25,0),"")</f>
        <v/>
      </c>
      <c r="BD399" s="165" t="str">
        <f>IFERROR(+VLOOKUP(BB399,インプットシート!$B:$Z,21,0),"")</f>
        <v/>
      </c>
      <c r="BE399">
        <v>144</v>
      </c>
      <c r="BF399" s="165" t="str">
        <f t="shared" si="122"/>
        <v>2年目参加費収入144</v>
      </c>
      <c r="BG399" s="165" t="str">
        <f>IFERROR(+VLOOKUP(BF399,インプットシート!$B:$Z,25,0),"")</f>
        <v/>
      </c>
      <c r="BH399" s="165" t="str">
        <f>IFERROR(+VLOOKUP(BF399,インプットシート!$B:$Z,21,0),"")</f>
        <v/>
      </c>
      <c r="BI399">
        <v>144</v>
      </c>
      <c r="BJ399" s="165" t="str">
        <f t="shared" si="123"/>
        <v>2年目寄付金・協賛金収入144</v>
      </c>
      <c r="BK399" s="165" t="str">
        <f>IFERROR(+VLOOKUP(BJ399,インプットシート!$B:$Z,25,0),"")</f>
        <v/>
      </c>
      <c r="BL399" s="165" t="str">
        <f>IFERROR(+VLOOKUP(BJ399,インプットシート!$B:$Z,21,0),"")</f>
        <v/>
      </c>
      <c r="BM399">
        <v>144</v>
      </c>
      <c r="BN399" s="165" t="str">
        <f t="shared" si="124"/>
        <v>2年目一般会計繰入金144</v>
      </c>
      <c r="BO399" s="165" t="str">
        <f>IFERROR(+VLOOKUP(BN399,インプットシート!$B:$Z,25,0),"")</f>
        <v/>
      </c>
      <c r="BP399" s="165" t="str">
        <f>IFERROR(+VLOOKUP(BN399,インプットシート!$B:$Z,21,0),"")</f>
        <v/>
      </c>
      <c r="BQ399">
        <v>144</v>
      </c>
      <c r="BR399" s="165" t="str">
        <f t="shared" si="125"/>
        <v>2年目賃金（職員）144</v>
      </c>
      <c r="BS399" s="165" t="str">
        <f>IFERROR(+VLOOKUP(BR399,インプットシート!$B:$Z,25,0),"")</f>
        <v/>
      </c>
      <c r="BT399" s="165" t="str">
        <f>IFERROR(+VLOOKUP(BR399,インプットシート!$B:$Z,21,0),"")</f>
        <v/>
      </c>
    </row>
    <row r="400" spans="1:72">
      <c r="A400">
        <v>145</v>
      </c>
      <c r="B400" s="165" t="str">
        <f t="shared" si="108"/>
        <v>2年目謝金145</v>
      </c>
      <c r="C400" s="165" t="str">
        <f>IFERROR(+VLOOKUP(B400,インプットシート!$B:$Z,25,0),"")</f>
        <v/>
      </c>
      <c r="D400" s="165" t="str">
        <f>IFERROR(+VLOOKUP(B400,インプットシート!$B:$Z,21,0),"")</f>
        <v/>
      </c>
      <c r="E400">
        <v>145</v>
      </c>
      <c r="F400" s="165" t="str">
        <f t="shared" si="109"/>
        <v>2年目旅費145</v>
      </c>
      <c r="G400" s="165" t="str">
        <f>IFERROR(+VLOOKUP(F400,インプットシート!$B:$Z,25,0),"")</f>
        <v/>
      </c>
      <c r="H400" s="165" t="str">
        <f>IFERROR(+VLOOKUP(F400,インプットシート!$B:$Z,21,0),"")</f>
        <v/>
      </c>
      <c r="I400">
        <v>145</v>
      </c>
      <c r="J400" s="165" t="str">
        <f t="shared" si="110"/>
        <v>2年目賃金（アルバイト）145</v>
      </c>
      <c r="K400" s="165" t="str">
        <f>IFERROR(+VLOOKUP(J400,インプットシート!$B:$Z,25,0),"")</f>
        <v/>
      </c>
      <c r="L400" s="165" t="str">
        <f>IFERROR(+VLOOKUP(J400,インプットシート!$B:$Z,21,0),"")</f>
        <v/>
      </c>
      <c r="M400">
        <v>145</v>
      </c>
      <c r="N400" s="165" t="str">
        <f t="shared" si="111"/>
        <v>2年目家賃145</v>
      </c>
      <c r="O400" s="165" t="str">
        <f>IFERROR(+VLOOKUP(N400,インプットシート!$B:$Z,25,0),"")</f>
        <v/>
      </c>
      <c r="P400" s="165" t="str">
        <f>IFERROR(+VLOOKUP(N400,インプットシート!$B:$Z,21,0),"")</f>
        <v/>
      </c>
      <c r="Q400">
        <v>145</v>
      </c>
      <c r="R400" s="165" t="str">
        <f t="shared" si="112"/>
        <v>2年目光熱水費145</v>
      </c>
      <c r="S400" s="165" t="str">
        <f>IFERROR(+VLOOKUP(R400,インプットシート!$B:$Z,25,0),"")</f>
        <v/>
      </c>
      <c r="T400" s="165" t="str">
        <f>IFERROR(+VLOOKUP(R400,インプットシート!$B:$Z,21,0),"")</f>
        <v/>
      </c>
      <c r="U400">
        <v>145</v>
      </c>
      <c r="V400" s="165" t="str">
        <f t="shared" si="113"/>
        <v>2年目備品購入費145</v>
      </c>
      <c r="W400" s="165" t="str">
        <f>IFERROR(+VLOOKUP(V400,インプットシート!$B:$Z,25,0),"")</f>
        <v/>
      </c>
      <c r="X400" s="165" t="str">
        <f>IFERROR(+VLOOKUP(V400,インプットシート!$B:$Z,21,0),"")</f>
        <v/>
      </c>
      <c r="Y400">
        <v>145</v>
      </c>
      <c r="Z400" s="165" t="str">
        <f t="shared" si="114"/>
        <v>2年目消耗品費145</v>
      </c>
      <c r="AA400" s="165" t="str">
        <f>IFERROR(+VLOOKUP(Z400,インプットシート!$B:$Z,25,0),"")</f>
        <v/>
      </c>
      <c r="AB400" s="165" t="str">
        <f>IFERROR(+VLOOKUP(Z400,インプットシート!$B:$Z,21,0),"")</f>
        <v/>
      </c>
      <c r="AC400">
        <v>145</v>
      </c>
      <c r="AD400" s="165" t="str">
        <f t="shared" si="115"/>
        <v>2年目借料損料145</v>
      </c>
      <c r="AE400" s="165" t="str">
        <f>IFERROR(+VLOOKUP(AD400,インプットシート!$B:$Z,25,0),"")</f>
        <v/>
      </c>
      <c r="AF400" s="165" t="str">
        <f>IFERROR(+VLOOKUP(AD400,インプットシート!$B:$Z,21,0),"")</f>
        <v/>
      </c>
      <c r="AG400">
        <v>145</v>
      </c>
      <c r="AH400" s="165" t="str">
        <f t="shared" si="116"/>
        <v>2年目印刷製本費145</v>
      </c>
      <c r="AI400" s="165" t="str">
        <f>IFERROR(+VLOOKUP(AH400,インプットシート!$B:$Z,25,0),"")</f>
        <v/>
      </c>
      <c r="AJ400" s="165" t="str">
        <f>IFERROR(+VLOOKUP(AH400,インプットシート!$B:$Z,21,0),"")</f>
        <v/>
      </c>
      <c r="AK400">
        <v>145</v>
      </c>
      <c r="AL400" s="165" t="str">
        <f t="shared" si="117"/>
        <v>2年目通信運搬費145</v>
      </c>
      <c r="AM400" s="165" t="str">
        <f>IFERROR(+VLOOKUP(AL400,インプットシート!$B:$Z,25,0),"")</f>
        <v/>
      </c>
      <c r="AN400" s="165" t="str">
        <f>IFERROR(+VLOOKUP(AL400,インプットシート!$B:$Z,21,0),"")</f>
        <v/>
      </c>
      <c r="AO400">
        <v>145</v>
      </c>
      <c r="AP400" s="165" t="str">
        <f t="shared" si="118"/>
        <v>2年目委託費145</v>
      </c>
      <c r="AQ400" s="165" t="str">
        <f>IFERROR(+VLOOKUP(AP400,インプットシート!$B:$Z,25,0),"")</f>
        <v/>
      </c>
      <c r="AR400" s="165" t="str">
        <f>IFERROR(+VLOOKUP(AP400,インプットシート!$B:$Z,21,0),"")</f>
        <v/>
      </c>
      <c r="AS400">
        <v>145</v>
      </c>
      <c r="AT400" s="165" t="str">
        <f t="shared" si="119"/>
        <v>2年目雑役務費145</v>
      </c>
      <c r="AU400" s="165" t="str">
        <f>IFERROR(+VLOOKUP(AT400,インプットシート!$B:$Z,25,0),"")</f>
        <v/>
      </c>
      <c r="AV400" s="165" t="str">
        <f>IFERROR(+VLOOKUP(AT400,インプットシート!$B:$Z,21,0),"")</f>
        <v/>
      </c>
      <c r="AW400">
        <v>145</v>
      </c>
      <c r="AX400" s="165" t="str">
        <f t="shared" si="120"/>
        <v>2年目保険料145</v>
      </c>
      <c r="AY400" s="165" t="str">
        <f>IFERROR(+VLOOKUP(AX400,インプットシート!$B:$Z,25,0),"")</f>
        <v/>
      </c>
      <c r="AZ400" s="165" t="str">
        <f>IFERROR(+VLOOKUP(AX400,インプットシート!$B:$Z,21,0),"")</f>
        <v/>
      </c>
      <c r="BA400">
        <v>145</v>
      </c>
      <c r="BB400" s="165" t="str">
        <f t="shared" si="121"/>
        <v>2年目その他の経費145</v>
      </c>
      <c r="BC400" s="165" t="str">
        <f>IFERROR(+VLOOKUP(BB400,インプットシート!$B:$Z,25,0),"")</f>
        <v/>
      </c>
      <c r="BD400" s="165" t="str">
        <f>IFERROR(+VLOOKUP(BB400,インプットシート!$B:$Z,21,0),"")</f>
        <v/>
      </c>
      <c r="BE400">
        <v>145</v>
      </c>
      <c r="BF400" s="165" t="str">
        <f t="shared" si="122"/>
        <v>2年目参加費収入145</v>
      </c>
      <c r="BG400" s="165" t="str">
        <f>IFERROR(+VLOOKUP(BF400,インプットシート!$B:$Z,25,0),"")</f>
        <v/>
      </c>
      <c r="BH400" s="165" t="str">
        <f>IFERROR(+VLOOKUP(BF400,インプットシート!$B:$Z,21,0),"")</f>
        <v/>
      </c>
      <c r="BI400">
        <v>145</v>
      </c>
      <c r="BJ400" s="165" t="str">
        <f t="shared" si="123"/>
        <v>2年目寄付金・協賛金収入145</v>
      </c>
      <c r="BK400" s="165" t="str">
        <f>IFERROR(+VLOOKUP(BJ400,インプットシート!$B:$Z,25,0),"")</f>
        <v/>
      </c>
      <c r="BL400" s="165" t="str">
        <f>IFERROR(+VLOOKUP(BJ400,インプットシート!$B:$Z,21,0),"")</f>
        <v/>
      </c>
      <c r="BM400">
        <v>145</v>
      </c>
      <c r="BN400" s="165" t="str">
        <f t="shared" si="124"/>
        <v>2年目一般会計繰入金145</v>
      </c>
      <c r="BO400" s="165" t="str">
        <f>IFERROR(+VLOOKUP(BN400,インプットシート!$B:$Z,25,0),"")</f>
        <v/>
      </c>
      <c r="BP400" s="165" t="str">
        <f>IFERROR(+VLOOKUP(BN400,インプットシート!$B:$Z,21,0),"")</f>
        <v/>
      </c>
      <c r="BQ400">
        <v>145</v>
      </c>
      <c r="BR400" s="165" t="str">
        <f t="shared" si="125"/>
        <v>2年目賃金（職員）145</v>
      </c>
      <c r="BS400" s="165" t="str">
        <f>IFERROR(+VLOOKUP(BR400,インプットシート!$B:$Z,25,0),"")</f>
        <v/>
      </c>
      <c r="BT400" s="165" t="str">
        <f>IFERROR(+VLOOKUP(BR400,インプットシート!$B:$Z,21,0),"")</f>
        <v/>
      </c>
    </row>
    <row r="401" spans="1:72">
      <c r="A401">
        <v>146</v>
      </c>
      <c r="B401" s="165" t="str">
        <f t="shared" si="108"/>
        <v>2年目謝金146</v>
      </c>
      <c r="C401" s="165" t="str">
        <f>IFERROR(+VLOOKUP(B401,インプットシート!$B:$Z,25,0),"")</f>
        <v/>
      </c>
      <c r="D401" s="165" t="str">
        <f>IFERROR(+VLOOKUP(B401,インプットシート!$B:$Z,21,0),"")</f>
        <v/>
      </c>
      <c r="E401">
        <v>146</v>
      </c>
      <c r="F401" s="165" t="str">
        <f t="shared" si="109"/>
        <v>2年目旅費146</v>
      </c>
      <c r="G401" s="165" t="str">
        <f>IFERROR(+VLOOKUP(F401,インプットシート!$B:$Z,25,0),"")</f>
        <v/>
      </c>
      <c r="H401" s="165" t="str">
        <f>IFERROR(+VLOOKUP(F401,インプットシート!$B:$Z,21,0),"")</f>
        <v/>
      </c>
      <c r="I401">
        <v>146</v>
      </c>
      <c r="J401" s="165" t="str">
        <f t="shared" si="110"/>
        <v>2年目賃金（アルバイト）146</v>
      </c>
      <c r="K401" s="165" t="str">
        <f>IFERROR(+VLOOKUP(J401,インプットシート!$B:$Z,25,0),"")</f>
        <v/>
      </c>
      <c r="L401" s="165" t="str">
        <f>IFERROR(+VLOOKUP(J401,インプットシート!$B:$Z,21,0),"")</f>
        <v/>
      </c>
      <c r="M401">
        <v>146</v>
      </c>
      <c r="N401" s="165" t="str">
        <f t="shared" si="111"/>
        <v>2年目家賃146</v>
      </c>
      <c r="O401" s="165" t="str">
        <f>IFERROR(+VLOOKUP(N401,インプットシート!$B:$Z,25,0),"")</f>
        <v/>
      </c>
      <c r="P401" s="165" t="str">
        <f>IFERROR(+VLOOKUP(N401,インプットシート!$B:$Z,21,0),"")</f>
        <v/>
      </c>
      <c r="Q401">
        <v>146</v>
      </c>
      <c r="R401" s="165" t="str">
        <f t="shared" si="112"/>
        <v>2年目光熱水費146</v>
      </c>
      <c r="S401" s="165" t="str">
        <f>IFERROR(+VLOOKUP(R401,インプットシート!$B:$Z,25,0),"")</f>
        <v/>
      </c>
      <c r="T401" s="165" t="str">
        <f>IFERROR(+VLOOKUP(R401,インプットシート!$B:$Z,21,0),"")</f>
        <v/>
      </c>
      <c r="U401">
        <v>146</v>
      </c>
      <c r="V401" s="165" t="str">
        <f t="shared" si="113"/>
        <v>2年目備品購入費146</v>
      </c>
      <c r="W401" s="165" t="str">
        <f>IFERROR(+VLOOKUP(V401,インプットシート!$B:$Z,25,0),"")</f>
        <v/>
      </c>
      <c r="X401" s="165" t="str">
        <f>IFERROR(+VLOOKUP(V401,インプットシート!$B:$Z,21,0),"")</f>
        <v/>
      </c>
      <c r="Y401">
        <v>146</v>
      </c>
      <c r="Z401" s="165" t="str">
        <f t="shared" si="114"/>
        <v>2年目消耗品費146</v>
      </c>
      <c r="AA401" s="165" t="str">
        <f>IFERROR(+VLOOKUP(Z401,インプットシート!$B:$Z,25,0),"")</f>
        <v/>
      </c>
      <c r="AB401" s="165" t="str">
        <f>IFERROR(+VLOOKUP(Z401,インプットシート!$B:$Z,21,0),"")</f>
        <v/>
      </c>
      <c r="AC401">
        <v>146</v>
      </c>
      <c r="AD401" s="165" t="str">
        <f t="shared" si="115"/>
        <v>2年目借料損料146</v>
      </c>
      <c r="AE401" s="165" t="str">
        <f>IFERROR(+VLOOKUP(AD401,インプットシート!$B:$Z,25,0),"")</f>
        <v/>
      </c>
      <c r="AF401" s="165" t="str">
        <f>IFERROR(+VLOOKUP(AD401,インプットシート!$B:$Z,21,0),"")</f>
        <v/>
      </c>
      <c r="AG401">
        <v>146</v>
      </c>
      <c r="AH401" s="165" t="str">
        <f t="shared" si="116"/>
        <v>2年目印刷製本費146</v>
      </c>
      <c r="AI401" s="165" t="str">
        <f>IFERROR(+VLOOKUP(AH401,インプットシート!$B:$Z,25,0),"")</f>
        <v/>
      </c>
      <c r="AJ401" s="165" t="str">
        <f>IFERROR(+VLOOKUP(AH401,インプットシート!$B:$Z,21,0),"")</f>
        <v/>
      </c>
      <c r="AK401">
        <v>146</v>
      </c>
      <c r="AL401" s="165" t="str">
        <f t="shared" si="117"/>
        <v>2年目通信運搬費146</v>
      </c>
      <c r="AM401" s="165" t="str">
        <f>IFERROR(+VLOOKUP(AL401,インプットシート!$B:$Z,25,0),"")</f>
        <v/>
      </c>
      <c r="AN401" s="165" t="str">
        <f>IFERROR(+VLOOKUP(AL401,インプットシート!$B:$Z,21,0),"")</f>
        <v/>
      </c>
      <c r="AO401">
        <v>146</v>
      </c>
      <c r="AP401" s="165" t="str">
        <f t="shared" si="118"/>
        <v>2年目委託費146</v>
      </c>
      <c r="AQ401" s="165" t="str">
        <f>IFERROR(+VLOOKUP(AP401,インプットシート!$B:$Z,25,0),"")</f>
        <v/>
      </c>
      <c r="AR401" s="165" t="str">
        <f>IFERROR(+VLOOKUP(AP401,インプットシート!$B:$Z,21,0),"")</f>
        <v/>
      </c>
      <c r="AS401">
        <v>146</v>
      </c>
      <c r="AT401" s="165" t="str">
        <f t="shared" si="119"/>
        <v>2年目雑役務費146</v>
      </c>
      <c r="AU401" s="165" t="str">
        <f>IFERROR(+VLOOKUP(AT401,インプットシート!$B:$Z,25,0),"")</f>
        <v/>
      </c>
      <c r="AV401" s="165" t="str">
        <f>IFERROR(+VLOOKUP(AT401,インプットシート!$B:$Z,21,0),"")</f>
        <v/>
      </c>
      <c r="AW401">
        <v>146</v>
      </c>
      <c r="AX401" s="165" t="str">
        <f t="shared" si="120"/>
        <v>2年目保険料146</v>
      </c>
      <c r="AY401" s="165" t="str">
        <f>IFERROR(+VLOOKUP(AX401,インプットシート!$B:$Z,25,0),"")</f>
        <v/>
      </c>
      <c r="AZ401" s="165" t="str">
        <f>IFERROR(+VLOOKUP(AX401,インプットシート!$B:$Z,21,0),"")</f>
        <v/>
      </c>
      <c r="BA401">
        <v>146</v>
      </c>
      <c r="BB401" s="165" t="str">
        <f t="shared" si="121"/>
        <v>2年目その他の経費146</v>
      </c>
      <c r="BC401" s="165" t="str">
        <f>IFERROR(+VLOOKUP(BB401,インプットシート!$B:$Z,25,0),"")</f>
        <v/>
      </c>
      <c r="BD401" s="165" t="str">
        <f>IFERROR(+VLOOKUP(BB401,インプットシート!$B:$Z,21,0),"")</f>
        <v/>
      </c>
      <c r="BE401">
        <v>146</v>
      </c>
      <c r="BF401" s="165" t="str">
        <f t="shared" si="122"/>
        <v>2年目参加費収入146</v>
      </c>
      <c r="BG401" s="165" t="str">
        <f>IFERROR(+VLOOKUP(BF401,インプットシート!$B:$Z,25,0),"")</f>
        <v/>
      </c>
      <c r="BH401" s="165" t="str">
        <f>IFERROR(+VLOOKUP(BF401,インプットシート!$B:$Z,21,0),"")</f>
        <v/>
      </c>
      <c r="BI401">
        <v>146</v>
      </c>
      <c r="BJ401" s="165" t="str">
        <f t="shared" si="123"/>
        <v>2年目寄付金・協賛金収入146</v>
      </c>
      <c r="BK401" s="165" t="str">
        <f>IFERROR(+VLOOKUP(BJ401,インプットシート!$B:$Z,25,0),"")</f>
        <v/>
      </c>
      <c r="BL401" s="165" t="str">
        <f>IFERROR(+VLOOKUP(BJ401,インプットシート!$B:$Z,21,0),"")</f>
        <v/>
      </c>
      <c r="BM401">
        <v>146</v>
      </c>
      <c r="BN401" s="165" t="str">
        <f t="shared" si="124"/>
        <v>2年目一般会計繰入金146</v>
      </c>
      <c r="BO401" s="165" t="str">
        <f>IFERROR(+VLOOKUP(BN401,インプットシート!$B:$Z,25,0),"")</f>
        <v/>
      </c>
      <c r="BP401" s="165" t="str">
        <f>IFERROR(+VLOOKUP(BN401,インプットシート!$B:$Z,21,0),"")</f>
        <v/>
      </c>
      <c r="BQ401">
        <v>146</v>
      </c>
      <c r="BR401" s="165" t="str">
        <f t="shared" si="125"/>
        <v>2年目賃金（職員）146</v>
      </c>
      <c r="BS401" s="165" t="str">
        <f>IFERROR(+VLOOKUP(BR401,インプットシート!$B:$Z,25,0),"")</f>
        <v/>
      </c>
      <c r="BT401" s="165" t="str">
        <f>IFERROR(+VLOOKUP(BR401,インプットシート!$B:$Z,21,0),"")</f>
        <v/>
      </c>
    </row>
    <row r="402" spans="1:72">
      <c r="A402">
        <v>147</v>
      </c>
      <c r="B402" s="165" t="str">
        <f t="shared" si="108"/>
        <v>2年目謝金147</v>
      </c>
      <c r="C402" s="165" t="str">
        <f>IFERROR(+VLOOKUP(B402,インプットシート!$B:$Z,25,0),"")</f>
        <v/>
      </c>
      <c r="D402" s="165" t="str">
        <f>IFERROR(+VLOOKUP(B402,インプットシート!$B:$Z,21,0),"")</f>
        <v/>
      </c>
      <c r="E402">
        <v>147</v>
      </c>
      <c r="F402" s="165" t="str">
        <f t="shared" si="109"/>
        <v>2年目旅費147</v>
      </c>
      <c r="G402" s="165" t="str">
        <f>IFERROR(+VLOOKUP(F402,インプットシート!$B:$Z,25,0),"")</f>
        <v/>
      </c>
      <c r="H402" s="165" t="str">
        <f>IFERROR(+VLOOKUP(F402,インプットシート!$B:$Z,21,0),"")</f>
        <v/>
      </c>
      <c r="I402">
        <v>147</v>
      </c>
      <c r="J402" s="165" t="str">
        <f t="shared" si="110"/>
        <v>2年目賃金（アルバイト）147</v>
      </c>
      <c r="K402" s="165" t="str">
        <f>IFERROR(+VLOOKUP(J402,インプットシート!$B:$Z,25,0),"")</f>
        <v/>
      </c>
      <c r="L402" s="165" t="str">
        <f>IFERROR(+VLOOKUP(J402,インプットシート!$B:$Z,21,0),"")</f>
        <v/>
      </c>
      <c r="M402">
        <v>147</v>
      </c>
      <c r="N402" s="165" t="str">
        <f t="shared" si="111"/>
        <v>2年目家賃147</v>
      </c>
      <c r="O402" s="165" t="str">
        <f>IFERROR(+VLOOKUP(N402,インプットシート!$B:$Z,25,0),"")</f>
        <v/>
      </c>
      <c r="P402" s="165" t="str">
        <f>IFERROR(+VLOOKUP(N402,インプットシート!$B:$Z,21,0),"")</f>
        <v/>
      </c>
      <c r="Q402">
        <v>147</v>
      </c>
      <c r="R402" s="165" t="str">
        <f t="shared" si="112"/>
        <v>2年目光熱水費147</v>
      </c>
      <c r="S402" s="165" t="str">
        <f>IFERROR(+VLOOKUP(R402,インプットシート!$B:$Z,25,0),"")</f>
        <v/>
      </c>
      <c r="T402" s="165" t="str">
        <f>IFERROR(+VLOOKUP(R402,インプットシート!$B:$Z,21,0),"")</f>
        <v/>
      </c>
      <c r="U402">
        <v>147</v>
      </c>
      <c r="V402" s="165" t="str">
        <f t="shared" si="113"/>
        <v>2年目備品購入費147</v>
      </c>
      <c r="W402" s="165" t="str">
        <f>IFERROR(+VLOOKUP(V402,インプットシート!$B:$Z,25,0),"")</f>
        <v/>
      </c>
      <c r="X402" s="165" t="str">
        <f>IFERROR(+VLOOKUP(V402,インプットシート!$B:$Z,21,0),"")</f>
        <v/>
      </c>
      <c r="Y402">
        <v>147</v>
      </c>
      <c r="Z402" s="165" t="str">
        <f t="shared" si="114"/>
        <v>2年目消耗品費147</v>
      </c>
      <c r="AA402" s="165" t="str">
        <f>IFERROR(+VLOOKUP(Z402,インプットシート!$B:$Z,25,0),"")</f>
        <v/>
      </c>
      <c r="AB402" s="165" t="str">
        <f>IFERROR(+VLOOKUP(Z402,インプットシート!$B:$Z,21,0),"")</f>
        <v/>
      </c>
      <c r="AC402">
        <v>147</v>
      </c>
      <c r="AD402" s="165" t="str">
        <f t="shared" si="115"/>
        <v>2年目借料損料147</v>
      </c>
      <c r="AE402" s="165" t="str">
        <f>IFERROR(+VLOOKUP(AD402,インプットシート!$B:$Z,25,0),"")</f>
        <v/>
      </c>
      <c r="AF402" s="165" t="str">
        <f>IFERROR(+VLOOKUP(AD402,インプットシート!$B:$Z,21,0),"")</f>
        <v/>
      </c>
      <c r="AG402">
        <v>147</v>
      </c>
      <c r="AH402" s="165" t="str">
        <f t="shared" si="116"/>
        <v>2年目印刷製本費147</v>
      </c>
      <c r="AI402" s="165" t="str">
        <f>IFERROR(+VLOOKUP(AH402,インプットシート!$B:$Z,25,0),"")</f>
        <v/>
      </c>
      <c r="AJ402" s="165" t="str">
        <f>IFERROR(+VLOOKUP(AH402,インプットシート!$B:$Z,21,0),"")</f>
        <v/>
      </c>
      <c r="AK402">
        <v>147</v>
      </c>
      <c r="AL402" s="165" t="str">
        <f t="shared" si="117"/>
        <v>2年目通信運搬費147</v>
      </c>
      <c r="AM402" s="165" t="str">
        <f>IFERROR(+VLOOKUP(AL402,インプットシート!$B:$Z,25,0),"")</f>
        <v/>
      </c>
      <c r="AN402" s="165" t="str">
        <f>IFERROR(+VLOOKUP(AL402,インプットシート!$B:$Z,21,0),"")</f>
        <v/>
      </c>
      <c r="AO402">
        <v>147</v>
      </c>
      <c r="AP402" s="165" t="str">
        <f t="shared" si="118"/>
        <v>2年目委託費147</v>
      </c>
      <c r="AQ402" s="165" t="str">
        <f>IFERROR(+VLOOKUP(AP402,インプットシート!$B:$Z,25,0),"")</f>
        <v/>
      </c>
      <c r="AR402" s="165" t="str">
        <f>IFERROR(+VLOOKUP(AP402,インプットシート!$B:$Z,21,0),"")</f>
        <v/>
      </c>
      <c r="AS402">
        <v>147</v>
      </c>
      <c r="AT402" s="165" t="str">
        <f t="shared" si="119"/>
        <v>2年目雑役務費147</v>
      </c>
      <c r="AU402" s="165" t="str">
        <f>IFERROR(+VLOOKUP(AT402,インプットシート!$B:$Z,25,0),"")</f>
        <v/>
      </c>
      <c r="AV402" s="165" t="str">
        <f>IFERROR(+VLOOKUP(AT402,インプットシート!$B:$Z,21,0),"")</f>
        <v/>
      </c>
      <c r="AW402">
        <v>147</v>
      </c>
      <c r="AX402" s="165" t="str">
        <f t="shared" si="120"/>
        <v>2年目保険料147</v>
      </c>
      <c r="AY402" s="165" t="str">
        <f>IFERROR(+VLOOKUP(AX402,インプットシート!$B:$Z,25,0),"")</f>
        <v/>
      </c>
      <c r="AZ402" s="165" t="str">
        <f>IFERROR(+VLOOKUP(AX402,インプットシート!$B:$Z,21,0),"")</f>
        <v/>
      </c>
      <c r="BA402">
        <v>147</v>
      </c>
      <c r="BB402" s="165" t="str">
        <f t="shared" si="121"/>
        <v>2年目その他の経費147</v>
      </c>
      <c r="BC402" s="165" t="str">
        <f>IFERROR(+VLOOKUP(BB402,インプットシート!$B:$Z,25,0),"")</f>
        <v/>
      </c>
      <c r="BD402" s="165" t="str">
        <f>IFERROR(+VLOOKUP(BB402,インプットシート!$B:$Z,21,0),"")</f>
        <v/>
      </c>
      <c r="BE402">
        <v>147</v>
      </c>
      <c r="BF402" s="165" t="str">
        <f t="shared" si="122"/>
        <v>2年目参加費収入147</v>
      </c>
      <c r="BG402" s="165" t="str">
        <f>IFERROR(+VLOOKUP(BF402,インプットシート!$B:$Z,25,0),"")</f>
        <v/>
      </c>
      <c r="BH402" s="165" t="str">
        <f>IFERROR(+VLOOKUP(BF402,インプットシート!$B:$Z,21,0),"")</f>
        <v/>
      </c>
      <c r="BI402">
        <v>147</v>
      </c>
      <c r="BJ402" s="165" t="str">
        <f t="shared" si="123"/>
        <v>2年目寄付金・協賛金収入147</v>
      </c>
      <c r="BK402" s="165" t="str">
        <f>IFERROR(+VLOOKUP(BJ402,インプットシート!$B:$Z,25,0),"")</f>
        <v/>
      </c>
      <c r="BL402" s="165" t="str">
        <f>IFERROR(+VLOOKUP(BJ402,インプットシート!$B:$Z,21,0),"")</f>
        <v/>
      </c>
      <c r="BM402">
        <v>147</v>
      </c>
      <c r="BN402" s="165" t="str">
        <f t="shared" si="124"/>
        <v>2年目一般会計繰入金147</v>
      </c>
      <c r="BO402" s="165" t="str">
        <f>IFERROR(+VLOOKUP(BN402,インプットシート!$B:$Z,25,0),"")</f>
        <v/>
      </c>
      <c r="BP402" s="165" t="str">
        <f>IFERROR(+VLOOKUP(BN402,インプットシート!$B:$Z,21,0),"")</f>
        <v/>
      </c>
      <c r="BQ402">
        <v>147</v>
      </c>
      <c r="BR402" s="165" t="str">
        <f t="shared" si="125"/>
        <v>2年目賃金（職員）147</v>
      </c>
      <c r="BS402" s="165" t="str">
        <f>IFERROR(+VLOOKUP(BR402,インプットシート!$B:$Z,25,0),"")</f>
        <v/>
      </c>
      <c r="BT402" s="165" t="str">
        <f>IFERROR(+VLOOKUP(BR402,インプットシート!$B:$Z,21,0),"")</f>
        <v/>
      </c>
    </row>
    <row r="403" spans="1:72">
      <c r="A403">
        <v>148</v>
      </c>
      <c r="B403" s="165" t="str">
        <f t="shared" si="108"/>
        <v>2年目謝金148</v>
      </c>
      <c r="C403" s="165" t="str">
        <f>IFERROR(+VLOOKUP(B403,インプットシート!$B:$Z,25,0),"")</f>
        <v/>
      </c>
      <c r="D403" s="165" t="str">
        <f>IFERROR(+VLOOKUP(B403,インプットシート!$B:$Z,21,0),"")</f>
        <v/>
      </c>
      <c r="E403">
        <v>148</v>
      </c>
      <c r="F403" s="165" t="str">
        <f t="shared" si="109"/>
        <v>2年目旅費148</v>
      </c>
      <c r="G403" s="165" t="str">
        <f>IFERROR(+VLOOKUP(F403,インプットシート!$B:$Z,25,0),"")</f>
        <v/>
      </c>
      <c r="H403" s="165" t="str">
        <f>IFERROR(+VLOOKUP(F403,インプットシート!$B:$Z,21,0),"")</f>
        <v/>
      </c>
      <c r="I403">
        <v>148</v>
      </c>
      <c r="J403" s="165" t="str">
        <f t="shared" si="110"/>
        <v>2年目賃金（アルバイト）148</v>
      </c>
      <c r="K403" s="165" t="str">
        <f>IFERROR(+VLOOKUP(J403,インプットシート!$B:$Z,25,0),"")</f>
        <v/>
      </c>
      <c r="L403" s="165" t="str">
        <f>IFERROR(+VLOOKUP(J403,インプットシート!$B:$Z,21,0),"")</f>
        <v/>
      </c>
      <c r="M403">
        <v>148</v>
      </c>
      <c r="N403" s="165" t="str">
        <f t="shared" si="111"/>
        <v>2年目家賃148</v>
      </c>
      <c r="O403" s="165" t="str">
        <f>IFERROR(+VLOOKUP(N403,インプットシート!$B:$Z,25,0),"")</f>
        <v/>
      </c>
      <c r="P403" s="165" t="str">
        <f>IFERROR(+VLOOKUP(N403,インプットシート!$B:$Z,21,0),"")</f>
        <v/>
      </c>
      <c r="Q403">
        <v>148</v>
      </c>
      <c r="R403" s="165" t="str">
        <f t="shared" si="112"/>
        <v>2年目光熱水費148</v>
      </c>
      <c r="S403" s="165" t="str">
        <f>IFERROR(+VLOOKUP(R403,インプットシート!$B:$Z,25,0),"")</f>
        <v/>
      </c>
      <c r="T403" s="165" t="str">
        <f>IFERROR(+VLOOKUP(R403,インプットシート!$B:$Z,21,0),"")</f>
        <v/>
      </c>
      <c r="U403">
        <v>148</v>
      </c>
      <c r="V403" s="165" t="str">
        <f t="shared" si="113"/>
        <v>2年目備品購入費148</v>
      </c>
      <c r="W403" s="165" t="str">
        <f>IFERROR(+VLOOKUP(V403,インプットシート!$B:$Z,25,0),"")</f>
        <v/>
      </c>
      <c r="X403" s="165" t="str">
        <f>IFERROR(+VLOOKUP(V403,インプットシート!$B:$Z,21,0),"")</f>
        <v/>
      </c>
      <c r="Y403">
        <v>148</v>
      </c>
      <c r="Z403" s="165" t="str">
        <f t="shared" si="114"/>
        <v>2年目消耗品費148</v>
      </c>
      <c r="AA403" s="165" t="str">
        <f>IFERROR(+VLOOKUP(Z403,インプットシート!$B:$Z,25,0),"")</f>
        <v/>
      </c>
      <c r="AB403" s="165" t="str">
        <f>IFERROR(+VLOOKUP(Z403,インプットシート!$B:$Z,21,0),"")</f>
        <v/>
      </c>
      <c r="AC403">
        <v>148</v>
      </c>
      <c r="AD403" s="165" t="str">
        <f t="shared" si="115"/>
        <v>2年目借料損料148</v>
      </c>
      <c r="AE403" s="165" t="str">
        <f>IFERROR(+VLOOKUP(AD403,インプットシート!$B:$Z,25,0),"")</f>
        <v/>
      </c>
      <c r="AF403" s="165" t="str">
        <f>IFERROR(+VLOOKUP(AD403,インプットシート!$B:$Z,21,0),"")</f>
        <v/>
      </c>
      <c r="AG403">
        <v>148</v>
      </c>
      <c r="AH403" s="165" t="str">
        <f t="shared" si="116"/>
        <v>2年目印刷製本費148</v>
      </c>
      <c r="AI403" s="165" t="str">
        <f>IFERROR(+VLOOKUP(AH403,インプットシート!$B:$Z,25,0),"")</f>
        <v/>
      </c>
      <c r="AJ403" s="165" t="str">
        <f>IFERROR(+VLOOKUP(AH403,インプットシート!$B:$Z,21,0),"")</f>
        <v/>
      </c>
      <c r="AK403">
        <v>148</v>
      </c>
      <c r="AL403" s="165" t="str">
        <f t="shared" si="117"/>
        <v>2年目通信運搬費148</v>
      </c>
      <c r="AM403" s="165" t="str">
        <f>IFERROR(+VLOOKUP(AL403,インプットシート!$B:$Z,25,0),"")</f>
        <v/>
      </c>
      <c r="AN403" s="165" t="str">
        <f>IFERROR(+VLOOKUP(AL403,インプットシート!$B:$Z,21,0),"")</f>
        <v/>
      </c>
      <c r="AO403">
        <v>148</v>
      </c>
      <c r="AP403" s="165" t="str">
        <f t="shared" si="118"/>
        <v>2年目委託費148</v>
      </c>
      <c r="AQ403" s="165" t="str">
        <f>IFERROR(+VLOOKUP(AP403,インプットシート!$B:$Z,25,0),"")</f>
        <v/>
      </c>
      <c r="AR403" s="165" t="str">
        <f>IFERROR(+VLOOKUP(AP403,インプットシート!$B:$Z,21,0),"")</f>
        <v/>
      </c>
      <c r="AS403">
        <v>148</v>
      </c>
      <c r="AT403" s="165" t="str">
        <f t="shared" si="119"/>
        <v>2年目雑役務費148</v>
      </c>
      <c r="AU403" s="165" t="str">
        <f>IFERROR(+VLOOKUP(AT403,インプットシート!$B:$Z,25,0),"")</f>
        <v/>
      </c>
      <c r="AV403" s="165" t="str">
        <f>IFERROR(+VLOOKUP(AT403,インプットシート!$B:$Z,21,0),"")</f>
        <v/>
      </c>
      <c r="AW403">
        <v>148</v>
      </c>
      <c r="AX403" s="165" t="str">
        <f t="shared" si="120"/>
        <v>2年目保険料148</v>
      </c>
      <c r="AY403" s="165" t="str">
        <f>IFERROR(+VLOOKUP(AX403,インプットシート!$B:$Z,25,0),"")</f>
        <v/>
      </c>
      <c r="AZ403" s="165" t="str">
        <f>IFERROR(+VLOOKUP(AX403,インプットシート!$B:$Z,21,0),"")</f>
        <v/>
      </c>
      <c r="BA403">
        <v>148</v>
      </c>
      <c r="BB403" s="165" t="str">
        <f t="shared" si="121"/>
        <v>2年目その他の経費148</v>
      </c>
      <c r="BC403" s="165" t="str">
        <f>IFERROR(+VLOOKUP(BB403,インプットシート!$B:$Z,25,0),"")</f>
        <v/>
      </c>
      <c r="BD403" s="165" t="str">
        <f>IFERROR(+VLOOKUP(BB403,インプットシート!$B:$Z,21,0),"")</f>
        <v/>
      </c>
      <c r="BE403">
        <v>148</v>
      </c>
      <c r="BF403" s="165" t="str">
        <f t="shared" si="122"/>
        <v>2年目参加費収入148</v>
      </c>
      <c r="BG403" s="165" t="str">
        <f>IFERROR(+VLOOKUP(BF403,インプットシート!$B:$Z,25,0),"")</f>
        <v/>
      </c>
      <c r="BH403" s="165" t="str">
        <f>IFERROR(+VLOOKUP(BF403,インプットシート!$B:$Z,21,0),"")</f>
        <v/>
      </c>
      <c r="BI403">
        <v>148</v>
      </c>
      <c r="BJ403" s="165" t="str">
        <f t="shared" si="123"/>
        <v>2年目寄付金・協賛金収入148</v>
      </c>
      <c r="BK403" s="165" t="str">
        <f>IFERROR(+VLOOKUP(BJ403,インプットシート!$B:$Z,25,0),"")</f>
        <v/>
      </c>
      <c r="BL403" s="165" t="str">
        <f>IFERROR(+VLOOKUP(BJ403,インプットシート!$B:$Z,21,0),"")</f>
        <v/>
      </c>
      <c r="BM403">
        <v>148</v>
      </c>
      <c r="BN403" s="165" t="str">
        <f t="shared" si="124"/>
        <v>2年目一般会計繰入金148</v>
      </c>
      <c r="BO403" s="165" t="str">
        <f>IFERROR(+VLOOKUP(BN403,インプットシート!$B:$Z,25,0),"")</f>
        <v/>
      </c>
      <c r="BP403" s="165" t="str">
        <f>IFERROR(+VLOOKUP(BN403,インプットシート!$B:$Z,21,0),"")</f>
        <v/>
      </c>
      <c r="BQ403">
        <v>148</v>
      </c>
      <c r="BR403" s="165" t="str">
        <f t="shared" si="125"/>
        <v>2年目賃金（職員）148</v>
      </c>
      <c r="BS403" s="165" t="str">
        <f>IFERROR(+VLOOKUP(BR403,インプットシート!$B:$Z,25,0),"")</f>
        <v/>
      </c>
      <c r="BT403" s="165" t="str">
        <f>IFERROR(+VLOOKUP(BR403,インプットシート!$B:$Z,21,0),"")</f>
        <v/>
      </c>
    </row>
    <row r="404" spans="1:72">
      <c r="A404">
        <v>149</v>
      </c>
      <c r="B404" s="165" t="str">
        <f t="shared" si="108"/>
        <v>2年目謝金149</v>
      </c>
      <c r="C404" s="165" t="str">
        <f>IFERROR(+VLOOKUP(B404,インプットシート!$B:$Z,25,0),"")</f>
        <v/>
      </c>
      <c r="D404" s="165" t="str">
        <f>IFERROR(+VLOOKUP(B404,インプットシート!$B:$Z,21,0),"")</f>
        <v/>
      </c>
      <c r="E404">
        <v>149</v>
      </c>
      <c r="F404" s="165" t="str">
        <f t="shared" si="109"/>
        <v>2年目旅費149</v>
      </c>
      <c r="G404" s="165" t="str">
        <f>IFERROR(+VLOOKUP(F404,インプットシート!$B:$Z,25,0),"")</f>
        <v/>
      </c>
      <c r="H404" s="165" t="str">
        <f>IFERROR(+VLOOKUP(F404,インプットシート!$B:$Z,21,0),"")</f>
        <v/>
      </c>
      <c r="I404">
        <v>149</v>
      </c>
      <c r="J404" s="165" t="str">
        <f t="shared" si="110"/>
        <v>2年目賃金（アルバイト）149</v>
      </c>
      <c r="K404" s="165" t="str">
        <f>IFERROR(+VLOOKUP(J404,インプットシート!$B:$Z,25,0),"")</f>
        <v/>
      </c>
      <c r="L404" s="165" t="str">
        <f>IFERROR(+VLOOKUP(J404,インプットシート!$B:$Z,21,0),"")</f>
        <v/>
      </c>
      <c r="M404">
        <v>149</v>
      </c>
      <c r="N404" s="165" t="str">
        <f t="shared" si="111"/>
        <v>2年目家賃149</v>
      </c>
      <c r="O404" s="165" t="str">
        <f>IFERROR(+VLOOKUP(N404,インプットシート!$B:$Z,25,0),"")</f>
        <v/>
      </c>
      <c r="P404" s="165" t="str">
        <f>IFERROR(+VLOOKUP(N404,インプットシート!$B:$Z,21,0),"")</f>
        <v/>
      </c>
      <c r="Q404">
        <v>149</v>
      </c>
      <c r="R404" s="165" t="str">
        <f t="shared" si="112"/>
        <v>2年目光熱水費149</v>
      </c>
      <c r="S404" s="165" t="str">
        <f>IFERROR(+VLOOKUP(R404,インプットシート!$B:$Z,25,0),"")</f>
        <v/>
      </c>
      <c r="T404" s="165" t="str">
        <f>IFERROR(+VLOOKUP(R404,インプットシート!$B:$Z,21,0),"")</f>
        <v/>
      </c>
      <c r="U404">
        <v>149</v>
      </c>
      <c r="V404" s="165" t="str">
        <f t="shared" si="113"/>
        <v>2年目備品購入費149</v>
      </c>
      <c r="W404" s="165" t="str">
        <f>IFERROR(+VLOOKUP(V404,インプットシート!$B:$Z,25,0),"")</f>
        <v/>
      </c>
      <c r="X404" s="165" t="str">
        <f>IFERROR(+VLOOKUP(V404,インプットシート!$B:$Z,21,0),"")</f>
        <v/>
      </c>
      <c r="Y404">
        <v>149</v>
      </c>
      <c r="Z404" s="165" t="str">
        <f t="shared" si="114"/>
        <v>2年目消耗品費149</v>
      </c>
      <c r="AA404" s="165" t="str">
        <f>IFERROR(+VLOOKUP(Z404,インプットシート!$B:$Z,25,0),"")</f>
        <v/>
      </c>
      <c r="AB404" s="165" t="str">
        <f>IFERROR(+VLOOKUP(Z404,インプットシート!$B:$Z,21,0),"")</f>
        <v/>
      </c>
      <c r="AC404">
        <v>149</v>
      </c>
      <c r="AD404" s="165" t="str">
        <f t="shared" si="115"/>
        <v>2年目借料損料149</v>
      </c>
      <c r="AE404" s="165" t="str">
        <f>IFERROR(+VLOOKUP(AD404,インプットシート!$B:$Z,25,0),"")</f>
        <v/>
      </c>
      <c r="AF404" s="165" t="str">
        <f>IFERROR(+VLOOKUP(AD404,インプットシート!$B:$Z,21,0),"")</f>
        <v/>
      </c>
      <c r="AG404">
        <v>149</v>
      </c>
      <c r="AH404" s="165" t="str">
        <f t="shared" si="116"/>
        <v>2年目印刷製本費149</v>
      </c>
      <c r="AI404" s="165" t="str">
        <f>IFERROR(+VLOOKUP(AH404,インプットシート!$B:$Z,25,0),"")</f>
        <v/>
      </c>
      <c r="AJ404" s="165" t="str">
        <f>IFERROR(+VLOOKUP(AH404,インプットシート!$B:$Z,21,0),"")</f>
        <v/>
      </c>
      <c r="AK404">
        <v>149</v>
      </c>
      <c r="AL404" s="165" t="str">
        <f t="shared" si="117"/>
        <v>2年目通信運搬費149</v>
      </c>
      <c r="AM404" s="165" t="str">
        <f>IFERROR(+VLOOKUP(AL404,インプットシート!$B:$Z,25,0),"")</f>
        <v/>
      </c>
      <c r="AN404" s="165" t="str">
        <f>IFERROR(+VLOOKUP(AL404,インプットシート!$B:$Z,21,0),"")</f>
        <v/>
      </c>
      <c r="AO404">
        <v>149</v>
      </c>
      <c r="AP404" s="165" t="str">
        <f t="shared" si="118"/>
        <v>2年目委託費149</v>
      </c>
      <c r="AQ404" s="165" t="str">
        <f>IFERROR(+VLOOKUP(AP404,インプットシート!$B:$Z,25,0),"")</f>
        <v/>
      </c>
      <c r="AR404" s="165" t="str">
        <f>IFERROR(+VLOOKUP(AP404,インプットシート!$B:$Z,21,0),"")</f>
        <v/>
      </c>
      <c r="AS404">
        <v>149</v>
      </c>
      <c r="AT404" s="165" t="str">
        <f t="shared" si="119"/>
        <v>2年目雑役務費149</v>
      </c>
      <c r="AU404" s="165" t="str">
        <f>IFERROR(+VLOOKUP(AT404,インプットシート!$B:$Z,25,0),"")</f>
        <v/>
      </c>
      <c r="AV404" s="165" t="str">
        <f>IFERROR(+VLOOKUP(AT404,インプットシート!$B:$Z,21,0),"")</f>
        <v/>
      </c>
      <c r="AW404">
        <v>149</v>
      </c>
      <c r="AX404" s="165" t="str">
        <f t="shared" si="120"/>
        <v>2年目保険料149</v>
      </c>
      <c r="AY404" s="165" t="str">
        <f>IFERROR(+VLOOKUP(AX404,インプットシート!$B:$Z,25,0),"")</f>
        <v/>
      </c>
      <c r="AZ404" s="165" t="str">
        <f>IFERROR(+VLOOKUP(AX404,インプットシート!$B:$Z,21,0),"")</f>
        <v/>
      </c>
      <c r="BA404">
        <v>149</v>
      </c>
      <c r="BB404" s="165" t="str">
        <f t="shared" si="121"/>
        <v>2年目その他の経費149</v>
      </c>
      <c r="BC404" s="165" t="str">
        <f>IFERROR(+VLOOKUP(BB404,インプットシート!$B:$Z,25,0),"")</f>
        <v/>
      </c>
      <c r="BD404" s="165" t="str">
        <f>IFERROR(+VLOOKUP(BB404,インプットシート!$B:$Z,21,0),"")</f>
        <v/>
      </c>
      <c r="BE404">
        <v>149</v>
      </c>
      <c r="BF404" s="165" t="str">
        <f t="shared" si="122"/>
        <v>2年目参加費収入149</v>
      </c>
      <c r="BG404" s="165" t="str">
        <f>IFERROR(+VLOOKUP(BF404,インプットシート!$B:$Z,25,0),"")</f>
        <v/>
      </c>
      <c r="BH404" s="165" t="str">
        <f>IFERROR(+VLOOKUP(BF404,インプットシート!$B:$Z,21,0),"")</f>
        <v/>
      </c>
      <c r="BI404">
        <v>149</v>
      </c>
      <c r="BJ404" s="165" t="str">
        <f t="shared" si="123"/>
        <v>2年目寄付金・協賛金収入149</v>
      </c>
      <c r="BK404" s="165" t="str">
        <f>IFERROR(+VLOOKUP(BJ404,インプットシート!$B:$Z,25,0),"")</f>
        <v/>
      </c>
      <c r="BL404" s="165" t="str">
        <f>IFERROR(+VLOOKUP(BJ404,インプットシート!$B:$Z,21,0),"")</f>
        <v/>
      </c>
      <c r="BM404">
        <v>149</v>
      </c>
      <c r="BN404" s="165" t="str">
        <f t="shared" si="124"/>
        <v>2年目一般会計繰入金149</v>
      </c>
      <c r="BO404" s="165" t="str">
        <f>IFERROR(+VLOOKUP(BN404,インプットシート!$B:$Z,25,0),"")</f>
        <v/>
      </c>
      <c r="BP404" s="165" t="str">
        <f>IFERROR(+VLOOKUP(BN404,インプットシート!$B:$Z,21,0),"")</f>
        <v/>
      </c>
      <c r="BQ404">
        <v>149</v>
      </c>
      <c r="BR404" s="165" t="str">
        <f t="shared" si="125"/>
        <v>2年目賃金（職員）149</v>
      </c>
      <c r="BS404" s="165" t="str">
        <f>IFERROR(+VLOOKUP(BR404,インプットシート!$B:$Z,25,0),"")</f>
        <v/>
      </c>
      <c r="BT404" s="165" t="str">
        <f>IFERROR(+VLOOKUP(BR404,インプットシート!$B:$Z,21,0),"")</f>
        <v/>
      </c>
    </row>
    <row r="405" spans="1:72">
      <c r="A405">
        <v>150</v>
      </c>
      <c r="B405" s="165" t="str">
        <f t="shared" si="108"/>
        <v>2年目謝金150</v>
      </c>
      <c r="C405" s="165" t="str">
        <f>IFERROR(+VLOOKUP(B405,インプットシート!$B:$Z,25,0),"")</f>
        <v/>
      </c>
      <c r="D405" s="165" t="str">
        <f>IFERROR(+VLOOKUP(B405,インプットシート!$B:$Z,21,0),"")</f>
        <v/>
      </c>
      <c r="E405">
        <v>150</v>
      </c>
      <c r="F405" s="165" t="str">
        <f t="shared" si="109"/>
        <v>2年目旅費150</v>
      </c>
      <c r="G405" s="165" t="str">
        <f>IFERROR(+VLOOKUP(F405,インプットシート!$B:$Z,25,0),"")</f>
        <v/>
      </c>
      <c r="H405" s="165" t="str">
        <f>IFERROR(+VLOOKUP(F405,インプットシート!$B:$Z,21,0),"")</f>
        <v/>
      </c>
      <c r="I405">
        <v>150</v>
      </c>
      <c r="J405" s="165" t="str">
        <f t="shared" si="110"/>
        <v>2年目賃金（アルバイト）150</v>
      </c>
      <c r="K405" s="165" t="str">
        <f>IFERROR(+VLOOKUP(J405,インプットシート!$B:$Z,25,0),"")</f>
        <v/>
      </c>
      <c r="L405" s="165" t="str">
        <f>IFERROR(+VLOOKUP(J405,インプットシート!$B:$Z,21,0),"")</f>
        <v/>
      </c>
      <c r="M405">
        <v>150</v>
      </c>
      <c r="N405" s="165" t="str">
        <f t="shared" si="111"/>
        <v>2年目家賃150</v>
      </c>
      <c r="O405" s="165" t="str">
        <f>IFERROR(+VLOOKUP(N405,インプットシート!$B:$Z,25,0),"")</f>
        <v/>
      </c>
      <c r="P405" s="165" t="str">
        <f>IFERROR(+VLOOKUP(N405,インプットシート!$B:$Z,21,0),"")</f>
        <v/>
      </c>
      <c r="Q405">
        <v>150</v>
      </c>
      <c r="R405" s="165" t="str">
        <f t="shared" si="112"/>
        <v>2年目光熱水費150</v>
      </c>
      <c r="S405" s="165" t="str">
        <f>IFERROR(+VLOOKUP(R405,インプットシート!$B:$Z,25,0),"")</f>
        <v/>
      </c>
      <c r="T405" s="165" t="str">
        <f>IFERROR(+VLOOKUP(R405,インプットシート!$B:$Z,21,0),"")</f>
        <v/>
      </c>
      <c r="U405">
        <v>150</v>
      </c>
      <c r="V405" s="165" t="str">
        <f t="shared" si="113"/>
        <v>2年目備品購入費150</v>
      </c>
      <c r="W405" s="165" t="str">
        <f>IFERROR(+VLOOKUP(V405,インプットシート!$B:$Z,25,0),"")</f>
        <v/>
      </c>
      <c r="X405" s="165" t="str">
        <f>IFERROR(+VLOOKUP(V405,インプットシート!$B:$Z,21,0),"")</f>
        <v/>
      </c>
      <c r="Y405">
        <v>150</v>
      </c>
      <c r="Z405" s="165" t="str">
        <f t="shared" si="114"/>
        <v>2年目消耗品費150</v>
      </c>
      <c r="AA405" s="165" t="str">
        <f>IFERROR(+VLOOKUP(Z405,インプットシート!$B:$Z,25,0),"")</f>
        <v/>
      </c>
      <c r="AB405" s="165" t="str">
        <f>IFERROR(+VLOOKUP(Z405,インプットシート!$B:$Z,21,0),"")</f>
        <v/>
      </c>
      <c r="AC405">
        <v>150</v>
      </c>
      <c r="AD405" s="165" t="str">
        <f t="shared" si="115"/>
        <v>2年目借料損料150</v>
      </c>
      <c r="AE405" s="165" t="str">
        <f>IFERROR(+VLOOKUP(AD405,インプットシート!$B:$Z,25,0),"")</f>
        <v/>
      </c>
      <c r="AF405" s="165" t="str">
        <f>IFERROR(+VLOOKUP(AD405,インプットシート!$B:$Z,21,0),"")</f>
        <v/>
      </c>
      <c r="AG405">
        <v>150</v>
      </c>
      <c r="AH405" s="165" t="str">
        <f t="shared" si="116"/>
        <v>2年目印刷製本費150</v>
      </c>
      <c r="AI405" s="165" t="str">
        <f>IFERROR(+VLOOKUP(AH405,インプットシート!$B:$Z,25,0),"")</f>
        <v/>
      </c>
      <c r="AJ405" s="165" t="str">
        <f>IFERROR(+VLOOKUP(AH405,インプットシート!$B:$Z,21,0),"")</f>
        <v/>
      </c>
      <c r="AK405">
        <v>150</v>
      </c>
      <c r="AL405" s="165" t="str">
        <f t="shared" si="117"/>
        <v>2年目通信運搬費150</v>
      </c>
      <c r="AM405" s="165" t="str">
        <f>IFERROR(+VLOOKUP(AL405,インプットシート!$B:$Z,25,0),"")</f>
        <v/>
      </c>
      <c r="AN405" s="165" t="str">
        <f>IFERROR(+VLOOKUP(AL405,インプットシート!$B:$Z,21,0),"")</f>
        <v/>
      </c>
      <c r="AO405">
        <v>150</v>
      </c>
      <c r="AP405" s="165" t="str">
        <f t="shared" si="118"/>
        <v>2年目委託費150</v>
      </c>
      <c r="AQ405" s="165" t="str">
        <f>IFERROR(+VLOOKUP(AP405,インプットシート!$B:$Z,25,0),"")</f>
        <v/>
      </c>
      <c r="AR405" s="165" t="str">
        <f>IFERROR(+VLOOKUP(AP405,インプットシート!$B:$Z,21,0),"")</f>
        <v/>
      </c>
      <c r="AS405">
        <v>150</v>
      </c>
      <c r="AT405" s="165" t="str">
        <f t="shared" si="119"/>
        <v>2年目雑役務費150</v>
      </c>
      <c r="AU405" s="165" t="str">
        <f>IFERROR(+VLOOKUP(AT405,インプットシート!$B:$Z,25,0),"")</f>
        <v/>
      </c>
      <c r="AV405" s="165" t="str">
        <f>IFERROR(+VLOOKUP(AT405,インプットシート!$B:$Z,21,0),"")</f>
        <v/>
      </c>
      <c r="AW405">
        <v>150</v>
      </c>
      <c r="AX405" s="165" t="str">
        <f t="shared" si="120"/>
        <v>2年目保険料150</v>
      </c>
      <c r="AY405" s="165" t="str">
        <f>IFERROR(+VLOOKUP(AX405,インプットシート!$B:$Z,25,0),"")</f>
        <v/>
      </c>
      <c r="AZ405" s="165" t="str">
        <f>IFERROR(+VLOOKUP(AX405,インプットシート!$B:$Z,21,0),"")</f>
        <v/>
      </c>
      <c r="BA405">
        <v>150</v>
      </c>
      <c r="BB405" s="165" t="str">
        <f t="shared" si="121"/>
        <v>2年目その他の経費150</v>
      </c>
      <c r="BC405" s="165" t="str">
        <f>IFERROR(+VLOOKUP(BB405,インプットシート!$B:$Z,25,0),"")</f>
        <v/>
      </c>
      <c r="BD405" s="165" t="str">
        <f>IFERROR(+VLOOKUP(BB405,インプットシート!$B:$Z,21,0),"")</f>
        <v/>
      </c>
      <c r="BE405">
        <v>150</v>
      </c>
      <c r="BF405" s="165" t="str">
        <f t="shared" si="122"/>
        <v>2年目参加費収入150</v>
      </c>
      <c r="BG405" s="165" t="str">
        <f>IFERROR(+VLOOKUP(BF405,インプットシート!$B:$Z,25,0),"")</f>
        <v/>
      </c>
      <c r="BH405" s="165" t="str">
        <f>IFERROR(+VLOOKUP(BF405,インプットシート!$B:$Z,21,0),"")</f>
        <v/>
      </c>
      <c r="BI405">
        <v>150</v>
      </c>
      <c r="BJ405" s="165" t="str">
        <f t="shared" si="123"/>
        <v>2年目寄付金・協賛金収入150</v>
      </c>
      <c r="BK405" s="165" t="str">
        <f>IFERROR(+VLOOKUP(BJ405,インプットシート!$B:$Z,25,0),"")</f>
        <v/>
      </c>
      <c r="BL405" s="165" t="str">
        <f>IFERROR(+VLOOKUP(BJ405,インプットシート!$B:$Z,21,0),"")</f>
        <v/>
      </c>
      <c r="BM405">
        <v>150</v>
      </c>
      <c r="BN405" s="165" t="str">
        <f t="shared" si="124"/>
        <v>2年目一般会計繰入金150</v>
      </c>
      <c r="BO405" s="165" t="str">
        <f>IFERROR(+VLOOKUP(BN405,インプットシート!$B:$Z,25,0),"")</f>
        <v/>
      </c>
      <c r="BP405" s="165" t="str">
        <f>IFERROR(+VLOOKUP(BN405,インプットシート!$B:$Z,21,0),"")</f>
        <v/>
      </c>
      <c r="BQ405">
        <v>150</v>
      </c>
      <c r="BR405" s="165" t="str">
        <f t="shared" si="125"/>
        <v>2年目賃金（職員）150</v>
      </c>
      <c r="BS405" s="165" t="str">
        <f>IFERROR(+VLOOKUP(BR405,インプットシート!$B:$Z,25,0),"")</f>
        <v/>
      </c>
      <c r="BT405" s="165" t="str">
        <f>IFERROR(+VLOOKUP(BR405,インプットシート!$B:$Z,21,0),"")</f>
        <v/>
      </c>
    </row>
    <row r="406" spans="1:72">
      <c r="A406">
        <v>151</v>
      </c>
      <c r="B406" s="165" t="str">
        <f t="shared" si="108"/>
        <v>2年目謝金151</v>
      </c>
      <c r="C406" s="165" t="str">
        <f>IFERROR(+VLOOKUP(B406,インプットシート!$B:$Z,25,0),"")</f>
        <v/>
      </c>
      <c r="D406" s="165" t="str">
        <f>IFERROR(+VLOOKUP(B406,インプットシート!$B:$Z,21,0),"")</f>
        <v/>
      </c>
      <c r="E406">
        <v>151</v>
      </c>
      <c r="F406" s="165" t="str">
        <f t="shared" si="109"/>
        <v>2年目旅費151</v>
      </c>
      <c r="G406" s="165" t="str">
        <f>IFERROR(+VLOOKUP(F406,インプットシート!$B:$Z,25,0),"")</f>
        <v/>
      </c>
      <c r="H406" s="165" t="str">
        <f>IFERROR(+VLOOKUP(F406,インプットシート!$B:$Z,21,0),"")</f>
        <v/>
      </c>
      <c r="I406">
        <v>151</v>
      </c>
      <c r="J406" s="165" t="str">
        <f t="shared" si="110"/>
        <v>2年目賃金（アルバイト）151</v>
      </c>
      <c r="K406" s="165" t="str">
        <f>IFERROR(+VLOOKUP(J406,インプットシート!$B:$Z,25,0),"")</f>
        <v/>
      </c>
      <c r="L406" s="165" t="str">
        <f>IFERROR(+VLOOKUP(J406,インプットシート!$B:$Z,21,0),"")</f>
        <v/>
      </c>
      <c r="M406">
        <v>151</v>
      </c>
      <c r="N406" s="165" t="str">
        <f t="shared" si="111"/>
        <v>2年目家賃151</v>
      </c>
      <c r="O406" s="165" t="str">
        <f>IFERROR(+VLOOKUP(N406,インプットシート!$B:$Z,25,0),"")</f>
        <v/>
      </c>
      <c r="P406" s="165" t="str">
        <f>IFERROR(+VLOOKUP(N406,インプットシート!$B:$Z,21,0),"")</f>
        <v/>
      </c>
      <c r="Q406">
        <v>151</v>
      </c>
      <c r="R406" s="165" t="str">
        <f t="shared" si="112"/>
        <v>2年目光熱水費151</v>
      </c>
      <c r="S406" s="165" t="str">
        <f>IFERROR(+VLOOKUP(R406,インプットシート!$B:$Z,25,0),"")</f>
        <v/>
      </c>
      <c r="T406" s="165" t="str">
        <f>IFERROR(+VLOOKUP(R406,インプットシート!$B:$Z,21,0),"")</f>
        <v/>
      </c>
      <c r="U406">
        <v>151</v>
      </c>
      <c r="V406" s="165" t="str">
        <f t="shared" si="113"/>
        <v>2年目備品購入費151</v>
      </c>
      <c r="W406" s="165" t="str">
        <f>IFERROR(+VLOOKUP(V406,インプットシート!$B:$Z,25,0),"")</f>
        <v/>
      </c>
      <c r="X406" s="165" t="str">
        <f>IFERROR(+VLOOKUP(V406,インプットシート!$B:$Z,21,0),"")</f>
        <v/>
      </c>
      <c r="Y406">
        <v>151</v>
      </c>
      <c r="Z406" s="165" t="str">
        <f t="shared" si="114"/>
        <v>2年目消耗品費151</v>
      </c>
      <c r="AA406" s="165" t="str">
        <f>IFERROR(+VLOOKUP(Z406,インプットシート!$B:$Z,25,0),"")</f>
        <v/>
      </c>
      <c r="AB406" s="165" t="str">
        <f>IFERROR(+VLOOKUP(Z406,インプットシート!$B:$Z,21,0),"")</f>
        <v/>
      </c>
      <c r="AC406">
        <v>151</v>
      </c>
      <c r="AD406" s="165" t="str">
        <f t="shared" si="115"/>
        <v>2年目借料損料151</v>
      </c>
      <c r="AE406" s="165" t="str">
        <f>IFERROR(+VLOOKUP(AD406,インプットシート!$B:$Z,25,0),"")</f>
        <v/>
      </c>
      <c r="AF406" s="165" t="str">
        <f>IFERROR(+VLOOKUP(AD406,インプットシート!$B:$Z,21,0),"")</f>
        <v/>
      </c>
      <c r="AG406">
        <v>151</v>
      </c>
      <c r="AH406" s="165" t="str">
        <f t="shared" si="116"/>
        <v>2年目印刷製本費151</v>
      </c>
      <c r="AI406" s="165" t="str">
        <f>IFERROR(+VLOOKUP(AH406,インプットシート!$B:$Z,25,0),"")</f>
        <v/>
      </c>
      <c r="AJ406" s="165" t="str">
        <f>IFERROR(+VLOOKUP(AH406,インプットシート!$B:$Z,21,0),"")</f>
        <v/>
      </c>
      <c r="AK406">
        <v>151</v>
      </c>
      <c r="AL406" s="165" t="str">
        <f t="shared" si="117"/>
        <v>2年目通信運搬費151</v>
      </c>
      <c r="AM406" s="165" t="str">
        <f>IFERROR(+VLOOKUP(AL406,インプットシート!$B:$Z,25,0),"")</f>
        <v/>
      </c>
      <c r="AN406" s="165" t="str">
        <f>IFERROR(+VLOOKUP(AL406,インプットシート!$B:$Z,21,0),"")</f>
        <v/>
      </c>
      <c r="AO406">
        <v>151</v>
      </c>
      <c r="AP406" s="165" t="str">
        <f t="shared" si="118"/>
        <v>2年目委託費151</v>
      </c>
      <c r="AQ406" s="165" t="str">
        <f>IFERROR(+VLOOKUP(AP406,インプットシート!$B:$Z,25,0),"")</f>
        <v/>
      </c>
      <c r="AR406" s="165" t="str">
        <f>IFERROR(+VLOOKUP(AP406,インプットシート!$B:$Z,21,0),"")</f>
        <v/>
      </c>
      <c r="AS406">
        <v>151</v>
      </c>
      <c r="AT406" s="165" t="str">
        <f t="shared" si="119"/>
        <v>2年目雑役務費151</v>
      </c>
      <c r="AU406" s="165" t="str">
        <f>IFERROR(+VLOOKUP(AT406,インプットシート!$B:$Z,25,0),"")</f>
        <v/>
      </c>
      <c r="AV406" s="165" t="str">
        <f>IFERROR(+VLOOKUP(AT406,インプットシート!$B:$Z,21,0),"")</f>
        <v/>
      </c>
      <c r="AW406">
        <v>151</v>
      </c>
      <c r="AX406" s="165" t="str">
        <f t="shared" si="120"/>
        <v>2年目保険料151</v>
      </c>
      <c r="AY406" s="165" t="str">
        <f>IFERROR(+VLOOKUP(AX406,インプットシート!$B:$Z,25,0),"")</f>
        <v/>
      </c>
      <c r="AZ406" s="165" t="str">
        <f>IFERROR(+VLOOKUP(AX406,インプットシート!$B:$Z,21,0),"")</f>
        <v/>
      </c>
      <c r="BA406">
        <v>151</v>
      </c>
      <c r="BB406" s="165" t="str">
        <f t="shared" si="121"/>
        <v>2年目その他の経費151</v>
      </c>
      <c r="BC406" s="165" t="str">
        <f>IFERROR(+VLOOKUP(BB406,インプットシート!$B:$Z,25,0),"")</f>
        <v/>
      </c>
      <c r="BD406" s="165" t="str">
        <f>IFERROR(+VLOOKUP(BB406,インプットシート!$B:$Z,21,0),"")</f>
        <v/>
      </c>
      <c r="BE406">
        <v>151</v>
      </c>
      <c r="BF406" s="165" t="str">
        <f t="shared" si="122"/>
        <v>2年目参加費収入151</v>
      </c>
      <c r="BG406" s="165" t="str">
        <f>IFERROR(+VLOOKUP(BF406,インプットシート!$B:$Z,25,0),"")</f>
        <v/>
      </c>
      <c r="BH406" s="165" t="str">
        <f>IFERROR(+VLOOKUP(BF406,インプットシート!$B:$Z,21,0),"")</f>
        <v/>
      </c>
      <c r="BI406">
        <v>151</v>
      </c>
      <c r="BJ406" s="165" t="str">
        <f t="shared" si="123"/>
        <v>2年目寄付金・協賛金収入151</v>
      </c>
      <c r="BK406" s="165" t="str">
        <f>IFERROR(+VLOOKUP(BJ406,インプットシート!$B:$Z,25,0),"")</f>
        <v/>
      </c>
      <c r="BL406" s="165" t="str">
        <f>IFERROR(+VLOOKUP(BJ406,インプットシート!$B:$Z,21,0),"")</f>
        <v/>
      </c>
      <c r="BM406">
        <v>151</v>
      </c>
      <c r="BN406" s="165" t="str">
        <f t="shared" si="124"/>
        <v>2年目一般会計繰入金151</v>
      </c>
      <c r="BO406" s="165" t="str">
        <f>IFERROR(+VLOOKUP(BN406,インプットシート!$B:$Z,25,0),"")</f>
        <v/>
      </c>
      <c r="BP406" s="165" t="str">
        <f>IFERROR(+VLOOKUP(BN406,インプットシート!$B:$Z,21,0),"")</f>
        <v/>
      </c>
      <c r="BQ406">
        <v>151</v>
      </c>
      <c r="BR406" s="165" t="str">
        <f t="shared" si="125"/>
        <v>2年目賃金（職員）151</v>
      </c>
      <c r="BS406" s="165" t="str">
        <f>IFERROR(+VLOOKUP(BR406,インプットシート!$B:$Z,25,0),"")</f>
        <v/>
      </c>
      <c r="BT406" s="165" t="str">
        <f>IFERROR(+VLOOKUP(BR406,インプットシート!$B:$Z,21,0),"")</f>
        <v/>
      </c>
    </row>
    <row r="407" spans="1:72">
      <c r="A407">
        <v>152</v>
      </c>
      <c r="B407" s="165" t="str">
        <f t="shared" si="108"/>
        <v>2年目謝金152</v>
      </c>
      <c r="C407" s="165" t="str">
        <f>IFERROR(+VLOOKUP(B407,インプットシート!$B:$Z,25,0),"")</f>
        <v/>
      </c>
      <c r="D407" s="165" t="str">
        <f>IFERROR(+VLOOKUP(B407,インプットシート!$B:$Z,21,0),"")</f>
        <v/>
      </c>
      <c r="E407">
        <v>152</v>
      </c>
      <c r="F407" s="165" t="str">
        <f t="shared" si="109"/>
        <v>2年目旅費152</v>
      </c>
      <c r="G407" s="165" t="str">
        <f>IFERROR(+VLOOKUP(F407,インプットシート!$B:$Z,25,0),"")</f>
        <v/>
      </c>
      <c r="H407" s="165" t="str">
        <f>IFERROR(+VLOOKUP(F407,インプットシート!$B:$Z,21,0),"")</f>
        <v/>
      </c>
      <c r="I407">
        <v>152</v>
      </c>
      <c r="J407" s="165" t="str">
        <f t="shared" si="110"/>
        <v>2年目賃金（アルバイト）152</v>
      </c>
      <c r="K407" s="165" t="str">
        <f>IFERROR(+VLOOKUP(J407,インプットシート!$B:$Z,25,0),"")</f>
        <v/>
      </c>
      <c r="L407" s="165" t="str">
        <f>IFERROR(+VLOOKUP(J407,インプットシート!$B:$Z,21,0),"")</f>
        <v/>
      </c>
      <c r="M407">
        <v>152</v>
      </c>
      <c r="N407" s="165" t="str">
        <f t="shared" si="111"/>
        <v>2年目家賃152</v>
      </c>
      <c r="O407" s="165" t="str">
        <f>IFERROR(+VLOOKUP(N407,インプットシート!$B:$Z,25,0),"")</f>
        <v/>
      </c>
      <c r="P407" s="165" t="str">
        <f>IFERROR(+VLOOKUP(N407,インプットシート!$B:$Z,21,0),"")</f>
        <v/>
      </c>
      <c r="Q407">
        <v>152</v>
      </c>
      <c r="R407" s="165" t="str">
        <f t="shared" si="112"/>
        <v>2年目光熱水費152</v>
      </c>
      <c r="S407" s="165" t="str">
        <f>IFERROR(+VLOOKUP(R407,インプットシート!$B:$Z,25,0),"")</f>
        <v/>
      </c>
      <c r="T407" s="165" t="str">
        <f>IFERROR(+VLOOKUP(R407,インプットシート!$B:$Z,21,0),"")</f>
        <v/>
      </c>
      <c r="U407">
        <v>152</v>
      </c>
      <c r="V407" s="165" t="str">
        <f t="shared" si="113"/>
        <v>2年目備品購入費152</v>
      </c>
      <c r="W407" s="165" t="str">
        <f>IFERROR(+VLOOKUP(V407,インプットシート!$B:$Z,25,0),"")</f>
        <v/>
      </c>
      <c r="X407" s="165" t="str">
        <f>IFERROR(+VLOOKUP(V407,インプットシート!$B:$Z,21,0),"")</f>
        <v/>
      </c>
      <c r="Y407">
        <v>152</v>
      </c>
      <c r="Z407" s="165" t="str">
        <f t="shared" si="114"/>
        <v>2年目消耗品費152</v>
      </c>
      <c r="AA407" s="165" t="str">
        <f>IFERROR(+VLOOKUP(Z407,インプットシート!$B:$Z,25,0),"")</f>
        <v/>
      </c>
      <c r="AB407" s="165" t="str">
        <f>IFERROR(+VLOOKUP(Z407,インプットシート!$B:$Z,21,0),"")</f>
        <v/>
      </c>
      <c r="AC407">
        <v>152</v>
      </c>
      <c r="AD407" s="165" t="str">
        <f t="shared" si="115"/>
        <v>2年目借料損料152</v>
      </c>
      <c r="AE407" s="165" t="str">
        <f>IFERROR(+VLOOKUP(AD407,インプットシート!$B:$Z,25,0),"")</f>
        <v/>
      </c>
      <c r="AF407" s="165" t="str">
        <f>IFERROR(+VLOOKUP(AD407,インプットシート!$B:$Z,21,0),"")</f>
        <v/>
      </c>
      <c r="AG407">
        <v>152</v>
      </c>
      <c r="AH407" s="165" t="str">
        <f t="shared" si="116"/>
        <v>2年目印刷製本費152</v>
      </c>
      <c r="AI407" s="165" t="str">
        <f>IFERROR(+VLOOKUP(AH407,インプットシート!$B:$Z,25,0),"")</f>
        <v/>
      </c>
      <c r="AJ407" s="165" t="str">
        <f>IFERROR(+VLOOKUP(AH407,インプットシート!$B:$Z,21,0),"")</f>
        <v/>
      </c>
      <c r="AK407">
        <v>152</v>
      </c>
      <c r="AL407" s="165" t="str">
        <f t="shared" si="117"/>
        <v>2年目通信運搬費152</v>
      </c>
      <c r="AM407" s="165" t="str">
        <f>IFERROR(+VLOOKUP(AL407,インプットシート!$B:$Z,25,0),"")</f>
        <v/>
      </c>
      <c r="AN407" s="165" t="str">
        <f>IFERROR(+VLOOKUP(AL407,インプットシート!$B:$Z,21,0),"")</f>
        <v/>
      </c>
      <c r="AO407">
        <v>152</v>
      </c>
      <c r="AP407" s="165" t="str">
        <f t="shared" si="118"/>
        <v>2年目委託費152</v>
      </c>
      <c r="AQ407" s="165" t="str">
        <f>IFERROR(+VLOOKUP(AP407,インプットシート!$B:$Z,25,0),"")</f>
        <v/>
      </c>
      <c r="AR407" s="165" t="str">
        <f>IFERROR(+VLOOKUP(AP407,インプットシート!$B:$Z,21,0),"")</f>
        <v/>
      </c>
      <c r="AS407">
        <v>152</v>
      </c>
      <c r="AT407" s="165" t="str">
        <f t="shared" si="119"/>
        <v>2年目雑役務費152</v>
      </c>
      <c r="AU407" s="165" t="str">
        <f>IFERROR(+VLOOKUP(AT407,インプットシート!$B:$Z,25,0),"")</f>
        <v/>
      </c>
      <c r="AV407" s="165" t="str">
        <f>IFERROR(+VLOOKUP(AT407,インプットシート!$B:$Z,21,0),"")</f>
        <v/>
      </c>
      <c r="AW407">
        <v>152</v>
      </c>
      <c r="AX407" s="165" t="str">
        <f t="shared" si="120"/>
        <v>2年目保険料152</v>
      </c>
      <c r="AY407" s="165" t="str">
        <f>IFERROR(+VLOOKUP(AX407,インプットシート!$B:$Z,25,0),"")</f>
        <v/>
      </c>
      <c r="AZ407" s="165" t="str">
        <f>IFERROR(+VLOOKUP(AX407,インプットシート!$B:$Z,21,0),"")</f>
        <v/>
      </c>
      <c r="BA407">
        <v>152</v>
      </c>
      <c r="BB407" s="165" t="str">
        <f t="shared" si="121"/>
        <v>2年目その他の経費152</v>
      </c>
      <c r="BC407" s="165" t="str">
        <f>IFERROR(+VLOOKUP(BB407,インプットシート!$B:$Z,25,0),"")</f>
        <v/>
      </c>
      <c r="BD407" s="165" t="str">
        <f>IFERROR(+VLOOKUP(BB407,インプットシート!$B:$Z,21,0),"")</f>
        <v/>
      </c>
      <c r="BE407">
        <v>152</v>
      </c>
      <c r="BF407" s="165" t="str">
        <f t="shared" si="122"/>
        <v>2年目参加費収入152</v>
      </c>
      <c r="BG407" s="165" t="str">
        <f>IFERROR(+VLOOKUP(BF407,インプットシート!$B:$Z,25,0),"")</f>
        <v/>
      </c>
      <c r="BH407" s="165" t="str">
        <f>IFERROR(+VLOOKUP(BF407,インプットシート!$B:$Z,21,0),"")</f>
        <v/>
      </c>
      <c r="BI407">
        <v>152</v>
      </c>
      <c r="BJ407" s="165" t="str">
        <f t="shared" si="123"/>
        <v>2年目寄付金・協賛金収入152</v>
      </c>
      <c r="BK407" s="165" t="str">
        <f>IFERROR(+VLOOKUP(BJ407,インプットシート!$B:$Z,25,0),"")</f>
        <v/>
      </c>
      <c r="BL407" s="165" t="str">
        <f>IFERROR(+VLOOKUP(BJ407,インプットシート!$B:$Z,21,0),"")</f>
        <v/>
      </c>
      <c r="BM407">
        <v>152</v>
      </c>
      <c r="BN407" s="165" t="str">
        <f t="shared" si="124"/>
        <v>2年目一般会計繰入金152</v>
      </c>
      <c r="BO407" s="165" t="str">
        <f>IFERROR(+VLOOKUP(BN407,インプットシート!$B:$Z,25,0),"")</f>
        <v/>
      </c>
      <c r="BP407" s="165" t="str">
        <f>IFERROR(+VLOOKUP(BN407,インプットシート!$B:$Z,21,0),"")</f>
        <v/>
      </c>
      <c r="BQ407">
        <v>152</v>
      </c>
      <c r="BR407" s="165" t="str">
        <f t="shared" si="125"/>
        <v>2年目賃金（職員）152</v>
      </c>
      <c r="BS407" s="165" t="str">
        <f>IFERROR(+VLOOKUP(BR407,インプットシート!$B:$Z,25,0),"")</f>
        <v/>
      </c>
      <c r="BT407" s="165" t="str">
        <f>IFERROR(+VLOOKUP(BR407,インプットシート!$B:$Z,21,0),"")</f>
        <v/>
      </c>
    </row>
    <row r="408" spans="1:72">
      <c r="A408">
        <v>153</v>
      </c>
      <c r="B408" s="165" t="str">
        <f t="shared" si="108"/>
        <v>2年目謝金153</v>
      </c>
      <c r="C408" s="165" t="str">
        <f>IFERROR(+VLOOKUP(B408,インプットシート!$B:$Z,25,0),"")</f>
        <v/>
      </c>
      <c r="D408" s="165" t="str">
        <f>IFERROR(+VLOOKUP(B408,インプットシート!$B:$Z,21,0),"")</f>
        <v/>
      </c>
      <c r="E408">
        <v>153</v>
      </c>
      <c r="F408" s="165" t="str">
        <f t="shared" si="109"/>
        <v>2年目旅費153</v>
      </c>
      <c r="G408" s="165" t="str">
        <f>IFERROR(+VLOOKUP(F408,インプットシート!$B:$Z,25,0),"")</f>
        <v/>
      </c>
      <c r="H408" s="165" t="str">
        <f>IFERROR(+VLOOKUP(F408,インプットシート!$B:$Z,21,0),"")</f>
        <v/>
      </c>
      <c r="I408">
        <v>153</v>
      </c>
      <c r="J408" s="165" t="str">
        <f t="shared" si="110"/>
        <v>2年目賃金（アルバイト）153</v>
      </c>
      <c r="K408" s="165" t="str">
        <f>IFERROR(+VLOOKUP(J408,インプットシート!$B:$Z,25,0),"")</f>
        <v/>
      </c>
      <c r="L408" s="165" t="str">
        <f>IFERROR(+VLOOKUP(J408,インプットシート!$B:$Z,21,0),"")</f>
        <v/>
      </c>
      <c r="M408">
        <v>153</v>
      </c>
      <c r="N408" s="165" t="str">
        <f t="shared" si="111"/>
        <v>2年目家賃153</v>
      </c>
      <c r="O408" s="165" t="str">
        <f>IFERROR(+VLOOKUP(N408,インプットシート!$B:$Z,25,0),"")</f>
        <v/>
      </c>
      <c r="P408" s="165" t="str">
        <f>IFERROR(+VLOOKUP(N408,インプットシート!$B:$Z,21,0),"")</f>
        <v/>
      </c>
      <c r="Q408">
        <v>153</v>
      </c>
      <c r="R408" s="165" t="str">
        <f t="shared" si="112"/>
        <v>2年目光熱水費153</v>
      </c>
      <c r="S408" s="165" t="str">
        <f>IFERROR(+VLOOKUP(R408,インプットシート!$B:$Z,25,0),"")</f>
        <v/>
      </c>
      <c r="T408" s="165" t="str">
        <f>IFERROR(+VLOOKUP(R408,インプットシート!$B:$Z,21,0),"")</f>
        <v/>
      </c>
      <c r="U408">
        <v>153</v>
      </c>
      <c r="V408" s="165" t="str">
        <f t="shared" si="113"/>
        <v>2年目備品購入費153</v>
      </c>
      <c r="W408" s="165" t="str">
        <f>IFERROR(+VLOOKUP(V408,インプットシート!$B:$Z,25,0),"")</f>
        <v/>
      </c>
      <c r="X408" s="165" t="str">
        <f>IFERROR(+VLOOKUP(V408,インプットシート!$B:$Z,21,0),"")</f>
        <v/>
      </c>
      <c r="Y408">
        <v>153</v>
      </c>
      <c r="Z408" s="165" t="str">
        <f t="shared" si="114"/>
        <v>2年目消耗品費153</v>
      </c>
      <c r="AA408" s="165" t="str">
        <f>IFERROR(+VLOOKUP(Z408,インプットシート!$B:$Z,25,0),"")</f>
        <v/>
      </c>
      <c r="AB408" s="165" t="str">
        <f>IFERROR(+VLOOKUP(Z408,インプットシート!$B:$Z,21,0),"")</f>
        <v/>
      </c>
      <c r="AC408">
        <v>153</v>
      </c>
      <c r="AD408" s="165" t="str">
        <f t="shared" si="115"/>
        <v>2年目借料損料153</v>
      </c>
      <c r="AE408" s="165" t="str">
        <f>IFERROR(+VLOOKUP(AD408,インプットシート!$B:$Z,25,0),"")</f>
        <v/>
      </c>
      <c r="AF408" s="165" t="str">
        <f>IFERROR(+VLOOKUP(AD408,インプットシート!$B:$Z,21,0),"")</f>
        <v/>
      </c>
      <c r="AG408">
        <v>153</v>
      </c>
      <c r="AH408" s="165" t="str">
        <f t="shared" si="116"/>
        <v>2年目印刷製本費153</v>
      </c>
      <c r="AI408" s="165" t="str">
        <f>IFERROR(+VLOOKUP(AH408,インプットシート!$B:$Z,25,0),"")</f>
        <v/>
      </c>
      <c r="AJ408" s="165" t="str">
        <f>IFERROR(+VLOOKUP(AH408,インプットシート!$B:$Z,21,0),"")</f>
        <v/>
      </c>
      <c r="AK408">
        <v>153</v>
      </c>
      <c r="AL408" s="165" t="str">
        <f t="shared" si="117"/>
        <v>2年目通信運搬費153</v>
      </c>
      <c r="AM408" s="165" t="str">
        <f>IFERROR(+VLOOKUP(AL408,インプットシート!$B:$Z,25,0),"")</f>
        <v/>
      </c>
      <c r="AN408" s="165" t="str">
        <f>IFERROR(+VLOOKUP(AL408,インプットシート!$B:$Z,21,0),"")</f>
        <v/>
      </c>
      <c r="AO408">
        <v>153</v>
      </c>
      <c r="AP408" s="165" t="str">
        <f t="shared" si="118"/>
        <v>2年目委託費153</v>
      </c>
      <c r="AQ408" s="165" t="str">
        <f>IFERROR(+VLOOKUP(AP408,インプットシート!$B:$Z,25,0),"")</f>
        <v/>
      </c>
      <c r="AR408" s="165" t="str">
        <f>IFERROR(+VLOOKUP(AP408,インプットシート!$B:$Z,21,0),"")</f>
        <v/>
      </c>
      <c r="AS408">
        <v>153</v>
      </c>
      <c r="AT408" s="165" t="str">
        <f t="shared" si="119"/>
        <v>2年目雑役務費153</v>
      </c>
      <c r="AU408" s="165" t="str">
        <f>IFERROR(+VLOOKUP(AT408,インプットシート!$B:$Z,25,0),"")</f>
        <v/>
      </c>
      <c r="AV408" s="165" t="str">
        <f>IFERROR(+VLOOKUP(AT408,インプットシート!$B:$Z,21,0),"")</f>
        <v/>
      </c>
      <c r="AW408">
        <v>153</v>
      </c>
      <c r="AX408" s="165" t="str">
        <f t="shared" si="120"/>
        <v>2年目保険料153</v>
      </c>
      <c r="AY408" s="165" t="str">
        <f>IFERROR(+VLOOKUP(AX408,インプットシート!$B:$Z,25,0),"")</f>
        <v/>
      </c>
      <c r="AZ408" s="165" t="str">
        <f>IFERROR(+VLOOKUP(AX408,インプットシート!$B:$Z,21,0),"")</f>
        <v/>
      </c>
      <c r="BA408">
        <v>153</v>
      </c>
      <c r="BB408" s="165" t="str">
        <f t="shared" si="121"/>
        <v>2年目その他の経費153</v>
      </c>
      <c r="BC408" s="165" t="str">
        <f>IFERROR(+VLOOKUP(BB408,インプットシート!$B:$Z,25,0),"")</f>
        <v/>
      </c>
      <c r="BD408" s="165" t="str">
        <f>IFERROR(+VLOOKUP(BB408,インプットシート!$B:$Z,21,0),"")</f>
        <v/>
      </c>
      <c r="BE408">
        <v>153</v>
      </c>
      <c r="BF408" s="165" t="str">
        <f t="shared" si="122"/>
        <v>2年目参加費収入153</v>
      </c>
      <c r="BG408" s="165" t="str">
        <f>IFERROR(+VLOOKUP(BF408,インプットシート!$B:$Z,25,0),"")</f>
        <v/>
      </c>
      <c r="BH408" s="165" t="str">
        <f>IFERROR(+VLOOKUP(BF408,インプットシート!$B:$Z,21,0),"")</f>
        <v/>
      </c>
      <c r="BI408">
        <v>153</v>
      </c>
      <c r="BJ408" s="165" t="str">
        <f t="shared" si="123"/>
        <v>2年目寄付金・協賛金収入153</v>
      </c>
      <c r="BK408" s="165" t="str">
        <f>IFERROR(+VLOOKUP(BJ408,インプットシート!$B:$Z,25,0),"")</f>
        <v/>
      </c>
      <c r="BL408" s="165" t="str">
        <f>IFERROR(+VLOOKUP(BJ408,インプットシート!$B:$Z,21,0),"")</f>
        <v/>
      </c>
      <c r="BM408">
        <v>153</v>
      </c>
      <c r="BN408" s="165" t="str">
        <f t="shared" si="124"/>
        <v>2年目一般会計繰入金153</v>
      </c>
      <c r="BO408" s="165" t="str">
        <f>IFERROR(+VLOOKUP(BN408,インプットシート!$B:$Z,25,0),"")</f>
        <v/>
      </c>
      <c r="BP408" s="165" t="str">
        <f>IFERROR(+VLOOKUP(BN408,インプットシート!$B:$Z,21,0),"")</f>
        <v/>
      </c>
      <c r="BQ408">
        <v>153</v>
      </c>
      <c r="BR408" s="165" t="str">
        <f t="shared" si="125"/>
        <v>2年目賃金（職員）153</v>
      </c>
      <c r="BS408" s="165" t="str">
        <f>IFERROR(+VLOOKUP(BR408,インプットシート!$B:$Z,25,0),"")</f>
        <v/>
      </c>
      <c r="BT408" s="165" t="str">
        <f>IFERROR(+VLOOKUP(BR408,インプットシート!$B:$Z,21,0),"")</f>
        <v/>
      </c>
    </row>
    <row r="409" spans="1:72">
      <c r="A409">
        <v>154</v>
      </c>
      <c r="B409" s="165" t="str">
        <f t="shared" si="108"/>
        <v>2年目謝金154</v>
      </c>
      <c r="C409" s="165" t="str">
        <f>IFERROR(+VLOOKUP(B409,インプットシート!$B:$Z,25,0),"")</f>
        <v/>
      </c>
      <c r="D409" s="165" t="str">
        <f>IFERROR(+VLOOKUP(B409,インプットシート!$B:$Z,21,0),"")</f>
        <v/>
      </c>
      <c r="E409">
        <v>154</v>
      </c>
      <c r="F409" s="165" t="str">
        <f t="shared" si="109"/>
        <v>2年目旅費154</v>
      </c>
      <c r="G409" s="165" t="str">
        <f>IFERROR(+VLOOKUP(F409,インプットシート!$B:$Z,25,0),"")</f>
        <v/>
      </c>
      <c r="H409" s="165" t="str">
        <f>IFERROR(+VLOOKUP(F409,インプットシート!$B:$Z,21,0),"")</f>
        <v/>
      </c>
      <c r="I409">
        <v>154</v>
      </c>
      <c r="J409" s="165" t="str">
        <f t="shared" si="110"/>
        <v>2年目賃金（アルバイト）154</v>
      </c>
      <c r="K409" s="165" t="str">
        <f>IFERROR(+VLOOKUP(J409,インプットシート!$B:$Z,25,0),"")</f>
        <v/>
      </c>
      <c r="L409" s="165" t="str">
        <f>IFERROR(+VLOOKUP(J409,インプットシート!$B:$Z,21,0),"")</f>
        <v/>
      </c>
      <c r="M409">
        <v>154</v>
      </c>
      <c r="N409" s="165" t="str">
        <f t="shared" si="111"/>
        <v>2年目家賃154</v>
      </c>
      <c r="O409" s="165" t="str">
        <f>IFERROR(+VLOOKUP(N409,インプットシート!$B:$Z,25,0),"")</f>
        <v/>
      </c>
      <c r="P409" s="165" t="str">
        <f>IFERROR(+VLOOKUP(N409,インプットシート!$B:$Z,21,0),"")</f>
        <v/>
      </c>
      <c r="Q409">
        <v>154</v>
      </c>
      <c r="R409" s="165" t="str">
        <f t="shared" si="112"/>
        <v>2年目光熱水費154</v>
      </c>
      <c r="S409" s="165" t="str">
        <f>IFERROR(+VLOOKUP(R409,インプットシート!$B:$Z,25,0),"")</f>
        <v/>
      </c>
      <c r="T409" s="165" t="str">
        <f>IFERROR(+VLOOKUP(R409,インプットシート!$B:$Z,21,0),"")</f>
        <v/>
      </c>
      <c r="U409">
        <v>154</v>
      </c>
      <c r="V409" s="165" t="str">
        <f t="shared" si="113"/>
        <v>2年目備品購入費154</v>
      </c>
      <c r="W409" s="165" t="str">
        <f>IFERROR(+VLOOKUP(V409,インプットシート!$B:$Z,25,0),"")</f>
        <v/>
      </c>
      <c r="X409" s="165" t="str">
        <f>IFERROR(+VLOOKUP(V409,インプットシート!$B:$Z,21,0),"")</f>
        <v/>
      </c>
      <c r="Y409">
        <v>154</v>
      </c>
      <c r="Z409" s="165" t="str">
        <f t="shared" si="114"/>
        <v>2年目消耗品費154</v>
      </c>
      <c r="AA409" s="165" t="str">
        <f>IFERROR(+VLOOKUP(Z409,インプットシート!$B:$Z,25,0),"")</f>
        <v/>
      </c>
      <c r="AB409" s="165" t="str">
        <f>IFERROR(+VLOOKUP(Z409,インプットシート!$B:$Z,21,0),"")</f>
        <v/>
      </c>
      <c r="AC409">
        <v>154</v>
      </c>
      <c r="AD409" s="165" t="str">
        <f t="shared" si="115"/>
        <v>2年目借料損料154</v>
      </c>
      <c r="AE409" s="165" t="str">
        <f>IFERROR(+VLOOKUP(AD409,インプットシート!$B:$Z,25,0),"")</f>
        <v/>
      </c>
      <c r="AF409" s="165" t="str">
        <f>IFERROR(+VLOOKUP(AD409,インプットシート!$B:$Z,21,0),"")</f>
        <v/>
      </c>
      <c r="AG409">
        <v>154</v>
      </c>
      <c r="AH409" s="165" t="str">
        <f t="shared" si="116"/>
        <v>2年目印刷製本費154</v>
      </c>
      <c r="AI409" s="165" t="str">
        <f>IFERROR(+VLOOKUP(AH409,インプットシート!$B:$Z,25,0),"")</f>
        <v/>
      </c>
      <c r="AJ409" s="165" t="str">
        <f>IFERROR(+VLOOKUP(AH409,インプットシート!$B:$Z,21,0),"")</f>
        <v/>
      </c>
      <c r="AK409">
        <v>154</v>
      </c>
      <c r="AL409" s="165" t="str">
        <f t="shared" si="117"/>
        <v>2年目通信運搬費154</v>
      </c>
      <c r="AM409" s="165" t="str">
        <f>IFERROR(+VLOOKUP(AL409,インプットシート!$B:$Z,25,0),"")</f>
        <v/>
      </c>
      <c r="AN409" s="165" t="str">
        <f>IFERROR(+VLOOKUP(AL409,インプットシート!$B:$Z,21,0),"")</f>
        <v/>
      </c>
      <c r="AO409">
        <v>154</v>
      </c>
      <c r="AP409" s="165" t="str">
        <f t="shared" si="118"/>
        <v>2年目委託費154</v>
      </c>
      <c r="AQ409" s="165" t="str">
        <f>IFERROR(+VLOOKUP(AP409,インプットシート!$B:$Z,25,0),"")</f>
        <v/>
      </c>
      <c r="AR409" s="165" t="str">
        <f>IFERROR(+VLOOKUP(AP409,インプットシート!$B:$Z,21,0),"")</f>
        <v/>
      </c>
      <c r="AS409">
        <v>154</v>
      </c>
      <c r="AT409" s="165" t="str">
        <f t="shared" si="119"/>
        <v>2年目雑役務費154</v>
      </c>
      <c r="AU409" s="165" t="str">
        <f>IFERROR(+VLOOKUP(AT409,インプットシート!$B:$Z,25,0),"")</f>
        <v/>
      </c>
      <c r="AV409" s="165" t="str">
        <f>IFERROR(+VLOOKUP(AT409,インプットシート!$B:$Z,21,0),"")</f>
        <v/>
      </c>
      <c r="AW409">
        <v>154</v>
      </c>
      <c r="AX409" s="165" t="str">
        <f t="shared" si="120"/>
        <v>2年目保険料154</v>
      </c>
      <c r="AY409" s="165" t="str">
        <f>IFERROR(+VLOOKUP(AX409,インプットシート!$B:$Z,25,0),"")</f>
        <v/>
      </c>
      <c r="AZ409" s="165" t="str">
        <f>IFERROR(+VLOOKUP(AX409,インプットシート!$B:$Z,21,0),"")</f>
        <v/>
      </c>
      <c r="BA409">
        <v>154</v>
      </c>
      <c r="BB409" s="165" t="str">
        <f t="shared" si="121"/>
        <v>2年目その他の経費154</v>
      </c>
      <c r="BC409" s="165" t="str">
        <f>IFERROR(+VLOOKUP(BB409,インプットシート!$B:$Z,25,0),"")</f>
        <v/>
      </c>
      <c r="BD409" s="165" t="str">
        <f>IFERROR(+VLOOKUP(BB409,インプットシート!$B:$Z,21,0),"")</f>
        <v/>
      </c>
      <c r="BE409">
        <v>154</v>
      </c>
      <c r="BF409" s="165" t="str">
        <f t="shared" si="122"/>
        <v>2年目参加費収入154</v>
      </c>
      <c r="BG409" s="165" t="str">
        <f>IFERROR(+VLOOKUP(BF409,インプットシート!$B:$Z,25,0),"")</f>
        <v/>
      </c>
      <c r="BH409" s="165" t="str">
        <f>IFERROR(+VLOOKUP(BF409,インプットシート!$B:$Z,21,0),"")</f>
        <v/>
      </c>
      <c r="BI409">
        <v>154</v>
      </c>
      <c r="BJ409" s="165" t="str">
        <f t="shared" si="123"/>
        <v>2年目寄付金・協賛金収入154</v>
      </c>
      <c r="BK409" s="165" t="str">
        <f>IFERROR(+VLOOKUP(BJ409,インプットシート!$B:$Z,25,0),"")</f>
        <v/>
      </c>
      <c r="BL409" s="165" t="str">
        <f>IFERROR(+VLOOKUP(BJ409,インプットシート!$B:$Z,21,0),"")</f>
        <v/>
      </c>
      <c r="BM409">
        <v>154</v>
      </c>
      <c r="BN409" s="165" t="str">
        <f t="shared" si="124"/>
        <v>2年目一般会計繰入金154</v>
      </c>
      <c r="BO409" s="165" t="str">
        <f>IFERROR(+VLOOKUP(BN409,インプットシート!$B:$Z,25,0),"")</f>
        <v/>
      </c>
      <c r="BP409" s="165" t="str">
        <f>IFERROR(+VLOOKUP(BN409,インプットシート!$B:$Z,21,0),"")</f>
        <v/>
      </c>
      <c r="BQ409">
        <v>154</v>
      </c>
      <c r="BR409" s="165" t="str">
        <f t="shared" si="125"/>
        <v>2年目賃金（職員）154</v>
      </c>
      <c r="BS409" s="165" t="str">
        <f>IFERROR(+VLOOKUP(BR409,インプットシート!$B:$Z,25,0),"")</f>
        <v/>
      </c>
      <c r="BT409" s="165" t="str">
        <f>IFERROR(+VLOOKUP(BR409,インプットシート!$B:$Z,21,0),"")</f>
        <v/>
      </c>
    </row>
    <row r="410" spans="1:72">
      <c r="A410">
        <v>155</v>
      </c>
      <c r="B410" s="165" t="str">
        <f t="shared" si="108"/>
        <v>2年目謝金155</v>
      </c>
      <c r="C410" s="165" t="str">
        <f>IFERROR(+VLOOKUP(B410,インプットシート!$B:$Z,25,0),"")</f>
        <v/>
      </c>
      <c r="D410" s="165" t="str">
        <f>IFERROR(+VLOOKUP(B410,インプットシート!$B:$Z,21,0),"")</f>
        <v/>
      </c>
      <c r="E410">
        <v>155</v>
      </c>
      <c r="F410" s="165" t="str">
        <f t="shared" si="109"/>
        <v>2年目旅費155</v>
      </c>
      <c r="G410" s="165" t="str">
        <f>IFERROR(+VLOOKUP(F410,インプットシート!$B:$Z,25,0),"")</f>
        <v/>
      </c>
      <c r="H410" s="165" t="str">
        <f>IFERROR(+VLOOKUP(F410,インプットシート!$B:$Z,21,0),"")</f>
        <v/>
      </c>
      <c r="I410">
        <v>155</v>
      </c>
      <c r="J410" s="165" t="str">
        <f t="shared" si="110"/>
        <v>2年目賃金（アルバイト）155</v>
      </c>
      <c r="K410" s="165" t="str">
        <f>IFERROR(+VLOOKUP(J410,インプットシート!$B:$Z,25,0),"")</f>
        <v/>
      </c>
      <c r="L410" s="165" t="str">
        <f>IFERROR(+VLOOKUP(J410,インプットシート!$B:$Z,21,0),"")</f>
        <v/>
      </c>
      <c r="M410">
        <v>155</v>
      </c>
      <c r="N410" s="165" t="str">
        <f t="shared" si="111"/>
        <v>2年目家賃155</v>
      </c>
      <c r="O410" s="165" t="str">
        <f>IFERROR(+VLOOKUP(N410,インプットシート!$B:$Z,25,0),"")</f>
        <v/>
      </c>
      <c r="P410" s="165" t="str">
        <f>IFERROR(+VLOOKUP(N410,インプットシート!$B:$Z,21,0),"")</f>
        <v/>
      </c>
      <c r="Q410">
        <v>155</v>
      </c>
      <c r="R410" s="165" t="str">
        <f t="shared" si="112"/>
        <v>2年目光熱水費155</v>
      </c>
      <c r="S410" s="165" t="str">
        <f>IFERROR(+VLOOKUP(R410,インプットシート!$B:$Z,25,0),"")</f>
        <v/>
      </c>
      <c r="T410" s="165" t="str">
        <f>IFERROR(+VLOOKUP(R410,インプットシート!$B:$Z,21,0),"")</f>
        <v/>
      </c>
      <c r="U410">
        <v>155</v>
      </c>
      <c r="V410" s="165" t="str">
        <f t="shared" si="113"/>
        <v>2年目備品購入費155</v>
      </c>
      <c r="W410" s="165" t="str">
        <f>IFERROR(+VLOOKUP(V410,インプットシート!$B:$Z,25,0),"")</f>
        <v/>
      </c>
      <c r="X410" s="165" t="str">
        <f>IFERROR(+VLOOKUP(V410,インプットシート!$B:$Z,21,0),"")</f>
        <v/>
      </c>
      <c r="Y410">
        <v>155</v>
      </c>
      <c r="Z410" s="165" t="str">
        <f t="shared" si="114"/>
        <v>2年目消耗品費155</v>
      </c>
      <c r="AA410" s="165" t="str">
        <f>IFERROR(+VLOOKUP(Z410,インプットシート!$B:$Z,25,0),"")</f>
        <v/>
      </c>
      <c r="AB410" s="165" t="str">
        <f>IFERROR(+VLOOKUP(Z410,インプットシート!$B:$Z,21,0),"")</f>
        <v/>
      </c>
      <c r="AC410">
        <v>155</v>
      </c>
      <c r="AD410" s="165" t="str">
        <f t="shared" si="115"/>
        <v>2年目借料損料155</v>
      </c>
      <c r="AE410" s="165" t="str">
        <f>IFERROR(+VLOOKUP(AD410,インプットシート!$B:$Z,25,0),"")</f>
        <v/>
      </c>
      <c r="AF410" s="165" t="str">
        <f>IFERROR(+VLOOKUP(AD410,インプットシート!$B:$Z,21,0),"")</f>
        <v/>
      </c>
      <c r="AG410">
        <v>155</v>
      </c>
      <c r="AH410" s="165" t="str">
        <f t="shared" si="116"/>
        <v>2年目印刷製本費155</v>
      </c>
      <c r="AI410" s="165" t="str">
        <f>IFERROR(+VLOOKUP(AH410,インプットシート!$B:$Z,25,0),"")</f>
        <v/>
      </c>
      <c r="AJ410" s="165" t="str">
        <f>IFERROR(+VLOOKUP(AH410,インプットシート!$B:$Z,21,0),"")</f>
        <v/>
      </c>
      <c r="AK410">
        <v>155</v>
      </c>
      <c r="AL410" s="165" t="str">
        <f t="shared" si="117"/>
        <v>2年目通信運搬費155</v>
      </c>
      <c r="AM410" s="165" t="str">
        <f>IFERROR(+VLOOKUP(AL410,インプットシート!$B:$Z,25,0),"")</f>
        <v/>
      </c>
      <c r="AN410" s="165" t="str">
        <f>IFERROR(+VLOOKUP(AL410,インプットシート!$B:$Z,21,0),"")</f>
        <v/>
      </c>
      <c r="AO410">
        <v>155</v>
      </c>
      <c r="AP410" s="165" t="str">
        <f t="shared" si="118"/>
        <v>2年目委託費155</v>
      </c>
      <c r="AQ410" s="165" t="str">
        <f>IFERROR(+VLOOKUP(AP410,インプットシート!$B:$Z,25,0),"")</f>
        <v/>
      </c>
      <c r="AR410" s="165" t="str">
        <f>IFERROR(+VLOOKUP(AP410,インプットシート!$B:$Z,21,0),"")</f>
        <v/>
      </c>
      <c r="AS410">
        <v>155</v>
      </c>
      <c r="AT410" s="165" t="str">
        <f t="shared" si="119"/>
        <v>2年目雑役務費155</v>
      </c>
      <c r="AU410" s="165" t="str">
        <f>IFERROR(+VLOOKUP(AT410,インプットシート!$B:$Z,25,0),"")</f>
        <v/>
      </c>
      <c r="AV410" s="165" t="str">
        <f>IFERROR(+VLOOKUP(AT410,インプットシート!$B:$Z,21,0),"")</f>
        <v/>
      </c>
      <c r="AW410">
        <v>155</v>
      </c>
      <c r="AX410" s="165" t="str">
        <f t="shared" si="120"/>
        <v>2年目保険料155</v>
      </c>
      <c r="AY410" s="165" t="str">
        <f>IFERROR(+VLOOKUP(AX410,インプットシート!$B:$Z,25,0),"")</f>
        <v/>
      </c>
      <c r="AZ410" s="165" t="str">
        <f>IFERROR(+VLOOKUP(AX410,インプットシート!$B:$Z,21,0),"")</f>
        <v/>
      </c>
      <c r="BA410">
        <v>155</v>
      </c>
      <c r="BB410" s="165" t="str">
        <f t="shared" si="121"/>
        <v>2年目その他の経費155</v>
      </c>
      <c r="BC410" s="165" t="str">
        <f>IFERROR(+VLOOKUP(BB410,インプットシート!$B:$Z,25,0),"")</f>
        <v/>
      </c>
      <c r="BD410" s="165" t="str">
        <f>IFERROR(+VLOOKUP(BB410,インプットシート!$B:$Z,21,0),"")</f>
        <v/>
      </c>
      <c r="BE410">
        <v>155</v>
      </c>
      <c r="BF410" s="165" t="str">
        <f t="shared" si="122"/>
        <v>2年目参加費収入155</v>
      </c>
      <c r="BG410" s="165" t="str">
        <f>IFERROR(+VLOOKUP(BF410,インプットシート!$B:$Z,25,0),"")</f>
        <v/>
      </c>
      <c r="BH410" s="165" t="str">
        <f>IFERROR(+VLOOKUP(BF410,インプットシート!$B:$Z,21,0),"")</f>
        <v/>
      </c>
      <c r="BI410">
        <v>155</v>
      </c>
      <c r="BJ410" s="165" t="str">
        <f t="shared" si="123"/>
        <v>2年目寄付金・協賛金収入155</v>
      </c>
      <c r="BK410" s="165" t="str">
        <f>IFERROR(+VLOOKUP(BJ410,インプットシート!$B:$Z,25,0),"")</f>
        <v/>
      </c>
      <c r="BL410" s="165" t="str">
        <f>IFERROR(+VLOOKUP(BJ410,インプットシート!$B:$Z,21,0),"")</f>
        <v/>
      </c>
      <c r="BM410">
        <v>155</v>
      </c>
      <c r="BN410" s="165" t="str">
        <f t="shared" si="124"/>
        <v>2年目一般会計繰入金155</v>
      </c>
      <c r="BO410" s="165" t="str">
        <f>IFERROR(+VLOOKUP(BN410,インプットシート!$B:$Z,25,0),"")</f>
        <v/>
      </c>
      <c r="BP410" s="165" t="str">
        <f>IFERROR(+VLOOKUP(BN410,インプットシート!$B:$Z,21,0),"")</f>
        <v/>
      </c>
      <c r="BQ410">
        <v>155</v>
      </c>
      <c r="BR410" s="165" t="str">
        <f t="shared" si="125"/>
        <v>2年目賃金（職員）155</v>
      </c>
      <c r="BS410" s="165" t="str">
        <f>IFERROR(+VLOOKUP(BR410,インプットシート!$B:$Z,25,0),"")</f>
        <v/>
      </c>
      <c r="BT410" s="165" t="str">
        <f>IFERROR(+VLOOKUP(BR410,インプットシート!$B:$Z,21,0),"")</f>
        <v/>
      </c>
    </row>
    <row r="411" spans="1:72">
      <c r="A411">
        <v>156</v>
      </c>
      <c r="B411" s="165" t="str">
        <f t="shared" si="108"/>
        <v>2年目謝金156</v>
      </c>
      <c r="C411" s="165" t="str">
        <f>IFERROR(+VLOOKUP(B411,インプットシート!$B:$Z,25,0),"")</f>
        <v/>
      </c>
      <c r="D411" s="165" t="str">
        <f>IFERROR(+VLOOKUP(B411,インプットシート!$B:$Z,21,0),"")</f>
        <v/>
      </c>
      <c r="E411">
        <v>156</v>
      </c>
      <c r="F411" s="165" t="str">
        <f t="shared" si="109"/>
        <v>2年目旅費156</v>
      </c>
      <c r="G411" s="165" t="str">
        <f>IFERROR(+VLOOKUP(F411,インプットシート!$B:$Z,25,0),"")</f>
        <v/>
      </c>
      <c r="H411" s="165" t="str">
        <f>IFERROR(+VLOOKUP(F411,インプットシート!$B:$Z,21,0),"")</f>
        <v/>
      </c>
      <c r="I411">
        <v>156</v>
      </c>
      <c r="J411" s="165" t="str">
        <f t="shared" si="110"/>
        <v>2年目賃金（アルバイト）156</v>
      </c>
      <c r="K411" s="165" t="str">
        <f>IFERROR(+VLOOKUP(J411,インプットシート!$B:$Z,25,0),"")</f>
        <v/>
      </c>
      <c r="L411" s="165" t="str">
        <f>IFERROR(+VLOOKUP(J411,インプットシート!$B:$Z,21,0),"")</f>
        <v/>
      </c>
      <c r="M411">
        <v>156</v>
      </c>
      <c r="N411" s="165" t="str">
        <f t="shared" si="111"/>
        <v>2年目家賃156</v>
      </c>
      <c r="O411" s="165" t="str">
        <f>IFERROR(+VLOOKUP(N411,インプットシート!$B:$Z,25,0),"")</f>
        <v/>
      </c>
      <c r="P411" s="165" t="str">
        <f>IFERROR(+VLOOKUP(N411,インプットシート!$B:$Z,21,0),"")</f>
        <v/>
      </c>
      <c r="Q411">
        <v>156</v>
      </c>
      <c r="R411" s="165" t="str">
        <f t="shared" si="112"/>
        <v>2年目光熱水費156</v>
      </c>
      <c r="S411" s="165" t="str">
        <f>IFERROR(+VLOOKUP(R411,インプットシート!$B:$Z,25,0),"")</f>
        <v/>
      </c>
      <c r="T411" s="165" t="str">
        <f>IFERROR(+VLOOKUP(R411,インプットシート!$B:$Z,21,0),"")</f>
        <v/>
      </c>
      <c r="U411">
        <v>156</v>
      </c>
      <c r="V411" s="165" t="str">
        <f t="shared" si="113"/>
        <v>2年目備品購入費156</v>
      </c>
      <c r="W411" s="165" t="str">
        <f>IFERROR(+VLOOKUP(V411,インプットシート!$B:$Z,25,0),"")</f>
        <v/>
      </c>
      <c r="X411" s="165" t="str">
        <f>IFERROR(+VLOOKUP(V411,インプットシート!$B:$Z,21,0),"")</f>
        <v/>
      </c>
      <c r="Y411">
        <v>156</v>
      </c>
      <c r="Z411" s="165" t="str">
        <f t="shared" si="114"/>
        <v>2年目消耗品費156</v>
      </c>
      <c r="AA411" s="165" t="str">
        <f>IFERROR(+VLOOKUP(Z411,インプットシート!$B:$Z,25,0),"")</f>
        <v/>
      </c>
      <c r="AB411" s="165" t="str">
        <f>IFERROR(+VLOOKUP(Z411,インプットシート!$B:$Z,21,0),"")</f>
        <v/>
      </c>
      <c r="AC411">
        <v>156</v>
      </c>
      <c r="AD411" s="165" t="str">
        <f t="shared" si="115"/>
        <v>2年目借料損料156</v>
      </c>
      <c r="AE411" s="165" t="str">
        <f>IFERROR(+VLOOKUP(AD411,インプットシート!$B:$Z,25,0),"")</f>
        <v/>
      </c>
      <c r="AF411" s="165" t="str">
        <f>IFERROR(+VLOOKUP(AD411,インプットシート!$B:$Z,21,0),"")</f>
        <v/>
      </c>
      <c r="AG411">
        <v>156</v>
      </c>
      <c r="AH411" s="165" t="str">
        <f t="shared" si="116"/>
        <v>2年目印刷製本費156</v>
      </c>
      <c r="AI411" s="165" t="str">
        <f>IFERROR(+VLOOKUP(AH411,インプットシート!$B:$Z,25,0),"")</f>
        <v/>
      </c>
      <c r="AJ411" s="165" t="str">
        <f>IFERROR(+VLOOKUP(AH411,インプットシート!$B:$Z,21,0),"")</f>
        <v/>
      </c>
      <c r="AK411">
        <v>156</v>
      </c>
      <c r="AL411" s="165" t="str">
        <f t="shared" si="117"/>
        <v>2年目通信運搬費156</v>
      </c>
      <c r="AM411" s="165" t="str">
        <f>IFERROR(+VLOOKUP(AL411,インプットシート!$B:$Z,25,0),"")</f>
        <v/>
      </c>
      <c r="AN411" s="165" t="str">
        <f>IFERROR(+VLOOKUP(AL411,インプットシート!$B:$Z,21,0),"")</f>
        <v/>
      </c>
      <c r="AO411">
        <v>156</v>
      </c>
      <c r="AP411" s="165" t="str">
        <f t="shared" si="118"/>
        <v>2年目委託費156</v>
      </c>
      <c r="AQ411" s="165" t="str">
        <f>IFERROR(+VLOOKUP(AP411,インプットシート!$B:$Z,25,0),"")</f>
        <v/>
      </c>
      <c r="AR411" s="165" t="str">
        <f>IFERROR(+VLOOKUP(AP411,インプットシート!$B:$Z,21,0),"")</f>
        <v/>
      </c>
      <c r="AS411">
        <v>156</v>
      </c>
      <c r="AT411" s="165" t="str">
        <f t="shared" si="119"/>
        <v>2年目雑役務費156</v>
      </c>
      <c r="AU411" s="165" t="str">
        <f>IFERROR(+VLOOKUP(AT411,インプットシート!$B:$Z,25,0),"")</f>
        <v/>
      </c>
      <c r="AV411" s="165" t="str">
        <f>IFERROR(+VLOOKUP(AT411,インプットシート!$B:$Z,21,0),"")</f>
        <v/>
      </c>
      <c r="AW411">
        <v>156</v>
      </c>
      <c r="AX411" s="165" t="str">
        <f t="shared" si="120"/>
        <v>2年目保険料156</v>
      </c>
      <c r="AY411" s="165" t="str">
        <f>IFERROR(+VLOOKUP(AX411,インプットシート!$B:$Z,25,0),"")</f>
        <v/>
      </c>
      <c r="AZ411" s="165" t="str">
        <f>IFERROR(+VLOOKUP(AX411,インプットシート!$B:$Z,21,0),"")</f>
        <v/>
      </c>
      <c r="BA411">
        <v>156</v>
      </c>
      <c r="BB411" s="165" t="str">
        <f t="shared" si="121"/>
        <v>2年目その他の経費156</v>
      </c>
      <c r="BC411" s="165" t="str">
        <f>IFERROR(+VLOOKUP(BB411,インプットシート!$B:$Z,25,0),"")</f>
        <v/>
      </c>
      <c r="BD411" s="165" t="str">
        <f>IFERROR(+VLOOKUP(BB411,インプットシート!$B:$Z,21,0),"")</f>
        <v/>
      </c>
      <c r="BE411">
        <v>156</v>
      </c>
      <c r="BF411" s="165" t="str">
        <f t="shared" si="122"/>
        <v>2年目参加費収入156</v>
      </c>
      <c r="BG411" s="165" t="str">
        <f>IFERROR(+VLOOKUP(BF411,インプットシート!$B:$Z,25,0),"")</f>
        <v/>
      </c>
      <c r="BH411" s="165" t="str">
        <f>IFERROR(+VLOOKUP(BF411,インプットシート!$B:$Z,21,0),"")</f>
        <v/>
      </c>
      <c r="BI411">
        <v>156</v>
      </c>
      <c r="BJ411" s="165" t="str">
        <f t="shared" si="123"/>
        <v>2年目寄付金・協賛金収入156</v>
      </c>
      <c r="BK411" s="165" t="str">
        <f>IFERROR(+VLOOKUP(BJ411,インプットシート!$B:$Z,25,0),"")</f>
        <v/>
      </c>
      <c r="BL411" s="165" t="str">
        <f>IFERROR(+VLOOKUP(BJ411,インプットシート!$B:$Z,21,0),"")</f>
        <v/>
      </c>
      <c r="BM411">
        <v>156</v>
      </c>
      <c r="BN411" s="165" t="str">
        <f t="shared" si="124"/>
        <v>2年目一般会計繰入金156</v>
      </c>
      <c r="BO411" s="165" t="str">
        <f>IFERROR(+VLOOKUP(BN411,インプットシート!$B:$Z,25,0),"")</f>
        <v/>
      </c>
      <c r="BP411" s="165" t="str">
        <f>IFERROR(+VLOOKUP(BN411,インプットシート!$B:$Z,21,0),"")</f>
        <v/>
      </c>
      <c r="BQ411">
        <v>156</v>
      </c>
      <c r="BR411" s="165" t="str">
        <f t="shared" si="125"/>
        <v>2年目賃金（職員）156</v>
      </c>
      <c r="BS411" s="165" t="str">
        <f>IFERROR(+VLOOKUP(BR411,インプットシート!$B:$Z,25,0),"")</f>
        <v/>
      </c>
      <c r="BT411" s="165" t="str">
        <f>IFERROR(+VLOOKUP(BR411,インプットシート!$B:$Z,21,0),"")</f>
        <v/>
      </c>
    </row>
    <row r="412" spans="1:72">
      <c r="A412">
        <v>157</v>
      </c>
      <c r="B412" s="165" t="str">
        <f t="shared" si="108"/>
        <v>2年目謝金157</v>
      </c>
      <c r="C412" s="165" t="str">
        <f>IFERROR(+VLOOKUP(B412,インプットシート!$B:$Z,25,0),"")</f>
        <v/>
      </c>
      <c r="D412" s="165" t="str">
        <f>IFERROR(+VLOOKUP(B412,インプットシート!$B:$Z,21,0),"")</f>
        <v/>
      </c>
      <c r="E412">
        <v>157</v>
      </c>
      <c r="F412" s="165" t="str">
        <f t="shared" si="109"/>
        <v>2年目旅費157</v>
      </c>
      <c r="G412" s="165" t="str">
        <f>IFERROR(+VLOOKUP(F412,インプットシート!$B:$Z,25,0),"")</f>
        <v/>
      </c>
      <c r="H412" s="165" t="str">
        <f>IFERROR(+VLOOKUP(F412,インプットシート!$B:$Z,21,0),"")</f>
        <v/>
      </c>
      <c r="I412">
        <v>157</v>
      </c>
      <c r="J412" s="165" t="str">
        <f t="shared" si="110"/>
        <v>2年目賃金（アルバイト）157</v>
      </c>
      <c r="K412" s="165" t="str">
        <f>IFERROR(+VLOOKUP(J412,インプットシート!$B:$Z,25,0),"")</f>
        <v/>
      </c>
      <c r="L412" s="165" t="str">
        <f>IFERROR(+VLOOKUP(J412,インプットシート!$B:$Z,21,0),"")</f>
        <v/>
      </c>
      <c r="M412">
        <v>157</v>
      </c>
      <c r="N412" s="165" t="str">
        <f t="shared" si="111"/>
        <v>2年目家賃157</v>
      </c>
      <c r="O412" s="165" t="str">
        <f>IFERROR(+VLOOKUP(N412,インプットシート!$B:$Z,25,0),"")</f>
        <v/>
      </c>
      <c r="P412" s="165" t="str">
        <f>IFERROR(+VLOOKUP(N412,インプットシート!$B:$Z,21,0),"")</f>
        <v/>
      </c>
      <c r="Q412">
        <v>157</v>
      </c>
      <c r="R412" s="165" t="str">
        <f t="shared" si="112"/>
        <v>2年目光熱水費157</v>
      </c>
      <c r="S412" s="165" t="str">
        <f>IFERROR(+VLOOKUP(R412,インプットシート!$B:$Z,25,0),"")</f>
        <v/>
      </c>
      <c r="T412" s="165" t="str">
        <f>IFERROR(+VLOOKUP(R412,インプットシート!$B:$Z,21,0),"")</f>
        <v/>
      </c>
      <c r="U412">
        <v>157</v>
      </c>
      <c r="V412" s="165" t="str">
        <f t="shared" si="113"/>
        <v>2年目備品購入費157</v>
      </c>
      <c r="W412" s="165" t="str">
        <f>IFERROR(+VLOOKUP(V412,インプットシート!$B:$Z,25,0),"")</f>
        <v/>
      </c>
      <c r="X412" s="165" t="str">
        <f>IFERROR(+VLOOKUP(V412,インプットシート!$B:$Z,21,0),"")</f>
        <v/>
      </c>
      <c r="Y412">
        <v>157</v>
      </c>
      <c r="Z412" s="165" t="str">
        <f t="shared" si="114"/>
        <v>2年目消耗品費157</v>
      </c>
      <c r="AA412" s="165" t="str">
        <f>IFERROR(+VLOOKUP(Z412,インプットシート!$B:$Z,25,0),"")</f>
        <v/>
      </c>
      <c r="AB412" s="165" t="str">
        <f>IFERROR(+VLOOKUP(Z412,インプットシート!$B:$Z,21,0),"")</f>
        <v/>
      </c>
      <c r="AC412">
        <v>157</v>
      </c>
      <c r="AD412" s="165" t="str">
        <f t="shared" si="115"/>
        <v>2年目借料損料157</v>
      </c>
      <c r="AE412" s="165" t="str">
        <f>IFERROR(+VLOOKUP(AD412,インプットシート!$B:$Z,25,0),"")</f>
        <v/>
      </c>
      <c r="AF412" s="165" t="str">
        <f>IFERROR(+VLOOKUP(AD412,インプットシート!$B:$Z,21,0),"")</f>
        <v/>
      </c>
      <c r="AG412">
        <v>157</v>
      </c>
      <c r="AH412" s="165" t="str">
        <f t="shared" si="116"/>
        <v>2年目印刷製本費157</v>
      </c>
      <c r="AI412" s="165" t="str">
        <f>IFERROR(+VLOOKUP(AH412,インプットシート!$B:$Z,25,0),"")</f>
        <v/>
      </c>
      <c r="AJ412" s="165" t="str">
        <f>IFERROR(+VLOOKUP(AH412,インプットシート!$B:$Z,21,0),"")</f>
        <v/>
      </c>
      <c r="AK412">
        <v>157</v>
      </c>
      <c r="AL412" s="165" t="str">
        <f t="shared" si="117"/>
        <v>2年目通信運搬費157</v>
      </c>
      <c r="AM412" s="165" t="str">
        <f>IFERROR(+VLOOKUP(AL412,インプットシート!$B:$Z,25,0),"")</f>
        <v/>
      </c>
      <c r="AN412" s="165" t="str">
        <f>IFERROR(+VLOOKUP(AL412,インプットシート!$B:$Z,21,0),"")</f>
        <v/>
      </c>
      <c r="AO412">
        <v>157</v>
      </c>
      <c r="AP412" s="165" t="str">
        <f t="shared" si="118"/>
        <v>2年目委託費157</v>
      </c>
      <c r="AQ412" s="165" t="str">
        <f>IFERROR(+VLOOKUP(AP412,インプットシート!$B:$Z,25,0),"")</f>
        <v/>
      </c>
      <c r="AR412" s="165" t="str">
        <f>IFERROR(+VLOOKUP(AP412,インプットシート!$B:$Z,21,0),"")</f>
        <v/>
      </c>
      <c r="AS412">
        <v>157</v>
      </c>
      <c r="AT412" s="165" t="str">
        <f t="shared" si="119"/>
        <v>2年目雑役務費157</v>
      </c>
      <c r="AU412" s="165" t="str">
        <f>IFERROR(+VLOOKUP(AT412,インプットシート!$B:$Z,25,0),"")</f>
        <v/>
      </c>
      <c r="AV412" s="165" t="str">
        <f>IFERROR(+VLOOKUP(AT412,インプットシート!$B:$Z,21,0),"")</f>
        <v/>
      </c>
      <c r="AW412">
        <v>157</v>
      </c>
      <c r="AX412" s="165" t="str">
        <f t="shared" si="120"/>
        <v>2年目保険料157</v>
      </c>
      <c r="AY412" s="165" t="str">
        <f>IFERROR(+VLOOKUP(AX412,インプットシート!$B:$Z,25,0),"")</f>
        <v/>
      </c>
      <c r="AZ412" s="165" t="str">
        <f>IFERROR(+VLOOKUP(AX412,インプットシート!$B:$Z,21,0),"")</f>
        <v/>
      </c>
      <c r="BA412">
        <v>157</v>
      </c>
      <c r="BB412" s="165" t="str">
        <f t="shared" si="121"/>
        <v>2年目その他の経費157</v>
      </c>
      <c r="BC412" s="165" t="str">
        <f>IFERROR(+VLOOKUP(BB412,インプットシート!$B:$Z,25,0),"")</f>
        <v/>
      </c>
      <c r="BD412" s="165" t="str">
        <f>IFERROR(+VLOOKUP(BB412,インプットシート!$B:$Z,21,0),"")</f>
        <v/>
      </c>
      <c r="BE412">
        <v>157</v>
      </c>
      <c r="BF412" s="165" t="str">
        <f t="shared" si="122"/>
        <v>2年目参加費収入157</v>
      </c>
      <c r="BG412" s="165" t="str">
        <f>IFERROR(+VLOOKUP(BF412,インプットシート!$B:$Z,25,0),"")</f>
        <v/>
      </c>
      <c r="BH412" s="165" t="str">
        <f>IFERROR(+VLOOKUP(BF412,インプットシート!$B:$Z,21,0),"")</f>
        <v/>
      </c>
      <c r="BI412">
        <v>157</v>
      </c>
      <c r="BJ412" s="165" t="str">
        <f t="shared" si="123"/>
        <v>2年目寄付金・協賛金収入157</v>
      </c>
      <c r="BK412" s="165" t="str">
        <f>IFERROR(+VLOOKUP(BJ412,インプットシート!$B:$Z,25,0),"")</f>
        <v/>
      </c>
      <c r="BL412" s="165" t="str">
        <f>IFERROR(+VLOOKUP(BJ412,インプットシート!$B:$Z,21,0),"")</f>
        <v/>
      </c>
      <c r="BM412">
        <v>157</v>
      </c>
      <c r="BN412" s="165" t="str">
        <f t="shared" si="124"/>
        <v>2年目一般会計繰入金157</v>
      </c>
      <c r="BO412" s="165" t="str">
        <f>IFERROR(+VLOOKUP(BN412,インプットシート!$B:$Z,25,0),"")</f>
        <v/>
      </c>
      <c r="BP412" s="165" t="str">
        <f>IFERROR(+VLOOKUP(BN412,インプットシート!$B:$Z,21,0),"")</f>
        <v/>
      </c>
      <c r="BQ412">
        <v>157</v>
      </c>
      <c r="BR412" s="165" t="str">
        <f t="shared" si="125"/>
        <v>2年目賃金（職員）157</v>
      </c>
      <c r="BS412" s="165" t="str">
        <f>IFERROR(+VLOOKUP(BR412,インプットシート!$B:$Z,25,0),"")</f>
        <v/>
      </c>
      <c r="BT412" s="165" t="str">
        <f>IFERROR(+VLOOKUP(BR412,インプットシート!$B:$Z,21,0),"")</f>
        <v/>
      </c>
    </row>
    <row r="413" spans="1:72">
      <c r="A413">
        <v>158</v>
      </c>
      <c r="B413" s="165" t="str">
        <f t="shared" si="108"/>
        <v>2年目謝金158</v>
      </c>
      <c r="C413" s="165" t="str">
        <f>IFERROR(+VLOOKUP(B413,インプットシート!$B:$Z,25,0),"")</f>
        <v/>
      </c>
      <c r="D413" s="165" t="str">
        <f>IFERROR(+VLOOKUP(B413,インプットシート!$B:$Z,21,0),"")</f>
        <v/>
      </c>
      <c r="E413">
        <v>158</v>
      </c>
      <c r="F413" s="165" t="str">
        <f t="shared" si="109"/>
        <v>2年目旅費158</v>
      </c>
      <c r="G413" s="165" t="str">
        <f>IFERROR(+VLOOKUP(F413,インプットシート!$B:$Z,25,0),"")</f>
        <v/>
      </c>
      <c r="H413" s="165" t="str">
        <f>IFERROR(+VLOOKUP(F413,インプットシート!$B:$Z,21,0),"")</f>
        <v/>
      </c>
      <c r="I413">
        <v>158</v>
      </c>
      <c r="J413" s="165" t="str">
        <f t="shared" si="110"/>
        <v>2年目賃金（アルバイト）158</v>
      </c>
      <c r="K413" s="165" t="str">
        <f>IFERROR(+VLOOKUP(J413,インプットシート!$B:$Z,25,0),"")</f>
        <v/>
      </c>
      <c r="L413" s="165" t="str">
        <f>IFERROR(+VLOOKUP(J413,インプットシート!$B:$Z,21,0),"")</f>
        <v/>
      </c>
      <c r="M413">
        <v>158</v>
      </c>
      <c r="N413" s="165" t="str">
        <f t="shared" si="111"/>
        <v>2年目家賃158</v>
      </c>
      <c r="O413" s="165" t="str">
        <f>IFERROR(+VLOOKUP(N413,インプットシート!$B:$Z,25,0),"")</f>
        <v/>
      </c>
      <c r="P413" s="165" t="str">
        <f>IFERROR(+VLOOKUP(N413,インプットシート!$B:$Z,21,0),"")</f>
        <v/>
      </c>
      <c r="Q413">
        <v>158</v>
      </c>
      <c r="R413" s="165" t="str">
        <f t="shared" si="112"/>
        <v>2年目光熱水費158</v>
      </c>
      <c r="S413" s="165" t="str">
        <f>IFERROR(+VLOOKUP(R413,インプットシート!$B:$Z,25,0),"")</f>
        <v/>
      </c>
      <c r="T413" s="165" t="str">
        <f>IFERROR(+VLOOKUP(R413,インプットシート!$B:$Z,21,0),"")</f>
        <v/>
      </c>
      <c r="U413">
        <v>158</v>
      </c>
      <c r="V413" s="165" t="str">
        <f t="shared" si="113"/>
        <v>2年目備品購入費158</v>
      </c>
      <c r="W413" s="165" t="str">
        <f>IFERROR(+VLOOKUP(V413,インプットシート!$B:$Z,25,0),"")</f>
        <v/>
      </c>
      <c r="X413" s="165" t="str">
        <f>IFERROR(+VLOOKUP(V413,インプットシート!$B:$Z,21,0),"")</f>
        <v/>
      </c>
      <c r="Y413">
        <v>158</v>
      </c>
      <c r="Z413" s="165" t="str">
        <f t="shared" si="114"/>
        <v>2年目消耗品費158</v>
      </c>
      <c r="AA413" s="165" t="str">
        <f>IFERROR(+VLOOKUP(Z413,インプットシート!$B:$Z,25,0),"")</f>
        <v/>
      </c>
      <c r="AB413" s="165" t="str">
        <f>IFERROR(+VLOOKUP(Z413,インプットシート!$B:$Z,21,0),"")</f>
        <v/>
      </c>
      <c r="AC413">
        <v>158</v>
      </c>
      <c r="AD413" s="165" t="str">
        <f t="shared" si="115"/>
        <v>2年目借料損料158</v>
      </c>
      <c r="AE413" s="165" t="str">
        <f>IFERROR(+VLOOKUP(AD413,インプットシート!$B:$Z,25,0),"")</f>
        <v/>
      </c>
      <c r="AF413" s="165" t="str">
        <f>IFERROR(+VLOOKUP(AD413,インプットシート!$B:$Z,21,0),"")</f>
        <v/>
      </c>
      <c r="AG413">
        <v>158</v>
      </c>
      <c r="AH413" s="165" t="str">
        <f t="shared" si="116"/>
        <v>2年目印刷製本費158</v>
      </c>
      <c r="AI413" s="165" t="str">
        <f>IFERROR(+VLOOKUP(AH413,インプットシート!$B:$Z,25,0),"")</f>
        <v/>
      </c>
      <c r="AJ413" s="165" t="str">
        <f>IFERROR(+VLOOKUP(AH413,インプットシート!$B:$Z,21,0),"")</f>
        <v/>
      </c>
      <c r="AK413">
        <v>158</v>
      </c>
      <c r="AL413" s="165" t="str">
        <f t="shared" si="117"/>
        <v>2年目通信運搬費158</v>
      </c>
      <c r="AM413" s="165" t="str">
        <f>IFERROR(+VLOOKUP(AL413,インプットシート!$B:$Z,25,0),"")</f>
        <v/>
      </c>
      <c r="AN413" s="165" t="str">
        <f>IFERROR(+VLOOKUP(AL413,インプットシート!$B:$Z,21,0),"")</f>
        <v/>
      </c>
      <c r="AO413">
        <v>158</v>
      </c>
      <c r="AP413" s="165" t="str">
        <f t="shared" si="118"/>
        <v>2年目委託費158</v>
      </c>
      <c r="AQ413" s="165" t="str">
        <f>IFERROR(+VLOOKUP(AP413,インプットシート!$B:$Z,25,0),"")</f>
        <v/>
      </c>
      <c r="AR413" s="165" t="str">
        <f>IFERROR(+VLOOKUP(AP413,インプットシート!$B:$Z,21,0),"")</f>
        <v/>
      </c>
      <c r="AS413">
        <v>158</v>
      </c>
      <c r="AT413" s="165" t="str">
        <f t="shared" si="119"/>
        <v>2年目雑役務費158</v>
      </c>
      <c r="AU413" s="165" t="str">
        <f>IFERROR(+VLOOKUP(AT413,インプットシート!$B:$Z,25,0),"")</f>
        <v/>
      </c>
      <c r="AV413" s="165" t="str">
        <f>IFERROR(+VLOOKUP(AT413,インプットシート!$B:$Z,21,0),"")</f>
        <v/>
      </c>
      <c r="AW413">
        <v>158</v>
      </c>
      <c r="AX413" s="165" t="str">
        <f t="shared" si="120"/>
        <v>2年目保険料158</v>
      </c>
      <c r="AY413" s="165" t="str">
        <f>IFERROR(+VLOOKUP(AX413,インプットシート!$B:$Z,25,0),"")</f>
        <v/>
      </c>
      <c r="AZ413" s="165" t="str">
        <f>IFERROR(+VLOOKUP(AX413,インプットシート!$B:$Z,21,0),"")</f>
        <v/>
      </c>
      <c r="BA413">
        <v>158</v>
      </c>
      <c r="BB413" s="165" t="str">
        <f t="shared" si="121"/>
        <v>2年目その他の経費158</v>
      </c>
      <c r="BC413" s="165" t="str">
        <f>IFERROR(+VLOOKUP(BB413,インプットシート!$B:$Z,25,0),"")</f>
        <v/>
      </c>
      <c r="BD413" s="165" t="str">
        <f>IFERROR(+VLOOKUP(BB413,インプットシート!$B:$Z,21,0),"")</f>
        <v/>
      </c>
      <c r="BE413">
        <v>158</v>
      </c>
      <c r="BF413" s="165" t="str">
        <f t="shared" si="122"/>
        <v>2年目参加費収入158</v>
      </c>
      <c r="BG413" s="165" t="str">
        <f>IFERROR(+VLOOKUP(BF413,インプットシート!$B:$Z,25,0),"")</f>
        <v/>
      </c>
      <c r="BH413" s="165" t="str">
        <f>IFERROR(+VLOOKUP(BF413,インプットシート!$B:$Z,21,0),"")</f>
        <v/>
      </c>
      <c r="BI413">
        <v>158</v>
      </c>
      <c r="BJ413" s="165" t="str">
        <f t="shared" si="123"/>
        <v>2年目寄付金・協賛金収入158</v>
      </c>
      <c r="BK413" s="165" t="str">
        <f>IFERROR(+VLOOKUP(BJ413,インプットシート!$B:$Z,25,0),"")</f>
        <v/>
      </c>
      <c r="BL413" s="165" t="str">
        <f>IFERROR(+VLOOKUP(BJ413,インプットシート!$B:$Z,21,0),"")</f>
        <v/>
      </c>
      <c r="BM413">
        <v>158</v>
      </c>
      <c r="BN413" s="165" t="str">
        <f t="shared" si="124"/>
        <v>2年目一般会計繰入金158</v>
      </c>
      <c r="BO413" s="165" t="str">
        <f>IFERROR(+VLOOKUP(BN413,インプットシート!$B:$Z,25,0),"")</f>
        <v/>
      </c>
      <c r="BP413" s="165" t="str">
        <f>IFERROR(+VLOOKUP(BN413,インプットシート!$B:$Z,21,0),"")</f>
        <v/>
      </c>
      <c r="BQ413">
        <v>158</v>
      </c>
      <c r="BR413" s="165" t="str">
        <f t="shared" si="125"/>
        <v>2年目賃金（職員）158</v>
      </c>
      <c r="BS413" s="165" t="str">
        <f>IFERROR(+VLOOKUP(BR413,インプットシート!$B:$Z,25,0),"")</f>
        <v/>
      </c>
      <c r="BT413" s="165" t="str">
        <f>IFERROR(+VLOOKUP(BR413,インプットシート!$B:$Z,21,0),"")</f>
        <v/>
      </c>
    </row>
    <row r="414" spans="1:72">
      <c r="A414">
        <v>159</v>
      </c>
      <c r="B414" s="165" t="str">
        <f t="shared" si="108"/>
        <v>2年目謝金159</v>
      </c>
      <c r="C414" s="165" t="str">
        <f>IFERROR(+VLOOKUP(B414,インプットシート!$B:$Z,25,0),"")</f>
        <v/>
      </c>
      <c r="D414" s="165" t="str">
        <f>IFERROR(+VLOOKUP(B414,インプットシート!$B:$Z,21,0),"")</f>
        <v/>
      </c>
      <c r="E414">
        <v>159</v>
      </c>
      <c r="F414" s="165" t="str">
        <f t="shared" si="109"/>
        <v>2年目旅費159</v>
      </c>
      <c r="G414" s="165" t="str">
        <f>IFERROR(+VLOOKUP(F414,インプットシート!$B:$Z,25,0),"")</f>
        <v/>
      </c>
      <c r="H414" s="165" t="str">
        <f>IFERROR(+VLOOKUP(F414,インプットシート!$B:$Z,21,0),"")</f>
        <v/>
      </c>
      <c r="I414">
        <v>159</v>
      </c>
      <c r="J414" s="165" t="str">
        <f t="shared" si="110"/>
        <v>2年目賃金（アルバイト）159</v>
      </c>
      <c r="K414" s="165" t="str">
        <f>IFERROR(+VLOOKUP(J414,インプットシート!$B:$Z,25,0),"")</f>
        <v/>
      </c>
      <c r="L414" s="165" t="str">
        <f>IFERROR(+VLOOKUP(J414,インプットシート!$B:$Z,21,0),"")</f>
        <v/>
      </c>
      <c r="M414">
        <v>159</v>
      </c>
      <c r="N414" s="165" t="str">
        <f t="shared" si="111"/>
        <v>2年目家賃159</v>
      </c>
      <c r="O414" s="165" t="str">
        <f>IFERROR(+VLOOKUP(N414,インプットシート!$B:$Z,25,0),"")</f>
        <v/>
      </c>
      <c r="P414" s="165" t="str">
        <f>IFERROR(+VLOOKUP(N414,インプットシート!$B:$Z,21,0),"")</f>
        <v/>
      </c>
      <c r="Q414">
        <v>159</v>
      </c>
      <c r="R414" s="165" t="str">
        <f t="shared" si="112"/>
        <v>2年目光熱水費159</v>
      </c>
      <c r="S414" s="165" t="str">
        <f>IFERROR(+VLOOKUP(R414,インプットシート!$B:$Z,25,0),"")</f>
        <v/>
      </c>
      <c r="T414" s="165" t="str">
        <f>IFERROR(+VLOOKUP(R414,インプットシート!$B:$Z,21,0),"")</f>
        <v/>
      </c>
      <c r="U414">
        <v>159</v>
      </c>
      <c r="V414" s="165" t="str">
        <f t="shared" si="113"/>
        <v>2年目備品購入費159</v>
      </c>
      <c r="W414" s="165" t="str">
        <f>IFERROR(+VLOOKUP(V414,インプットシート!$B:$Z,25,0),"")</f>
        <v/>
      </c>
      <c r="X414" s="165" t="str">
        <f>IFERROR(+VLOOKUP(V414,インプットシート!$B:$Z,21,0),"")</f>
        <v/>
      </c>
      <c r="Y414">
        <v>159</v>
      </c>
      <c r="Z414" s="165" t="str">
        <f t="shared" si="114"/>
        <v>2年目消耗品費159</v>
      </c>
      <c r="AA414" s="165" t="str">
        <f>IFERROR(+VLOOKUP(Z414,インプットシート!$B:$Z,25,0),"")</f>
        <v/>
      </c>
      <c r="AB414" s="165" t="str">
        <f>IFERROR(+VLOOKUP(Z414,インプットシート!$B:$Z,21,0),"")</f>
        <v/>
      </c>
      <c r="AC414">
        <v>159</v>
      </c>
      <c r="AD414" s="165" t="str">
        <f t="shared" si="115"/>
        <v>2年目借料損料159</v>
      </c>
      <c r="AE414" s="165" t="str">
        <f>IFERROR(+VLOOKUP(AD414,インプットシート!$B:$Z,25,0),"")</f>
        <v/>
      </c>
      <c r="AF414" s="165" t="str">
        <f>IFERROR(+VLOOKUP(AD414,インプットシート!$B:$Z,21,0),"")</f>
        <v/>
      </c>
      <c r="AG414">
        <v>159</v>
      </c>
      <c r="AH414" s="165" t="str">
        <f t="shared" si="116"/>
        <v>2年目印刷製本費159</v>
      </c>
      <c r="AI414" s="165" t="str">
        <f>IFERROR(+VLOOKUP(AH414,インプットシート!$B:$Z,25,0),"")</f>
        <v/>
      </c>
      <c r="AJ414" s="165" t="str">
        <f>IFERROR(+VLOOKUP(AH414,インプットシート!$B:$Z,21,0),"")</f>
        <v/>
      </c>
      <c r="AK414">
        <v>159</v>
      </c>
      <c r="AL414" s="165" t="str">
        <f t="shared" si="117"/>
        <v>2年目通信運搬費159</v>
      </c>
      <c r="AM414" s="165" t="str">
        <f>IFERROR(+VLOOKUP(AL414,インプットシート!$B:$Z,25,0),"")</f>
        <v/>
      </c>
      <c r="AN414" s="165" t="str">
        <f>IFERROR(+VLOOKUP(AL414,インプットシート!$B:$Z,21,0),"")</f>
        <v/>
      </c>
      <c r="AO414">
        <v>159</v>
      </c>
      <c r="AP414" s="165" t="str">
        <f t="shared" si="118"/>
        <v>2年目委託費159</v>
      </c>
      <c r="AQ414" s="165" t="str">
        <f>IFERROR(+VLOOKUP(AP414,インプットシート!$B:$Z,25,0),"")</f>
        <v/>
      </c>
      <c r="AR414" s="165" t="str">
        <f>IFERROR(+VLOOKUP(AP414,インプットシート!$B:$Z,21,0),"")</f>
        <v/>
      </c>
      <c r="AS414">
        <v>159</v>
      </c>
      <c r="AT414" s="165" t="str">
        <f t="shared" si="119"/>
        <v>2年目雑役務費159</v>
      </c>
      <c r="AU414" s="165" t="str">
        <f>IFERROR(+VLOOKUP(AT414,インプットシート!$B:$Z,25,0),"")</f>
        <v/>
      </c>
      <c r="AV414" s="165" t="str">
        <f>IFERROR(+VLOOKUP(AT414,インプットシート!$B:$Z,21,0),"")</f>
        <v/>
      </c>
      <c r="AW414">
        <v>159</v>
      </c>
      <c r="AX414" s="165" t="str">
        <f t="shared" si="120"/>
        <v>2年目保険料159</v>
      </c>
      <c r="AY414" s="165" t="str">
        <f>IFERROR(+VLOOKUP(AX414,インプットシート!$B:$Z,25,0),"")</f>
        <v/>
      </c>
      <c r="AZ414" s="165" t="str">
        <f>IFERROR(+VLOOKUP(AX414,インプットシート!$B:$Z,21,0),"")</f>
        <v/>
      </c>
      <c r="BA414">
        <v>159</v>
      </c>
      <c r="BB414" s="165" t="str">
        <f t="shared" si="121"/>
        <v>2年目その他の経費159</v>
      </c>
      <c r="BC414" s="165" t="str">
        <f>IFERROR(+VLOOKUP(BB414,インプットシート!$B:$Z,25,0),"")</f>
        <v/>
      </c>
      <c r="BD414" s="165" t="str">
        <f>IFERROR(+VLOOKUP(BB414,インプットシート!$B:$Z,21,0),"")</f>
        <v/>
      </c>
      <c r="BE414">
        <v>159</v>
      </c>
      <c r="BF414" s="165" t="str">
        <f t="shared" si="122"/>
        <v>2年目参加費収入159</v>
      </c>
      <c r="BG414" s="165" t="str">
        <f>IFERROR(+VLOOKUP(BF414,インプットシート!$B:$Z,25,0),"")</f>
        <v/>
      </c>
      <c r="BH414" s="165" t="str">
        <f>IFERROR(+VLOOKUP(BF414,インプットシート!$B:$Z,21,0),"")</f>
        <v/>
      </c>
      <c r="BI414">
        <v>159</v>
      </c>
      <c r="BJ414" s="165" t="str">
        <f t="shared" si="123"/>
        <v>2年目寄付金・協賛金収入159</v>
      </c>
      <c r="BK414" s="165" t="str">
        <f>IFERROR(+VLOOKUP(BJ414,インプットシート!$B:$Z,25,0),"")</f>
        <v/>
      </c>
      <c r="BL414" s="165" t="str">
        <f>IFERROR(+VLOOKUP(BJ414,インプットシート!$B:$Z,21,0),"")</f>
        <v/>
      </c>
      <c r="BM414">
        <v>159</v>
      </c>
      <c r="BN414" s="165" t="str">
        <f t="shared" si="124"/>
        <v>2年目一般会計繰入金159</v>
      </c>
      <c r="BO414" s="165" t="str">
        <f>IFERROR(+VLOOKUP(BN414,インプットシート!$B:$Z,25,0),"")</f>
        <v/>
      </c>
      <c r="BP414" s="165" t="str">
        <f>IFERROR(+VLOOKUP(BN414,インプットシート!$B:$Z,21,0),"")</f>
        <v/>
      </c>
      <c r="BQ414">
        <v>159</v>
      </c>
      <c r="BR414" s="165" t="str">
        <f t="shared" si="125"/>
        <v>2年目賃金（職員）159</v>
      </c>
      <c r="BS414" s="165" t="str">
        <f>IFERROR(+VLOOKUP(BR414,インプットシート!$B:$Z,25,0),"")</f>
        <v/>
      </c>
      <c r="BT414" s="165" t="str">
        <f>IFERROR(+VLOOKUP(BR414,インプットシート!$B:$Z,21,0),"")</f>
        <v/>
      </c>
    </row>
    <row r="415" spans="1:72">
      <c r="A415">
        <v>160</v>
      </c>
      <c r="B415" s="165" t="str">
        <f t="shared" si="108"/>
        <v>2年目謝金160</v>
      </c>
      <c r="C415" s="165" t="str">
        <f>IFERROR(+VLOOKUP(B415,インプットシート!$B:$Z,25,0),"")</f>
        <v/>
      </c>
      <c r="D415" s="165" t="str">
        <f>IFERROR(+VLOOKUP(B415,インプットシート!$B:$Z,21,0),"")</f>
        <v/>
      </c>
      <c r="E415">
        <v>160</v>
      </c>
      <c r="F415" s="165" t="str">
        <f t="shared" si="109"/>
        <v>2年目旅費160</v>
      </c>
      <c r="G415" s="165" t="str">
        <f>IFERROR(+VLOOKUP(F415,インプットシート!$B:$Z,25,0),"")</f>
        <v/>
      </c>
      <c r="H415" s="165" t="str">
        <f>IFERROR(+VLOOKUP(F415,インプットシート!$B:$Z,21,0),"")</f>
        <v/>
      </c>
      <c r="I415">
        <v>160</v>
      </c>
      <c r="J415" s="165" t="str">
        <f t="shared" si="110"/>
        <v>2年目賃金（アルバイト）160</v>
      </c>
      <c r="K415" s="165" t="str">
        <f>IFERROR(+VLOOKUP(J415,インプットシート!$B:$Z,25,0),"")</f>
        <v/>
      </c>
      <c r="L415" s="165" t="str">
        <f>IFERROR(+VLOOKUP(J415,インプットシート!$B:$Z,21,0),"")</f>
        <v/>
      </c>
      <c r="M415">
        <v>160</v>
      </c>
      <c r="N415" s="165" t="str">
        <f t="shared" si="111"/>
        <v>2年目家賃160</v>
      </c>
      <c r="O415" s="165" t="str">
        <f>IFERROR(+VLOOKUP(N415,インプットシート!$B:$Z,25,0),"")</f>
        <v/>
      </c>
      <c r="P415" s="165" t="str">
        <f>IFERROR(+VLOOKUP(N415,インプットシート!$B:$Z,21,0),"")</f>
        <v/>
      </c>
      <c r="Q415">
        <v>160</v>
      </c>
      <c r="R415" s="165" t="str">
        <f t="shared" si="112"/>
        <v>2年目光熱水費160</v>
      </c>
      <c r="S415" s="165" t="str">
        <f>IFERROR(+VLOOKUP(R415,インプットシート!$B:$Z,25,0),"")</f>
        <v/>
      </c>
      <c r="T415" s="165" t="str">
        <f>IFERROR(+VLOOKUP(R415,インプットシート!$B:$Z,21,0),"")</f>
        <v/>
      </c>
      <c r="U415">
        <v>160</v>
      </c>
      <c r="V415" s="165" t="str">
        <f t="shared" si="113"/>
        <v>2年目備品購入費160</v>
      </c>
      <c r="W415" s="165" t="str">
        <f>IFERROR(+VLOOKUP(V415,インプットシート!$B:$Z,25,0),"")</f>
        <v/>
      </c>
      <c r="X415" s="165" t="str">
        <f>IFERROR(+VLOOKUP(V415,インプットシート!$B:$Z,21,0),"")</f>
        <v/>
      </c>
      <c r="Y415">
        <v>160</v>
      </c>
      <c r="Z415" s="165" t="str">
        <f t="shared" si="114"/>
        <v>2年目消耗品費160</v>
      </c>
      <c r="AA415" s="165" t="str">
        <f>IFERROR(+VLOOKUP(Z415,インプットシート!$B:$Z,25,0),"")</f>
        <v/>
      </c>
      <c r="AB415" s="165" t="str">
        <f>IFERROR(+VLOOKUP(Z415,インプットシート!$B:$Z,21,0),"")</f>
        <v/>
      </c>
      <c r="AC415">
        <v>160</v>
      </c>
      <c r="AD415" s="165" t="str">
        <f t="shared" si="115"/>
        <v>2年目借料損料160</v>
      </c>
      <c r="AE415" s="165" t="str">
        <f>IFERROR(+VLOOKUP(AD415,インプットシート!$B:$Z,25,0),"")</f>
        <v/>
      </c>
      <c r="AF415" s="165" t="str">
        <f>IFERROR(+VLOOKUP(AD415,インプットシート!$B:$Z,21,0),"")</f>
        <v/>
      </c>
      <c r="AG415">
        <v>160</v>
      </c>
      <c r="AH415" s="165" t="str">
        <f t="shared" si="116"/>
        <v>2年目印刷製本費160</v>
      </c>
      <c r="AI415" s="165" t="str">
        <f>IFERROR(+VLOOKUP(AH415,インプットシート!$B:$Z,25,0),"")</f>
        <v/>
      </c>
      <c r="AJ415" s="165" t="str">
        <f>IFERROR(+VLOOKUP(AH415,インプットシート!$B:$Z,21,0),"")</f>
        <v/>
      </c>
      <c r="AK415">
        <v>160</v>
      </c>
      <c r="AL415" s="165" t="str">
        <f t="shared" si="117"/>
        <v>2年目通信運搬費160</v>
      </c>
      <c r="AM415" s="165" t="str">
        <f>IFERROR(+VLOOKUP(AL415,インプットシート!$B:$Z,25,0),"")</f>
        <v/>
      </c>
      <c r="AN415" s="165" t="str">
        <f>IFERROR(+VLOOKUP(AL415,インプットシート!$B:$Z,21,0),"")</f>
        <v/>
      </c>
      <c r="AO415">
        <v>160</v>
      </c>
      <c r="AP415" s="165" t="str">
        <f t="shared" si="118"/>
        <v>2年目委託費160</v>
      </c>
      <c r="AQ415" s="165" t="str">
        <f>IFERROR(+VLOOKUP(AP415,インプットシート!$B:$Z,25,0),"")</f>
        <v/>
      </c>
      <c r="AR415" s="165" t="str">
        <f>IFERROR(+VLOOKUP(AP415,インプットシート!$B:$Z,21,0),"")</f>
        <v/>
      </c>
      <c r="AS415">
        <v>160</v>
      </c>
      <c r="AT415" s="165" t="str">
        <f t="shared" si="119"/>
        <v>2年目雑役務費160</v>
      </c>
      <c r="AU415" s="165" t="str">
        <f>IFERROR(+VLOOKUP(AT415,インプットシート!$B:$Z,25,0),"")</f>
        <v/>
      </c>
      <c r="AV415" s="165" t="str">
        <f>IFERROR(+VLOOKUP(AT415,インプットシート!$B:$Z,21,0),"")</f>
        <v/>
      </c>
      <c r="AW415">
        <v>160</v>
      </c>
      <c r="AX415" s="165" t="str">
        <f t="shared" si="120"/>
        <v>2年目保険料160</v>
      </c>
      <c r="AY415" s="165" t="str">
        <f>IFERROR(+VLOOKUP(AX415,インプットシート!$B:$Z,25,0),"")</f>
        <v/>
      </c>
      <c r="AZ415" s="165" t="str">
        <f>IFERROR(+VLOOKUP(AX415,インプットシート!$B:$Z,21,0),"")</f>
        <v/>
      </c>
      <c r="BA415">
        <v>160</v>
      </c>
      <c r="BB415" s="165" t="str">
        <f t="shared" si="121"/>
        <v>2年目その他の経費160</v>
      </c>
      <c r="BC415" s="165" t="str">
        <f>IFERROR(+VLOOKUP(BB415,インプットシート!$B:$Z,25,0),"")</f>
        <v/>
      </c>
      <c r="BD415" s="165" t="str">
        <f>IFERROR(+VLOOKUP(BB415,インプットシート!$B:$Z,21,0),"")</f>
        <v/>
      </c>
      <c r="BE415">
        <v>160</v>
      </c>
      <c r="BF415" s="165" t="str">
        <f t="shared" si="122"/>
        <v>2年目参加費収入160</v>
      </c>
      <c r="BG415" s="165" t="str">
        <f>IFERROR(+VLOOKUP(BF415,インプットシート!$B:$Z,25,0),"")</f>
        <v/>
      </c>
      <c r="BH415" s="165" t="str">
        <f>IFERROR(+VLOOKUP(BF415,インプットシート!$B:$Z,21,0),"")</f>
        <v/>
      </c>
      <c r="BI415">
        <v>160</v>
      </c>
      <c r="BJ415" s="165" t="str">
        <f t="shared" si="123"/>
        <v>2年目寄付金・協賛金収入160</v>
      </c>
      <c r="BK415" s="165" t="str">
        <f>IFERROR(+VLOOKUP(BJ415,インプットシート!$B:$Z,25,0),"")</f>
        <v/>
      </c>
      <c r="BL415" s="165" t="str">
        <f>IFERROR(+VLOOKUP(BJ415,インプットシート!$B:$Z,21,0),"")</f>
        <v/>
      </c>
      <c r="BM415">
        <v>160</v>
      </c>
      <c r="BN415" s="165" t="str">
        <f t="shared" si="124"/>
        <v>2年目一般会計繰入金160</v>
      </c>
      <c r="BO415" s="165" t="str">
        <f>IFERROR(+VLOOKUP(BN415,インプットシート!$B:$Z,25,0),"")</f>
        <v/>
      </c>
      <c r="BP415" s="165" t="str">
        <f>IFERROR(+VLOOKUP(BN415,インプットシート!$B:$Z,21,0),"")</f>
        <v/>
      </c>
      <c r="BQ415">
        <v>160</v>
      </c>
      <c r="BR415" s="165" t="str">
        <f t="shared" si="125"/>
        <v>2年目賃金（職員）160</v>
      </c>
      <c r="BS415" s="165" t="str">
        <f>IFERROR(+VLOOKUP(BR415,インプットシート!$B:$Z,25,0),"")</f>
        <v/>
      </c>
      <c r="BT415" s="165" t="str">
        <f>IFERROR(+VLOOKUP(BR415,インプットシート!$B:$Z,21,0),"")</f>
        <v/>
      </c>
    </row>
    <row r="416" spans="1:72">
      <c r="A416">
        <v>161</v>
      </c>
      <c r="B416" s="165" t="str">
        <f t="shared" si="108"/>
        <v>2年目謝金161</v>
      </c>
      <c r="C416" s="165" t="str">
        <f>IFERROR(+VLOOKUP(B416,インプットシート!$B:$Z,25,0),"")</f>
        <v/>
      </c>
      <c r="D416" s="165" t="str">
        <f>IFERROR(+VLOOKUP(B416,インプットシート!$B:$Z,21,0),"")</f>
        <v/>
      </c>
      <c r="E416">
        <v>161</v>
      </c>
      <c r="F416" s="165" t="str">
        <f t="shared" si="109"/>
        <v>2年目旅費161</v>
      </c>
      <c r="G416" s="165" t="str">
        <f>IFERROR(+VLOOKUP(F416,インプットシート!$B:$Z,25,0),"")</f>
        <v/>
      </c>
      <c r="H416" s="165" t="str">
        <f>IFERROR(+VLOOKUP(F416,インプットシート!$B:$Z,21,0),"")</f>
        <v/>
      </c>
      <c r="I416">
        <v>161</v>
      </c>
      <c r="J416" s="165" t="str">
        <f t="shared" si="110"/>
        <v>2年目賃金（アルバイト）161</v>
      </c>
      <c r="K416" s="165" t="str">
        <f>IFERROR(+VLOOKUP(J416,インプットシート!$B:$Z,25,0),"")</f>
        <v/>
      </c>
      <c r="L416" s="165" t="str">
        <f>IFERROR(+VLOOKUP(J416,インプットシート!$B:$Z,21,0),"")</f>
        <v/>
      </c>
      <c r="M416">
        <v>161</v>
      </c>
      <c r="N416" s="165" t="str">
        <f t="shared" si="111"/>
        <v>2年目家賃161</v>
      </c>
      <c r="O416" s="165" t="str">
        <f>IFERROR(+VLOOKUP(N416,インプットシート!$B:$Z,25,0),"")</f>
        <v/>
      </c>
      <c r="P416" s="165" t="str">
        <f>IFERROR(+VLOOKUP(N416,インプットシート!$B:$Z,21,0),"")</f>
        <v/>
      </c>
      <c r="Q416">
        <v>161</v>
      </c>
      <c r="R416" s="165" t="str">
        <f t="shared" si="112"/>
        <v>2年目光熱水費161</v>
      </c>
      <c r="S416" s="165" t="str">
        <f>IFERROR(+VLOOKUP(R416,インプットシート!$B:$Z,25,0),"")</f>
        <v/>
      </c>
      <c r="T416" s="165" t="str">
        <f>IFERROR(+VLOOKUP(R416,インプットシート!$B:$Z,21,0),"")</f>
        <v/>
      </c>
      <c r="U416">
        <v>161</v>
      </c>
      <c r="V416" s="165" t="str">
        <f t="shared" si="113"/>
        <v>2年目備品購入費161</v>
      </c>
      <c r="W416" s="165" t="str">
        <f>IFERROR(+VLOOKUP(V416,インプットシート!$B:$Z,25,0),"")</f>
        <v/>
      </c>
      <c r="X416" s="165" t="str">
        <f>IFERROR(+VLOOKUP(V416,インプットシート!$B:$Z,21,0),"")</f>
        <v/>
      </c>
      <c r="Y416">
        <v>161</v>
      </c>
      <c r="Z416" s="165" t="str">
        <f t="shared" si="114"/>
        <v>2年目消耗品費161</v>
      </c>
      <c r="AA416" s="165" t="str">
        <f>IFERROR(+VLOOKUP(Z416,インプットシート!$B:$Z,25,0),"")</f>
        <v/>
      </c>
      <c r="AB416" s="165" t="str">
        <f>IFERROR(+VLOOKUP(Z416,インプットシート!$B:$Z,21,0),"")</f>
        <v/>
      </c>
      <c r="AC416">
        <v>161</v>
      </c>
      <c r="AD416" s="165" t="str">
        <f t="shared" si="115"/>
        <v>2年目借料損料161</v>
      </c>
      <c r="AE416" s="165" t="str">
        <f>IFERROR(+VLOOKUP(AD416,インプットシート!$B:$Z,25,0),"")</f>
        <v/>
      </c>
      <c r="AF416" s="165" t="str">
        <f>IFERROR(+VLOOKUP(AD416,インプットシート!$B:$Z,21,0),"")</f>
        <v/>
      </c>
      <c r="AG416">
        <v>161</v>
      </c>
      <c r="AH416" s="165" t="str">
        <f t="shared" si="116"/>
        <v>2年目印刷製本費161</v>
      </c>
      <c r="AI416" s="165" t="str">
        <f>IFERROR(+VLOOKUP(AH416,インプットシート!$B:$Z,25,0),"")</f>
        <v/>
      </c>
      <c r="AJ416" s="165" t="str">
        <f>IFERROR(+VLOOKUP(AH416,インプットシート!$B:$Z,21,0),"")</f>
        <v/>
      </c>
      <c r="AK416">
        <v>161</v>
      </c>
      <c r="AL416" s="165" t="str">
        <f t="shared" si="117"/>
        <v>2年目通信運搬費161</v>
      </c>
      <c r="AM416" s="165" t="str">
        <f>IFERROR(+VLOOKUP(AL416,インプットシート!$B:$Z,25,0),"")</f>
        <v/>
      </c>
      <c r="AN416" s="165" t="str">
        <f>IFERROR(+VLOOKUP(AL416,インプットシート!$B:$Z,21,0),"")</f>
        <v/>
      </c>
      <c r="AO416">
        <v>161</v>
      </c>
      <c r="AP416" s="165" t="str">
        <f t="shared" si="118"/>
        <v>2年目委託費161</v>
      </c>
      <c r="AQ416" s="165" t="str">
        <f>IFERROR(+VLOOKUP(AP416,インプットシート!$B:$Z,25,0),"")</f>
        <v/>
      </c>
      <c r="AR416" s="165" t="str">
        <f>IFERROR(+VLOOKUP(AP416,インプットシート!$B:$Z,21,0),"")</f>
        <v/>
      </c>
      <c r="AS416">
        <v>161</v>
      </c>
      <c r="AT416" s="165" t="str">
        <f t="shared" si="119"/>
        <v>2年目雑役務費161</v>
      </c>
      <c r="AU416" s="165" t="str">
        <f>IFERROR(+VLOOKUP(AT416,インプットシート!$B:$Z,25,0),"")</f>
        <v/>
      </c>
      <c r="AV416" s="165" t="str">
        <f>IFERROR(+VLOOKUP(AT416,インプットシート!$B:$Z,21,0),"")</f>
        <v/>
      </c>
      <c r="AW416">
        <v>161</v>
      </c>
      <c r="AX416" s="165" t="str">
        <f t="shared" si="120"/>
        <v>2年目保険料161</v>
      </c>
      <c r="AY416" s="165" t="str">
        <f>IFERROR(+VLOOKUP(AX416,インプットシート!$B:$Z,25,0),"")</f>
        <v/>
      </c>
      <c r="AZ416" s="165" t="str">
        <f>IFERROR(+VLOOKUP(AX416,インプットシート!$B:$Z,21,0),"")</f>
        <v/>
      </c>
      <c r="BA416">
        <v>161</v>
      </c>
      <c r="BB416" s="165" t="str">
        <f t="shared" si="121"/>
        <v>2年目その他の経費161</v>
      </c>
      <c r="BC416" s="165" t="str">
        <f>IFERROR(+VLOOKUP(BB416,インプットシート!$B:$Z,25,0),"")</f>
        <v/>
      </c>
      <c r="BD416" s="165" t="str">
        <f>IFERROR(+VLOOKUP(BB416,インプットシート!$B:$Z,21,0),"")</f>
        <v/>
      </c>
      <c r="BE416">
        <v>161</v>
      </c>
      <c r="BF416" s="165" t="str">
        <f t="shared" si="122"/>
        <v>2年目参加費収入161</v>
      </c>
      <c r="BG416" s="165" t="str">
        <f>IFERROR(+VLOOKUP(BF416,インプットシート!$B:$Z,25,0),"")</f>
        <v/>
      </c>
      <c r="BH416" s="165" t="str">
        <f>IFERROR(+VLOOKUP(BF416,インプットシート!$B:$Z,21,0),"")</f>
        <v/>
      </c>
      <c r="BI416">
        <v>161</v>
      </c>
      <c r="BJ416" s="165" t="str">
        <f t="shared" si="123"/>
        <v>2年目寄付金・協賛金収入161</v>
      </c>
      <c r="BK416" s="165" t="str">
        <f>IFERROR(+VLOOKUP(BJ416,インプットシート!$B:$Z,25,0),"")</f>
        <v/>
      </c>
      <c r="BL416" s="165" t="str">
        <f>IFERROR(+VLOOKUP(BJ416,インプットシート!$B:$Z,21,0),"")</f>
        <v/>
      </c>
      <c r="BM416">
        <v>161</v>
      </c>
      <c r="BN416" s="165" t="str">
        <f t="shared" si="124"/>
        <v>2年目一般会計繰入金161</v>
      </c>
      <c r="BO416" s="165" t="str">
        <f>IFERROR(+VLOOKUP(BN416,インプットシート!$B:$Z,25,0),"")</f>
        <v/>
      </c>
      <c r="BP416" s="165" t="str">
        <f>IFERROR(+VLOOKUP(BN416,インプットシート!$B:$Z,21,0),"")</f>
        <v/>
      </c>
      <c r="BQ416">
        <v>161</v>
      </c>
      <c r="BR416" s="165" t="str">
        <f t="shared" si="125"/>
        <v>2年目賃金（職員）161</v>
      </c>
      <c r="BS416" s="165" t="str">
        <f>IFERROR(+VLOOKUP(BR416,インプットシート!$B:$Z,25,0),"")</f>
        <v/>
      </c>
      <c r="BT416" s="165" t="str">
        <f>IFERROR(+VLOOKUP(BR416,インプットシート!$B:$Z,21,0),"")</f>
        <v/>
      </c>
    </row>
    <row r="417" spans="1:72">
      <c r="A417">
        <v>162</v>
      </c>
      <c r="B417" s="165" t="str">
        <f t="shared" si="108"/>
        <v>2年目謝金162</v>
      </c>
      <c r="C417" s="165" t="str">
        <f>IFERROR(+VLOOKUP(B417,インプットシート!$B:$Z,25,0),"")</f>
        <v/>
      </c>
      <c r="D417" s="165" t="str">
        <f>IFERROR(+VLOOKUP(B417,インプットシート!$B:$Z,21,0),"")</f>
        <v/>
      </c>
      <c r="E417">
        <v>162</v>
      </c>
      <c r="F417" s="165" t="str">
        <f t="shared" si="109"/>
        <v>2年目旅費162</v>
      </c>
      <c r="G417" s="165" t="str">
        <f>IFERROR(+VLOOKUP(F417,インプットシート!$B:$Z,25,0),"")</f>
        <v/>
      </c>
      <c r="H417" s="165" t="str">
        <f>IFERROR(+VLOOKUP(F417,インプットシート!$B:$Z,21,0),"")</f>
        <v/>
      </c>
      <c r="I417">
        <v>162</v>
      </c>
      <c r="J417" s="165" t="str">
        <f t="shared" si="110"/>
        <v>2年目賃金（アルバイト）162</v>
      </c>
      <c r="K417" s="165" t="str">
        <f>IFERROR(+VLOOKUP(J417,インプットシート!$B:$Z,25,0),"")</f>
        <v/>
      </c>
      <c r="L417" s="165" t="str">
        <f>IFERROR(+VLOOKUP(J417,インプットシート!$B:$Z,21,0),"")</f>
        <v/>
      </c>
      <c r="M417">
        <v>162</v>
      </c>
      <c r="N417" s="165" t="str">
        <f t="shared" si="111"/>
        <v>2年目家賃162</v>
      </c>
      <c r="O417" s="165" t="str">
        <f>IFERROR(+VLOOKUP(N417,インプットシート!$B:$Z,25,0),"")</f>
        <v/>
      </c>
      <c r="P417" s="165" t="str">
        <f>IFERROR(+VLOOKUP(N417,インプットシート!$B:$Z,21,0),"")</f>
        <v/>
      </c>
      <c r="Q417">
        <v>162</v>
      </c>
      <c r="R417" s="165" t="str">
        <f t="shared" si="112"/>
        <v>2年目光熱水費162</v>
      </c>
      <c r="S417" s="165" t="str">
        <f>IFERROR(+VLOOKUP(R417,インプットシート!$B:$Z,25,0),"")</f>
        <v/>
      </c>
      <c r="T417" s="165" t="str">
        <f>IFERROR(+VLOOKUP(R417,インプットシート!$B:$Z,21,0),"")</f>
        <v/>
      </c>
      <c r="U417">
        <v>162</v>
      </c>
      <c r="V417" s="165" t="str">
        <f t="shared" si="113"/>
        <v>2年目備品購入費162</v>
      </c>
      <c r="W417" s="165" t="str">
        <f>IFERROR(+VLOOKUP(V417,インプットシート!$B:$Z,25,0),"")</f>
        <v/>
      </c>
      <c r="X417" s="165" t="str">
        <f>IFERROR(+VLOOKUP(V417,インプットシート!$B:$Z,21,0),"")</f>
        <v/>
      </c>
      <c r="Y417">
        <v>162</v>
      </c>
      <c r="Z417" s="165" t="str">
        <f t="shared" si="114"/>
        <v>2年目消耗品費162</v>
      </c>
      <c r="AA417" s="165" t="str">
        <f>IFERROR(+VLOOKUP(Z417,インプットシート!$B:$Z,25,0),"")</f>
        <v/>
      </c>
      <c r="AB417" s="165" t="str">
        <f>IFERROR(+VLOOKUP(Z417,インプットシート!$B:$Z,21,0),"")</f>
        <v/>
      </c>
      <c r="AC417">
        <v>162</v>
      </c>
      <c r="AD417" s="165" t="str">
        <f t="shared" si="115"/>
        <v>2年目借料損料162</v>
      </c>
      <c r="AE417" s="165" t="str">
        <f>IFERROR(+VLOOKUP(AD417,インプットシート!$B:$Z,25,0),"")</f>
        <v/>
      </c>
      <c r="AF417" s="165" t="str">
        <f>IFERROR(+VLOOKUP(AD417,インプットシート!$B:$Z,21,0),"")</f>
        <v/>
      </c>
      <c r="AG417">
        <v>162</v>
      </c>
      <c r="AH417" s="165" t="str">
        <f t="shared" si="116"/>
        <v>2年目印刷製本費162</v>
      </c>
      <c r="AI417" s="165" t="str">
        <f>IFERROR(+VLOOKUP(AH417,インプットシート!$B:$Z,25,0),"")</f>
        <v/>
      </c>
      <c r="AJ417" s="165" t="str">
        <f>IFERROR(+VLOOKUP(AH417,インプットシート!$B:$Z,21,0),"")</f>
        <v/>
      </c>
      <c r="AK417">
        <v>162</v>
      </c>
      <c r="AL417" s="165" t="str">
        <f t="shared" si="117"/>
        <v>2年目通信運搬費162</v>
      </c>
      <c r="AM417" s="165" t="str">
        <f>IFERROR(+VLOOKUP(AL417,インプットシート!$B:$Z,25,0),"")</f>
        <v/>
      </c>
      <c r="AN417" s="165" t="str">
        <f>IFERROR(+VLOOKUP(AL417,インプットシート!$B:$Z,21,0),"")</f>
        <v/>
      </c>
      <c r="AO417">
        <v>162</v>
      </c>
      <c r="AP417" s="165" t="str">
        <f t="shared" si="118"/>
        <v>2年目委託費162</v>
      </c>
      <c r="AQ417" s="165" t="str">
        <f>IFERROR(+VLOOKUP(AP417,インプットシート!$B:$Z,25,0),"")</f>
        <v/>
      </c>
      <c r="AR417" s="165" t="str">
        <f>IFERROR(+VLOOKUP(AP417,インプットシート!$B:$Z,21,0),"")</f>
        <v/>
      </c>
      <c r="AS417">
        <v>162</v>
      </c>
      <c r="AT417" s="165" t="str">
        <f t="shared" si="119"/>
        <v>2年目雑役務費162</v>
      </c>
      <c r="AU417" s="165" t="str">
        <f>IFERROR(+VLOOKUP(AT417,インプットシート!$B:$Z,25,0),"")</f>
        <v/>
      </c>
      <c r="AV417" s="165" t="str">
        <f>IFERROR(+VLOOKUP(AT417,インプットシート!$B:$Z,21,0),"")</f>
        <v/>
      </c>
      <c r="AW417">
        <v>162</v>
      </c>
      <c r="AX417" s="165" t="str">
        <f t="shared" si="120"/>
        <v>2年目保険料162</v>
      </c>
      <c r="AY417" s="165" t="str">
        <f>IFERROR(+VLOOKUP(AX417,インプットシート!$B:$Z,25,0),"")</f>
        <v/>
      </c>
      <c r="AZ417" s="165" t="str">
        <f>IFERROR(+VLOOKUP(AX417,インプットシート!$B:$Z,21,0),"")</f>
        <v/>
      </c>
      <c r="BA417">
        <v>162</v>
      </c>
      <c r="BB417" s="165" t="str">
        <f t="shared" si="121"/>
        <v>2年目その他の経費162</v>
      </c>
      <c r="BC417" s="165" t="str">
        <f>IFERROR(+VLOOKUP(BB417,インプットシート!$B:$Z,25,0),"")</f>
        <v/>
      </c>
      <c r="BD417" s="165" t="str">
        <f>IFERROR(+VLOOKUP(BB417,インプットシート!$B:$Z,21,0),"")</f>
        <v/>
      </c>
      <c r="BE417">
        <v>162</v>
      </c>
      <c r="BF417" s="165" t="str">
        <f t="shared" si="122"/>
        <v>2年目参加費収入162</v>
      </c>
      <c r="BG417" s="165" t="str">
        <f>IFERROR(+VLOOKUP(BF417,インプットシート!$B:$Z,25,0),"")</f>
        <v/>
      </c>
      <c r="BH417" s="165" t="str">
        <f>IFERROR(+VLOOKUP(BF417,インプットシート!$B:$Z,21,0),"")</f>
        <v/>
      </c>
      <c r="BI417">
        <v>162</v>
      </c>
      <c r="BJ417" s="165" t="str">
        <f t="shared" si="123"/>
        <v>2年目寄付金・協賛金収入162</v>
      </c>
      <c r="BK417" s="165" t="str">
        <f>IFERROR(+VLOOKUP(BJ417,インプットシート!$B:$Z,25,0),"")</f>
        <v/>
      </c>
      <c r="BL417" s="165" t="str">
        <f>IFERROR(+VLOOKUP(BJ417,インプットシート!$B:$Z,21,0),"")</f>
        <v/>
      </c>
      <c r="BM417">
        <v>162</v>
      </c>
      <c r="BN417" s="165" t="str">
        <f t="shared" si="124"/>
        <v>2年目一般会計繰入金162</v>
      </c>
      <c r="BO417" s="165" t="str">
        <f>IFERROR(+VLOOKUP(BN417,インプットシート!$B:$Z,25,0),"")</f>
        <v/>
      </c>
      <c r="BP417" s="165" t="str">
        <f>IFERROR(+VLOOKUP(BN417,インプットシート!$B:$Z,21,0),"")</f>
        <v/>
      </c>
      <c r="BQ417">
        <v>162</v>
      </c>
      <c r="BR417" s="165" t="str">
        <f t="shared" si="125"/>
        <v>2年目賃金（職員）162</v>
      </c>
      <c r="BS417" s="165" t="str">
        <f>IFERROR(+VLOOKUP(BR417,インプットシート!$B:$Z,25,0),"")</f>
        <v/>
      </c>
      <c r="BT417" s="165" t="str">
        <f>IFERROR(+VLOOKUP(BR417,インプットシート!$B:$Z,21,0),"")</f>
        <v/>
      </c>
    </row>
    <row r="418" spans="1:72">
      <c r="A418">
        <v>163</v>
      </c>
      <c r="B418" s="165" t="str">
        <f t="shared" si="108"/>
        <v>2年目謝金163</v>
      </c>
      <c r="C418" s="165" t="str">
        <f>IFERROR(+VLOOKUP(B418,インプットシート!$B:$Z,25,0),"")</f>
        <v/>
      </c>
      <c r="D418" s="165" t="str">
        <f>IFERROR(+VLOOKUP(B418,インプットシート!$B:$Z,21,0),"")</f>
        <v/>
      </c>
      <c r="E418">
        <v>163</v>
      </c>
      <c r="F418" s="165" t="str">
        <f t="shared" si="109"/>
        <v>2年目旅費163</v>
      </c>
      <c r="G418" s="165" t="str">
        <f>IFERROR(+VLOOKUP(F418,インプットシート!$B:$Z,25,0),"")</f>
        <v/>
      </c>
      <c r="H418" s="165" t="str">
        <f>IFERROR(+VLOOKUP(F418,インプットシート!$B:$Z,21,0),"")</f>
        <v/>
      </c>
      <c r="I418">
        <v>163</v>
      </c>
      <c r="J418" s="165" t="str">
        <f t="shared" si="110"/>
        <v>2年目賃金（アルバイト）163</v>
      </c>
      <c r="K418" s="165" t="str">
        <f>IFERROR(+VLOOKUP(J418,インプットシート!$B:$Z,25,0),"")</f>
        <v/>
      </c>
      <c r="L418" s="165" t="str">
        <f>IFERROR(+VLOOKUP(J418,インプットシート!$B:$Z,21,0),"")</f>
        <v/>
      </c>
      <c r="M418">
        <v>163</v>
      </c>
      <c r="N418" s="165" t="str">
        <f t="shared" si="111"/>
        <v>2年目家賃163</v>
      </c>
      <c r="O418" s="165" t="str">
        <f>IFERROR(+VLOOKUP(N418,インプットシート!$B:$Z,25,0),"")</f>
        <v/>
      </c>
      <c r="P418" s="165" t="str">
        <f>IFERROR(+VLOOKUP(N418,インプットシート!$B:$Z,21,0),"")</f>
        <v/>
      </c>
      <c r="Q418">
        <v>163</v>
      </c>
      <c r="R418" s="165" t="str">
        <f t="shared" si="112"/>
        <v>2年目光熱水費163</v>
      </c>
      <c r="S418" s="165" t="str">
        <f>IFERROR(+VLOOKUP(R418,インプットシート!$B:$Z,25,0),"")</f>
        <v/>
      </c>
      <c r="T418" s="165" t="str">
        <f>IFERROR(+VLOOKUP(R418,インプットシート!$B:$Z,21,0),"")</f>
        <v/>
      </c>
      <c r="U418">
        <v>163</v>
      </c>
      <c r="V418" s="165" t="str">
        <f t="shared" si="113"/>
        <v>2年目備品購入費163</v>
      </c>
      <c r="W418" s="165" t="str">
        <f>IFERROR(+VLOOKUP(V418,インプットシート!$B:$Z,25,0),"")</f>
        <v/>
      </c>
      <c r="X418" s="165" t="str">
        <f>IFERROR(+VLOOKUP(V418,インプットシート!$B:$Z,21,0),"")</f>
        <v/>
      </c>
      <c r="Y418">
        <v>163</v>
      </c>
      <c r="Z418" s="165" t="str">
        <f t="shared" si="114"/>
        <v>2年目消耗品費163</v>
      </c>
      <c r="AA418" s="165" t="str">
        <f>IFERROR(+VLOOKUP(Z418,インプットシート!$B:$Z,25,0),"")</f>
        <v/>
      </c>
      <c r="AB418" s="165" t="str">
        <f>IFERROR(+VLOOKUP(Z418,インプットシート!$B:$Z,21,0),"")</f>
        <v/>
      </c>
      <c r="AC418">
        <v>163</v>
      </c>
      <c r="AD418" s="165" t="str">
        <f t="shared" si="115"/>
        <v>2年目借料損料163</v>
      </c>
      <c r="AE418" s="165" t="str">
        <f>IFERROR(+VLOOKUP(AD418,インプットシート!$B:$Z,25,0),"")</f>
        <v/>
      </c>
      <c r="AF418" s="165" t="str">
        <f>IFERROR(+VLOOKUP(AD418,インプットシート!$B:$Z,21,0),"")</f>
        <v/>
      </c>
      <c r="AG418">
        <v>163</v>
      </c>
      <c r="AH418" s="165" t="str">
        <f t="shared" si="116"/>
        <v>2年目印刷製本費163</v>
      </c>
      <c r="AI418" s="165" t="str">
        <f>IFERROR(+VLOOKUP(AH418,インプットシート!$B:$Z,25,0),"")</f>
        <v/>
      </c>
      <c r="AJ418" s="165" t="str">
        <f>IFERROR(+VLOOKUP(AH418,インプットシート!$B:$Z,21,0),"")</f>
        <v/>
      </c>
      <c r="AK418">
        <v>163</v>
      </c>
      <c r="AL418" s="165" t="str">
        <f t="shared" si="117"/>
        <v>2年目通信運搬費163</v>
      </c>
      <c r="AM418" s="165" t="str">
        <f>IFERROR(+VLOOKUP(AL418,インプットシート!$B:$Z,25,0),"")</f>
        <v/>
      </c>
      <c r="AN418" s="165" t="str">
        <f>IFERROR(+VLOOKUP(AL418,インプットシート!$B:$Z,21,0),"")</f>
        <v/>
      </c>
      <c r="AO418">
        <v>163</v>
      </c>
      <c r="AP418" s="165" t="str">
        <f t="shared" si="118"/>
        <v>2年目委託費163</v>
      </c>
      <c r="AQ418" s="165" t="str">
        <f>IFERROR(+VLOOKUP(AP418,インプットシート!$B:$Z,25,0),"")</f>
        <v/>
      </c>
      <c r="AR418" s="165" t="str">
        <f>IFERROR(+VLOOKUP(AP418,インプットシート!$B:$Z,21,0),"")</f>
        <v/>
      </c>
      <c r="AS418">
        <v>163</v>
      </c>
      <c r="AT418" s="165" t="str">
        <f t="shared" si="119"/>
        <v>2年目雑役務費163</v>
      </c>
      <c r="AU418" s="165" t="str">
        <f>IFERROR(+VLOOKUP(AT418,インプットシート!$B:$Z,25,0),"")</f>
        <v/>
      </c>
      <c r="AV418" s="165" t="str">
        <f>IFERROR(+VLOOKUP(AT418,インプットシート!$B:$Z,21,0),"")</f>
        <v/>
      </c>
      <c r="AW418">
        <v>163</v>
      </c>
      <c r="AX418" s="165" t="str">
        <f t="shared" si="120"/>
        <v>2年目保険料163</v>
      </c>
      <c r="AY418" s="165" t="str">
        <f>IFERROR(+VLOOKUP(AX418,インプットシート!$B:$Z,25,0),"")</f>
        <v/>
      </c>
      <c r="AZ418" s="165" t="str">
        <f>IFERROR(+VLOOKUP(AX418,インプットシート!$B:$Z,21,0),"")</f>
        <v/>
      </c>
      <c r="BA418">
        <v>163</v>
      </c>
      <c r="BB418" s="165" t="str">
        <f t="shared" si="121"/>
        <v>2年目その他の経費163</v>
      </c>
      <c r="BC418" s="165" t="str">
        <f>IFERROR(+VLOOKUP(BB418,インプットシート!$B:$Z,25,0),"")</f>
        <v/>
      </c>
      <c r="BD418" s="165" t="str">
        <f>IFERROR(+VLOOKUP(BB418,インプットシート!$B:$Z,21,0),"")</f>
        <v/>
      </c>
      <c r="BE418">
        <v>163</v>
      </c>
      <c r="BF418" s="165" t="str">
        <f t="shared" si="122"/>
        <v>2年目参加費収入163</v>
      </c>
      <c r="BG418" s="165" t="str">
        <f>IFERROR(+VLOOKUP(BF418,インプットシート!$B:$Z,25,0),"")</f>
        <v/>
      </c>
      <c r="BH418" s="165" t="str">
        <f>IFERROR(+VLOOKUP(BF418,インプットシート!$B:$Z,21,0),"")</f>
        <v/>
      </c>
      <c r="BI418">
        <v>163</v>
      </c>
      <c r="BJ418" s="165" t="str">
        <f t="shared" si="123"/>
        <v>2年目寄付金・協賛金収入163</v>
      </c>
      <c r="BK418" s="165" t="str">
        <f>IFERROR(+VLOOKUP(BJ418,インプットシート!$B:$Z,25,0),"")</f>
        <v/>
      </c>
      <c r="BL418" s="165" t="str">
        <f>IFERROR(+VLOOKUP(BJ418,インプットシート!$B:$Z,21,0),"")</f>
        <v/>
      </c>
      <c r="BM418">
        <v>163</v>
      </c>
      <c r="BN418" s="165" t="str">
        <f t="shared" si="124"/>
        <v>2年目一般会計繰入金163</v>
      </c>
      <c r="BO418" s="165" t="str">
        <f>IFERROR(+VLOOKUP(BN418,インプットシート!$B:$Z,25,0),"")</f>
        <v/>
      </c>
      <c r="BP418" s="165" t="str">
        <f>IFERROR(+VLOOKUP(BN418,インプットシート!$B:$Z,21,0),"")</f>
        <v/>
      </c>
      <c r="BQ418">
        <v>163</v>
      </c>
      <c r="BR418" s="165" t="str">
        <f t="shared" si="125"/>
        <v>2年目賃金（職員）163</v>
      </c>
      <c r="BS418" s="165" t="str">
        <f>IFERROR(+VLOOKUP(BR418,インプットシート!$B:$Z,25,0),"")</f>
        <v/>
      </c>
      <c r="BT418" s="165" t="str">
        <f>IFERROR(+VLOOKUP(BR418,インプットシート!$B:$Z,21,0),"")</f>
        <v/>
      </c>
    </row>
    <row r="419" spans="1:72">
      <c r="A419">
        <v>164</v>
      </c>
      <c r="B419" s="165" t="str">
        <f t="shared" si="108"/>
        <v>2年目謝金164</v>
      </c>
      <c r="C419" s="165" t="str">
        <f>IFERROR(+VLOOKUP(B419,インプットシート!$B:$Z,25,0),"")</f>
        <v/>
      </c>
      <c r="D419" s="165" t="str">
        <f>IFERROR(+VLOOKUP(B419,インプットシート!$B:$Z,21,0),"")</f>
        <v/>
      </c>
      <c r="E419">
        <v>164</v>
      </c>
      <c r="F419" s="165" t="str">
        <f t="shared" si="109"/>
        <v>2年目旅費164</v>
      </c>
      <c r="G419" s="165" t="str">
        <f>IFERROR(+VLOOKUP(F419,インプットシート!$B:$Z,25,0),"")</f>
        <v/>
      </c>
      <c r="H419" s="165" t="str">
        <f>IFERROR(+VLOOKUP(F419,インプットシート!$B:$Z,21,0),"")</f>
        <v/>
      </c>
      <c r="I419">
        <v>164</v>
      </c>
      <c r="J419" s="165" t="str">
        <f t="shared" si="110"/>
        <v>2年目賃金（アルバイト）164</v>
      </c>
      <c r="K419" s="165" t="str">
        <f>IFERROR(+VLOOKUP(J419,インプットシート!$B:$Z,25,0),"")</f>
        <v/>
      </c>
      <c r="L419" s="165" t="str">
        <f>IFERROR(+VLOOKUP(J419,インプットシート!$B:$Z,21,0),"")</f>
        <v/>
      </c>
      <c r="M419">
        <v>164</v>
      </c>
      <c r="N419" s="165" t="str">
        <f t="shared" si="111"/>
        <v>2年目家賃164</v>
      </c>
      <c r="O419" s="165" t="str">
        <f>IFERROR(+VLOOKUP(N419,インプットシート!$B:$Z,25,0),"")</f>
        <v/>
      </c>
      <c r="P419" s="165" t="str">
        <f>IFERROR(+VLOOKUP(N419,インプットシート!$B:$Z,21,0),"")</f>
        <v/>
      </c>
      <c r="Q419">
        <v>164</v>
      </c>
      <c r="R419" s="165" t="str">
        <f t="shared" si="112"/>
        <v>2年目光熱水費164</v>
      </c>
      <c r="S419" s="165" t="str">
        <f>IFERROR(+VLOOKUP(R419,インプットシート!$B:$Z,25,0),"")</f>
        <v/>
      </c>
      <c r="T419" s="165" t="str">
        <f>IFERROR(+VLOOKUP(R419,インプットシート!$B:$Z,21,0),"")</f>
        <v/>
      </c>
      <c r="U419">
        <v>164</v>
      </c>
      <c r="V419" s="165" t="str">
        <f t="shared" si="113"/>
        <v>2年目備品購入費164</v>
      </c>
      <c r="W419" s="165" t="str">
        <f>IFERROR(+VLOOKUP(V419,インプットシート!$B:$Z,25,0),"")</f>
        <v/>
      </c>
      <c r="X419" s="165" t="str">
        <f>IFERROR(+VLOOKUP(V419,インプットシート!$B:$Z,21,0),"")</f>
        <v/>
      </c>
      <c r="Y419">
        <v>164</v>
      </c>
      <c r="Z419" s="165" t="str">
        <f t="shared" si="114"/>
        <v>2年目消耗品費164</v>
      </c>
      <c r="AA419" s="165" t="str">
        <f>IFERROR(+VLOOKUP(Z419,インプットシート!$B:$Z,25,0),"")</f>
        <v/>
      </c>
      <c r="AB419" s="165" t="str">
        <f>IFERROR(+VLOOKUP(Z419,インプットシート!$B:$Z,21,0),"")</f>
        <v/>
      </c>
      <c r="AC419">
        <v>164</v>
      </c>
      <c r="AD419" s="165" t="str">
        <f t="shared" si="115"/>
        <v>2年目借料損料164</v>
      </c>
      <c r="AE419" s="165" t="str">
        <f>IFERROR(+VLOOKUP(AD419,インプットシート!$B:$Z,25,0),"")</f>
        <v/>
      </c>
      <c r="AF419" s="165" t="str">
        <f>IFERROR(+VLOOKUP(AD419,インプットシート!$B:$Z,21,0),"")</f>
        <v/>
      </c>
      <c r="AG419">
        <v>164</v>
      </c>
      <c r="AH419" s="165" t="str">
        <f t="shared" si="116"/>
        <v>2年目印刷製本費164</v>
      </c>
      <c r="AI419" s="165" t="str">
        <f>IFERROR(+VLOOKUP(AH419,インプットシート!$B:$Z,25,0),"")</f>
        <v/>
      </c>
      <c r="AJ419" s="165" t="str">
        <f>IFERROR(+VLOOKUP(AH419,インプットシート!$B:$Z,21,0),"")</f>
        <v/>
      </c>
      <c r="AK419">
        <v>164</v>
      </c>
      <c r="AL419" s="165" t="str">
        <f t="shared" si="117"/>
        <v>2年目通信運搬費164</v>
      </c>
      <c r="AM419" s="165" t="str">
        <f>IFERROR(+VLOOKUP(AL419,インプットシート!$B:$Z,25,0),"")</f>
        <v/>
      </c>
      <c r="AN419" s="165" t="str">
        <f>IFERROR(+VLOOKUP(AL419,インプットシート!$B:$Z,21,0),"")</f>
        <v/>
      </c>
      <c r="AO419">
        <v>164</v>
      </c>
      <c r="AP419" s="165" t="str">
        <f t="shared" si="118"/>
        <v>2年目委託費164</v>
      </c>
      <c r="AQ419" s="165" t="str">
        <f>IFERROR(+VLOOKUP(AP419,インプットシート!$B:$Z,25,0),"")</f>
        <v/>
      </c>
      <c r="AR419" s="165" t="str">
        <f>IFERROR(+VLOOKUP(AP419,インプットシート!$B:$Z,21,0),"")</f>
        <v/>
      </c>
      <c r="AS419">
        <v>164</v>
      </c>
      <c r="AT419" s="165" t="str">
        <f t="shared" si="119"/>
        <v>2年目雑役務費164</v>
      </c>
      <c r="AU419" s="165" t="str">
        <f>IFERROR(+VLOOKUP(AT419,インプットシート!$B:$Z,25,0),"")</f>
        <v/>
      </c>
      <c r="AV419" s="165" t="str">
        <f>IFERROR(+VLOOKUP(AT419,インプットシート!$B:$Z,21,0),"")</f>
        <v/>
      </c>
      <c r="AW419">
        <v>164</v>
      </c>
      <c r="AX419" s="165" t="str">
        <f t="shared" si="120"/>
        <v>2年目保険料164</v>
      </c>
      <c r="AY419" s="165" t="str">
        <f>IFERROR(+VLOOKUP(AX419,インプットシート!$B:$Z,25,0),"")</f>
        <v/>
      </c>
      <c r="AZ419" s="165" t="str">
        <f>IFERROR(+VLOOKUP(AX419,インプットシート!$B:$Z,21,0),"")</f>
        <v/>
      </c>
      <c r="BA419">
        <v>164</v>
      </c>
      <c r="BB419" s="165" t="str">
        <f t="shared" si="121"/>
        <v>2年目その他の経費164</v>
      </c>
      <c r="BC419" s="165" t="str">
        <f>IFERROR(+VLOOKUP(BB419,インプットシート!$B:$Z,25,0),"")</f>
        <v/>
      </c>
      <c r="BD419" s="165" t="str">
        <f>IFERROR(+VLOOKUP(BB419,インプットシート!$B:$Z,21,0),"")</f>
        <v/>
      </c>
      <c r="BE419">
        <v>164</v>
      </c>
      <c r="BF419" s="165" t="str">
        <f t="shared" si="122"/>
        <v>2年目参加費収入164</v>
      </c>
      <c r="BG419" s="165" t="str">
        <f>IFERROR(+VLOOKUP(BF419,インプットシート!$B:$Z,25,0),"")</f>
        <v/>
      </c>
      <c r="BH419" s="165" t="str">
        <f>IFERROR(+VLOOKUP(BF419,インプットシート!$B:$Z,21,0),"")</f>
        <v/>
      </c>
      <c r="BI419">
        <v>164</v>
      </c>
      <c r="BJ419" s="165" t="str">
        <f t="shared" si="123"/>
        <v>2年目寄付金・協賛金収入164</v>
      </c>
      <c r="BK419" s="165" t="str">
        <f>IFERROR(+VLOOKUP(BJ419,インプットシート!$B:$Z,25,0),"")</f>
        <v/>
      </c>
      <c r="BL419" s="165" t="str">
        <f>IFERROR(+VLOOKUP(BJ419,インプットシート!$B:$Z,21,0),"")</f>
        <v/>
      </c>
      <c r="BM419">
        <v>164</v>
      </c>
      <c r="BN419" s="165" t="str">
        <f t="shared" si="124"/>
        <v>2年目一般会計繰入金164</v>
      </c>
      <c r="BO419" s="165" t="str">
        <f>IFERROR(+VLOOKUP(BN419,インプットシート!$B:$Z,25,0),"")</f>
        <v/>
      </c>
      <c r="BP419" s="165" t="str">
        <f>IFERROR(+VLOOKUP(BN419,インプットシート!$B:$Z,21,0),"")</f>
        <v/>
      </c>
      <c r="BQ419">
        <v>164</v>
      </c>
      <c r="BR419" s="165" t="str">
        <f t="shared" si="125"/>
        <v>2年目賃金（職員）164</v>
      </c>
      <c r="BS419" s="165" t="str">
        <f>IFERROR(+VLOOKUP(BR419,インプットシート!$B:$Z,25,0),"")</f>
        <v/>
      </c>
      <c r="BT419" s="165" t="str">
        <f>IFERROR(+VLOOKUP(BR419,インプットシート!$B:$Z,21,0),"")</f>
        <v/>
      </c>
    </row>
    <row r="420" spans="1:72">
      <c r="A420">
        <v>165</v>
      </c>
      <c r="B420" s="165" t="str">
        <f t="shared" si="108"/>
        <v>2年目謝金165</v>
      </c>
      <c r="C420" s="165" t="str">
        <f>IFERROR(+VLOOKUP(B420,インプットシート!$B:$Z,25,0),"")</f>
        <v/>
      </c>
      <c r="D420" s="165" t="str">
        <f>IFERROR(+VLOOKUP(B420,インプットシート!$B:$Z,21,0),"")</f>
        <v/>
      </c>
      <c r="E420">
        <v>165</v>
      </c>
      <c r="F420" s="165" t="str">
        <f t="shared" si="109"/>
        <v>2年目旅費165</v>
      </c>
      <c r="G420" s="165" t="str">
        <f>IFERROR(+VLOOKUP(F420,インプットシート!$B:$Z,25,0),"")</f>
        <v/>
      </c>
      <c r="H420" s="165" t="str">
        <f>IFERROR(+VLOOKUP(F420,インプットシート!$B:$Z,21,0),"")</f>
        <v/>
      </c>
      <c r="I420">
        <v>165</v>
      </c>
      <c r="J420" s="165" t="str">
        <f t="shared" si="110"/>
        <v>2年目賃金（アルバイト）165</v>
      </c>
      <c r="K420" s="165" t="str">
        <f>IFERROR(+VLOOKUP(J420,インプットシート!$B:$Z,25,0),"")</f>
        <v/>
      </c>
      <c r="L420" s="165" t="str">
        <f>IFERROR(+VLOOKUP(J420,インプットシート!$B:$Z,21,0),"")</f>
        <v/>
      </c>
      <c r="M420">
        <v>165</v>
      </c>
      <c r="N420" s="165" t="str">
        <f t="shared" si="111"/>
        <v>2年目家賃165</v>
      </c>
      <c r="O420" s="165" t="str">
        <f>IFERROR(+VLOOKUP(N420,インプットシート!$B:$Z,25,0),"")</f>
        <v/>
      </c>
      <c r="P420" s="165" t="str">
        <f>IFERROR(+VLOOKUP(N420,インプットシート!$B:$Z,21,0),"")</f>
        <v/>
      </c>
      <c r="Q420">
        <v>165</v>
      </c>
      <c r="R420" s="165" t="str">
        <f t="shared" si="112"/>
        <v>2年目光熱水費165</v>
      </c>
      <c r="S420" s="165" t="str">
        <f>IFERROR(+VLOOKUP(R420,インプットシート!$B:$Z,25,0),"")</f>
        <v/>
      </c>
      <c r="T420" s="165" t="str">
        <f>IFERROR(+VLOOKUP(R420,インプットシート!$B:$Z,21,0),"")</f>
        <v/>
      </c>
      <c r="U420">
        <v>165</v>
      </c>
      <c r="V420" s="165" t="str">
        <f t="shared" si="113"/>
        <v>2年目備品購入費165</v>
      </c>
      <c r="W420" s="165" t="str">
        <f>IFERROR(+VLOOKUP(V420,インプットシート!$B:$Z,25,0),"")</f>
        <v/>
      </c>
      <c r="X420" s="165" t="str">
        <f>IFERROR(+VLOOKUP(V420,インプットシート!$B:$Z,21,0),"")</f>
        <v/>
      </c>
      <c r="Y420">
        <v>165</v>
      </c>
      <c r="Z420" s="165" t="str">
        <f t="shared" si="114"/>
        <v>2年目消耗品費165</v>
      </c>
      <c r="AA420" s="165" t="str">
        <f>IFERROR(+VLOOKUP(Z420,インプットシート!$B:$Z,25,0),"")</f>
        <v/>
      </c>
      <c r="AB420" s="165" t="str">
        <f>IFERROR(+VLOOKUP(Z420,インプットシート!$B:$Z,21,0),"")</f>
        <v/>
      </c>
      <c r="AC420">
        <v>165</v>
      </c>
      <c r="AD420" s="165" t="str">
        <f t="shared" si="115"/>
        <v>2年目借料損料165</v>
      </c>
      <c r="AE420" s="165" t="str">
        <f>IFERROR(+VLOOKUP(AD420,インプットシート!$B:$Z,25,0),"")</f>
        <v/>
      </c>
      <c r="AF420" s="165" t="str">
        <f>IFERROR(+VLOOKUP(AD420,インプットシート!$B:$Z,21,0),"")</f>
        <v/>
      </c>
      <c r="AG420">
        <v>165</v>
      </c>
      <c r="AH420" s="165" t="str">
        <f t="shared" si="116"/>
        <v>2年目印刷製本費165</v>
      </c>
      <c r="AI420" s="165" t="str">
        <f>IFERROR(+VLOOKUP(AH420,インプットシート!$B:$Z,25,0),"")</f>
        <v/>
      </c>
      <c r="AJ420" s="165" t="str">
        <f>IFERROR(+VLOOKUP(AH420,インプットシート!$B:$Z,21,0),"")</f>
        <v/>
      </c>
      <c r="AK420">
        <v>165</v>
      </c>
      <c r="AL420" s="165" t="str">
        <f t="shared" si="117"/>
        <v>2年目通信運搬費165</v>
      </c>
      <c r="AM420" s="165" t="str">
        <f>IFERROR(+VLOOKUP(AL420,インプットシート!$B:$Z,25,0),"")</f>
        <v/>
      </c>
      <c r="AN420" s="165" t="str">
        <f>IFERROR(+VLOOKUP(AL420,インプットシート!$B:$Z,21,0),"")</f>
        <v/>
      </c>
      <c r="AO420">
        <v>165</v>
      </c>
      <c r="AP420" s="165" t="str">
        <f t="shared" si="118"/>
        <v>2年目委託費165</v>
      </c>
      <c r="AQ420" s="165" t="str">
        <f>IFERROR(+VLOOKUP(AP420,インプットシート!$B:$Z,25,0),"")</f>
        <v/>
      </c>
      <c r="AR420" s="165" t="str">
        <f>IFERROR(+VLOOKUP(AP420,インプットシート!$B:$Z,21,0),"")</f>
        <v/>
      </c>
      <c r="AS420">
        <v>165</v>
      </c>
      <c r="AT420" s="165" t="str">
        <f t="shared" si="119"/>
        <v>2年目雑役務費165</v>
      </c>
      <c r="AU420" s="165" t="str">
        <f>IFERROR(+VLOOKUP(AT420,インプットシート!$B:$Z,25,0),"")</f>
        <v/>
      </c>
      <c r="AV420" s="165" t="str">
        <f>IFERROR(+VLOOKUP(AT420,インプットシート!$B:$Z,21,0),"")</f>
        <v/>
      </c>
      <c r="AW420">
        <v>165</v>
      </c>
      <c r="AX420" s="165" t="str">
        <f t="shared" si="120"/>
        <v>2年目保険料165</v>
      </c>
      <c r="AY420" s="165" t="str">
        <f>IFERROR(+VLOOKUP(AX420,インプットシート!$B:$Z,25,0),"")</f>
        <v/>
      </c>
      <c r="AZ420" s="165" t="str">
        <f>IFERROR(+VLOOKUP(AX420,インプットシート!$B:$Z,21,0),"")</f>
        <v/>
      </c>
      <c r="BA420">
        <v>165</v>
      </c>
      <c r="BB420" s="165" t="str">
        <f t="shared" si="121"/>
        <v>2年目その他の経費165</v>
      </c>
      <c r="BC420" s="165" t="str">
        <f>IFERROR(+VLOOKUP(BB420,インプットシート!$B:$Z,25,0),"")</f>
        <v/>
      </c>
      <c r="BD420" s="165" t="str">
        <f>IFERROR(+VLOOKUP(BB420,インプットシート!$B:$Z,21,0),"")</f>
        <v/>
      </c>
      <c r="BE420">
        <v>165</v>
      </c>
      <c r="BF420" s="165" t="str">
        <f t="shared" si="122"/>
        <v>2年目参加費収入165</v>
      </c>
      <c r="BG420" s="165" t="str">
        <f>IFERROR(+VLOOKUP(BF420,インプットシート!$B:$Z,25,0),"")</f>
        <v/>
      </c>
      <c r="BH420" s="165" t="str">
        <f>IFERROR(+VLOOKUP(BF420,インプットシート!$B:$Z,21,0),"")</f>
        <v/>
      </c>
      <c r="BI420">
        <v>165</v>
      </c>
      <c r="BJ420" s="165" t="str">
        <f t="shared" si="123"/>
        <v>2年目寄付金・協賛金収入165</v>
      </c>
      <c r="BK420" s="165" t="str">
        <f>IFERROR(+VLOOKUP(BJ420,インプットシート!$B:$Z,25,0),"")</f>
        <v/>
      </c>
      <c r="BL420" s="165" t="str">
        <f>IFERROR(+VLOOKUP(BJ420,インプットシート!$B:$Z,21,0),"")</f>
        <v/>
      </c>
      <c r="BM420">
        <v>165</v>
      </c>
      <c r="BN420" s="165" t="str">
        <f t="shared" si="124"/>
        <v>2年目一般会計繰入金165</v>
      </c>
      <c r="BO420" s="165" t="str">
        <f>IFERROR(+VLOOKUP(BN420,インプットシート!$B:$Z,25,0),"")</f>
        <v/>
      </c>
      <c r="BP420" s="165" t="str">
        <f>IFERROR(+VLOOKUP(BN420,インプットシート!$B:$Z,21,0),"")</f>
        <v/>
      </c>
      <c r="BQ420">
        <v>165</v>
      </c>
      <c r="BR420" s="165" t="str">
        <f t="shared" si="125"/>
        <v>2年目賃金（職員）165</v>
      </c>
      <c r="BS420" s="165" t="str">
        <f>IFERROR(+VLOOKUP(BR420,インプットシート!$B:$Z,25,0),"")</f>
        <v/>
      </c>
      <c r="BT420" s="165" t="str">
        <f>IFERROR(+VLOOKUP(BR420,インプットシート!$B:$Z,21,0),"")</f>
        <v/>
      </c>
    </row>
    <row r="421" spans="1:72">
      <c r="A421">
        <v>166</v>
      </c>
      <c r="B421" s="165" t="str">
        <f t="shared" si="108"/>
        <v>2年目謝金166</v>
      </c>
      <c r="C421" s="165" t="str">
        <f>IFERROR(+VLOOKUP(B421,インプットシート!$B:$Z,25,0),"")</f>
        <v/>
      </c>
      <c r="D421" s="165" t="str">
        <f>IFERROR(+VLOOKUP(B421,インプットシート!$B:$Z,21,0),"")</f>
        <v/>
      </c>
      <c r="E421">
        <v>166</v>
      </c>
      <c r="F421" s="165" t="str">
        <f t="shared" si="109"/>
        <v>2年目旅費166</v>
      </c>
      <c r="G421" s="165" t="str">
        <f>IFERROR(+VLOOKUP(F421,インプットシート!$B:$Z,25,0),"")</f>
        <v/>
      </c>
      <c r="H421" s="165" t="str">
        <f>IFERROR(+VLOOKUP(F421,インプットシート!$B:$Z,21,0),"")</f>
        <v/>
      </c>
      <c r="I421">
        <v>166</v>
      </c>
      <c r="J421" s="165" t="str">
        <f t="shared" si="110"/>
        <v>2年目賃金（アルバイト）166</v>
      </c>
      <c r="K421" s="165" t="str">
        <f>IFERROR(+VLOOKUP(J421,インプットシート!$B:$Z,25,0),"")</f>
        <v/>
      </c>
      <c r="L421" s="165" t="str">
        <f>IFERROR(+VLOOKUP(J421,インプットシート!$B:$Z,21,0),"")</f>
        <v/>
      </c>
      <c r="M421">
        <v>166</v>
      </c>
      <c r="N421" s="165" t="str">
        <f t="shared" si="111"/>
        <v>2年目家賃166</v>
      </c>
      <c r="O421" s="165" t="str">
        <f>IFERROR(+VLOOKUP(N421,インプットシート!$B:$Z,25,0),"")</f>
        <v/>
      </c>
      <c r="P421" s="165" t="str">
        <f>IFERROR(+VLOOKUP(N421,インプットシート!$B:$Z,21,0),"")</f>
        <v/>
      </c>
      <c r="Q421">
        <v>166</v>
      </c>
      <c r="R421" s="165" t="str">
        <f t="shared" si="112"/>
        <v>2年目光熱水費166</v>
      </c>
      <c r="S421" s="165" t="str">
        <f>IFERROR(+VLOOKUP(R421,インプットシート!$B:$Z,25,0),"")</f>
        <v/>
      </c>
      <c r="T421" s="165" t="str">
        <f>IFERROR(+VLOOKUP(R421,インプットシート!$B:$Z,21,0),"")</f>
        <v/>
      </c>
      <c r="U421">
        <v>166</v>
      </c>
      <c r="V421" s="165" t="str">
        <f t="shared" si="113"/>
        <v>2年目備品購入費166</v>
      </c>
      <c r="W421" s="165" t="str">
        <f>IFERROR(+VLOOKUP(V421,インプットシート!$B:$Z,25,0),"")</f>
        <v/>
      </c>
      <c r="X421" s="165" t="str">
        <f>IFERROR(+VLOOKUP(V421,インプットシート!$B:$Z,21,0),"")</f>
        <v/>
      </c>
      <c r="Y421">
        <v>166</v>
      </c>
      <c r="Z421" s="165" t="str">
        <f t="shared" si="114"/>
        <v>2年目消耗品費166</v>
      </c>
      <c r="AA421" s="165" t="str">
        <f>IFERROR(+VLOOKUP(Z421,インプットシート!$B:$Z,25,0),"")</f>
        <v/>
      </c>
      <c r="AB421" s="165" t="str">
        <f>IFERROR(+VLOOKUP(Z421,インプットシート!$B:$Z,21,0),"")</f>
        <v/>
      </c>
      <c r="AC421">
        <v>166</v>
      </c>
      <c r="AD421" s="165" t="str">
        <f t="shared" si="115"/>
        <v>2年目借料損料166</v>
      </c>
      <c r="AE421" s="165" t="str">
        <f>IFERROR(+VLOOKUP(AD421,インプットシート!$B:$Z,25,0),"")</f>
        <v/>
      </c>
      <c r="AF421" s="165" t="str">
        <f>IFERROR(+VLOOKUP(AD421,インプットシート!$B:$Z,21,0),"")</f>
        <v/>
      </c>
      <c r="AG421">
        <v>166</v>
      </c>
      <c r="AH421" s="165" t="str">
        <f t="shared" si="116"/>
        <v>2年目印刷製本費166</v>
      </c>
      <c r="AI421" s="165" t="str">
        <f>IFERROR(+VLOOKUP(AH421,インプットシート!$B:$Z,25,0),"")</f>
        <v/>
      </c>
      <c r="AJ421" s="165" t="str">
        <f>IFERROR(+VLOOKUP(AH421,インプットシート!$B:$Z,21,0),"")</f>
        <v/>
      </c>
      <c r="AK421">
        <v>166</v>
      </c>
      <c r="AL421" s="165" t="str">
        <f t="shared" si="117"/>
        <v>2年目通信運搬費166</v>
      </c>
      <c r="AM421" s="165" t="str">
        <f>IFERROR(+VLOOKUP(AL421,インプットシート!$B:$Z,25,0),"")</f>
        <v/>
      </c>
      <c r="AN421" s="165" t="str">
        <f>IFERROR(+VLOOKUP(AL421,インプットシート!$B:$Z,21,0),"")</f>
        <v/>
      </c>
      <c r="AO421">
        <v>166</v>
      </c>
      <c r="AP421" s="165" t="str">
        <f t="shared" si="118"/>
        <v>2年目委託費166</v>
      </c>
      <c r="AQ421" s="165" t="str">
        <f>IFERROR(+VLOOKUP(AP421,インプットシート!$B:$Z,25,0),"")</f>
        <v/>
      </c>
      <c r="AR421" s="165" t="str">
        <f>IFERROR(+VLOOKUP(AP421,インプットシート!$B:$Z,21,0),"")</f>
        <v/>
      </c>
      <c r="AS421">
        <v>166</v>
      </c>
      <c r="AT421" s="165" t="str">
        <f t="shared" si="119"/>
        <v>2年目雑役務費166</v>
      </c>
      <c r="AU421" s="165" t="str">
        <f>IFERROR(+VLOOKUP(AT421,インプットシート!$B:$Z,25,0),"")</f>
        <v/>
      </c>
      <c r="AV421" s="165" t="str">
        <f>IFERROR(+VLOOKUP(AT421,インプットシート!$B:$Z,21,0),"")</f>
        <v/>
      </c>
      <c r="AW421">
        <v>166</v>
      </c>
      <c r="AX421" s="165" t="str">
        <f t="shared" si="120"/>
        <v>2年目保険料166</v>
      </c>
      <c r="AY421" s="165" t="str">
        <f>IFERROR(+VLOOKUP(AX421,インプットシート!$B:$Z,25,0),"")</f>
        <v/>
      </c>
      <c r="AZ421" s="165" t="str">
        <f>IFERROR(+VLOOKUP(AX421,インプットシート!$B:$Z,21,0),"")</f>
        <v/>
      </c>
      <c r="BA421">
        <v>166</v>
      </c>
      <c r="BB421" s="165" t="str">
        <f t="shared" si="121"/>
        <v>2年目その他の経費166</v>
      </c>
      <c r="BC421" s="165" t="str">
        <f>IFERROR(+VLOOKUP(BB421,インプットシート!$B:$Z,25,0),"")</f>
        <v/>
      </c>
      <c r="BD421" s="165" t="str">
        <f>IFERROR(+VLOOKUP(BB421,インプットシート!$B:$Z,21,0),"")</f>
        <v/>
      </c>
      <c r="BE421">
        <v>166</v>
      </c>
      <c r="BF421" s="165" t="str">
        <f t="shared" si="122"/>
        <v>2年目参加費収入166</v>
      </c>
      <c r="BG421" s="165" t="str">
        <f>IFERROR(+VLOOKUP(BF421,インプットシート!$B:$Z,25,0),"")</f>
        <v/>
      </c>
      <c r="BH421" s="165" t="str">
        <f>IFERROR(+VLOOKUP(BF421,インプットシート!$B:$Z,21,0),"")</f>
        <v/>
      </c>
      <c r="BI421">
        <v>166</v>
      </c>
      <c r="BJ421" s="165" t="str">
        <f t="shared" si="123"/>
        <v>2年目寄付金・協賛金収入166</v>
      </c>
      <c r="BK421" s="165" t="str">
        <f>IFERROR(+VLOOKUP(BJ421,インプットシート!$B:$Z,25,0),"")</f>
        <v/>
      </c>
      <c r="BL421" s="165" t="str">
        <f>IFERROR(+VLOOKUP(BJ421,インプットシート!$B:$Z,21,0),"")</f>
        <v/>
      </c>
      <c r="BM421">
        <v>166</v>
      </c>
      <c r="BN421" s="165" t="str">
        <f t="shared" si="124"/>
        <v>2年目一般会計繰入金166</v>
      </c>
      <c r="BO421" s="165" t="str">
        <f>IFERROR(+VLOOKUP(BN421,インプットシート!$B:$Z,25,0),"")</f>
        <v/>
      </c>
      <c r="BP421" s="165" t="str">
        <f>IFERROR(+VLOOKUP(BN421,インプットシート!$B:$Z,21,0),"")</f>
        <v/>
      </c>
      <c r="BQ421">
        <v>166</v>
      </c>
      <c r="BR421" s="165" t="str">
        <f t="shared" si="125"/>
        <v>2年目賃金（職員）166</v>
      </c>
      <c r="BS421" s="165" t="str">
        <f>IFERROR(+VLOOKUP(BR421,インプットシート!$B:$Z,25,0),"")</f>
        <v/>
      </c>
      <c r="BT421" s="165" t="str">
        <f>IFERROR(+VLOOKUP(BR421,インプットシート!$B:$Z,21,0),"")</f>
        <v/>
      </c>
    </row>
    <row r="422" spans="1:72">
      <c r="A422">
        <v>167</v>
      </c>
      <c r="B422" s="165" t="str">
        <f t="shared" si="108"/>
        <v>2年目謝金167</v>
      </c>
      <c r="C422" s="165" t="str">
        <f>IFERROR(+VLOOKUP(B422,インプットシート!$B:$Z,25,0),"")</f>
        <v/>
      </c>
      <c r="D422" s="165" t="str">
        <f>IFERROR(+VLOOKUP(B422,インプットシート!$B:$Z,21,0),"")</f>
        <v/>
      </c>
      <c r="E422">
        <v>167</v>
      </c>
      <c r="F422" s="165" t="str">
        <f t="shared" si="109"/>
        <v>2年目旅費167</v>
      </c>
      <c r="G422" s="165" t="str">
        <f>IFERROR(+VLOOKUP(F422,インプットシート!$B:$Z,25,0),"")</f>
        <v/>
      </c>
      <c r="H422" s="165" t="str">
        <f>IFERROR(+VLOOKUP(F422,インプットシート!$B:$Z,21,0),"")</f>
        <v/>
      </c>
      <c r="I422">
        <v>167</v>
      </c>
      <c r="J422" s="165" t="str">
        <f t="shared" si="110"/>
        <v>2年目賃金（アルバイト）167</v>
      </c>
      <c r="K422" s="165" t="str">
        <f>IFERROR(+VLOOKUP(J422,インプットシート!$B:$Z,25,0),"")</f>
        <v/>
      </c>
      <c r="L422" s="165" t="str">
        <f>IFERROR(+VLOOKUP(J422,インプットシート!$B:$Z,21,0),"")</f>
        <v/>
      </c>
      <c r="M422">
        <v>167</v>
      </c>
      <c r="N422" s="165" t="str">
        <f t="shared" si="111"/>
        <v>2年目家賃167</v>
      </c>
      <c r="O422" s="165" t="str">
        <f>IFERROR(+VLOOKUP(N422,インプットシート!$B:$Z,25,0),"")</f>
        <v/>
      </c>
      <c r="P422" s="165" t="str">
        <f>IFERROR(+VLOOKUP(N422,インプットシート!$B:$Z,21,0),"")</f>
        <v/>
      </c>
      <c r="Q422">
        <v>167</v>
      </c>
      <c r="R422" s="165" t="str">
        <f t="shared" si="112"/>
        <v>2年目光熱水費167</v>
      </c>
      <c r="S422" s="165" t="str">
        <f>IFERROR(+VLOOKUP(R422,インプットシート!$B:$Z,25,0),"")</f>
        <v/>
      </c>
      <c r="T422" s="165" t="str">
        <f>IFERROR(+VLOOKUP(R422,インプットシート!$B:$Z,21,0),"")</f>
        <v/>
      </c>
      <c r="U422">
        <v>167</v>
      </c>
      <c r="V422" s="165" t="str">
        <f t="shared" si="113"/>
        <v>2年目備品購入費167</v>
      </c>
      <c r="W422" s="165" t="str">
        <f>IFERROR(+VLOOKUP(V422,インプットシート!$B:$Z,25,0),"")</f>
        <v/>
      </c>
      <c r="X422" s="165" t="str">
        <f>IFERROR(+VLOOKUP(V422,インプットシート!$B:$Z,21,0),"")</f>
        <v/>
      </c>
      <c r="Y422">
        <v>167</v>
      </c>
      <c r="Z422" s="165" t="str">
        <f t="shared" si="114"/>
        <v>2年目消耗品費167</v>
      </c>
      <c r="AA422" s="165" t="str">
        <f>IFERROR(+VLOOKUP(Z422,インプットシート!$B:$Z,25,0),"")</f>
        <v/>
      </c>
      <c r="AB422" s="165" t="str">
        <f>IFERROR(+VLOOKUP(Z422,インプットシート!$B:$Z,21,0),"")</f>
        <v/>
      </c>
      <c r="AC422">
        <v>167</v>
      </c>
      <c r="AD422" s="165" t="str">
        <f t="shared" si="115"/>
        <v>2年目借料損料167</v>
      </c>
      <c r="AE422" s="165" t="str">
        <f>IFERROR(+VLOOKUP(AD422,インプットシート!$B:$Z,25,0),"")</f>
        <v/>
      </c>
      <c r="AF422" s="165" t="str">
        <f>IFERROR(+VLOOKUP(AD422,インプットシート!$B:$Z,21,0),"")</f>
        <v/>
      </c>
      <c r="AG422">
        <v>167</v>
      </c>
      <c r="AH422" s="165" t="str">
        <f t="shared" si="116"/>
        <v>2年目印刷製本費167</v>
      </c>
      <c r="AI422" s="165" t="str">
        <f>IFERROR(+VLOOKUP(AH422,インプットシート!$B:$Z,25,0),"")</f>
        <v/>
      </c>
      <c r="AJ422" s="165" t="str">
        <f>IFERROR(+VLOOKUP(AH422,インプットシート!$B:$Z,21,0),"")</f>
        <v/>
      </c>
      <c r="AK422">
        <v>167</v>
      </c>
      <c r="AL422" s="165" t="str">
        <f t="shared" si="117"/>
        <v>2年目通信運搬費167</v>
      </c>
      <c r="AM422" s="165" t="str">
        <f>IFERROR(+VLOOKUP(AL422,インプットシート!$B:$Z,25,0),"")</f>
        <v/>
      </c>
      <c r="AN422" s="165" t="str">
        <f>IFERROR(+VLOOKUP(AL422,インプットシート!$B:$Z,21,0),"")</f>
        <v/>
      </c>
      <c r="AO422">
        <v>167</v>
      </c>
      <c r="AP422" s="165" t="str">
        <f t="shared" si="118"/>
        <v>2年目委託費167</v>
      </c>
      <c r="AQ422" s="165" t="str">
        <f>IFERROR(+VLOOKUP(AP422,インプットシート!$B:$Z,25,0),"")</f>
        <v/>
      </c>
      <c r="AR422" s="165" t="str">
        <f>IFERROR(+VLOOKUP(AP422,インプットシート!$B:$Z,21,0),"")</f>
        <v/>
      </c>
      <c r="AS422">
        <v>167</v>
      </c>
      <c r="AT422" s="165" t="str">
        <f t="shared" si="119"/>
        <v>2年目雑役務費167</v>
      </c>
      <c r="AU422" s="165" t="str">
        <f>IFERROR(+VLOOKUP(AT422,インプットシート!$B:$Z,25,0),"")</f>
        <v/>
      </c>
      <c r="AV422" s="165" t="str">
        <f>IFERROR(+VLOOKUP(AT422,インプットシート!$B:$Z,21,0),"")</f>
        <v/>
      </c>
      <c r="AW422">
        <v>167</v>
      </c>
      <c r="AX422" s="165" t="str">
        <f t="shared" si="120"/>
        <v>2年目保険料167</v>
      </c>
      <c r="AY422" s="165" t="str">
        <f>IFERROR(+VLOOKUP(AX422,インプットシート!$B:$Z,25,0),"")</f>
        <v/>
      </c>
      <c r="AZ422" s="165" t="str">
        <f>IFERROR(+VLOOKUP(AX422,インプットシート!$B:$Z,21,0),"")</f>
        <v/>
      </c>
      <c r="BA422">
        <v>167</v>
      </c>
      <c r="BB422" s="165" t="str">
        <f t="shared" si="121"/>
        <v>2年目その他の経費167</v>
      </c>
      <c r="BC422" s="165" t="str">
        <f>IFERROR(+VLOOKUP(BB422,インプットシート!$B:$Z,25,0),"")</f>
        <v/>
      </c>
      <c r="BD422" s="165" t="str">
        <f>IFERROR(+VLOOKUP(BB422,インプットシート!$B:$Z,21,0),"")</f>
        <v/>
      </c>
      <c r="BE422">
        <v>167</v>
      </c>
      <c r="BF422" s="165" t="str">
        <f t="shared" si="122"/>
        <v>2年目参加費収入167</v>
      </c>
      <c r="BG422" s="165" t="str">
        <f>IFERROR(+VLOOKUP(BF422,インプットシート!$B:$Z,25,0),"")</f>
        <v/>
      </c>
      <c r="BH422" s="165" t="str">
        <f>IFERROR(+VLOOKUP(BF422,インプットシート!$B:$Z,21,0),"")</f>
        <v/>
      </c>
      <c r="BI422">
        <v>167</v>
      </c>
      <c r="BJ422" s="165" t="str">
        <f t="shared" si="123"/>
        <v>2年目寄付金・協賛金収入167</v>
      </c>
      <c r="BK422" s="165" t="str">
        <f>IFERROR(+VLOOKUP(BJ422,インプットシート!$B:$Z,25,0),"")</f>
        <v/>
      </c>
      <c r="BL422" s="165" t="str">
        <f>IFERROR(+VLOOKUP(BJ422,インプットシート!$B:$Z,21,0),"")</f>
        <v/>
      </c>
      <c r="BM422">
        <v>167</v>
      </c>
      <c r="BN422" s="165" t="str">
        <f t="shared" si="124"/>
        <v>2年目一般会計繰入金167</v>
      </c>
      <c r="BO422" s="165" t="str">
        <f>IFERROR(+VLOOKUP(BN422,インプットシート!$B:$Z,25,0),"")</f>
        <v/>
      </c>
      <c r="BP422" s="165" t="str">
        <f>IFERROR(+VLOOKUP(BN422,インプットシート!$B:$Z,21,0),"")</f>
        <v/>
      </c>
      <c r="BQ422">
        <v>167</v>
      </c>
      <c r="BR422" s="165" t="str">
        <f t="shared" si="125"/>
        <v>2年目賃金（職員）167</v>
      </c>
      <c r="BS422" s="165" t="str">
        <f>IFERROR(+VLOOKUP(BR422,インプットシート!$B:$Z,25,0),"")</f>
        <v/>
      </c>
      <c r="BT422" s="165" t="str">
        <f>IFERROR(+VLOOKUP(BR422,インプットシート!$B:$Z,21,0),"")</f>
        <v/>
      </c>
    </row>
    <row r="423" spans="1:72">
      <c r="A423">
        <v>168</v>
      </c>
      <c r="B423" s="165" t="str">
        <f t="shared" si="108"/>
        <v>2年目謝金168</v>
      </c>
      <c r="C423" s="165" t="str">
        <f>IFERROR(+VLOOKUP(B423,インプットシート!$B:$Z,25,0),"")</f>
        <v/>
      </c>
      <c r="D423" s="165" t="str">
        <f>IFERROR(+VLOOKUP(B423,インプットシート!$B:$Z,21,0),"")</f>
        <v/>
      </c>
      <c r="E423">
        <v>168</v>
      </c>
      <c r="F423" s="165" t="str">
        <f t="shared" si="109"/>
        <v>2年目旅費168</v>
      </c>
      <c r="G423" s="165" t="str">
        <f>IFERROR(+VLOOKUP(F423,インプットシート!$B:$Z,25,0),"")</f>
        <v/>
      </c>
      <c r="H423" s="165" t="str">
        <f>IFERROR(+VLOOKUP(F423,インプットシート!$B:$Z,21,0),"")</f>
        <v/>
      </c>
      <c r="I423">
        <v>168</v>
      </c>
      <c r="J423" s="165" t="str">
        <f t="shared" si="110"/>
        <v>2年目賃金（アルバイト）168</v>
      </c>
      <c r="K423" s="165" t="str">
        <f>IFERROR(+VLOOKUP(J423,インプットシート!$B:$Z,25,0),"")</f>
        <v/>
      </c>
      <c r="L423" s="165" t="str">
        <f>IFERROR(+VLOOKUP(J423,インプットシート!$B:$Z,21,0),"")</f>
        <v/>
      </c>
      <c r="M423">
        <v>168</v>
      </c>
      <c r="N423" s="165" t="str">
        <f t="shared" si="111"/>
        <v>2年目家賃168</v>
      </c>
      <c r="O423" s="165" t="str">
        <f>IFERROR(+VLOOKUP(N423,インプットシート!$B:$Z,25,0),"")</f>
        <v/>
      </c>
      <c r="P423" s="165" t="str">
        <f>IFERROR(+VLOOKUP(N423,インプットシート!$B:$Z,21,0),"")</f>
        <v/>
      </c>
      <c r="Q423">
        <v>168</v>
      </c>
      <c r="R423" s="165" t="str">
        <f t="shared" si="112"/>
        <v>2年目光熱水費168</v>
      </c>
      <c r="S423" s="165" t="str">
        <f>IFERROR(+VLOOKUP(R423,インプットシート!$B:$Z,25,0),"")</f>
        <v/>
      </c>
      <c r="T423" s="165" t="str">
        <f>IFERROR(+VLOOKUP(R423,インプットシート!$B:$Z,21,0),"")</f>
        <v/>
      </c>
      <c r="U423">
        <v>168</v>
      </c>
      <c r="V423" s="165" t="str">
        <f t="shared" si="113"/>
        <v>2年目備品購入費168</v>
      </c>
      <c r="W423" s="165" t="str">
        <f>IFERROR(+VLOOKUP(V423,インプットシート!$B:$Z,25,0),"")</f>
        <v/>
      </c>
      <c r="X423" s="165" t="str">
        <f>IFERROR(+VLOOKUP(V423,インプットシート!$B:$Z,21,0),"")</f>
        <v/>
      </c>
      <c r="Y423">
        <v>168</v>
      </c>
      <c r="Z423" s="165" t="str">
        <f t="shared" si="114"/>
        <v>2年目消耗品費168</v>
      </c>
      <c r="AA423" s="165" t="str">
        <f>IFERROR(+VLOOKUP(Z423,インプットシート!$B:$Z,25,0),"")</f>
        <v/>
      </c>
      <c r="AB423" s="165" t="str">
        <f>IFERROR(+VLOOKUP(Z423,インプットシート!$B:$Z,21,0),"")</f>
        <v/>
      </c>
      <c r="AC423">
        <v>168</v>
      </c>
      <c r="AD423" s="165" t="str">
        <f t="shared" si="115"/>
        <v>2年目借料損料168</v>
      </c>
      <c r="AE423" s="165" t="str">
        <f>IFERROR(+VLOOKUP(AD423,インプットシート!$B:$Z,25,0),"")</f>
        <v/>
      </c>
      <c r="AF423" s="165" t="str">
        <f>IFERROR(+VLOOKUP(AD423,インプットシート!$B:$Z,21,0),"")</f>
        <v/>
      </c>
      <c r="AG423">
        <v>168</v>
      </c>
      <c r="AH423" s="165" t="str">
        <f t="shared" si="116"/>
        <v>2年目印刷製本費168</v>
      </c>
      <c r="AI423" s="165" t="str">
        <f>IFERROR(+VLOOKUP(AH423,インプットシート!$B:$Z,25,0),"")</f>
        <v/>
      </c>
      <c r="AJ423" s="165" t="str">
        <f>IFERROR(+VLOOKUP(AH423,インプットシート!$B:$Z,21,0),"")</f>
        <v/>
      </c>
      <c r="AK423">
        <v>168</v>
      </c>
      <c r="AL423" s="165" t="str">
        <f t="shared" si="117"/>
        <v>2年目通信運搬費168</v>
      </c>
      <c r="AM423" s="165" t="str">
        <f>IFERROR(+VLOOKUP(AL423,インプットシート!$B:$Z,25,0),"")</f>
        <v/>
      </c>
      <c r="AN423" s="165" t="str">
        <f>IFERROR(+VLOOKUP(AL423,インプットシート!$B:$Z,21,0),"")</f>
        <v/>
      </c>
      <c r="AO423">
        <v>168</v>
      </c>
      <c r="AP423" s="165" t="str">
        <f t="shared" si="118"/>
        <v>2年目委託費168</v>
      </c>
      <c r="AQ423" s="165" t="str">
        <f>IFERROR(+VLOOKUP(AP423,インプットシート!$B:$Z,25,0),"")</f>
        <v/>
      </c>
      <c r="AR423" s="165" t="str">
        <f>IFERROR(+VLOOKUP(AP423,インプットシート!$B:$Z,21,0),"")</f>
        <v/>
      </c>
      <c r="AS423">
        <v>168</v>
      </c>
      <c r="AT423" s="165" t="str">
        <f t="shared" si="119"/>
        <v>2年目雑役務費168</v>
      </c>
      <c r="AU423" s="165" t="str">
        <f>IFERROR(+VLOOKUP(AT423,インプットシート!$B:$Z,25,0),"")</f>
        <v/>
      </c>
      <c r="AV423" s="165" t="str">
        <f>IFERROR(+VLOOKUP(AT423,インプットシート!$B:$Z,21,0),"")</f>
        <v/>
      </c>
      <c r="AW423">
        <v>168</v>
      </c>
      <c r="AX423" s="165" t="str">
        <f t="shared" si="120"/>
        <v>2年目保険料168</v>
      </c>
      <c r="AY423" s="165" t="str">
        <f>IFERROR(+VLOOKUP(AX423,インプットシート!$B:$Z,25,0),"")</f>
        <v/>
      </c>
      <c r="AZ423" s="165" t="str">
        <f>IFERROR(+VLOOKUP(AX423,インプットシート!$B:$Z,21,0),"")</f>
        <v/>
      </c>
      <c r="BA423">
        <v>168</v>
      </c>
      <c r="BB423" s="165" t="str">
        <f t="shared" si="121"/>
        <v>2年目その他の経費168</v>
      </c>
      <c r="BC423" s="165" t="str">
        <f>IFERROR(+VLOOKUP(BB423,インプットシート!$B:$Z,25,0),"")</f>
        <v/>
      </c>
      <c r="BD423" s="165" t="str">
        <f>IFERROR(+VLOOKUP(BB423,インプットシート!$B:$Z,21,0),"")</f>
        <v/>
      </c>
      <c r="BE423">
        <v>168</v>
      </c>
      <c r="BF423" s="165" t="str">
        <f t="shared" si="122"/>
        <v>2年目参加費収入168</v>
      </c>
      <c r="BG423" s="165" t="str">
        <f>IFERROR(+VLOOKUP(BF423,インプットシート!$B:$Z,25,0),"")</f>
        <v/>
      </c>
      <c r="BH423" s="165" t="str">
        <f>IFERROR(+VLOOKUP(BF423,インプットシート!$B:$Z,21,0),"")</f>
        <v/>
      </c>
      <c r="BI423">
        <v>168</v>
      </c>
      <c r="BJ423" s="165" t="str">
        <f t="shared" si="123"/>
        <v>2年目寄付金・協賛金収入168</v>
      </c>
      <c r="BK423" s="165" t="str">
        <f>IFERROR(+VLOOKUP(BJ423,インプットシート!$B:$Z,25,0),"")</f>
        <v/>
      </c>
      <c r="BL423" s="165" t="str">
        <f>IFERROR(+VLOOKUP(BJ423,インプットシート!$B:$Z,21,0),"")</f>
        <v/>
      </c>
      <c r="BM423">
        <v>168</v>
      </c>
      <c r="BN423" s="165" t="str">
        <f t="shared" si="124"/>
        <v>2年目一般会計繰入金168</v>
      </c>
      <c r="BO423" s="165" t="str">
        <f>IFERROR(+VLOOKUP(BN423,インプットシート!$B:$Z,25,0),"")</f>
        <v/>
      </c>
      <c r="BP423" s="165" t="str">
        <f>IFERROR(+VLOOKUP(BN423,インプットシート!$B:$Z,21,0),"")</f>
        <v/>
      </c>
      <c r="BQ423">
        <v>168</v>
      </c>
      <c r="BR423" s="165" t="str">
        <f t="shared" si="125"/>
        <v>2年目賃金（職員）168</v>
      </c>
      <c r="BS423" s="165" t="str">
        <f>IFERROR(+VLOOKUP(BR423,インプットシート!$B:$Z,25,0),"")</f>
        <v/>
      </c>
      <c r="BT423" s="165" t="str">
        <f>IFERROR(+VLOOKUP(BR423,インプットシート!$B:$Z,21,0),"")</f>
        <v/>
      </c>
    </row>
    <row r="424" spans="1:72">
      <c r="A424">
        <v>169</v>
      </c>
      <c r="B424" s="165" t="str">
        <f t="shared" si="108"/>
        <v>2年目謝金169</v>
      </c>
      <c r="C424" s="165" t="str">
        <f>IFERROR(+VLOOKUP(B424,インプットシート!$B:$Z,25,0),"")</f>
        <v/>
      </c>
      <c r="D424" s="165" t="str">
        <f>IFERROR(+VLOOKUP(B424,インプットシート!$B:$Z,21,0),"")</f>
        <v/>
      </c>
      <c r="E424">
        <v>169</v>
      </c>
      <c r="F424" s="165" t="str">
        <f t="shared" si="109"/>
        <v>2年目旅費169</v>
      </c>
      <c r="G424" s="165" t="str">
        <f>IFERROR(+VLOOKUP(F424,インプットシート!$B:$Z,25,0),"")</f>
        <v/>
      </c>
      <c r="H424" s="165" t="str">
        <f>IFERROR(+VLOOKUP(F424,インプットシート!$B:$Z,21,0),"")</f>
        <v/>
      </c>
      <c r="I424">
        <v>169</v>
      </c>
      <c r="J424" s="165" t="str">
        <f t="shared" si="110"/>
        <v>2年目賃金（アルバイト）169</v>
      </c>
      <c r="K424" s="165" t="str">
        <f>IFERROR(+VLOOKUP(J424,インプットシート!$B:$Z,25,0),"")</f>
        <v/>
      </c>
      <c r="L424" s="165" t="str">
        <f>IFERROR(+VLOOKUP(J424,インプットシート!$B:$Z,21,0),"")</f>
        <v/>
      </c>
      <c r="M424">
        <v>169</v>
      </c>
      <c r="N424" s="165" t="str">
        <f t="shared" si="111"/>
        <v>2年目家賃169</v>
      </c>
      <c r="O424" s="165" t="str">
        <f>IFERROR(+VLOOKUP(N424,インプットシート!$B:$Z,25,0),"")</f>
        <v/>
      </c>
      <c r="P424" s="165" t="str">
        <f>IFERROR(+VLOOKUP(N424,インプットシート!$B:$Z,21,0),"")</f>
        <v/>
      </c>
      <c r="Q424">
        <v>169</v>
      </c>
      <c r="R424" s="165" t="str">
        <f t="shared" si="112"/>
        <v>2年目光熱水費169</v>
      </c>
      <c r="S424" s="165" t="str">
        <f>IFERROR(+VLOOKUP(R424,インプットシート!$B:$Z,25,0),"")</f>
        <v/>
      </c>
      <c r="T424" s="165" t="str">
        <f>IFERROR(+VLOOKUP(R424,インプットシート!$B:$Z,21,0),"")</f>
        <v/>
      </c>
      <c r="U424">
        <v>169</v>
      </c>
      <c r="V424" s="165" t="str">
        <f t="shared" si="113"/>
        <v>2年目備品購入費169</v>
      </c>
      <c r="W424" s="165" t="str">
        <f>IFERROR(+VLOOKUP(V424,インプットシート!$B:$Z,25,0),"")</f>
        <v/>
      </c>
      <c r="X424" s="165" t="str">
        <f>IFERROR(+VLOOKUP(V424,インプットシート!$B:$Z,21,0),"")</f>
        <v/>
      </c>
      <c r="Y424">
        <v>169</v>
      </c>
      <c r="Z424" s="165" t="str">
        <f t="shared" si="114"/>
        <v>2年目消耗品費169</v>
      </c>
      <c r="AA424" s="165" t="str">
        <f>IFERROR(+VLOOKUP(Z424,インプットシート!$B:$Z,25,0),"")</f>
        <v/>
      </c>
      <c r="AB424" s="165" t="str">
        <f>IFERROR(+VLOOKUP(Z424,インプットシート!$B:$Z,21,0),"")</f>
        <v/>
      </c>
      <c r="AC424">
        <v>169</v>
      </c>
      <c r="AD424" s="165" t="str">
        <f t="shared" si="115"/>
        <v>2年目借料損料169</v>
      </c>
      <c r="AE424" s="165" t="str">
        <f>IFERROR(+VLOOKUP(AD424,インプットシート!$B:$Z,25,0),"")</f>
        <v/>
      </c>
      <c r="AF424" s="165" t="str">
        <f>IFERROR(+VLOOKUP(AD424,インプットシート!$B:$Z,21,0),"")</f>
        <v/>
      </c>
      <c r="AG424">
        <v>169</v>
      </c>
      <c r="AH424" s="165" t="str">
        <f t="shared" si="116"/>
        <v>2年目印刷製本費169</v>
      </c>
      <c r="AI424" s="165" t="str">
        <f>IFERROR(+VLOOKUP(AH424,インプットシート!$B:$Z,25,0),"")</f>
        <v/>
      </c>
      <c r="AJ424" s="165" t="str">
        <f>IFERROR(+VLOOKUP(AH424,インプットシート!$B:$Z,21,0),"")</f>
        <v/>
      </c>
      <c r="AK424">
        <v>169</v>
      </c>
      <c r="AL424" s="165" t="str">
        <f t="shared" si="117"/>
        <v>2年目通信運搬費169</v>
      </c>
      <c r="AM424" s="165" t="str">
        <f>IFERROR(+VLOOKUP(AL424,インプットシート!$B:$Z,25,0),"")</f>
        <v/>
      </c>
      <c r="AN424" s="165" t="str">
        <f>IFERROR(+VLOOKUP(AL424,インプットシート!$B:$Z,21,0),"")</f>
        <v/>
      </c>
      <c r="AO424">
        <v>169</v>
      </c>
      <c r="AP424" s="165" t="str">
        <f t="shared" si="118"/>
        <v>2年目委託費169</v>
      </c>
      <c r="AQ424" s="165" t="str">
        <f>IFERROR(+VLOOKUP(AP424,インプットシート!$B:$Z,25,0),"")</f>
        <v/>
      </c>
      <c r="AR424" s="165" t="str">
        <f>IFERROR(+VLOOKUP(AP424,インプットシート!$B:$Z,21,0),"")</f>
        <v/>
      </c>
      <c r="AS424">
        <v>169</v>
      </c>
      <c r="AT424" s="165" t="str">
        <f t="shared" si="119"/>
        <v>2年目雑役務費169</v>
      </c>
      <c r="AU424" s="165" t="str">
        <f>IFERROR(+VLOOKUP(AT424,インプットシート!$B:$Z,25,0),"")</f>
        <v/>
      </c>
      <c r="AV424" s="165" t="str">
        <f>IFERROR(+VLOOKUP(AT424,インプットシート!$B:$Z,21,0),"")</f>
        <v/>
      </c>
      <c r="AW424">
        <v>169</v>
      </c>
      <c r="AX424" s="165" t="str">
        <f t="shared" si="120"/>
        <v>2年目保険料169</v>
      </c>
      <c r="AY424" s="165" t="str">
        <f>IFERROR(+VLOOKUP(AX424,インプットシート!$B:$Z,25,0),"")</f>
        <v/>
      </c>
      <c r="AZ424" s="165" t="str">
        <f>IFERROR(+VLOOKUP(AX424,インプットシート!$B:$Z,21,0),"")</f>
        <v/>
      </c>
      <c r="BA424">
        <v>169</v>
      </c>
      <c r="BB424" s="165" t="str">
        <f t="shared" si="121"/>
        <v>2年目その他の経費169</v>
      </c>
      <c r="BC424" s="165" t="str">
        <f>IFERROR(+VLOOKUP(BB424,インプットシート!$B:$Z,25,0),"")</f>
        <v/>
      </c>
      <c r="BD424" s="165" t="str">
        <f>IFERROR(+VLOOKUP(BB424,インプットシート!$B:$Z,21,0),"")</f>
        <v/>
      </c>
      <c r="BE424">
        <v>169</v>
      </c>
      <c r="BF424" s="165" t="str">
        <f t="shared" si="122"/>
        <v>2年目参加費収入169</v>
      </c>
      <c r="BG424" s="165" t="str">
        <f>IFERROR(+VLOOKUP(BF424,インプットシート!$B:$Z,25,0),"")</f>
        <v/>
      </c>
      <c r="BH424" s="165" t="str">
        <f>IFERROR(+VLOOKUP(BF424,インプットシート!$B:$Z,21,0),"")</f>
        <v/>
      </c>
      <c r="BI424">
        <v>169</v>
      </c>
      <c r="BJ424" s="165" t="str">
        <f t="shared" si="123"/>
        <v>2年目寄付金・協賛金収入169</v>
      </c>
      <c r="BK424" s="165" t="str">
        <f>IFERROR(+VLOOKUP(BJ424,インプットシート!$B:$Z,25,0),"")</f>
        <v/>
      </c>
      <c r="BL424" s="165" t="str">
        <f>IFERROR(+VLOOKUP(BJ424,インプットシート!$B:$Z,21,0),"")</f>
        <v/>
      </c>
      <c r="BM424">
        <v>169</v>
      </c>
      <c r="BN424" s="165" t="str">
        <f t="shared" si="124"/>
        <v>2年目一般会計繰入金169</v>
      </c>
      <c r="BO424" s="165" t="str">
        <f>IFERROR(+VLOOKUP(BN424,インプットシート!$B:$Z,25,0),"")</f>
        <v/>
      </c>
      <c r="BP424" s="165" t="str">
        <f>IFERROR(+VLOOKUP(BN424,インプットシート!$B:$Z,21,0),"")</f>
        <v/>
      </c>
      <c r="BQ424">
        <v>169</v>
      </c>
      <c r="BR424" s="165" t="str">
        <f t="shared" si="125"/>
        <v>2年目賃金（職員）169</v>
      </c>
      <c r="BS424" s="165" t="str">
        <f>IFERROR(+VLOOKUP(BR424,インプットシート!$B:$Z,25,0),"")</f>
        <v/>
      </c>
      <c r="BT424" s="165" t="str">
        <f>IFERROR(+VLOOKUP(BR424,インプットシート!$B:$Z,21,0),"")</f>
        <v/>
      </c>
    </row>
    <row r="425" spans="1:72">
      <c r="A425">
        <v>170</v>
      </c>
      <c r="B425" s="165" t="str">
        <f t="shared" si="108"/>
        <v>2年目謝金170</v>
      </c>
      <c r="C425" s="165" t="str">
        <f>IFERROR(+VLOOKUP(B425,インプットシート!$B:$Z,25,0),"")</f>
        <v/>
      </c>
      <c r="D425" s="165" t="str">
        <f>IFERROR(+VLOOKUP(B425,インプットシート!$B:$Z,21,0),"")</f>
        <v/>
      </c>
      <c r="E425">
        <v>170</v>
      </c>
      <c r="F425" s="165" t="str">
        <f t="shared" si="109"/>
        <v>2年目旅費170</v>
      </c>
      <c r="G425" s="165" t="str">
        <f>IFERROR(+VLOOKUP(F425,インプットシート!$B:$Z,25,0),"")</f>
        <v/>
      </c>
      <c r="H425" s="165" t="str">
        <f>IFERROR(+VLOOKUP(F425,インプットシート!$B:$Z,21,0),"")</f>
        <v/>
      </c>
      <c r="I425">
        <v>170</v>
      </c>
      <c r="J425" s="165" t="str">
        <f t="shared" si="110"/>
        <v>2年目賃金（アルバイト）170</v>
      </c>
      <c r="K425" s="165" t="str">
        <f>IFERROR(+VLOOKUP(J425,インプットシート!$B:$Z,25,0),"")</f>
        <v/>
      </c>
      <c r="L425" s="165" t="str">
        <f>IFERROR(+VLOOKUP(J425,インプットシート!$B:$Z,21,0),"")</f>
        <v/>
      </c>
      <c r="M425">
        <v>170</v>
      </c>
      <c r="N425" s="165" t="str">
        <f t="shared" si="111"/>
        <v>2年目家賃170</v>
      </c>
      <c r="O425" s="165" t="str">
        <f>IFERROR(+VLOOKUP(N425,インプットシート!$B:$Z,25,0),"")</f>
        <v/>
      </c>
      <c r="P425" s="165" t="str">
        <f>IFERROR(+VLOOKUP(N425,インプットシート!$B:$Z,21,0),"")</f>
        <v/>
      </c>
      <c r="Q425">
        <v>170</v>
      </c>
      <c r="R425" s="165" t="str">
        <f t="shared" si="112"/>
        <v>2年目光熱水費170</v>
      </c>
      <c r="S425" s="165" t="str">
        <f>IFERROR(+VLOOKUP(R425,インプットシート!$B:$Z,25,0),"")</f>
        <v/>
      </c>
      <c r="T425" s="165" t="str">
        <f>IFERROR(+VLOOKUP(R425,インプットシート!$B:$Z,21,0),"")</f>
        <v/>
      </c>
      <c r="U425">
        <v>170</v>
      </c>
      <c r="V425" s="165" t="str">
        <f t="shared" si="113"/>
        <v>2年目備品購入費170</v>
      </c>
      <c r="W425" s="165" t="str">
        <f>IFERROR(+VLOOKUP(V425,インプットシート!$B:$Z,25,0),"")</f>
        <v/>
      </c>
      <c r="X425" s="165" t="str">
        <f>IFERROR(+VLOOKUP(V425,インプットシート!$B:$Z,21,0),"")</f>
        <v/>
      </c>
      <c r="Y425">
        <v>170</v>
      </c>
      <c r="Z425" s="165" t="str">
        <f t="shared" si="114"/>
        <v>2年目消耗品費170</v>
      </c>
      <c r="AA425" s="165" t="str">
        <f>IFERROR(+VLOOKUP(Z425,インプットシート!$B:$Z,25,0),"")</f>
        <v/>
      </c>
      <c r="AB425" s="165" t="str">
        <f>IFERROR(+VLOOKUP(Z425,インプットシート!$B:$Z,21,0),"")</f>
        <v/>
      </c>
      <c r="AC425">
        <v>170</v>
      </c>
      <c r="AD425" s="165" t="str">
        <f t="shared" si="115"/>
        <v>2年目借料損料170</v>
      </c>
      <c r="AE425" s="165" t="str">
        <f>IFERROR(+VLOOKUP(AD425,インプットシート!$B:$Z,25,0),"")</f>
        <v/>
      </c>
      <c r="AF425" s="165" t="str">
        <f>IFERROR(+VLOOKUP(AD425,インプットシート!$B:$Z,21,0),"")</f>
        <v/>
      </c>
      <c r="AG425">
        <v>170</v>
      </c>
      <c r="AH425" s="165" t="str">
        <f t="shared" si="116"/>
        <v>2年目印刷製本費170</v>
      </c>
      <c r="AI425" s="165" t="str">
        <f>IFERROR(+VLOOKUP(AH425,インプットシート!$B:$Z,25,0),"")</f>
        <v/>
      </c>
      <c r="AJ425" s="165" t="str">
        <f>IFERROR(+VLOOKUP(AH425,インプットシート!$B:$Z,21,0),"")</f>
        <v/>
      </c>
      <c r="AK425">
        <v>170</v>
      </c>
      <c r="AL425" s="165" t="str">
        <f t="shared" si="117"/>
        <v>2年目通信運搬費170</v>
      </c>
      <c r="AM425" s="165" t="str">
        <f>IFERROR(+VLOOKUP(AL425,インプットシート!$B:$Z,25,0),"")</f>
        <v/>
      </c>
      <c r="AN425" s="165" t="str">
        <f>IFERROR(+VLOOKUP(AL425,インプットシート!$B:$Z,21,0),"")</f>
        <v/>
      </c>
      <c r="AO425">
        <v>170</v>
      </c>
      <c r="AP425" s="165" t="str">
        <f t="shared" si="118"/>
        <v>2年目委託費170</v>
      </c>
      <c r="AQ425" s="165" t="str">
        <f>IFERROR(+VLOOKUP(AP425,インプットシート!$B:$Z,25,0),"")</f>
        <v/>
      </c>
      <c r="AR425" s="165" t="str">
        <f>IFERROR(+VLOOKUP(AP425,インプットシート!$B:$Z,21,0),"")</f>
        <v/>
      </c>
      <c r="AS425">
        <v>170</v>
      </c>
      <c r="AT425" s="165" t="str">
        <f t="shared" si="119"/>
        <v>2年目雑役務費170</v>
      </c>
      <c r="AU425" s="165" t="str">
        <f>IFERROR(+VLOOKUP(AT425,インプットシート!$B:$Z,25,0),"")</f>
        <v/>
      </c>
      <c r="AV425" s="165" t="str">
        <f>IFERROR(+VLOOKUP(AT425,インプットシート!$B:$Z,21,0),"")</f>
        <v/>
      </c>
      <c r="AW425">
        <v>170</v>
      </c>
      <c r="AX425" s="165" t="str">
        <f t="shared" si="120"/>
        <v>2年目保険料170</v>
      </c>
      <c r="AY425" s="165" t="str">
        <f>IFERROR(+VLOOKUP(AX425,インプットシート!$B:$Z,25,0),"")</f>
        <v/>
      </c>
      <c r="AZ425" s="165" t="str">
        <f>IFERROR(+VLOOKUP(AX425,インプットシート!$B:$Z,21,0),"")</f>
        <v/>
      </c>
      <c r="BA425">
        <v>170</v>
      </c>
      <c r="BB425" s="165" t="str">
        <f t="shared" si="121"/>
        <v>2年目その他の経費170</v>
      </c>
      <c r="BC425" s="165" t="str">
        <f>IFERROR(+VLOOKUP(BB425,インプットシート!$B:$Z,25,0),"")</f>
        <v/>
      </c>
      <c r="BD425" s="165" t="str">
        <f>IFERROR(+VLOOKUP(BB425,インプットシート!$B:$Z,21,0),"")</f>
        <v/>
      </c>
      <c r="BE425">
        <v>170</v>
      </c>
      <c r="BF425" s="165" t="str">
        <f t="shared" si="122"/>
        <v>2年目参加費収入170</v>
      </c>
      <c r="BG425" s="165" t="str">
        <f>IFERROR(+VLOOKUP(BF425,インプットシート!$B:$Z,25,0),"")</f>
        <v/>
      </c>
      <c r="BH425" s="165" t="str">
        <f>IFERROR(+VLOOKUP(BF425,インプットシート!$B:$Z,21,0),"")</f>
        <v/>
      </c>
      <c r="BI425">
        <v>170</v>
      </c>
      <c r="BJ425" s="165" t="str">
        <f t="shared" si="123"/>
        <v>2年目寄付金・協賛金収入170</v>
      </c>
      <c r="BK425" s="165" t="str">
        <f>IFERROR(+VLOOKUP(BJ425,インプットシート!$B:$Z,25,0),"")</f>
        <v/>
      </c>
      <c r="BL425" s="165" t="str">
        <f>IFERROR(+VLOOKUP(BJ425,インプットシート!$B:$Z,21,0),"")</f>
        <v/>
      </c>
      <c r="BM425">
        <v>170</v>
      </c>
      <c r="BN425" s="165" t="str">
        <f t="shared" si="124"/>
        <v>2年目一般会計繰入金170</v>
      </c>
      <c r="BO425" s="165" t="str">
        <f>IFERROR(+VLOOKUP(BN425,インプットシート!$B:$Z,25,0),"")</f>
        <v/>
      </c>
      <c r="BP425" s="165" t="str">
        <f>IFERROR(+VLOOKUP(BN425,インプットシート!$B:$Z,21,0),"")</f>
        <v/>
      </c>
      <c r="BQ425">
        <v>170</v>
      </c>
      <c r="BR425" s="165" t="str">
        <f t="shared" si="125"/>
        <v>2年目賃金（職員）170</v>
      </c>
      <c r="BS425" s="165" t="str">
        <f>IFERROR(+VLOOKUP(BR425,インプットシート!$B:$Z,25,0),"")</f>
        <v/>
      </c>
      <c r="BT425" s="165" t="str">
        <f>IFERROR(+VLOOKUP(BR425,インプットシート!$B:$Z,21,0),"")</f>
        <v/>
      </c>
    </row>
    <row r="426" spans="1:72">
      <c r="A426">
        <v>171</v>
      </c>
      <c r="B426" s="165" t="str">
        <f t="shared" si="108"/>
        <v>2年目謝金171</v>
      </c>
      <c r="C426" s="165" t="str">
        <f>IFERROR(+VLOOKUP(B426,インプットシート!$B:$Z,25,0),"")</f>
        <v/>
      </c>
      <c r="D426" s="165" t="str">
        <f>IFERROR(+VLOOKUP(B426,インプットシート!$B:$Z,21,0),"")</f>
        <v/>
      </c>
      <c r="E426">
        <v>171</v>
      </c>
      <c r="F426" s="165" t="str">
        <f t="shared" si="109"/>
        <v>2年目旅費171</v>
      </c>
      <c r="G426" s="165" t="str">
        <f>IFERROR(+VLOOKUP(F426,インプットシート!$B:$Z,25,0),"")</f>
        <v/>
      </c>
      <c r="H426" s="165" t="str">
        <f>IFERROR(+VLOOKUP(F426,インプットシート!$B:$Z,21,0),"")</f>
        <v/>
      </c>
      <c r="I426">
        <v>171</v>
      </c>
      <c r="J426" s="165" t="str">
        <f t="shared" si="110"/>
        <v>2年目賃金（アルバイト）171</v>
      </c>
      <c r="K426" s="165" t="str">
        <f>IFERROR(+VLOOKUP(J426,インプットシート!$B:$Z,25,0),"")</f>
        <v/>
      </c>
      <c r="L426" s="165" t="str">
        <f>IFERROR(+VLOOKUP(J426,インプットシート!$B:$Z,21,0),"")</f>
        <v/>
      </c>
      <c r="M426">
        <v>171</v>
      </c>
      <c r="N426" s="165" t="str">
        <f t="shared" si="111"/>
        <v>2年目家賃171</v>
      </c>
      <c r="O426" s="165" t="str">
        <f>IFERROR(+VLOOKUP(N426,インプットシート!$B:$Z,25,0),"")</f>
        <v/>
      </c>
      <c r="P426" s="165" t="str">
        <f>IFERROR(+VLOOKUP(N426,インプットシート!$B:$Z,21,0),"")</f>
        <v/>
      </c>
      <c r="Q426">
        <v>171</v>
      </c>
      <c r="R426" s="165" t="str">
        <f t="shared" si="112"/>
        <v>2年目光熱水費171</v>
      </c>
      <c r="S426" s="165" t="str">
        <f>IFERROR(+VLOOKUP(R426,インプットシート!$B:$Z,25,0),"")</f>
        <v/>
      </c>
      <c r="T426" s="165" t="str">
        <f>IFERROR(+VLOOKUP(R426,インプットシート!$B:$Z,21,0),"")</f>
        <v/>
      </c>
      <c r="U426">
        <v>171</v>
      </c>
      <c r="V426" s="165" t="str">
        <f t="shared" si="113"/>
        <v>2年目備品購入費171</v>
      </c>
      <c r="W426" s="165" t="str">
        <f>IFERROR(+VLOOKUP(V426,インプットシート!$B:$Z,25,0),"")</f>
        <v/>
      </c>
      <c r="X426" s="165" t="str">
        <f>IFERROR(+VLOOKUP(V426,インプットシート!$B:$Z,21,0),"")</f>
        <v/>
      </c>
      <c r="Y426">
        <v>171</v>
      </c>
      <c r="Z426" s="165" t="str">
        <f t="shared" si="114"/>
        <v>2年目消耗品費171</v>
      </c>
      <c r="AA426" s="165" t="str">
        <f>IFERROR(+VLOOKUP(Z426,インプットシート!$B:$Z,25,0),"")</f>
        <v/>
      </c>
      <c r="AB426" s="165" t="str">
        <f>IFERROR(+VLOOKUP(Z426,インプットシート!$B:$Z,21,0),"")</f>
        <v/>
      </c>
      <c r="AC426">
        <v>171</v>
      </c>
      <c r="AD426" s="165" t="str">
        <f t="shared" si="115"/>
        <v>2年目借料損料171</v>
      </c>
      <c r="AE426" s="165" t="str">
        <f>IFERROR(+VLOOKUP(AD426,インプットシート!$B:$Z,25,0),"")</f>
        <v/>
      </c>
      <c r="AF426" s="165" t="str">
        <f>IFERROR(+VLOOKUP(AD426,インプットシート!$B:$Z,21,0),"")</f>
        <v/>
      </c>
      <c r="AG426">
        <v>171</v>
      </c>
      <c r="AH426" s="165" t="str">
        <f t="shared" si="116"/>
        <v>2年目印刷製本費171</v>
      </c>
      <c r="AI426" s="165" t="str">
        <f>IFERROR(+VLOOKUP(AH426,インプットシート!$B:$Z,25,0),"")</f>
        <v/>
      </c>
      <c r="AJ426" s="165" t="str">
        <f>IFERROR(+VLOOKUP(AH426,インプットシート!$B:$Z,21,0),"")</f>
        <v/>
      </c>
      <c r="AK426">
        <v>171</v>
      </c>
      <c r="AL426" s="165" t="str">
        <f t="shared" si="117"/>
        <v>2年目通信運搬費171</v>
      </c>
      <c r="AM426" s="165" t="str">
        <f>IFERROR(+VLOOKUP(AL426,インプットシート!$B:$Z,25,0),"")</f>
        <v/>
      </c>
      <c r="AN426" s="165" t="str">
        <f>IFERROR(+VLOOKUP(AL426,インプットシート!$B:$Z,21,0),"")</f>
        <v/>
      </c>
      <c r="AO426">
        <v>171</v>
      </c>
      <c r="AP426" s="165" t="str">
        <f t="shared" si="118"/>
        <v>2年目委託費171</v>
      </c>
      <c r="AQ426" s="165" t="str">
        <f>IFERROR(+VLOOKUP(AP426,インプットシート!$B:$Z,25,0),"")</f>
        <v/>
      </c>
      <c r="AR426" s="165" t="str">
        <f>IFERROR(+VLOOKUP(AP426,インプットシート!$B:$Z,21,0),"")</f>
        <v/>
      </c>
      <c r="AS426">
        <v>171</v>
      </c>
      <c r="AT426" s="165" t="str">
        <f t="shared" si="119"/>
        <v>2年目雑役務費171</v>
      </c>
      <c r="AU426" s="165" t="str">
        <f>IFERROR(+VLOOKUP(AT426,インプットシート!$B:$Z,25,0),"")</f>
        <v/>
      </c>
      <c r="AV426" s="165" t="str">
        <f>IFERROR(+VLOOKUP(AT426,インプットシート!$B:$Z,21,0),"")</f>
        <v/>
      </c>
      <c r="AW426">
        <v>171</v>
      </c>
      <c r="AX426" s="165" t="str">
        <f t="shared" si="120"/>
        <v>2年目保険料171</v>
      </c>
      <c r="AY426" s="165" t="str">
        <f>IFERROR(+VLOOKUP(AX426,インプットシート!$B:$Z,25,0),"")</f>
        <v/>
      </c>
      <c r="AZ426" s="165" t="str">
        <f>IFERROR(+VLOOKUP(AX426,インプットシート!$B:$Z,21,0),"")</f>
        <v/>
      </c>
      <c r="BA426">
        <v>171</v>
      </c>
      <c r="BB426" s="165" t="str">
        <f t="shared" si="121"/>
        <v>2年目その他の経費171</v>
      </c>
      <c r="BC426" s="165" t="str">
        <f>IFERROR(+VLOOKUP(BB426,インプットシート!$B:$Z,25,0),"")</f>
        <v/>
      </c>
      <c r="BD426" s="165" t="str">
        <f>IFERROR(+VLOOKUP(BB426,インプットシート!$B:$Z,21,0),"")</f>
        <v/>
      </c>
      <c r="BE426">
        <v>171</v>
      </c>
      <c r="BF426" s="165" t="str">
        <f t="shared" si="122"/>
        <v>2年目参加費収入171</v>
      </c>
      <c r="BG426" s="165" t="str">
        <f>IFERROR(+VLOOKUP(BF426,インプットシート!$B:$Z,25,0),"")</f>
        <v/>
      </c>
      <c r="BH426" s="165" t="str">
        <f>IFERROR(+VLOOKUP(BF426,インプットシート!$B:$Z,21,0),"")</f>
        <v/>
      </c>
      <c r="BI426">
        <v>171</v>
      </c>
      <c r="BJ426" s="165" t="str">
        <f t="shared" si="123"/>
        <v>2年目寄付金・協賛金収入171</v>
      </c>
      <c r="BK426" s="165" t="str">
        <f>IFERROR(+VLOOKUP(BJ426,インプットシート!$B:$Z,25,0),"")</f>
        <v/>
      </c>
      <c r="BL426" s="165" t="str">
        <f>IFERROR(+VLOOKUP(BJ426,インプットシート!$B:$Z,21,0),"")</f>
        <v/>
      </c>
      <c r="BM426">
        <v>171</v>
      </c>
      <c r="BN426" s="165" t="str">
        <f t="shared" si="124"/>
        <v>2年目一般会計繰入金171</v>
      </c>
      <c r="BO426" s="165" t="str">
        <f>IFERROR(+VLOOKUP(BN426,インプットシート!$B:$Z,25,0),"")</f>
        <v/>
      </c>
      <c r="BP426" s="165" t="str">
        <f>IFERROR(+VLOOKUP(BN426,インプットシート!$B:$Z,21,0),"")</f>
        <v/>
      </c>
      <c r="BQ426">
        <v>171</v>
      </c>
      <c r="BR426" s="165" t="str">
        <f t="shared" si="125"/>
        <v>2年目賃金（職員）171</v>
      </c>
      <c r="BS426" s="165" t="str">
        <f>IFERROR(+VLOOKUP(BR426,インプットシート!$B:$Z,25,0),"")</f>
        <v/>
      </c>
      <c r="BT426" s="165" t="str">
        <f>IFERROR(+VLOOKUP(BR426,インプットシート!$B:$Z,21,0),"")</f>
        <v/>
      </c>
    </row>
    <row r="427" spans="1:72">
      <c r="A427">
        <v>172</v>
      </c>
      <c r="B427" s="165" t="str">
        <f t="shared" si="108"/>
        <v>2年目謝金172</v>
      </c>
      <c r="C427" s="165" t="str">
        <f>IFERROR(+VLOOKUP(B427,インプットシート!$B:$Z,25,0),"")</f>
        <v/>
      </c>
      <c r="D427" s="165" t="str">
        <f>IFERROR(+VLOOKUP(B427,インプットシート!$B:$Z,21,0),"")</f>
        <v/>
      </c>
      <c r="E427">
        <v>172</v>
      </c>
      <c r="F427" s="165" t="str">
        <f t="shared" si="109"/>
        <v>2年目旅費172</v>
      </c>
      <c r="G427" s="165" t="str">
        <f>IFERROR(+VLOOKUP(F427,インプットシート!$B:$Z,25,0),"")</f>
        <v/>
      </c>
      <c r="H427" s="165" t="str">
        <f>IFERROR(+VLOOKUP(F427,インプットシート!$B:$Z,21,0),"")</f>
        <v/>
      </c>
      <c r="I427">
        <v>172</v>
      </c>
      <c r="J427" s="165" t="str">
        <f t="shared" si="110"/>
        <v>2年目賃金（アルバイト）172</v>
      </c>
      <c r="K427" s="165" t="str">
        <f>IFERROR(+VLOOKUP(J427,インプットシート!$B:$Z,25,0),"")</f>
        <v/>
      </c>
      <c r="L427" s="165" t="str">
        <f>IFERROR(+VLOOKUP(J427,インプットシート!$B:$Z,21,0),"")</f>
        <v/>
      </c>
      <c r="M427">
        <v>172</v>
      </c>
      <c r="N427" s="165" t="str">
        <f t="shared" si="111"/>
        <v>2年目家賃172</v>
      </c>
      <c r="O427" s="165" t="str">
        <f>IFERROR(+VLOOKUP(N427,インプットシート!$B:$Z,25,0),"")</f>
        <v/>
      </c>
      <c r="P427" s="165" t="str">
        <f>IFERROR(+VLOOKUP(N427,インプットシート!$B:$Z,21,0),"")</f>
        <v/>
      </c>
      <c r="Q427">
        <v>172</v>
      </c>
      <c r="R427" s="165" t="str">
        <f t="shared" si="112"/>
        <v>2年目光熱水費172</v>
      </c>
      <c r="S427" s="165" t="str">
        <f>IFERROR(+VLOOKUP(R427,インプットシート!$B:$Z,25,0),"")</f>
        <v/>
      </c>
      <c r="T427" s="165" t="str">
        <f>IFERROR(+VLOOKUP(R427,インプットシート!$B:$Z,21,0),"")</f>
        <v/>
      </c>
      <c r="U427">
        <v>172</v>
      </c>
      <c r="V427" s="165" t="str">
        <f t="shared" si="113"/>
        <v>2年目備品購入費172</v>
      </c>
      <c r="W427" s="165" t="str">
        <f>IFERROR(+VLOOKUP(V427,インプットシート!$B:$Z,25,0),"")</f>
        <v/>
      </c>
      <c r="X427" s="165" t="str">
        <f>IFERROR(+VLOOKUP(V427,インプットシート!$B:$Z,21,0),"")</f>
        <v/>
      </c>
      <c r="Y427">
        <v>172</v>
      </c>
      <c r="Z427" s="165" t="str">
        <f t="shared" si="114"/>
        <v>2年目消耗品費172</v>
      </c>
      <c r="AA427" s="165" t="str">
        <f>IFERROR(+VLOOKUP(Z427,インプットシート!$B:$Z,25,0),"")</f>
        <v/>
      </c>
      <c r="AB427" s="165" t="str">
        <f>IFERROR(+VLOOKUP(Z427,インプットシート!$B:$Z,21,0),"")</f>
        <v/>
      </c>
      <c r="AC427">
        <v>172</v>
      </c>
      <c r="AD427" s="165" t="str">
        <f t="shared" si="115"/>
        <v>2年目借料損料172</v>
      </c>
      <c r="AE427" s="165" t="str">
        <f>IFERROR(+VLOOKUP(AD427,インプットシート!$B:$Z,25,0),"")</f>
        <v/>
      </c>
      <c r="AF427" s="165" t="str">
        <f>IFERROR(+VLOOKUP(AD427,インプットシート!$B:$Z,21,0),"")</f>
        <v/>
      </c>
      <c r="AG427">
        <v>172</v>
      </c>
      <c r="AH427" s="165" t="str">
        <f t="shared" si="116"/>
        <v>2年目印刷製本費172</v>
      </c>
      <c r="AI427" s="165" t="str">
        <f>IFERROR(+VLOOKUP(AH427,インプットシート!$B:$Z,25,0),"")</f>
        <v/>
      </c>
      <c r="AJ427" s="165" t="str">
        <f>IFERROR(+VLOOKUP(AH427,インプットシート!$B:$Z,21,0),"")</f>
        <v/>
      </c>
      <c r="AK427">
        <v>172</v>
      </c>
      <c r="AL427" s="165" t="str">
        <f t="shared" si="117"/>
        <v>2年目通信運搬費172</v>
      </c>
      <c r="AM427" s="165" t="str">
        <f>IFERROR(+VLOOKUP(AL427,インプットシート!$B:$Z,25,0),"")</f>
        <v/>
      </c>
      <c r="AN427" s="165" t="str">
        <f>IFERROR(+VLOOKUP(AL427,インプットシート!$B:$Z,21,0),"")</f>
        <v/>
      </c>
      <c r="AO427">
        <v>172</v>
      </c>
      <c r="AP427" s="165" t="str">
        <f t="shared" si="118"/>
        <v>2年目委託費172</v>
      </c>
      <c r="AQ427" s="165" t="str">
        <f>IFERROR(+VLOOKUP(AP427,インプットシート!$B:$Z,25,0),"")</f>
        <v/>
      </c>
      <c r="AR427" s="165" t="str">
        <f>IFERROR(+VLOOKUP(AP427,インプットシート!$B:$Z,21,0),"")</f>
        <v/>
      </c>
      <c r="AS427">
        <v>172</v>
      </c>
      <c r="AT427" s="165" t="str">
        <f t="shared" si="119"/>
        <v>2年目雑役務費172</v>
      </c>
      <c r="AU427" s="165" t="str">
        <f>IFERROR(+VLOOKUP(AT427,インプットシート!$B:$Z,25,0),"")</f>
        <v/>
      </c>
      <c r="AV427" s="165" t="str">
        <f>IFERROR(+VLOOKUP(AT427,インプットシート!$B:$Z,21,0),"")</f>
        <v/>
      </c>
      <c r="AW427">
        <v>172</v>
      </c>
      <c r="AX427" s="165" t="str">
        <f t="shared" si="120"/>
        <v>2年目保険料172</v>
      </c>
      <c r="AY427" s="165" t="str">
        <f>IFERROR(+VLOOKUP(AX427,インプットシート!$B:$Z,25,0),"")</f>
        <v/>
      </c>
      <c r="AZ427" s="165" t="str">
        <f>IFERROR(+VLOOKUP(AX427,インプットシート!$B:$Z,21,0),"")</f>
        <v/>
      </c>
      <c r="BA427">
        <v>172</v>
      </c>
      <c r="BB427" s="165" t="str">
        <f t="shared" si="121"/>
        <v>2年目その他の経費172</v>
      </c>
      <c r="BC427" s="165" t="str">
        <f>IFERROR(+VLOOKUP(BB427,インプットシート!$B:$Z,25,0),"")</f>
        <v/>
      </c>
      <c r="BD427" s="165" t="str">
        <f>IFERROR(+VLOOKUP(BB427,インプットシート!$B:$Z,21,0),"")</f>
        <v/>
      </c>
      <c r="BE427">
        <v>172</v>
      </c>
      <c r="BF427" s="165" t="str">
        <f t="shared" si="122"/>
        <v>2年目参加費収入172</v>
      </c>
      <c r="BG427" s="165" t="str">
        <f>IFERROR(+VLOOKUP(BF427,インプットシート!$B:$Z,25,0),"")</f>
        <v/>
      </c>
      <c r="BH427" s="165" t="str">
        <f>IFERROR(+VLOOKUP(BF427,インプットシート!$B:$Z,21,0),"")</f>
        <v/>
      </c>
      <c r="BI427">
        <v>172</v>
      </c>
      <c r="BJ427" s="165" t="str">
        <f t="shared" si="123"/>
        <v>2年目寄付金・協賛金収入172</v>
      </c>
      <c r="BK427" s="165" t="str">
        <f>IFERROR(+VLOOKUP(BJ427,インプットシート!$B:$Z,25,0),"")</f>
        <v/>
      </c>
      <c r="BL427" s="165" t="str">
        <f>IFERROR(+VLOOKUP(BJ427,インプットシート!$B:$Z,21,0),"")</f>
        <v/>
      </c>
      <c r="BM427">
        <v>172</v>
      </c>
      <c r="BN427" s="165" t="str">
        <f t="shared" si="124"/>
        <v>2年目一般会計繰入金172</v>
      </c>
      <c r="BO427" s="165" t="str">
        <f>IFERROR(+VLOOKUP(BN427,インプットシート!$B:$Z,25,0),"")</f>
        <v/>
      </c>
      <c r="BP427" s="165" t="str">
        <f>IFERROR(+VLOOKUP(BN427,インプットシート!$B:$Z,21,0),"")</f>
        <v/>
      </c>
      <c r="BQ427">
        <v>172</v>
      </c>
      <c r="BR427" s="165" t="str">
        <f t="shared" si="125"/>
        <v>2年目賃金（職員）172</v>
      </c>
      <c r="BS427" s="165" t="str">
        <f>IFERROR(+VLOOKUP(BR427,インプットシート!$B:$Z,25,0),"")</f>
        <v/>
      </c>
      <c r="BT427" s="165" t="str">
        <f>IFERROR(+VLOOKUP(BR427,インプットシート!$B:$Z,21,0),"")</f>
        <v/>
      </c>
    </row>
    <row r="428" spans="1:72">
      <c r="A428">
        <v>173</v>
      </c>
      <c r="B428" s="165" t="str">
        <f t="shared" si="108"/>
        <v>2年目謝金173</v>
      </c>
      <c r="C428" s="165" t="str">
        <f>IFERROR(+VLOOKUP(B428,インプットシート!$B:$Z,25,0),"")</f>
        <v/>
      </c>
      <c r="D428" s="165" t="str">
        <f>IFERROR(+VLOOKUP(B428,インプットシート!$B:$Z,21,0),"")</f>
        <v/>
      </c>
      <c r="E428">
        <v>173</v>
      </c>
      <c r="F428" s="165" t="str">
        <f t="shared" si="109"/>
        <v>2年目旅費173</v>
      </c>
      <c r="G428" s="165" t="str">
        <f>IFERROR(+VLOOKUP(F428,インプットシート!$B:$Z,25,0),"")</f>
        <v/>
      </c>
      <c r="H428" s="165" t="str">
        <f>IFERROR(+VLOOKUP(F428,インプットシート!$B:$Z,21,0),"")</f>
        <v/>
      </c>
      <c r="I428">
        <v>173</v>
      </c>
      <c r="J428" s="165" t="str">
        <f t="shared" si="110"/>
        <v>2年目賃金（アルバイト）173</v>
      </c>
      <c r="K428" s="165" t="str">
        <f>IFERROR(+VLOOKUP(J428,インプットシート!$B:$Z,25,0),"")</f>
        <v/>
      </c>
      <c r="L428" s="165" t="str">
        <f>IFERROR(+VLOOKUP(J428,インプットシート!$B:$Z,21,0),"")</f>
        <v/>
      </c>
      <c r="M428">
        <v>173</v>
      </c>
      <c r="N428" s="165" t="str">
        <f t="shared" si="111"/>
        <v>2年目家賃173</v>
      </c>
      <c r="O428" s="165" t="str">
        <f>IFERROR(+VLOOKUP(N428,インプットシート!$B:$Z,25,0),"")</f>
        <v/>
      </c>
      <c r="P428" s="165" t="str">
        <f>IFERROR(+VLOOKUP(N428,インプットシート!$B:$Z,21,0),"")</f>
        <v/>
      </c>
      <c r="Q428">
        <v>173</v>
      </c>
      <c r="R428" s="165" t="str">
        <f t="shared" si="112"/>
        <v>2年目光熱水費173</v>
      </c>
      <c r="S428" s="165" t="str">
        <f>IFERROR(+VLOOKUP(R428,インプットシート!$B:$Z,25,0),"")</f>
        <v/>
      </c>
      <c r="T428" s="165" t="str">
        <f>IFERROR(+VLOOKUP(R428,インプットシート!$B:$Z,21,0),"")</f>
        <v/>
      </c>
      <c r="U428">
        <v>173</v>
      </c>
      <c r="V428" s="165" t="str">
        <f t="shared" si="113"/>
        <v>2年目備品購入費173</v>
      </c>
      <c r="W428" s="165" t="str">
        <f>IFERROR(+VLOOKUP(V428,インプットシート!$B:$Z,25,0),"")</f>
        <v/>
      </c>
      <c r="X428" s="165" t="str">
        <f>IFERROR(+VLOOKUP(V428,インプットシート!$B:$Z,21,0),"")</f>
        <v/>
      </c>
      <c r="Y428">
        <v>173</v>
      </c>
      <c r="Z428" s="165" t="str">
        <f t="shared" si="114"/>
        <v>2年目消耗品費173</v>
      </c>
      <c r="AA428" s="165" t="str">
        <f>IFERROR(+VLOOKUP(Z428,インプットシート!$B:$Z,25,0),"")</f>
        <v/>
      </c>
      <c r="AB428" s="165" t="str">
        <f>IFERROR(+VLOOKUP(Z428,インプットシート!$B:$Z,21,0),"")</f>
        <v/>
      </c>
      <c r="AC428">
        <v>173</v>
      </c>
      <c r="AD428" s="165" t="str">
        <f t="shared" si="115"/>
        <v>2年目借料損料173</v>
      </c>
      <c r="AE428" s="165" t="str">
        <f>IFERROR(+VLOOKUP(AD428,インプットシート!$B:$Z,25,0),"")</f>
        <v/>
      </c>
      <c r="AF428" s="165" t="str">
        <f>IFERROR(+VLOOKUP(AD428,インプットシート!$B:$Z,21,0),"")</f>
        <v/>
      </c>
      <c r="AG428">
        <v>173</v>
      </c>
      <c r="AH428" s="165" t="str">
        <f t="shared" si="116"/>
        <v>2年目印刷製本費173</v>
      </c>
      <c r="AI428" s="165" t="str">
        <f>IFERROR(+VLOOKUP(AH428,インプットシート!$B:$Z,25,0),"")</f>
        <v/>
      </c>
      <c r="AJ428" s="165" t="str">
        <f>IFERROR(+VLOOKUP(AH428,インプットシート!$B:$Z,21,0),"")</f>
        <v/>
      </c>
      <c r="AK428">
        <v>173</v>
      </c>
      <c r="AL428" s="165" t="str">
        <f t="shared" si="117"/>
        <v>2年目通信運搬費173</v>
      </c>
      <c r="AM428" s="165" t="str">
        <f>IFERROR(+VLOOKUP(AL428,インプットシート!$B:$Z,25,0),"")</f>
        <v/>
      </c>
      <c r="AN428" s="165" t="str">
        <f>IFERROR(+VLOOKUP(AL428,インプットシート!$B:$Z,21,0),"")</f>
        <v/>
      </c>
      <c r="AO428">
        <v>173</v>
      </c>
      <c r="AP428" s="165" t="str">
        <f t="shared" si="118"/>
        <v>2年目委託費173</v>
      </c>
      <c r="AQ428" s="165" t="str">
        <f>IFERROR(+VLOOKUP(AP428,インプットシート!$B:$Z,25,0),"")</f>
        <v/>
      </c>
      <c r="AR428" s="165" t="str">
        <f>IFERROR(+VLOOKUP(AP428,インプットシート!$B:$Z,21,0),"")</f>
        <v/>
      </c>
      <c r="AS428">
        <v>173</v>
      </c>
      <c r="AT428" s="165" t="str">
        <f t="shared" si="119"/>
        <v>2年目雑役務費173</v>
      </c>
      <c r="AU428" s="165" t="str">
        <f>IFERROR(+VLOOKUP(AT428,インプットシート!$B:$Z,25,0),"")</f>
        <v/>
      </c>
      <c r="AV428" s="165" t="str">
        <f>IFERROR(+VLOOKUP(AT428,インプットシート!$B:$Z,21,0),"")</f>
        <v/>
      </c>
      <c r="AW428">
        <v>173</v>
      </c>
      <c r="AX428" s="165" t="str">
        <f t="shared" si="120"/>
        <v>2年目保険料173</v>
      </c>
      <c r="AY428" s="165" t="str">
        <f>IFERROR(+VLOOKUP(AX428,インプットシート!$B:$Z,25,0),"")</f>
        <v/>
      </c>
      <c r="AZ428" s="165" t="str">
        <f>IFERROR(+VLOOKUP(AX428,インプットシート!$B:$Z,21,0),"")</f>
        <v/>
      </c>
      <c r="BA428">
        <v>173</v>
      </c>
      <c r="BB428" s="165" t="str">
        <f t="shared" si="121"/>
        <v>2年目その他の経費173</v>
      </c>
      <c r="BC428" s="165" t="str">
        <f>IFERROR(+VLOOKUP(BB428,インプットシート!$B:$Z,25,0),"")</f>
        <v/>
      </c>
      <c r="BD428" s="165" t="str">
        <f>IFERROR(+VLOOKUP(BB428,インプットシート!$B:$Z,21,0),"")</f>
        <v/>
      </c>
      <c r="BE428">
        <v>173</v>
      </c>
      <c r="BF428" s="165" t="str">
        <f t="shared" si="122"/>
        <v>2年目参加費収入173</v>
      </c>
      <c r="BG428" s="165" t="str">
        <f>IFERROR(+VLOOKUP(BF428,インプットシート!$B:$Z,25,0),"")</f>
        <v/>
      </c>
      <c r="BH428" s="165" t="str">
        <f>IFERROR(+VLOOKUP(BF428,インプットシート!$B:$Z,21,0),"")</f>
        <v/>
      </c>
      <c r="BI428">
        <v>173</v>
      </c>
      <c r="BJ428" s="165" t="str">
        <f t="shared" si="123"/>
        <v>2年目寄付金・協賛金収入173</v>
      </c>
      <c r="BK428" s="165" t="str">
        <f>IFERROR(+VLOOKUP(BJ428,インプットシート!$B:$Z,25,0),"")</f>
        <v/>
      </c>
      <c r="BL428" s="165" t="str">
        <f>IFERROR(+VLOOKUP(BJ428,インプットシート!$B:$Z,21,0),"")</f>
        <v/>
      </c>
      <c r="BM428">
        <v>173</v>
      </c>
      <c r="BN428" s="165" t="str">
        <f t="shared" si="124"/>
        <v>2年目一般会計繰入金173</v>
      </c>
      <c r="BO428" s="165" t="str">
        <f>IFERROR(+VLOOKUP(BN428,インプットシート!$B:$Z,25,0),"")</f>
        <v/>
      </c>
      <c r="BP428" s="165" t="str">
        <f>IFERROR(+VLOOKUP(BN428,インプットシート!$B:$Z,21,0),"")</f>
        <v/>
      </c>
      <c r="BQ428">
        <v>173</v>
      </c>
      <c r="BR428" s="165" t="str">
        <f t="shared" si="125"/>
        <v>2年目賃金（職員）173</v>
      </c>
      <c r="BS428" s="165" t="str">
        <f>IFERROR(+VLOOKUP(BR428,インプットシート!$B:$Z,25,0),"")</f>
        <v/>
      </c>
      <c r="BT428" s="165" t="str">
        <f>IFERROR(+VLOOKUP(BR428,インプットシート!$B:$Z,21,0),"")</f>
        <v/>
      </c>
    </row>
    <row r="429" spans="1:72">
      <c r="A429">
        <v>174</v>
      </c>
      <c r="B429" s="165" t="str">
        <f t="shared" si="108"/>
        <v>2年目謝金174</v>
      </c>
      <c r="C429" s="165" t="str">
        <f>IFERROR(+VLOOKUP(B429,インプットシート!$B:$Z,25,0),"")</f>
        <v/>
      </c>
      <c r="D429" s="165" t="str">
        <f>IFERROR(+VLOOKUP(B429,インプットシート!$B:$Z,21,0),"")</f>
        <v/>
      </c>
      <c r="E429">
        <v>174</v>
      </c>
      <c r="F429" s="165" t="str">
        <f t="shared" si="109"/>
        <v>2年目旅費174</v>
      </c>
      <c r="G429" s="165" t="str">
        <f>IFERROR(+VLOOKUP(F429,インプットシート!$B:$Z,25,0),"")</f>
        <v/>
      </c>
      <c r="H429" s="165" t="str">
        <f>IFERROR(+VLOOKUP(F429,インプットシート!$B:$Z,21,0),"")</f>
        <v/>
      </c>
      <c r="I429">
        <v>174</v>
      </c>
      <c r="J429" s="165" t="str">
        <f t="shared" si="110"/>
        <v>2年目賃金（アルバイト）174</v>
      </c>
      <c r="K429" s="165" t="str">
        <f>IFERROR(+VLOOKUP(J429,インプットシート!$B:$Z,25,0),"")</f>
        <v/>
      </c>
      <c r="L429" s="165" t="str">
        <f>IFERROR(+VLOOKUP(J429,インプットシート!$B:$Z,21,0),"")</f>
        <v/>
      </c>
      <c r="M429">
        <v>174</v>
      </c>
      <c r="N429" s="165" t="str">
        <f t="shared" si="111"/>
        <v>2年目家賃174</v>
      </c>
      <c r="O429" s="165" t="str">
        <f>IFERROR(+VLOOKUP(N429,インプットシート!$B:$Z,25,0),"")</f>
        <v/>
      </c>
      <c r="P429" s="165" t="str">
        <f>IFERROR(+VLOOKUP(N429,インプットシート!$B:$Z,21,0),"")</f>
        <v/>
      </c>
      <c r="Q429">
        <v>174</v>
      </c>
      <c r="R429" s="165" t="str">
        <f t="shared" si="112"/>
        <v>2年目光熱水費174</v>
      </c>
      <c r="S429" s="165" t="str">
        <f>IFERROR(+VLOOKUP(R429,インプットシート!$B:$Z,25,0),"")</f>
        <v/>
      </c>
      <c r="T429" s="165" t="str">
        <f>IFERROR(+VLOOKUP(R429,インプットシート!$B:$Z,21,0),"")</f>
        <v/>
      </c>
      <c r="U429">
        <v>174</v>
      </c>
      <c r="V429" s="165" t="str">
        <f t="shared" si="113"/>
        <v>2年目備品購入費174</v>
      </c>
      <c r="W429" s="165" t="str">
        <f>IFERROR(+VLOOKUP(V429,インプットシート!$B:$Z,25,0),"")</f>
        <v/>
      </c>
      <c r="X429" s="165" t="str">
        <f>IFERROR(+VLOOKUP(V429,インプットシート!$B:$Z,21,0),"")</f>
        <v/>
      </c>
      <c r="Y429">
        <v>174</v>
      </c>
      <c r="Z429" s="165" t="str">
        <f t="shared" si="114"/>
        <v>2年目消耗品費174</v>
      </c>
      <c r="AA429" s="165" t="str">
        <f>IFERROR(+VLOOKUP(Z429,インプットシート!$B:$Z,25,0),"")</f>
        <v/>
      </c>
      <c r="AB429" s="165" t="str">
        <f>IFERROR(+VLOOKUP(Z429,インプットシート!$B:$Z,21,0),"")</f>
        <v/>
      </c>
      <c r="AC429">
        <v>174</v>
      </c>
      <c r="AD429" s="165" t="str">
        <f t="shared" si="115"/>
        <v>2年目借料損料174</v>
      </c>
      <c r="AE429" s="165" t="str">
        <f>IFERROR(+VLOOKUP(AD429,インプットシート!$B:$Z,25,0),"")</f>
        <v/>
      </c>
      <c r="AF429" s="165" t="str">
        <f>IFERROR(+VLOOKUP(AD429,インプットシート!$B:$Z,21,0),"")</f>
        <v/>
      </c>
      <c r="AG429">
        <v>174</v>
      </c>
      <c r="AH429" s="165" t="str">
        <f t="shared" si="116"/>
        <v>2年目印刷製本費174</v>
      </c>
      <c r="AI429" s="165" t="str">
        <f>IFERROR(+VLOOKUP(AH429,インプットシート!$B:$Z,25,0),"")</f>
        <v/>
      </c>
      <c r="AJ429" s="165" t="str">
        <f>IFERROR(+VLOOKUP(AH429,インプットシート!$B:$Z,21,0),"")</f>
        <v/>
      </c>
      <c r="AK429">
        <v>174</v>
      </c>
      <c r="AL429" s="165" t="str">
        <f t="shared" si="117"/>
        <v>2年目通信運搬費174</v>
      </c>
      <c r="AM429" s="165" t="str">
        <f>IFERROR(+VLOOKUP(AL429,インプットシート!$B:$Z,25,0),"")</f>
        <v/>
      </c>
      <c r="AN429" s="165" t="str">
        <f>IFERROR(+VLOOKUP(AL429,インプットシート!$B:$Z,21,0),"")</f>
        <v/>
      </c>
      <c r="AO429">
        <v>174</v>
      </c>
      <c r="AP429" s="165" t="str">
        <f t="shared" si="118"/>
        <v>2年目委託費174</v>
      </c>
      <c r="AQ429" s="165" t="str">
        <f>IFERROR(+VLOOKUP(AP429,インプットシート!$B:$Z,25,0),"")</f>
        <v/>
      </c>
      <c r="AR429" s="165" t="str">
        <f>IFERROR(+VLOOKUP(AP429,インプットシート!$B:$Z,21,0),"")</f>
        <v/>
      </c>
      <c r="AS429">
        <v>174</v>
      </c>
      <c r="AT429" s="165" t="str">
        <f t="shared" si="119"/>
        <v>2年目雑役務費174</v>
      </c>
      <c r="AU429" s="165" t="str">
        <f>IFERROR(+VLOOKUP(AT429,インプットシート!$B:$Z,25,0),"")</f>
        <v/>
      </c>
      <c r="AV429" s="165" t="str">
        <f>IFERROR(+VLOOKUP(AT429,インプットシート!$B:$Z,21,0),"")</f>
        <v/>
      </c>
      <c r="AW429">
        <v>174</v>
      </c>
      <c r="AX429" s="165" t="str">
        <f t="shared" si="120"/>
        <v>2年目保険料174</v>
      </c>
      <c r="AY429" s="165" t="str">
        <f>IFERROR(+VLOOKUP(AX429,インプットシート!$B:$Z,25,0),"")</f>
        <v/>
      </c>
      <c r="AZ429" s="165" t="str">
        <f>IFERROR(+VLOOKUP(AX429,インプットシート!$B:$Z,21,0),"")</f>
        <v/>
      </c>
      <c r="BA429">
        <v>174</v>
      </c>
      <c r="BB429" s="165" t="str">
        <f t="shared" si="121"/>
        <v>2年目その他の経費174</v>
      </c>
      <c r="BC429" s="165" t="str">
        <f>IFERROR(+VLOOKUP(BB429,インプットシート!$B:$Z,25,0),"")</f>
        <v/>
      </c>
      <c r="BD429" s="165" t="str">
        <f>IFERROR(+VLOOKUP(BB429,インプットシート!$B:$Z,21,0),"")</f>
        <v/>
      </c>
      <c r="BE429">
        <v>174</v>
      </c>
      <c r="BF429" s="165" t="str">
        <f t="shared" si="122"/>
        <v>2年目参加費収入174</v>
      </c>
      <c r="BG429" s="165" t="str">
        <f>IFERROR(+VLOOKUP(BF429,インプットシート!$B:$Z,25,0),"")</f>
        <v/>
      </c>
      <c r="BH429" s="165" t="str">
        <f>IFERROR(+VLOOKUP(BF429,インプットシート!$B:$Z,21,0),"")</f>
        <v/>
      </c>
      <c r="BI429">
        <v>174</v>
      </c>
      <c r="BJ429" s="165" t="str">
        <f t="shared" si="123"/>
        <v>2年目寄付金・協賛金収入174</v>
      </c>
      <c r="BK429" s="165" t="str">
        <f>IFERROR(+VLOOKUP(BJ429,インプットシート!$B:$Z,25,0),"")</f>
        <v/>
      </c>
      <c r="BL429" s="165" t="str">
        <f>IFERROR(+VLOOKUP(BJ429,インプットシート!$B:$Z,21,0),"")</f>
        <v/>
      </c>
      <c r="BM429">
        <v>174</v>
      </c>
      <c r="BN429" s="165" t="str">
        <f t="shared" si="124"/>
        <v>2年目一般会計繰入金174</v>
      </c>
      <c r="BO429" s="165" t="str">
        <f>IFERROR(+VLOOKUP(BN429,インプットシート!$B:$Z,25,0),"")</f>
        <v/>
      </c>
      <c r="BP429" s="165" t="str">
        <f>IFERROR(+VLOOKUP(BN429,インプットシート!$B:$Z,21,0),"")</f>
        <v/>
      </c>
      <c r="BQ429">
        <v>174</v>
      </c>
      <c r="BR429" s="165" t="str">
        <f t="shared" si="125"/>
        <v>2年目賃金（職員）174</v>
      </c>
      <c r="BS429" s="165" t="str">
        <f>IFERROR(+VLOOKUP(BR429,インプットシート!$B:$Z,25,0),"")</f>
        <v/>
      </c>
      <c r="BT429" s="165" t="str">
        <f>IFERROR(+VLOOKUP(BR429,インプットシート!$B:$Z,21,0),"")</f>
        <v/>
      </c>
    </row>
    <row r="430" spans="1:72">
      <c r="A430">
        <v>175</v>
      </c>
      <c r="B430" s="165" t="str">
        <f t="shared" si="108"/>
        <v>2年目謝金175</v>
      </c>
      <c r="C430" s="165" t="str">
        <f>IFERROR(+VLOOKUP(B430,インプットシート!$B:$Z,25,0),"")</f>
        <v/>
      </c>
      <c r="D430" s="165" t="str">
        <f>IFERROR(+VLOOKUP(B430,インプットシート!$B:$Z,21,0),"")</f>
        <v/>
      </c>
      <c r="E430">
        <v>175</v>
      </c>
      <c r="F430" s="165" t="str">
        <f t="shared" si="109"/>
        <v>2年目旅費175</v>
      </c>
      <c r="G430" s="165" t="str">
        <f>IFERROR(+VLOOKUP(F430,インプットシート!$B:$Z,25,0),"")</f>
        <v/>
      </c>
      <c r="H430" s="165" t="str">
        <f>IFERROR(+VLOOKUP(F430,インプットシート!$B:$Z,21,0),"")</f>
        <v/>
      </c>
      <c r="I430">
        <v>175</v>
      </c>
      <c r="J430" s="165" t="str">
        <f t="shared" si="110"/>
        <v>2年目賃金（アルバイト）175</v>
      </c>
      <c r="K430" s="165" t="str">
        <f>IFERROR(+VLOOKUP(J430,インプットシート!$B:$Z,25,0),"")</f>
        <v/>
      </c>
      <c r="L430" s="165" t="str">
        <f>IFERROR(+VLOOKUP(J430,インプットシート!$B:$Z,21,0),"")</f>
        <v/>
      </c>
      <c r="M430">
        <v>175</v>
      </c>
      <c r="N430" s="165" t="str">
        <f t="shared" si="111"/>
        <v>2年目家賃175</v>
      </c>
      <c r="O430" s="165" t="str">
        <f>IFERROR(+VLOOKUP(N430,インプットシート!$B:$Z,25,0),"")</f>
        <v/>
      </c>
      <c r="P430" s="165" t="str">
        <f>IFERROR(+VLOOKUP(N430,インプットシート!$B:$Z,21,0),"")</f>
        <v/>
      </c>
      <c r="Q430">
        <v>175</v>
      </c>
      <c r="R430" s="165" t="str">
        <f t="shared" si="112"/>
        <v>2年目光熱水費175</v>
      </c>
      <c r="S430" s="165" t="str">
        <f>IFERROR(+VLOOKUP(R430,インプットシート!$B:$Z,25,0),"")</f>
        <v/>
      </c>
      <c r="T430" s="165" t="str">
        <f>IFERROR(+VLOOKUP(R430,インプットシート!$B:$Z,21,0),"")</f>
        <v/>
      </c>
      <c r="U430">
        <v>175</v>
      </c>
      <c r="V430" s="165" t="str">
        <f t="shared" si="113"/>
        <v>2年目備品購入費175</v>
      </c>
      <c r="W430" s="165" t="str">
        <f>IFERROR(+VLOOKUP(V430,インプットシート!$B:$Z,25,0),"")</f>
        <v/>
      </c>
      <c r="X430" s="165" t="str">
        <f>IFERROR(+VLOOKUP(V430,インプットシート!$B:$Z,21,0),"")</f>
        <v/>
      </c>
      <c r="Y430">
        <v>175</v>
      </c>
      <c r="Z430" s="165" t="str">
        <f t="shared" si="114"/>
        <v>2年目消耗品費175</v>
      </c>
      <c r="AA430" s="165" t="str">
        <f>IFERROR(+VLOOKUP(Z430,インプットシート!$B:$Z,25,0),"")</f>
        <v/>
      </c>
      <c r="AB430" s="165" t="str">
        <f>IFERROR(+VLOOKUP(Z430,インプットシート!$B:$Z,21,0),"")</f>
        <v/>
      </c>
      <c r="AC430">
        <v>175</v>
      </c>
      <c r="AD430" s="165" t="str">
        <f t="shared" si="115"/>
        <v>2年目借料損料175</v>
      </c>
      <c r="AE430" s="165" t="str">
        <f>IFERROR(+VLOOKUP(AD430,インプットシート!$B:$Z,25,0),"")</f>
        <v/>
      </c>
      <c r="AF430" s="165" t="str">
        <f>IFERROR(+VLOOKUP(AD430,インプットシート!$B:$Z,21,0),"")</f>
        <v/>
      </c>
      <c r="AG430">
        <v>175</v>
      </c>
      <c r="AH430" s="165" t="str">
        <f t="shared" si="116"/>
        <v>2年目印刷製本費175</v>
      </c>
      <c r="AI430" s="165" t="str">
        <f>IFERROR(+VLOOKUP(AH430,インプットシート!$B:$Z,25,0),"")</f>
        <v/>
      </c>
      <c r="AJ430" s="165" t="str">
        <f>IFERROR(+VLOOKUP(AH430,インプットシート!$B:$Z,21,0),"")</f>
        <v/>
      </c>
      <c r="AK430">
        <v>175</v>
      </c>
      <c r="AL430" s="165" t="str">
        <f t="shared" si="117"/>
        <v>2年目通信運搬費175</v>
      </c>
      <c r="AM430" s="165" t="str">
        <f>IFERROR(+VLOOKUP(AL430,インプットシート!$B:$Z,25,0),"")</f>
        <v/>
      </c>
      <c r="AN430" s="165" t="str">
        <f>IFERROR(+VLOOKUP(AL430,インプットシート!$B:$Z,21,0),"")</f>
        <v/>
      </c>
      <c r="AO430">
        <v>175</v>
      </c>
      <c r="AP430" s="165" t="str">
        <f t="shared" si="118"/>
        <v>2年目委託費175</v>
      </c>
      <c r="AQ430" s="165" t="str">
        <f>IFERROR(+VLOOKUP(AP430,インプットシート!$B:$Z,25,0),"")</f>
        <v/>
      </c>
      <c r="AR430" s="165" t="str">
        <f>IFERROR(+VLOOKUP(AP430,インプットシート!$B:$Z,21,0),"")</f>
        <v/>
      </c>
      <c r="AS430">
        <v>175</v>
      </c>
      <c r="AT430" s="165" t="str">
        <f t="shared" si="119"/>
        <v>2年目雑役務費175</v>
      </c>
      <c r="AU430" s="165" t="str">
        <f>IFERROR(+VLOOKUP(AT430,インプットシート!$B:$Z,25,0),"")</f>
        <v/>
      </c>
      <c r="AV430" s="165" t="str">
        <f>IFERROR(+VLOOKUP(AT430,インプットシート!$B:$Z,21,0),"")</f>
        <v/>
      </c>
      <c r="AW430">
        <v>175</v>
      </c>
      <c r="AX430" s="165" t="str">
        <f t="shared" si="120"/>
        <v>2年目保険料175</v>
      </c>
      <c r="AY430" s="165" t="str">
        <f>IFERROR(+VLOOKUP(AX430,インプットシート!$B:$Z,25,0),"")</f>
        <v/>
      </c>
      <c r="AZ430" s="165" t="str">
        <f>IFERROR(+VLOOKUP(AX430,インプットシート!$B:$Z,21,0),"")</f>
        <v/>
      </c>
      <c r="BA430">
        <v>175</v>
      </c>
      <c r="BB430" s="165" t="str">
        <f t="shared" si="121"/>
        <v>2年目その他の経費175</v>
      </c>
      <c r="BC430" s="165" t="str">
        <f>IFERROR(+VLOOKUP(BB430,インプットシート!$B:$Z,25,0),"")</f>
        <v/>
      </c>
      <c r="BD430" s="165" t="str">
        <f>IFERROR(+VLOOKUP(BB430,インプットシート!$B:$Z,21,0),"")</f>
        <v/>
      </c>
      <c r="BE430">
        <v>175</v>
      </c>
      <c r="BF430" s="165" t="str">
        <f t="shared" si="122"/>
        <v>2年目参加費収入175</v>
      </c>
      <c r="BG430" s="165" t="str">
        <f>IFERROR(+VLOOKUP(BF430,インプットシート!$B:$Z,25,0),"")</f>
        <v/>
      </c>
      <c r="BH430" s="165" t="str">
        <f>IFERROR(+VLOOKUP(BF430,インプットシート!$B:$Z,21,0),"")</f>
        <v/>
      </c>
      <c r="BI430">
        <v>175</v>
      </c>
      <c r="BJ430" s="165" t="str">
        <f t="shared" si="123"/>
        <v>2年目寄付金・協賛金収入175</v>
      </c>
      <c r="BK430" s="165" t="str">
        <f>IFERROR(+VLOOKUP(BJ430,インプットシート!$B:$Z,25,0),"")</f>
        <v/>
      </c>
      <c r="BL430" s="165" t="str">
        <f>IFERROR(+VLOOKUP(BJ430,インプットシート!$B:$Z,21,0),"")</f>
        <v/>
      </c>
      <c r="BM430">
        <v>175</v>
      </c>
      <c r="BN430" s="165" t="str">
        <f t="shared" si="124"/>
        <v>2年目一般会計繰入金175</v>
      </c>
      <c r="BO430" s="165" t="str">
        <f>IFERROR(+VLOOKUP(BN430,インプットシート!$B:$Z,25,0),"")</f>
        <v/>
      </c>
      <c r="BP430" s="165" t="str">
        <f>IFERROR(+VLOOKUP(BN430,インプットシート!$B:$Z,21,0),"")</f>
        <v/>
      </c>
      <c r="BQ430">
        <v>175</v>
      </c>
      <c r="BR430" s="165" t="str">
        <f t="shared" si="125"/>
        <v>2年目賃金（職員）175</v>
      </c>
      <c r="BS430" s="165" t="str">
        <f>IFERROR(+VLOOKUP(BR430,インプットシート!$B:$Z,25,0),"")</f>
        <v/>
      </c>
      <c r="BT430" s="165" t="str">
        <f>IFERROR(+VLOOKUP(BR430,インプットシート!$B:$Z,21,0),"")</f>
        <v/>
      </c>
    </row>
    <row r="431" spans="1:72">
      <c r="A431">
        <v>176</v>
      </c>
      <c r="B431" s="165" t="str">
        <f t="shared" si="108"/>
        <v>2年目謝金176</v>
      </c>
      <c r="C431" s="165" t="str">
        <f>IFERROR(+VLOOKUP(B431,インプットシート!$B:$Z,25,0),"")</f>
        <v/>
      </c>
      <c r="D431" s="165" t="str">
        <f>IFERROR(+VLOOKUP(B431,インプットシート!$B:$Z,21,0),"")</f>
        <v/>
      </c>
      <c r="E431">
        <v>176</v>
      </c>
      <c r="F431" s="165" t="str">
        <f t="shared" si="109"/>
        <v>2年目旅費176</v>
      </c>
      <c r="G431" s="165" t="str">
        <f>IFERROR(+VLOOKUP(F431,インプットシート!$B:$Z,25,0),"")</f>
        <v/>
      </c>
      <c r="H431" s="165" t="str">
        <f>IFERROR(+VLOOKUP(F431,インプットシート!$B:$Z,21,0),"")</f>
        <v/>
      </c>
      <c r="I431">
        <v>176</v>
      </c>
      <c r="J431" s="165" t="str">
        <f t="shared" si="110"/>
        <v>2年目賃金（アルバイト）176</v>
      </c>
      <c r="K431" s="165" t="str">
        <f>IFERROR(+VLOOKUP(J431,インプットシート!$B:$Z,25,0),"")</f>
        <v/>
      </c>
      <c r="L431" s="165" t="str">
        <f>IFERROR(+VLOOKUP(J431,インプットシート!$B:$Z,21,0),"")</f>
        <v/>
      </c>
      <c r="M431">
        <v>176</v>
      </c>
      <c r="N431" s="165" t="str">
        <f t="shared" si="111"/>
        <v>2年目家賃176</v>
      </c>
      <c r="O431" s="165" t="str">
        <f>IFERROR(+VLOOKUP(N431,インプットシート!$B:$Z,25,0),"")</f>
        <v/>
      </c>
      <c r="P431" s="165" t="str">
        <f>IFERROR(+VLOOKUP(N431,インプットシート!$B:$Z,21,0),"")</f>
        <v/>
      </c>
      <c r="Q431">
        <v>176</v>
      </c>
      <c r="R431" s="165" t="str">
        <f t="shared" si="112"/>
        <v>2年目光熱水費176</v>
      </c>
      <c r="S431" s="165" t="str">
        <f>IFERROR(+VLOOKUP(R431,インプットシート!$B:$Z,25,0),"")</f>
        <v/>
      </c>
      <c r="T431" s="165" t="str">
        <f>IFERROR(+VLOOKUP(R431,インプットシート!$B:$Z,21,0),"")</f>
        <v/>
      </c>
      <c r="U431">
        <v>176</v>
      </c>
      <c r="V431" s="165" t="str">
        <f t="shared" si="113"/>
        <v>2年目備品購入費176</v>
      </c>
      <c r="W431" s="165" t="str">
        <f>IFERROR(+VLOOKUP(V431,インプットシート!$B:$Z,25,0),"")</f>
        <v/>
      </c>
      <c r="X431" s="165" t="str">
        <f>IFERROR(+VLOOKUP(V431,インプットシート!$B:$Z,21,0),"")</f>
        <v/>
      </c>
      <c r="Y431">
        <v>176</v>
      </c>
      <c r="Z431" s="165" t="str">
        <f t="shared" si="114"/>
        <v>2年目消耗品費176</v>
      </c>
      <c r="AA431" s="165" t="str">
        <f>IFERROR(+VLOOKUP(Z431,インプットシート!$B:$Z,25,0),"")</f>
        <v/>
      </c>
      <c r="AB431" s="165" t="str">
        <f>IFERROR(+VLOOKUP(Z431,インプットシート!$B:$Z,21,0),"")</f>
        <v/>
      </c>
      <c r="AC431">
        <v>176</v>
      </c>
      <c r="AD431" s="165" t="str">
        <f t="shared" si="115"/>
        <v>2年目借料損料176</v>
      </c>
      <c r="AE431" s="165" t="str">
        <f>IFERROR(+VLOOKUP(AD431,インプットシート!$B:$Z,25,0),"")</f>
        <v/>
      </c>
      <c r="AF431" s="165" t="str">
        <f>IFERROR(+VLOOKUP(AD431,インプットシート!$B:$Z,21,0),"")</f>
        <v/>
      </c>
      <c r="AG431">
        <v>176</v>
      </c>
      <c r="AH431" s="165" t="str">
        <f t="shared" si="116"/>
        <v>2年目印刷製本費176</v>
      </c>
      <c r="AI431" s="165" t="str">
        <f>IFERROR(+VLOOKUP(AH431,インプットシート!$B:$Z,25,0),"")</f>
        <v/>
      </c>
      <c r="AJ431" s="165" t="str">
        <f>IFERROR(+VLOOKUP(AH431,インプットシート!$B:$Z,21,0),"")</f>
        <v/>
      </c>
      <c r="AK431">
        <v>176</v>
      </c>
      <c r="AL431" s="165" t="str">
        <f t="shared" si="117"/>
        <v>2年目通信運搬費176</v>
      </c>
      <c r="AM431" s="165" t="str">
        <f>IFERROR(+VLOOKUP(AL431,インプットシート!$B:$Z,25,0),"")</f>
        <v/>
      </c>
      <c r="AN431" s="165" t="str">
        <f>IFERROR(+VLOOKUP(AL431,インプットシート!$B:$Z,21,0),"")</f>
        <v/>
      </c>
      <c r="AO431">
        <v>176</v>
      </c>
      <c r="AP431" s="165" t="str">
        <f t="shared" si="118"/>
        <v>2年目委託費176</v>
      </c>
      <c r="AQ431" s="165" t="str">
        <f>IFERROR(+VLOOKUP(AP431,インプットシート!$B:$Z,25,0),"")</f>
        <v/>
      </c>
      <c r="AR431" s="165" t="str">
        <f>IFERROR(+VLOOKUP(AP431,インプットシート!$B:$Z,21,0),"")</f>
        <v/>
      </c>
      <c r="AS431">
        <v>176</v>
      </c>
      <c r="AT431" s="165" t="str">
        <f t="shared" si="119"/>
        <v>2年目雑役務費176</v>
      </c>
      <c r="AU431" s="165" t="str">
        <f>IFERROR(+VLOOKUP(AT431,インプットシート!$B:$Z,25,0),"")</f>
        <v/>
      </c>
      <c r="AV431" s="165" t="str">
        <f>IFERROR(+VLOOKUP(AT431,インプットシート!$B:$Z,21,0),"")</f>
        <v/>
      </c>
      <c r="AW431">
        <v>176</v>
      </c>
      <c r="AX431" s="165" t="str">
        <f t="shared" si="120"/>
        <v>2年目保険料176</v>
      </c>
      <c r="AY431" s="165" t="str">
        <f>IFERROR(+VLOOKUP(AX431,インプットシート!$B:$Z,25,0),"")</f>
        <v/>
      </c>
      <c r="AZ431" s="165" t="str">
        <f>IFERROR(+VLOOKUP(AX431,インプットシート!$B:$Z,21,0),"")</f>
        <v/>
      </c>
      <c r="BA431">
        <v>176</v>
      </c>
      <c r="BB431" s="165" t="str">
        <f t="shared" si="121"/>
        <v>2年目その他の経費176</v>
      </c>
      <c r="BC431" s="165" t="str">
        <f>IFERROR(+VLOOKUP(BB431,インプットシート!$B:$Z,25,0),"")</f>
        <v/>
      </c>
      <c r="BD431" s="165" t="str">
        <f>IFERROR(+VLOOKUP(BB431,インプットシート!$B:$Z,21,0),"")</f>
        <v/>
      </c>
      <c r="BE431">
        <v>176</v>
      </c>
      <c r="BF431" s="165" t="str">
        <f t="shared" si="122"/>
        <v>2年目参加費収入176</v>
      </c>
      <c r="BG431" s="165" t="str">
        <f>IFERROR(+VLOOKUP(BF431,インプットシート!$B:$Z,25,0),"")</f>
        <v/>
      </c>
      <c r="BH431" s="165" t="str">
        <f>IFERROR(+VLOOKUP(BF431,インプットシート!$B:$Z,21,0),"")</f>
        <v/>
      </c>
      <c r="BI431">
        <v>176</v>
      </c>
      <c r="BJ431" s="165" t="str">
        <f t="shared" si="123"/>
        <v>2年目寄付金・協賛金収入176</v>
      </c>
      <c r="BK431" s="165" t="str">
        <f>IFERROR(+VLOOKUP(BJ431,インプットシート!$B:$Z,25,0),"")</f>
        <v/>
      </c>
      <c r="BL431" s="165" t="str">
        <f>IFERROR(+VLOOKUP(BJ431,インプットシート!$B:$Z,21,0),"")</f>
        <v/>
      </c>
      <c r="BM431">
        <v>176</v>
      </c>
      <c r="BN431" s="165" t="str">
        <f t="shared" si="124"/>
        <v>2年目一般会計繰入金176</v>
      </c>
      <c r="BO431" s="165" t="str">
        <f>IFERROR(+VLOOKUP(BN431,インプットシート!$B:$Z,25,0),"")</f>
        <v/>
      </c>
      <c r="BP431" s="165" t="str">
        <f>IFERROR(+VLOOKUP(BN431,インプットシート!$B:$Z,21,0),"")</f>
        <v/>
      </c>
      <c r="BQ431">
        <v>176</v>
      </c>
      <c r="BR431" s="165" t="str">
        <f t="shared" si="125"/>
        <v>2年目賃金（職員）176</v>
      </c>
      <c r="BS431" s="165" t="str">
        <f>IFERROR(+VLOOKUP(BR431,インプットシート!$B:$Z,25,0),"")</f>
        <v/>
      </c>
      <c r="BT431" s="165" t="str">
        <f>IFERROR(+VLOOKUP(BR431,インプットシート!$B:$Z,21,0),"")</f>
        <v/>
      </c>
    </row>
    <row r="432" spans="1:72">
      <c r="A432">
        <v>177</v>
      </c>
      <c r="B432" s="165" t="str">
        <f t="shared" si="108"/>
        <v>2年目謝金177</v>
      </c>
      <c r="C432" s="165" t="str">
        <f>IFERROR(+VLOOKUP(B432,インプットシート!$B:$Z,25,0),"")</f>
        <v/>
      </c>
      <c r="D432" s="165" t="str">
        <f>IFERROR(+VLOOKUP(B432,インプットシート!$B:$Z,21,0),"")</f>
        <v/>
      </c>
      <c r="E432">
        <v>177</v>
      </c>
      <c r="F432" s="165" t="str">
        <f t="shared" si="109"/>
        <v>2年目旅費177</v>
      </c>
      <c r="G432" s="165" t="str">
        <f>IFERROR(+VLOOKUP(F432,インプットシート!$B:$Z,25,0),"")</f>
        <v/>
      </c>
      <c r="H432" s="165" t="str">
        <f>IFERROR(+VLOOKUP(F432,インプットシート!$B:$Z,21,0),"")</f>
        <v/>
      </c>
      <c r="I432">
        <v>177</v>
      </c>
      <c r="J432" s="165" t="str">
        <f t="shared" si="110"/>
        <v>2年目賃金（アルバイト）177</v>
      </c>
      <c r="K432" s="165" t="str">
        <f>IFERROR(+VLOOKUP(J432,インプットシート!$B:$Z,25,0),"")</f>
        <v/>
      </c>
      <c r="L432" s="165" t="str">
        <f>IFERROR(+VLOOKUP(J432,インプットシート!$B:$Z,21,0),"")</f>
        <v/>
      </c>
      <c r="M432">
        <v>177</v>
      </c>
      <c r="N432" s="165" t="str">
        <f t="shared" si="111"/>
        <v>2年目家賃177</v>
      </c>
      <c r="O432" s="165" t="str">
        <f>IFERROR(+VLOOKUP(N432,インプットシート!$B:$Z,25,0),"")</f>
        <v/>
      </c>
      <c r="P432" s="165" t="str">
        <f>IFERROR(+VLOOKUP(N432,インプットシート!$B:$Z,21,0),"")</f>
        <v/>
      </c>
      <c r="Q432">
        <v>177</v>
      </c>
      <c r="R432" s="165" t="str">
        <f t="shared" si="112"/>
        <v>2年目光熱水費177</v>
      </c>
      <c r="S432" s="165" t="str">
        <f>IFERROR(+VLOOKUP(R432,インプットシート!$B:$Z,25,0),"")</f>
        <v/>
      </c>
      <c r="T432" s="165" t="str">
        <f>IFERROR(+VLOOKUP(R432,インプットシート!$B:$Z,21,0),"")</f>
        <v/>
      </c>
      <c r="U432">
        <v>177</v>
      </c>
      <c r="V432" s="165" t="str">
        <f t="shared" si="113"/>
        <v>2年目備品購入費177</v>
      </c>
      <c r="W432" s="165" t="str">
        <f>IFERROR(+VLOOKUP(V432,インプットシート!$B:$Z,25,0),"")</f>
        <v/>
      </c>
      <c r="X432" s="165" t="str">
        <f>IFERROR(+VLOOKUP(V432,インプットシート!$B:$Z,21,0),"")</f>
        <v/>
      </c>
      <c r="Y432">
        <v>177</v>
      </c>
      <c r="Z432" s="165" t="str">
        <f t="shared" si="114"/>
        <v>2年目消耗品費177</v>
      </c>
      <c r="AA432" s="165" t="str">
        <f>IFERROR(+VLOOKUP(Z432,インプットシート!$B:$Z,25,0),"")</f>
        <v/>
      </c>
      <c r="AB432" s="165" t="str">
        <f>IFERROR(+VLOOKUP(Z432,インプットシート!$B:$Z,21,0),"")</f>
        <v/>
      </c>
      <c r="AC432">
        <v>177</v>
      </c>
      <c r="AD432" s="165" t="str">
        <f t="shared" si="115"/>
        <v>2年目借料損料177</v>
      </c>
      <c r="AE432" s="165" t="str">
        <f>IFERROR(+VLOOKUP(AD432,インプットシート!$B:$Z,25,0),"")</f>
        <v/>
      </c>
      <c r="AF432" s="165" t="str">
        <f>IFERROR(+VLOOKUP(AD432,インプットシート!$B:$Z,21,0),"")</f>
        <v/>
      </c>
      <c r="AG432">
        <v>177</v>
      </c>
      <c r="AH432" s="165" t="str">
        <f t="shared" si="116"/>
        <v>2年目印刷製本費177</v>
      </c>
      <c r="AI432" s="165" t="str">
        <f>IFERROR(+VLOOKUP(AH432,インプットシート!$B:$Z,25,0),"")</f>
        <v/>
      </c>
      <c r="AJ432" s="165" t="str">
        <f>IFERROR(+VLOOKUP(AH432,インプットシート!$B:$Z,21,0),"")</f>
        <v/>
      </c>
      <c r="AK432">
        <v>177</v>
      </c>
      <c r="AL432" s="165" t="str">
        <f t="shared" si="117"/>
        <v>2年目通信運搬費177</v>
      </c>
      <c r="AM432" s="165" t="str">
        <f>IFERROR(+VLOOKUP(AL432,インプットシート!$B:$Z,25,0),"")</f>
        <v/>
      </c>
      <c r="AN432" s="165" t="str">
        <f>IFERROR(+VLOOKUP(AL432,インプットシート!$B:$Z,21,0),"")</f>
        <v/>
      </c>
      <c r="AO432">
        <v>177</v>
      </c>
      <c r="AP432" s="165" t="str">
        <f t="shared" si="118"/>
        <v>2年目委託費177</v>
      </c>
      <c r="AQ432" s="165" t="str">
        <f>IFERROR(+VLOOKUP(AP432,インプットシート!$B:$Z,25,0),"")</f>
        <v/>
      </c>
      <c r="AR432" s="165" t="str">
        <f>IFERROR(+VLOOKUP(AP432,インプットシート!$B:$Z,21,0),"")</f>
        <v/>
      </c>
      <c r="AS432">
        <v>177</v>
      </c>
      <c r="AT432" s="165" t="str">
        <f t="shared" si="119"/>
        <v>2年目雑役務費177</v>
      </c>
      <c r="AU432" s="165" t="str">
        <f>IFERROR(+VLOOKUP(AT432,インプットシート!$B:$Z,25,0),"")</f>
        <v/>
      </c>
      <c r="AV432" s="165" t="str">
        <f>IFERROR(+VLOOKUP(AT432,インプットシート!$B:$Z,21,0),"")</f>
        <v/>
      </c>
      <c r="AW432">
        <v>177</v>
      </c>
      <c r="AX432" s="165" t="str">
        <f t="shared" si="120"/>
        <v>2年目保険料177</v>
      </c>
      <c r="AY432" s="165" t="str">
        <f>IFERROR(+VLOOKUP(AX432,インプットシート!$B:$Z,25,0),"")</f>
        <v/>
      </c>
      <c r="AZ432" s="165" t="str">
        <f>IFERROR(+VLOOKUP(AX432,インプットシート!$B:$Z,21,0),"")</f>
        <v/>
      </c>
      <c r="BA432">
        <v>177</v>
      </c>
      <c r="BB432" s="165" t="str">
        <f t="shared" si="121"/>
        <v>2年目その他の経費177</v>
      </c>
      <c r="BC432" s="165" t="str">
        <f>IFERROR(+VLOOKUP(BB432,インプットシート!$B:$Z,25,0),"")</f>
        <v/>
      </c>
      <c r="BD432" s="165" t="str">
        <f>IFERROR(+VLOOKUP(BB432,インプットシート!$B:$Z,21,0),"")</f>
        <v/>
      </c>
      <c r="BE432">
        <v>177</v>
      </c>
      <c r="BF432" s="165" t="str">
        <f t="shared" si="122"/>
        <v>2年目参加費収入177</v>
      </c>
      <c r="BG432" s="165" t="str">
        <f>IFERROR(+VLOOKUP(BF432,インプットシート!$B:$Z,25,0),"")</f>
        <v/>
      </c>
      <c r="BH432" s="165" t="str">
        <f>IFERROR(+VLOOKUP(BF432,インプットシート!$B:$Z,21,0),"")</f>
        <v/>
      </c>
      <c r="BI432">
        <v>177</v>
      </c>
      <c r="BJ432" s="165" t="str">
        <f t="shared" si="123"/>
        <v>2年目寄付金・協賛金収入177</v>
      </c>
      <c r="BK432" s="165" t="str">
        <f>IFERROR(+VLOOKUP(BJ432,インプットシート!$B:$Z,25,0),"")</f>
        <v/>
      </c>
      <c r="BL432" s="165" t="str">
        <f>IFERROR(+VLOOKUP(BJ432,インプットシート!$B:$Z,21,0),"")</f>
        <v/>
      </c>
      <c r="BM432">
        <v>177</v>
      </c>
      <c r="BN432" s="165" t="str">
        <f t="shared" si="124"/>
        <v>2年目一般会計繰入金177</v>
      </c>
      <c r="BO432" s="165" t="str">
        <f>IFERROR(+VLOOKUP(BN432,インプットシート!$B:$Z,25,0),"")</f>
        <v/>
      </c>
      <c r="BP432" s="165" t="str">
        <f>IFERROR(+VLOOKUP(BN432,インプットシート!$B:$Z,21,0),"")</f>
        <v/>
      </c>
      <c r="BQ432">
        <v>177</v>
      </c>
      <c r="BR432" s="165" t="str">
        <f t="shared" si="125"/>
        <v>2年目賃金（職員）177</v>
      </c>
      <c r="BS432" s="165" t="str">
        <f>IFERROR(+VLOOKUP(BR432,インプットシート!$B:$Z,25,0),"")</f>
        <v/>
      </c>
      <c r="BT432" s="165" t="str">
        <f>IFERROR(+VLOOKUP(BR432,インプットシート!$B:$Z,21,0),"")</f>
        <v/>
      </c>
    </row>
    <row r="433" spans="1:72">
      <c r="A433">
        <v>178</v>
      </c>
      <c r="B433" s="165" t="str">
        <f t="shared" si="108"/>
        <v>2年目謝金178</v>
      </c>
      <c r="C433" s="165" t="str">
        <f>IFERROR(+VLOOKUP(B433,インプットシート!$B:$Z,25,0),"")</f>
        <v/>
      </c>
      <c r="D433" s="165" t="str">
        <f>IFERROR(+VLOOKUP(B433,インプットシート!$B:$Z,21,0),"")</f>
        <v/>
      </c>
      <c r="E433">
        <v>178</v>
      </c>
      <c r="F433" s="165" t="str">
        <f t="shared" si="109"/>
        <v>2年目旅費178</v>
      </c>
      <c r="G433" s="165" t="str">
        <f>IFERROR(+VLOOKUP(F433,インプットシート!$B:$Z,25,0),"")</f>
        <v/>
      </c>
      <c r="H433" s="165" t="str">
        <f>IFERROR(+VLOOKUP(F433,インプットシート!$B:$Z,21,0),"")</f>
        <v/>
      </c>
      <c r="I433">
        <v>178</v>
      </c>
      <c r="J433" s="165" t="str">
        <f t="shared" si="110"/>
        <v>2年目賃金（アルバイト）178</v>
      </c>
      <c r="K433" s="165" t="str">
        <f>IFERROR(+VLOOKUP(J433,インプットシート!$B:$Z,25,0),"")</f>
        <v/>
      </c>
      <c r="L433" s="165" t="str">
        <f>IFERROR(+VLOOKUP(J433,インプットシート!$B:$Z,21,0),"")</f>
        <v/>
      </c>
      <c r="M433">
        <v>178</v>
      </c>
      <c r="N433" s="165" t="str">
        <f t="shared" si="111"/>
        <v>2年目家賃178</v>
      </c>
      <c r="O433" s="165" t="str">
        <f>IFERROR(+VLOOKUP(N433,インプットシート!$B:$Z,25,0),"")</f>
        <v/>
      </c>
      <c r="P433" s="165" t="str">
        <f>IFERROR(+VLOOKUP(N433,インプットシート!$B:$Z,21,0),"")</f>
        <v/>
      </c>
      <c r="Q433">
        <v>178</v>
      </c>
      <c r="R433" s="165" t="str">
        <f t="shared" si="112"/>
        <v>2年目光熱水費178</v>
      </c>
      <c r="S433" s="165" t="str">
        <f>IFERROR(+VLOOKUP(R433,インプットシート!$B:$Z,25,0),"")</f>
        <v/>
      </c>
      <c r="T433" s="165" t="str">
        <f>IFERROR(+VLOOKUP(R433,インプットシート!$B:$Z,21,0),"")</f>
        <v/>
      </c>
      <c r="U433">
        <v>178</v>
      </c>
      <c r="V433" s="165" t="str">
        <f t="shared" si="113"/>
        <v>2年目備品購入費178</v>
      </c>
      <c r="W433" s="165" t="str">
        <f>IFERROR(+VLOOKUP(V433,インプットシート!$B:$Z,25,0),"")</f>
        <v/>
      </c>
      <c r="X433" s="165" t="str">
        <f>IFERROR(+VLOOKUP(V433,インプットシート!$B:$Z,21,0),"")</f>
        <v/>
      </c>
      <c r="Y433">
        <v>178</v>
      </c>
      <c r="Z433" s="165" t="str">
        <f t="shared" si="114"/>
        <v>2年目消耗品費178</v>
      </c>
      <c r="AA433" s="165" t="str">
        <f>IFERROR(+VLOOKUP(Z433,インプットシート!$B:$Z,25,0),"")</f>
        <v/>
      </c>
      <c r="AB433" s="165" t="str">
        <f>IFERROR(+VLOOKUP(Z433,インプットシート!$B:$Z,21,0),"")</f>
        <v/>
      </c>
      <c r="AC433">
        <v>178</v>
      </c>
      <c r="AD433" s="165" t="str">
        <f t="shared" si="115"/>
        <v>2年目借料損料178</v>
      </c>
      <c r="AE433" s="165" t="str">
        <f>IFERROR(+VLOOKUP(AD433,インプットシート!$B:$Z,25,0),"")</f>
        <v/>
      </c>
      <c r="AF433" s="165" t="str">
        <f>IFERROR(+VLOOKUP(AD433,インプットシート!$B:$Z,21,0),"")</f>
        <v/>
      </c>
      <c r="AG433">
        <v>178</v>
      </c>
      <c r="AH433" s="165" t="str">
        <f t="shared" si="116"/>
        <v>2年目印刷製本費178</v>
      </c>
      <c r="AI433" s="165" t="str">
        <f>IFERROR(+VLOOKUP(AH433,インプットシート!$B:$Z,25,0),"")</f>
        <v/>
      </c>
      <c r="AJ433" s="165" t="str">
        <f>IFERROR(+VLOOKUP(AH433,インプットシート!$B:$Z,21,0),"")</f>
        <v/>
      </c>
      <c r="AK433">
        <v>178</v>
      </c>
      <c r="AL433" s="165" t="str">
        <f t="shared" si="117"/>
        <v>2年目通信運搬費178</v>
      </c>
      <c r="AM433" s="165" t="str">
        <f>IFERROR(+VLOOKUP(AL433,インプットシート!$B:$Z,25,0),"")</f>
        <v/>
      </c>
      <c r="AN433" s="165" t="str">
        <f>IFERROR(+VLOOKUP(AL433,インプットシート!$B:$Z,21,0),"")</f>
        <v/>
      </c>
      <c r="AO433">
        <v>178</v>
      </c>
      <c r="AP433" s="165" t="str">
        <f t="shared" si="118"/>
        <v>2年目委託費178</v>
      </c>
      <c r="AQ433" s="165" t="str">
        <f>IFERROR(+VLOOKUP(AP433,インプットシート!$B:$Z,25,0),"")</f>
        <v/>
      </c>
      <c r="AR433" s="165" t="str">
        <f>IFERROR(+VLOOKUP(AP433,インプットシート!$B:$Z,21,0),"")</f>
        <v/>
      </c>
      <c r="AS433">
        <v>178</v>
      </c>
      <c r="AT433" s="165" t="str">
        <f t="shared" si="119"/>
        <v>2年目雑役務費178</v>
      </c>
      <c r="AU433" s="165" t="str">
        <f>IFERROR(+VLOOKUP(AT433,インプットシート!$B:$Z,25,0),"")</f>
        <v/>
      </c>
      <c r="AV433" s="165" t="str">
        <f>IFERROR(+VLOOKUP(AT433,インプットシート!$B:$Z,21,0),"")</f>
        <v/>
      </c>
      <c r="AW433">
        <v>178</v>
      </c>
      <c r="AX433" s="165" t="str">
        <f t="shared" si="120"/>
        <v>2年目保険料178</v>
      </c>
      <c r="AY433" s="165" t="str">
        <f>IFERROR(+VLOOKUP(AX433,インプットシート!$B:$Z,25,0),"")</f>
        <v/>
      </c>
      <c r="AZ433" s="165" t="str">
        <f>IFERROR(+VLOOKUP(AX433,インプットシート!$B:$Z,21,0),"")</f>
        <v/>
      </c>
      <c r="BA433">
        <v>178</v>
      </c>
      <c r="BB433" s="165" t="str">
        <f t="shared" si="121"/>
        <v>2年目その他の経費178</v>
      </c>
      <c r="BC433" s="165" t="str">
        <f>IFERROR(+VLOOKUP(BB433,インプットシート!$B:$Z,25,0),"")</f>
        <v/>
      </c>
      <c r="BD433" s="165" t="str">
        <f>IFERROR(+VLOOKUP(BB433,インプットシート!$B:$Z,21,0),"")</f>
        <v/>
      </c>
      <c r="BE433">
        <v>178</v>
      </c>
      <c r="BF433" s="165" t="str">
        <f t="shared" si="122"/>
        <v>2年目参加費収入178</v>
      </c>
      <c r="BG433" s="165" t="str">
        <f>IFERROR(+VLOOKUP(BF433,インプットシート!$B:$Z,25,0),"")</f>
        <v/>
      </c>
      <c r="BH433" s="165" t="str">
        <f>IFERROR(+VLOOKUP(BF433,インプットシート!$B:$Z,21,0),"")</f>
        <v/>
      </c>
      <c r="BI433">
        <v>178</v>
      </c>
      <c r="BJ433" s="165" t="str">
        <f t="shared" si="123"/>
        <v>2年目寄付金・協賛金収入178</v>
      </c>
      <c r="BK433" s="165" t="str">
        <f>IFERROR(+VLOOKUP(BJ433,インプットシート!$B:$Z,25,0),"")</f>
        <v/>
      </c>
      <c r="BL433" s="165" t="str">
        <f>IFERROR(+VLOOKUP(BJ433,インプットシート!$B:$Z,21,0),"")</f>
        <v/>
      </c>
      <c r="BM433">
        <v>178</v>
      </c>
      <c r="BN433" s="165" t="str">
        <f t="shared" si="124"/>
        <v>2年目一般会計繰入金178</v>
      </c>
      <c r="BO433" s="165" t="str">
        <f>IFERROR(+VLOOKUP(BN433,インプットシート!$B:$Z,25,0),"")</f>
        <v/>
      </c>
      <c r="BP433" s="165" t="str">
        <f>IFERROR(+VLOOKUP(BN433,インプットシート!$B:$Z,21,0),"")</f>
        <v/>
      </c>
      <c r="BQ433">
        <v>178</v>
      </c>
      <c r="BR433" s="165" t="str">
        <f t="shared" si="125"/>
        <v>2年目賃金（職員）178</v>
      </c>
      <c r="BS433" s="165" t="str">
        <f>IFERROR(+VLOOKUP(BR433,インプットシート!$B:$Z,25,0),"")</f>
        <v/>
      </c>
      <c r="BT433" s="165" t="str">
        <f>IFERROR(+VLOOKUP(BR433,インプットシート!$B:$Z,21,0),"")</f>
        <v/>
      </c>
    </row>
    <row r="434" spans="1:72">
      <c r="A434">
        <v>179</v>
      </c>
      <c r="B434" s="165" t="str">
        <f t="shared" si="108"/>
        <v>2年目謝金179</v>
      </c>
      <c r="C434" s="165" t="str">
        <f>IFERROR(+VLOOKUP(B434,インプットシート!$B:$Z,25,0),"")</f>
        <v/>
      </c>
      <c r="D434" s="165" t="str">
        <f>IFERROR(+VLOOKUP(B434,インプットシート!$B:$Z,21,0),"")</f>
        <v/>
      </c>
      <c r="E434">
        <v>179</v>
      </c>
      <c r="F434" s="165" t="str">
        <f t="shared" si="109"/>
        <v>2年目旅費179</v>
      </c>
      <c r="G434" s="165" t="str">
        <f>IFERROR(+VLOOKUP(F434,インプットシート!$B:$Z,25,0),"")</f>
        <v/>
      </c>
      <c r="H434" s="165" t="str">
        <f>IFERROR(+VLOOKUP(F434,インプットシート!$B:$Z,21,0),"")</f>
        <v/>
      </c>
      <c r="I434">
        <v>179</v>
      </c>
      <c r="J434" s="165" t="str">
        <f t="shared" si="110"/>
        <v>2年目賃金（アルバイト）179</v>
      </c>
      <c r="K434" s="165" t="str">
        <f>IFERROR(+VLOOKUP(J434,インプットシート!$B:$Z,25,0),"")</f>
        <v/>
      </c>
      <c r="L434" s="165" t="str">
        <f>IFERROR(+VLOOKUP(J434,インプットシート!$B:$Z,21,0),"")</f>
        <v/>
      </c>
      <c r="M434">
        <v>179</v>
      </c>
      <c r="N434" s="165" t="str">
        <f t="shared" si="111"/>
        <v>2年目家賃179</v>
      </c>
      <c r="O434" s="165" t="str">
        <f>IFERROR(+VLOOKUP(N434,インプットシート!$B:$Z,25,0),"")</f>
        <v/>
      </c>
      <c r="P434" s="165" t="str">
        <f>IFERROR(+VLOOKUP(N434,インプットシート!$B:$Z,21,0),"")</f>
        <v/>
      </c>
      <c r="Q434">
        <v>179</v>
      </c>
      <c r="R434" s="165" t="str">
        <f t="shared" si="112"/>
        <v>2年目光熱水費179</v>
      </c>
      <c r="S434" s="165" t="str">
        <f>IFERROR(+VLOOKUP(R434,インプットシート!$B:$Z,25,0),"")</f>
        <v/>
      </c>
      <c r="T434" s="165" t="str">
        <f>IFERROR(+VLOOKUP(R434,インプットシート!$B:$Z,21,0),"")</f>
        <v/>
      </c>
      <c r="U434">
        <v>179</v>
      </c>
      <c r="V434" s="165" t="str">
        <f t="shared" si="113"/>
        <v>2年目備品購入費179</v>
      </c>
      <c r="W434" s="165" t="str">
        <f>IFERROR(+VLOOKUP(V434,インプットシート!$B:$Z,25,0),"")</f>
        <v/>
      </c>
      <c r="X434" s="165" t="str">
        <f>IFERROR(+VLOOKUP(V434,インプットシート!$B:$Z,21,0),"")</f>
        <v/>
      </c>
      <c r="Y434">
        <v>179</v>
      </c>
      <c r="Z434" s="165" t="str">
        <f t="shared" si="114"/>
        <v>2年目消耗品費179</v>
      </c>
      <c r="AA434" s="165" t="str">
        <f>IFERROR(+VLOOKUP(Z434,インプットシート!$B:$Z,25,0),"")</f>
        <v/>
      </c>
      <c r="AB434" s="165" t="str">
        <f>IFERROR(+VLOOKUP(Z434,インプットシート!$B:$Z,21,0),"")</f>
        <v/>
      </c>
      <c r="AC434">
        <v>179</v>
      </c>
      <c r="AD434" s="165" t="str">
        <f t="shared" si="115"/>
        <v>2年目借料損料179</v>
      </c>
      <c r="AE434" s="165" t="str">
        <f>IFERROR(+VLOOKUP(AD434,インプットシート!$B:$Z,25,0),"")</f>
        <v/>
      </c>
      <c r="AF434" s="165" t="str">
        <f>IFERROR(+VLOOKUP(AD434,インプットシート!$B:$Z,21,0),"")</f>
        <v/>
      </c>
      <c r="AG434">
        <v>179</v>
      </c>
      <c r="AH434" s="165" t="str">
        <f t="shared" si="116"/>
        <v>2年目印刷製本費179</v>
      </c>
      <c r="AI434" s="165" t="str">
        <f>IFERROR(+VLOOKUP(AH434,インプットシート!$B:$Z,25,0),"")</f>
        <v/>
      </c>
      <c r="AJ434" s="165" t="str">
        <f>IFERROR(+VLOOKUP(AH434,インプットシート!$B:$Z,21,0),"")</f>
        <v/>
      </c>
      <c r="AK434">
        <v>179</v>
      </c>
      <c r="AL434" s="165" t="str">
        <f t="shared" si="117"/>
        <v>2年目通信運搬費179</v>
      </c>
      <c r="AM434" s="165" t="str">
        <f>IFERROR(+VLOOKUP(AL434,インプットシート!$B:$Z,25,0),"")</f>
        <v/>
      </c>
      <c r="AN434" s="165" t="str">
        <f>IFERROR(+VLOOKUP(AL434,インプットシート!$B:$Z,21,0),"")</f>
        <v/>
      </c>
      <c r="AO434">
        <v>179</v>
      </c>
      <c r="AP434" s="165" t="str">
        <f t="shared" si="118"/>
        <v>2年目委託費179</v>
      </c>
      <c r="AQ434" s="165" t="str">
        <f>IFERROR(+VLOOKUP(AP434,インプットシート!$B:$Z,25,0),"")</f>
        <v/>
      </c>
      <c r="AR434" s="165" t="str">
        <f>IFERROR(+VLOOKUP(AP434,インプットシート!$B:$Z,21,0),"")</f>
        <v/>
      </c>
      <c r="AS434">
        <v>179</v>
      </c>
      <c r="AT434" s="165" t="str">
        <f t="shared" si="119"/>
        <v>2年目雑役務費179</v>
      </c>
      <c r="AU434" s="165" t="str">
        <f>IFERROR(+VLOOKUP(AT434,インプットシート!$B:$Z,25,0),"")</f>
        <v/>
      </c>
      <c r="AV434" s="165" t="str">
        <f>IFERROR(+VLOOKUP(AT434,インプットシート!$B:$Z,21,0),"")</f>
        <v/>
      </c>
      <c r="AW434">
        <v>179</v>
      </c>
      <c r="AX434" s="165" t="str">
        <f t="shared" si="120"/>
        <v>2年目保険料179</v>
      </c>
      <c r="AY434" s="165" t="str">
        <f>IFERROR(+VLOOKUP(AX434,インプットシート!$B:$Z,25,0),"")</f>
        <v/>
      </c>
      <c r="AZ434" s="165" t="str">
        <f>IFERROR(+VLOOKUP(AX434,インプットシート!$B:$Z,21,0),"")</f>
        <v/>
      </c>
      <c r="BA434">
        <v>179</v>
      </c>
      <c r="BB434" s="165" t="str">
        <f t="shared" si="121"/>
        <v>2年目その他の経費179</v>
      </c>
      <c r="BC434" s="165" t="str">
        <f>IFERROR(+VLOOKUP(BB434,インプットシート!$B:$Z,25,0),"")</f>
        <v/>
      </c>
      <c r="BD434" s="165" t="str">
        <f>IFERROR(+VLOOKUP(BB434,インプットシート!$B:$Z,21,0),"")</f>
        <v/>
      </c>
      <c r="BE434">
        <v>179</v>
      </c>
      <c r="BF434" s="165" t="str">
        <f t="shared" si="122"/>
        <v>2年目参加費収入179</v>
      </c>
      <c r="BG434" s="165" t="str">
        <f>IFERROR(+VLOOKUP(BF434,インプットシート!$B:$Z,25,0),"")</f>
        <v/>
      </c>
      <c r="BH434" s="165" t="str">
        <f>IFERROR(+VLOOKUP(BF434,インプットシート!$B:$Z,21,0),"")</f>
        <v/>
      </c>
      <c r="BI434">
        <v>179</v>
      </c>
      <c r="BJ434" s="165" t="str">
        <f t="shared" si="123"/>
        <v>2年目寄付金・協賛金収入179</v>
      </c>
      <c r="BK434" s="165" t="str">
        <f>IFERROR(+VLOOKUP(BJ434,インプットシート!$B:$Z,25,0),"")</f>
        <v/>
      </c>
      <c r="BL434" s="165" t="str">
        <f>IFERROR(+VLOOKUP(BJ434,インプットシート!$B:$Z,21,0),"")</f>
        <v/>
      </c>
      <c r="BM434">
        <v>179</v>
      </c>
      <c r="BN434" s="165" t="str">
        <f t="shared" si="124"/>
        <v>2年目一般会計繰入金179</v>
      </c>
      <c r="BO434" s="165" t="str">
        <f>IFERROR(+VLOOKUP(BN434,インプットシート!$B:$Z,25,0),"")</f>
        <v/>
      </c>
      <c r="BP434" s="165" t="str">
        <f>IFERROR(+VLOOKUP(BN434,インプットシート!$B:$Z,21,0),"")</f>
        <v/>
      </c>
      <c r="BQ434">
        <v>179</v>
      </c>
      <c r="BR434" s="165" t="str">
        <f t="shared" si="125"/>
        <v>2年目賃金（職員）179</v>
      </c>
      <c r="BS434" s="165" t="str">
        <f>IFERROR(+VLOOKUP(BR434,インプットシート!$B:$Z,25,0),"")</f>
        <v/>
      </c>
      <c r="BT434" s="165" t="str">
        <f>IFERROR(+VLOOKUP(BR434,インプットシート!$B:$Z,21,0),"")</f>
        <v/>
      </c>
    </row>
    <row r="435" spans="1:72">
      <c r="A435">
        <v>180</v>
      </c>
      <c r="B435" s="165" t="str">
        <f t="shared" si="108"/>
        <v>2年目謝金180</v>
      </c>
      <c r="C435" s="165" t="str">
        <f>IFERROR(+VLOOKUP(B435,インプットシート!$B:$Z,25,0),"")</f>
        <v/>
      </c>
      <c r="D435" s="165" t="str">
        <f>IFERROR(+VLOOKUP(B435,インプットシート!$B:$Z,21,0),"")</f>
        <v/>
      </c>
      <c r="E435">
        <v>180</v>
      </c>
      <c r="F435" s="165" t="str">
        <f t="shared" si="109"/>
        <v>2年目旅費180</v>
      </c>
      <c r="G435" s="165" t="str">
        <f>IFERROR(+VLOOKUP(F435,インプットシート!$B:$Z,25,0),"")</f>
        <v/>
      </c>
      <c r="H435" s="165" t="str">
        <f>IFERROR(+VLOOKUP(F435,インプットシート!$B:$Z,21,0),"")</f>
        <v/>
      </c>
      <c r="I435">
        <v>180</v>
      </c>
      <c r="J435" s="165" t="str">
        <f t="shared" si="110"/>
        <v>2年目賃金（アルバイト）180</v>
      </c>
      <c r="K435" s="165" t="str">
        <f>IFERROR(+VLOOKUP(J435,インプットシート!$B:$Z,25,0),"")</f>
        <v/>
      </c>
      <c r="L435" s="165" t="str">
        <f>IFERROR(+VLOOKUP(J435,インプットシート!$B:$Z,21,0),"")</f>
        <v/>
      </c>
      <c r="M435">
        <v>180</v>
      </c>
      <c r="N435" s="165" t="str">
        <f t="shared" si="111"/>
        <v>2年目家賃180</v>
      </c>
      <c r="O435" s="165" t="str">
        <f>IFERROR(+VLOOKUP(N435,インプットシート!$B:$Z,25,0),"")</f>
        <v/>
      </c>
      <c r="P435" s="165" t="str">
        <f>IFERROR(+VLOOKUP(N435,インプットシート!$B:$Z,21,0),"")</f>
        <v/>
      </c>
      <c r="Q435">
        <v>180</v>
      </c>
      <c r="R435" s="165" t="str">
        <f t="shared" si="112"/>
        <v>2年目光熱水費180</v>
      </c>
      <c r="S435" s="165" t="str">
        <f>IFERROR(+VLOOKUP(R435,インプットシート!$B:$Z,25,0),"")</f>
        <v/>
      </c>
      <c r="T435" s="165" t="str">
        <f>IFERROR(+VLOOKUP(R435,インプットシート!$B:$Z,21,0),"")</f>
        <v/>
      </c>
      <c r="U435">
        <v>180</v>
      </c>
      <c r="V435" s="165" t="str">
        <f t="shared" si="113"/>
        <v>2年目備品購入費180</v>
      </c>
      <c r="W435" s="165" t="str">
        <f>IFERROR(+VLOOKUP(V435,インプットシート!$B:$Z,25,0),"")</f>
        <v/>
      </c>
      <c r="X435" s="165" t="str">
        <f>IFERROR(+VLOOKUP(V435,インプットシート!$B:$Z,21,0),"")</f>
        <v/>
      </c>
      <c r="Y435">
        <v>180</v>
      </c>
      <c r="Z435" s="165" t="str">
        <f t="shared" si="114"/>
        <v>2年目消耗品費180</v>
      </c>
      <c r="AA435" s="165" t="str">
        <f>IFERROR(+VLOOKUP(Z435,インプットシート!$B:$Z,25,0),"")</f>
        <v/>
      </c>
      <c r="AB435" s="165" t="str">
        <f>IFERROR(+VLOOKUP(Z435,インプットシート!$B:$Z,21,0),"")</f>
        <v/>
      </c>
      <c r="AC435">
        <v>180</v>
      </c>
      <c r="AD435" s="165" t="str">
        <f t="shared" si="115"/>
        <v>2年目借料損料180</v>
      </c>
      <c r="AE435" s="165" t="str">
        <f>IFERROR(+VLOOKUP(AD435,インプットシート!$B:$Z,25,0),"")</f>
        <v/>
      </c>
      <c r="AF435" s="165" t="str">
        <f>IFERROR(+VLOOKUP(AD435,インプットシート!$B:$Z,21,0),"")</f>
        <v/>
      </c>
      <c r="AG435">
        <v>180</v>
      </c>
      <c r="AH435" s="165" t="str">
        <f t="shared" si="116"/>
        <v>2年目印刷製本費180</v>
      </c>
      <c r="AI435" s="165" t="str">
        <f>IFERROR(+VLOOKUP(AH435,インプットシート!$B:$Z,25,0),"")</f>
        <v/>
      </c>
      <c r="AJ435" s="165" t="str">
        <f>IFERROR(+VLOOKUP(AH435,インプットシート!$B:$Z,21,0),"")</f>
        <v/>
      </c>
      <c r="AK435">
        <v>180</v>
      </c>
      <c r="AL435" s="165" t="str">
        <f t="shared" si="117"/>
        <v>2年目通信運搬費180</v>
      </c>
      <c r="AM435" s="165" t="str">
        <f>IFERROR(+VLOOKUP(AL435,インプットシート!$B:$Z,25,0),"")</f>
        <v/>
      </c>
      <c r="AN435" s="165" t="str">
        <f>IFERROR(+VLOOKUP(AL435,インプットシート!$B:$Z,21,0),"")</f>
        <v/>
      </c>
      <c r="AO435">
        <v>180</v>
      </c>
      <c r="AP435" s="165" t="str">
        <f t="shared" si="118"/>
        <v>2年目委託費180</v>
      </c>
      <c r="AQ435" s="165" t="str">
        <f>IFERROR(+VLOOKUP(AP435,インプットシート!$B:$Z,25,0),"")</f>
        <v/>
      </c>
      <c r="AR435" s="165" t="str">
        <f>IFERROR(+VLOOKUP(AP435,インプットシート!$B:$Z,21,0),"")</f>
        <v/>
      </c>
      <c r="AS435">
        <v>180</v>
      </c>
      <c r="AT435" s="165" t="str">
        <f t="shared" si="119"/>
        <v>2年目雑役務費180</v>
      </c>
      <c r="AU435" s="165" t="str">
        <f>IFERROR(+VLOOKUP(AT435,インプットシート!$B:$Z,25,0),"")</f>
        <v/>
      </c>
      <c r="AV435" s="165" t="str">
        <f>IFERROR(+VLOOKUP(AT435,インプットシート!$B:$Z,21,0),"")</f>
        <v/>
      </c>
      <c r="AW435">
        <v>180</v>
      </c>
      <c r="AX435" s="165" t="str">
        <f t="shared" si="120"/>
        <v>2年目保険料180</v>
      </c>
      <c r="AY435" s="165" t="str">
        <f>IFERROR(+VLOOKUP(AX435,インプットシート!$B:$Z,25,0),"")</f>
        <v/>
      </c>
      <c r="AZ435" s="165" t="str">
        <f>IFERROR(+VLOOKUP(AX435,インプットシート!$B:$Z,21,0),"")</f>
        <v/>
      </c>
      <c r="BA435">
        <v>180</v>
      </c>
      <c r="BB435" s="165" t="str">
        <f t="shared" si="121"/>
        <v>2年目その他の経費180</v>
      </c>
      <c r="BC435" s="165" t="str">
        <f>IFERROR(+VLOOKUP(BB435,インプットシート!$B:$Z,25,0),"")</f>
        <v/>
      </c>
      <c r="BD435" s="165" t="str">
        <f>IFERROR(+VLOOKUP(BB435,インプットシート!$B:$Z,21,0),"")</f>
        <v/>
      </c>
      <c r="BE435">
        <v>180</v>
      </c>
      <c r="BF435" s="165" t="str">
        <f t="shared" si="122"/>
        <v>2年目参加費収入180</v>
      </c>
      <c r="BG435" s="165" t="str">
        <f>IFERROR(+VLOOKUP(BF435,インプットシート!$B:$Z,25,0),"")</f>
        <v/>
      </c>
      <c r="BH435" s="165" t="str">
        <f>IFERROR(+VLOOKUP(BF435,インプットシート!$B:$Z,21,0),"")</f>
        <v/>
      </c>
      <c r="BI435">
        <v>180</v>
      </c>
      <c r="BJ435" s="165" t="str">
        <f t="shared" si="123"/>
        <v>2年目寄付金・協賛金収入180</v>
      </c>
      <c r="BK435" s="165" t="str">
        <f>IFERROR(+VLOOKUP(BJ435,インプットシート!$B:$Z,25,0),"")</f>
        <v/>
      </c>
      <c r="BL435" s="165" t="str">
        <f>IFERROR(+VLOOKUP(BJ435,インプットシート!$B:$Z,21,0),"")</f>
        <v/>
      </c>
      <c r="BM435">
        <v>180</v>
      </c>
      <c r="BN435" s="165" t="str">
        <f t="shared" si="124"/>
        <v>2年目一般会計繰入金180</v>
      </c>
      <c r="BO435" s="165" t="str">
        <f>IFERROR(+VLOOKUP(BN435,インプットシート!$B:$Z,25,0),"")</f>
        <v/>
      </c>
      <c r="BP435" s="165" t="str">
        <f>IFERROR(+VLOOKUP(BN435,インプットシート!$B:$Z,21,0),"")</f>
        <v/>
      </c>
      <c r="BQ435">
        <v>180</v>
      </c>
      <c r="BR435" s="165" t="str">
        <f t="shared" si="125"/>
        <v>2年目賃金（職員）180</v>
      </c>
      <c r="BS435" s="165" t="str">
        <f>IFERROR(+VLOOKUP(BR435,インプットシート!$B:$Z,25,0),"")</f>
        <v/>
      </c>
      <c r="BT435" s="165" t="str">
        <f>IFERROR(+VLOOKUP(BR435,インプットシート!$B:$Z,21,0),"")</f>
        <v/>
      </c>
    </row>
    <row r="436" spans="1:72">
      <c r="A436">
        <v>181</v>
      </c>
      <c r="B436" s="165" t="str">
        <f t="shared" si="108"/>
        <v>2年目謝金181</v>
      </c>
      <c r="C436" s="165" t="str">
        <f>IFERROR(+VLOOKUP(B436,インプットシート!$B:$Z,25,0),"")</f>
        <v/>
      </c>
      <c r="D436" s="165" t="str">
        <f>IFERROR(+VLOOKUP(B436,インプットシート!$B:$Z,21,0),"")</f>
        <v/>
      </c>
      <c r="E436">
        <v>181</v>
      </c>
      <c r="F436" s="165" t="str">
        <f t="shared" si="109"/>
        <v>2年目旅費181</v>
      </c>
      <c r="G436" s="165" t="str">
        <f>IFERROR(+VLOOKUP(F436,インプットシート!$B:$Z,25,0),"")</f>
        <v/>
      </c>
      <c r="H436" s="165" t="str">
        <f>IFERROR(+VLOOKUP(F436,インプットシート!$B:$Z,21,0),"")</f>
        <v/>
      </c>
      <c r="I436">
        <v>181</v>
      </c>
      <c r="J436" s="165" t="str">
        <f t="shared" si="110"/>
        <v>2年目賃金（アルバイト）181</v>
      </c>
      <c r="K436" s="165" t="str">
        <f>IFERROR(+VLOOKUP(J436,インプットシート!$B:$Z,25,0),"")</f>
        <v/>
      </c>
      <c r="L436" s="165" t="str">
        <f>IFERROR(+VLOOKUP(J436,インプットシート!$B:$Z,21,0),"")</f>
        <v/>
      </c>
      <c r="M436">
        <v>181</v>
      </c>
      <c r="N436" s="165" t="str">
        <f t="shared" si="111"/>
        <v>2年目家賃181</v>
      </c>
      <c r="O436" s="165" t="str">
        <f>IFERROR(+VLOOKUP(N436,インプットシート!$B:$Z,25,0),"")</f>
        <v/>
      </c>
      <c r="P436" s="165" t="str">
        <f>IFERROR(+VLOOKUP(N436,インプットシート!$B:$Z,21,0),"")</f>
        <v/>
      </c>
      <c r="Q436">
        <v>181</v>
      </c>
      <c r="R436" s="165" t="str">
        <f t="shared" si="112"/>
        <v>2年目光熱水費181</v>
      </c>
      <c r="S436" s="165" t="str">
        <f>IFERROR(+VLOOKUP(R436,インプットシート!$B:$Z,25,0),"")</f>
        <v/>
      </c>
      <c r="T436" s="165" t="str">
        <f>IFERROR(+VLOOKUP(R436,インプットシート!$B:$Z,21,0),"")</f>
        <v/>
      </c>
      <c r="U436">
        <v>181</v>
      </c>
      <c r="V436" s="165" t="str">
        <f t="shared" si="113"/>
        <v>2年目備品購入費181</v>
      </c>
      <c r="W436" s="165" t="str">
        <f>IFERROR(+VLOOKUP(V436,インプットシート!$B:$Z,25,0),"")</f>
        <v/>
      </c>
      <c r="X436" s="165" t="str">
        <f>IFERROR(+VLOOKUP(V436,インプットシート!$B:$Z,21,0),"")</f>
        <v/>
      </c>
      <c r="Y436">
        <v>181</v>
      </c>
      <c r="Z436" s="165" t="str">
        <f t="shared" si="114"/>
        <v>2年目消耗品費181</v>
      </c>
      <c r="AA436" s="165" t="str">
        <f>IFERROR(+VLOOKUP(Z436,インプットシート!$B:$Z,25,0),"")</f>
        <v/>
      </c>
      <c r="AB436" s="165" t="str">
        <f>IFERROR(+VLOOKUP(Z436,インプットシート!$B:$Z,21,0),"")</f>
        <v/>
      </c>
      <c r="AC436">
        <v>181</v>
      </c>
      <c r="AD436" s="165" t="str">
        <f t="shared" si="115"/>
        <v>2年目借料損料181</v>
      </c>
      <c r="AE436" s="165" t="str">
        <f>IFERROR(+VLOOKUP(AD436,インプットシート!$B:$Z,25,0),"")</f>
        <v/>
      </c>
      <c r="AF436" s="165" t="str">
        <f>IFERROR(+VLOOKUP(AD436,インプットシート!$B:$Z,21,0),"")</f>
        <v/>
      </c>
      <c r="AG436">
        <v>181</v>
      </c>
      <c r="AH436" s="165" t="str">
        <f t="shared" si="116"/>
        <v>2年目印刷製本費181</v>
      </c>
      <c r="AI436" s="165" t="str">
        <f>IFERROR(+VLOOKUP(AH436,インプットシート!$B:$Z,25,0),"")</f>
        <v/>
      </c>
      <c r="AJ436" s="165" t="str">
        <f>IFERROR(+VLOOKUP(AH436,インプットシート!$B:$Z,21,0),"")</f>
        <v/>
      </c>
      <c r="AK436">
        <v>181</v>
      </c>
      <c r="AL436" s="165" t="str">
        <f t="shared" si="117"/>
        <v>2年目通信運搬費181</v>
      </c>
      <c r="AM436" s="165" t="str">
        <f>IFERROR(+VLOOKUP(AL436,インプットシート!$B:$Z,25,0),"")</f>
        <v/>
      </c>
      <c r="AN436" s="165" t="str">
        <f>IFERROR(+VLOOKUP(AL436,インプットシート!$B:$Z,21,0),"")</f>
        <v/>
      </c>
      <c r="AO436">
        <v>181</v>
      </c>
      <c r="AP436" s="165" t="str">
        <f t="shared" si="118"/>
        <v>2年目委託費181</v>
      </c>
      <c r="AQ436" s="165" t="str">
        <f>IFERROR(+VLOOKUP(AP436,インプットシート!$B:$Z,25,0),"")</f>
        <v/>
      </c>
      <c r="AR436" s="165" t="str">
        <f>IFERROR(+VLOOKUP(AP436,インプットシート!$B:$Z,21,0),"")</f>
        <v/>
      </c>
      <c r="AS436">
        <v>181</v>
      </c>
      <c r="AT436" s="165" t="str">
        <f t="shared" si="119"/>
        <v>2年目雑役務費181</v>
      </c>
      <c r="AU436" s="165" t="str">
        <f>IFERROR(+VLOOKUP(AT436,インプットシート!$B:$Z,25,0),"")</f>
        <v/>
      </c>
      <c r="AV436" s="165" t="str">
        <f>IFERROR(+VLOOKUP(AT436,インプットシート!$B:$Z,21,0),"")</f>
        <v/>
      </c>
      <c r="AW436">
        <v>181</v>
      </c>
      <c r="AX436" s="165" t="str">
        <f t="shared" si="120"/>
        <v>2年目保険料181</v>
      </c>
      <c r="AY436" s="165" t="str">
        <f>IFERROR(+VLOOKUP(AX436,インプットシート!$B:$Z,25,0),"")</f>
        <v/>
      </c>
      <c r="AZ436" s="165" t="str">
        <f>IFERROR(+VLOOKUP(AX436,インプットシート!$B:$Z,21,0),"")</f>
        <v/>
      </c>
      <c r="BA436">
        <v>181</v>
      </c>
      <c r="BB436" s="165" t="str">
        <f t="shared" si="121"/>
        <v>2年目その他の経費181</v>
      </c>
      <c r="BC436" s="165" t="str">
        <f>IFERROR(+VLOOKUP(BB436,インプットシート!$B:$Z,25,0),"")</f>
        <v/>
      </c>
      <c r="BD436" s="165" t="str">
        <f>IFERROR(+VLOOKUP(BB436,インプットシート!$B:$Z,21,0),"")</f>
        <v/>
      </c>
      <c r="BE436">
        <v>181</v>
      </c>
      <c r="BF436" s="165" t="str">
        <f t="shared" si="122"/>
        <v>2年目参加費収入181</v>
      </c>
      <c r="BG436" s="165" t="str">
        <f>IFERROR(+VLOOKUP(BF436,インプットシート!$B:$Z,25,0),"")</f>
        <v/>
      </c>
      <c r="BH436" s="165" t="str">
        <f>IFERROR(+VLOOKUP(BF436,インプットシート!$B:$Z,21,0),"")</f>
        <v/>
      </c>
      <c r="BI436">
        <v>181</v>
      </c>
      <c r="BJ436" s="165" t="str">
        <f t="shared" si="123"/>
        <v>2年目寄付金・協賛金収入181</v>
      </c>
      <c r="BK436" s="165" t="str">
        <f>IFERROR(+VLOOKUP(BJ436,インプットシート!$B:$Z,25,0),"")</f>
        <v/>
      </c>
      <c r="BL436" s="165" t="str">
        <f>IFERROR(+VLOOKUP(BJ436,インプットシート!$B:$Z,21,0),"")</f>
        <v/>
      </c>
      <c r="BM436">
        <v>181</v>
      </c>
      <c r="BN436" s="165" t="str">
        <f t="shared" si="124"/>
        <v>2年目一般会計繰入金181</v>
      </c>
      <c r="BO436" s="165" t="str">
        <f>IFERROR(+VLOOKUP(BN436,インプットシート!$B:$Z,25,0),"")</f>
        <v/>
      </c>
      <c r="BP436" s="165" t="str">
        <f>IFERROR(+VLOOKUP(BN436,インプットシート!$B:$Z,21,0),"")</f>
        <v/>
      </c>
      <c r="BQ436">
        <v>181</v>
      </c>
      <c r="BR436" s="165" t="str">
        <f t="shared" si="125"/>
        <v>2年目賃金（職員）181</v>
      </c>
      <c r="BS436" s="165" t="str">
        <f>IFERROR(+VLOOKUP(BR436,インプットシート!$B:$Z,25,0),"")</f>
        <v/>
      </c>
      <c r="BT436" s="165" t="str">
        <f>IFERROR(+VLOOKUP(BR436,インプットシート!$B:$Z,21,0),"")</f>
        <v/>
      </c>
    </row>
    <row r="437" spans="1:72">
      <c r="A437">
        <v>182</v>
      </c>
      <c r="B437" s="165" t="str">
        <f t="shared" si="108"/>
        <v>2年目謝金182</v>
      </c>
      <c r="C437" s="165" t="str">
        <f>IFERROR(+VLOOKUP(B437,インプットシート!$B:$Z,25,0),"")</f>
        <v/>
      </c>
      <c r="D437" s="165" t="str">
        <f>IFERROR(+VLOOKUP(B437,インプットシート!$B:$Z,21,0),"")</f>
        <v/>
      </c>
      <c r="E437">
        <v>182</v>
      </c>
      <c r="F437" s="165" t="str">
        <f t="shared" si="109"/>
        <v>2年目旅費182</v>
      </c>
      <c r="G437" s="165" t="str">
        <f>IFERROR(+VLOOKUP(F437,インプットシート!$B:$Z,25,0),"")</f>
        <v/>
      </c>
      <c r="H437" s="165" t="str">
        <f>IFERROR(+VLOOKUP(F437,インプットシート!$B:$Z,21,0),"")</f>
        <v/>
      </c>
      <c r="I437">
        <v>182</v>
      </c>
      <c r="J437" s="165" t="str">
        <f t="shared" si="110"/>
        <v>2年目賃金（アルバイト）182</v>
      </c>
      <c r="K437" s="165" t="str">
        <f>IFERROR(+VLOOKUP(J437,インプットシート!$B:$Z,25,0),"")</f>
        <v/>
      </c>
      <c r="L437" s="165" t="str">
        <f>IFERROR(+VLOOKUP(J437,インプットシート!$B:$Z,21,0),"")</f>
        <v/>
      </c>
      <c r="M437">
        <v>182</v>
      </c>
      <c r="N437" s="165" t="str">
        <f t="shared" si="111"/>
        <v>2年目家賃182</v>
      </c>
      <c r="O437" s="165" t="str">
        <f>IFERROR(+VLOOKUP(N437,インプットシート!$B:$Z,25,0),"")</f>
        <v/>
      </c>
      <c r="P437" s="165" t="str">
        <f>IFERROR(+VLOOKUP(N437,インプットシート!$B:$Z,21,0),"")</f>
        <v/>
      </c>
      <c r="Q437">
        <v>182</v>
      </c>
      <c r="R437" s="165" t="str">
        <f t="shared" si="112"/>
        <v>2年目光熱水費182</v>
      </c>
      <c r="S437" s="165" t="str">
        <f>IFERROR(+VLOOKUP(R437,インプットシート!$B:$Z,25,0),"")</f>
        <v/>
      </c>
      <c r="T437" s="165" t="str">
        <f>IFERROR(+VLOOKUP(R437,インプットシート!$B:$Z,21,0),"")</f>
        <v/>
      </c>
      <c r="U437">
        <v>182</v>
      </c>
      <c r="V437" s="165" t="str">
        <f t="shared" si="113"/>
        <v>2年目備品購入費182</v>
      </c>
      <c r="W437" s="165" t="str">
        <f>IFERROR(+VLOOKUP(V437,インプットシート!$B:$Z,25,0),"")</f>
        <v/>
      </c>
      <c r="X437" s="165" t="str">
        <f>IFERROR(+VLOOKUP(V437,インプットシート!$B:$Z,21,0),"")</f>
        <v/>
      </c>
      <c r="Y437">
        <v>182</v>
      </c>
      <c r="Z437" s="165" t="str">
        <f t="shared" si="114"/>
        <v>2年目消耗品費182</v>
      </c>
      <c r="AA437" s="165" t="str">
        <f>IFERROR(+VLOOKUP(Z437,インプットシート!$B:$Z,25,0),"")</f>
        <v/>
      </c>
      <c r="AB437" s="165" t="str">
        <f>IFERROR(+VLOOKUP(Z437,インプットシート!$B:$Z,21,0),"")</f>
        <v/>
      </c>
      <c r="AC437">
        <v>182</v>
      </c>
      <c r="AD437" s="165" t="str">
        <f t="shared" si="115"/>
        <v>2年目借料損料182</v>
      </c>
      <c r="AE437" s="165" t="str">
        <f>IFERROR(+VLOOKUP(AD437,インプットシート!$B:$Z,25,0),"")</f>
        <v/>
      </c>
      <c r="AF437" s="165" t="str">
        <f>IFERROR(+VLOOKUP(AD437,インプットシート!$B:$Z,21,0),"")</f>
        <v/>
      </c>
      <c r="AG437">
        <v>182</v>
      </c>
      <c r="AH437" s="165" t="str">
        <f t="shared" si="116"/>
        <v>2年目印刷製本費182</v>
      </c>
      <c r="AI437" s="165" t="str">
        <f>IFERROR(+VLOOKUP(AH437,インプットシート!$B:$Z,25,0),"")</f>
        <v/>
      </c>
      <c r="AJ437" s="165" t="str">
        <f>IFERROR(+VLOOKUP(AH437,インプットシート!$B:$Z,21,0),"")</f>
        <v/>
      </c>
      <c r="AK437">
        <v>182</v>
      </c>
      <c r="AL437" s="165" t="str">
        <f t="shared" si="117"/>
        <v>2年目通信運搬費182</v>
      </c>
      <c r="AM437" s="165" t="str">
        <f>IFERROR(+VLOOKUP(AL437,インプットシート!$B:$Z,25,0),"")</f>
        <v/>
      </c>
      <c r="AN437" s="165" t="str">
        <f>IFERROR(+VLOOKUP(AL437,インプットシート!$B:$Z,21,0),"")</f>
        <v/>
      </c>
      <c r="AO437">
        <v>182</v>
      </c>
      <c r="AP437" s="165" t="str">
        <f t="shared" si="118"/>
        <v>2年目委託費182</v>
      </c>
      <c r="AQ437" s="165" t="str">
        <f>IFERROR(+VLOOKUP(AP437,インプットシート!$B:$Z,25,0),"")</f>
        <v/>
      </c>
      <c r="AR437" s="165" t="str">
        <f>IFERROR(+VLOOKUP(AP437,インプットシート!$B:$Z,21,0),"")</f>
        <v/>
      </c>
      <c r="AS437">
        <v>182</v>
      </c>
      <c r="AT437" s="165" t="str">
        <f t="shared" si="119"/>
        <v>2年目雑役務費182</v>
      </c>
      <c r="AU437" s="165" t="str">
        <f>IFERROR(+VLOOKUP(AT437,インプットシート!$B:$Z,25,0),"")</f>
        <v/>
      </c>
      <c r="AV437" s="165" t="str">
        <f>IFERROR(+VLOOKUP(AT437,インプットシート!$B:$Z,21,0),"")</f>
        <v/>
      </c>
      <c r="AW437">
        <v>182</v>
      </c>
      <c r="AX437" s="165" t="str">
        <f t="shared" si="120"/>
        <v>2年目保険料182</v>
      </c>
      <c r="AY437" s="165" t="str">
        <f>IFERROR(+VLOOKUP(AX437,インプットシート!$B:$Z,25,0),"")</f>
        <v/>
      </c>
      <c r="AZ437" s="165" t="str">
        <f>IFERROR(+VLOOKUP(AX437,インプットシート!$B:$Z,21,0),"")</f>
        <v/>
      </c>
      <c r="BA437">
        <v>182</v>
      </c>
      <c r="BB437" s="165" t="str">
        <f t="shared" si="121"/>
        <v>2年目その他の経費182</v>
      </c>
      <c r="BC437" s="165" t="str">
        <f>IFERROR(+VLOOKUP(BB437,インプットシート!$B:$Z,25,0),"")</f>
        <v/>
      </c>
      <c r="BD437" s="165" t="str">
        <f>IFERROR(+VLOOKUP(BB437,インプットシート!$B:$Z,21,0),"")</f>
        <v/>
      </c>
      <c r="BE437">
        <v>182</v>
      </c>
      <c r="BF437" s="165" t="str">
        <f t="shared" si="122"/>
        <v>2年目参加費収入182</v>
      </c>
      <c r="BG437" s="165" t="str">
        <f>IFERROR(+VLOOKUP(BF437,インプットシート!$B:$Z,25,0),"")</f>
        <v/>
      </c>
      <c r="BH437" s="165" t="str">
        <f>IFERROR(+VLOOKUP(BF437,インプットシート!$B:$Z,21,0),"")</f>
        <v/>
      </c>
      <c r="BI437">
        <v>182</v>
      </c>
      <c r="BJ437" s="165" t="str">
        <f t="shared" si="123"/>
        <v>2年目寄付金・協賛金収入182</v>
      </c>
      <c r="BK437" s="165" t="str">
        <f>IFERROR(+VLOOKUP(BJ437,インプットシート!$B:$Z,25,0),"")</f>
        <v/>
      </c>
      <c r="BL437" s="165" t="str">
        <f>IFERROR(+VLOOKUP(BJ437,インプットシート!$B:$Z,21,0),"")</f>
        <v/>
      </c>
      <c r="BM437">
        <v>182</v>
      </c>
      <c r="BN437" s="165" t="str">
        <f t="shared" si="124"/>
        <v>2年目一般会計繰入金182</v>
      </c>
      <c r="BO437" s="165" t="str">
        <f>IFERROR(+VLOOKUP(BN437,インプットシート!$B:$Z,25,0),"")</f>
        <v/>
      </c>
      <c r="BP437" s="165" t="str">
        <f>IFERROR(+VLOOKUP(BN437,インプットシート!$B:$Z,21,0),"")</f>
        <v/>
      </c>
      <c r="BQ437">
        <v>182</v>
      </c>
      <c r="BR437" s="165" t="str">
        <f t="shared" si="125"/>
        <v>2年目賃金（職員）182</v>
      </c>
      <c r="BS437" s="165" t="str">
        <f>IFERROR(+VLOOKUP(BR437,インプットシート!$B:$Z,25,0),"")</f>
        <v/>
      </c>
      <c r="BT437" s="165" t="str">
        <f>IFERROR(+VLOOKUP(BR437,インプットシート!$B:$Z,21,0),"")</f>
        <v/>
      </c>
    </row>
    <row r="438" spans="1:72">
      <c r="A438">
        <v>183</v>
      </c>
      <c r="B438" s="165" t="str">
        <f t="shared" si="108"/>
        <v>2年目謝金183</v>
      </c>
      <c r="C438" s="165" t="str">
        <f>IFERROR(+VLOOKUP(B438,インプットシート!$B:$Z,25,0),"")</f>
        <v/>
      </c>
      <c r="D438" s="165" t="str">
        <f>IFERROR(+VLOOKUP(B438,インプットシート!$B:$Z,21,0),"")</f>
        <v/>
      </c>
      <c r="E438">
        <v>183</v>
      </c>
      <c r="F438" s="165" t="str">
        <f t="shared" si="109"/>
        <v>2年目旅費183</v>
      </c>
      <c r="G438" s="165" t="str">
        <f>IFERROR(+VLOOKUP(F438,インプットシート!$B:$Z,25,0),"")</f>
        <v/>
      </c>
      <c r="H438" s="165" t="str">
        <f>IFERROR(+VLOOKUP(F438,インプットシート!$B:$Z,21,0),"")</f>
        <v/>
      </c>
      <c r="I438">
        <v>183</v>
      </c>
      <c r="J438" s="165" t="str">
        <f t="shared" si="110"/>
        <v>2年目賃金（アルバイト）183</v>
      </c>
      <c r="K438" s="165" t="str">
        <f>IFERROR(+VLOOKUP(J438,インプットシート!$B:$Z,25,0),"")</f>
        <v/>
      </c>
      <c r="L438" s="165" t="str">
        <f>IFERROR(+VLOOKUP(J438,インプットシート!$B:$Z,21,0),"")</f>
        <v/>
      </c>
      <c r="M438">
        <v>183</v>
      </c>
      <c r="N438" s="165" t="str">
        <f t="shared" si="111"/>
        <v>2年目家賃183</v>
      </c>
      <c r="O438" s="165" t="str">
        <f>IFERROR(+VLOOKUP(N438,インプットシート!$B:$Z,25,0),"")</f>
        <v/>
      </c>
      <c r="P438" s="165" t="str">
        <f>IFERROR(+VLOOKUP(N438,インプットシート!$B:$Z,21,0),"")</f>
        <v/>
      </c>
      <c r="Q438">
        <v>183</v>
      </c>
      <c r="R438" s="165" t="str">
        <f t="shared" si="112"/>
        <v>2年目光熱水費183</v>
      </c>
      <c r="S438" s="165" t="str">
        <f>IFERROR(+VLOOKUP(R438,インプットシート!$B:$Z,25,0),"")</f>
        <v/>
      </c>
      <c r="T438" s="165" t="str">
        <f>IFERROR(+VLOOKUP(R438,インプットシート!$B:$Z,21,0),"")</f>
        <v/>
      </c>
      <c r="U438">
        <v>183</v>
      </c>
      <c r="V438" s="165" t="str">
        <f t="shared" si="113"/>
        <v>2年目備品購入費183</v>
      </c>
      <c r="W438" s="165" t="str">
        <f>IFERROR(+VLOOKUP(V438,インプットシート!$B:$Z,25,0),"")</f>
        <v/>
      </c>
      <c r="X438" s="165" t="str">
        <f>IFERROR(+VLOOKUP(V438,インプットシート!$B:$Z,21,0),"")</f>
        <v/>
      </c>
      <c r="Y438">
        <v>183</v>
      </c>
      <c r="Z438" s="165" t="str">
        <f t="shared" si="114"/>
        <v>2年目消耗品費183</v>
      </c>
      <c r="AA438" s="165" t="str">
        <f>IFERROR(+VLOOKUP(Z438,インプットシート!$B:$Z,25,0),"")</f>
        <v/>
      </c>
      <c r="AB438" s="165" t="str">
        <f>IFERROR(+VLOOKUP(Z438,インプットシート!$B:$Z,21,0),"")</f>
        <v/>
      </c>
      <c r="AC438">
        <v>183</v>
      </c>
      <c r="AD438" s="165" t="str">
        <f t="shared" si="115"/>
        <v>2年目借料損料183</v>
      </c>
      <c r="AE438" s="165" t="str">
        <f>IFERROR(+VLOOKUP(AD438,インプットシート!$B:$Z,25,0),"")</f>
        <v/>
      </c>
      <c r="AF438" s="165" t="str">
        <f>IFERROR(+VLOOKUP(AD438,インプットシート!$B:$Z,21,0),"")</f>
        <v/>
      </c>
      <c r="AG438">
        <v>183</v>
      </c>
      <c r="AH438" s="165" t="str">
        <f t="shared" si="116"/>
        <v>2年目印刷製本費183</v>
      </c>
      <c r="AI438" s="165" t="str">
        <f>IFERROR(+VLOOKUP(AH438,インプットシート!$B:$Z,25,0),"")</f>
        <v/>
      </c>
      <c r="AJ438" s="165" t="str">
        <f>IFERROR(+VLOOKUP(AH438,インプットシート!$B:$Z,21,0),"")</f>
        <v/>
      </c>
      <c r="AK438">
        <v>183</v>
      </c>
      <c r="AL438" s="165" t="str">
        <f t="shared" si="117"/>
        <v>2年目通信運搬費183</v>
      </c>
      <c r="AM438" s="165" t="str">
        <f>IFERROR(+VLOOKUP(AL438,インプットシート!$B:$Z,25,0),"")</f>
        <v/>
      </c>
      <c r="AN438" s="165" t="str">
        <f>IFERROR(+VLOOKUP(AL438,インプットシート!$B:$Z,21,0),"")</f>
        <v/>
      </c>
      <c r="AO438">
        <v>183</v>
      </c>
      <c r="AP438" s="165" t="str">
        <f t="shared" si="118"/>
        <v>2年目委託費183</v>
      </c>
      <c r="AQ438" s="165" t="str">
        <f>IFERROR(+VLOOKUP(AP438,インプットシート!$B:$Z,25,0),"")</f>
        <v/>
      </c>
      <c r="AR438" s="165" t="str">
        <f>IFERROR(+VLOOKUP(AP438,インプットシート!$B:$Z,21,0),"")</f>
        <v/>
      </c>
      <c r="AS438">
        <v>183</v>
      </c>
      <c r="AT438" s="165" t="str">
        <f t="shared" si="119"/>
        <v>2年目雑役務費183</v>
      </c>
      <c r="AU438" s="165" t="str">
        <f>IFERROR(+VLOOKUP(AT438,インプットシート!$B:$Z,25,0),"")</f>
        <v/>
      </c>
      <c r="AV438" s="165" t="str">
        <f>IFERROR(+VLOOKUP(AT438,インプットシート!$B:$Z,21,0),"")</f>
        <v/>
      </c>
      <c r="AW438">
        <v>183</v>
      </c>
      <c r="AX438" s="165" t="str">
        <f t="shared" si="120"/>
        <v>2年目保険料183</v>
      </c>
      <c r="AY438" s="165" t="str">
        <f>IFERROR(+VLOOKUP(AX438,インプットシート!$B:$Z,25,0),"")</f>
        <v/>
      </c>
      <c r="AZ438" s="165" t="str">
        <f>IFERROR(+VLOOKUP(AX438,インプットシート!$B:$Z,21,0),"")</f>
        <v/>
      </c>
      <c r="BA438">
        <v>183</v>
      </c>
      <c r="BB438" s="165" t="str">
        <f t="shared" si="121"/>
        <v>2年目その他の経費183</v>
      </c>
      <c r="BC438" s="165" t="str">
        <f>IFERROR(+VLOOKUP(BB438,インプットシート!$B:$Z,25,0),"")</f>
        <v/>
      </c>
      <c r="BD438" s="165" t="str">
        <f>IFERROR(+VLOOKUP(BB438,インプットシート!$B:$Z,21,0),"")</f>
        <v/>
      </c>
      <c r="BE438">
        <v>183</v>
      </c>
      <c r="BF438" s="165" t="str">
        <f t="shared" si="122"/>
        <v>2年目参加費収入183</v>
      </c>
      <c r="BG438" s="165" t="str">
        <f>IFERROR(+VLOOKUP(BF438,インプットシート!$B:$Z,25,0),"")</f>
        <v/>
      </c>
      <c r="BH438" s="165" t="str">
        <f>IFERROR(+VLOOKUP(BF438,インプットシート!$B:$Z,21,0),"")</f>
        <v/>
      </c>
      <c r="BI438">
        <v>183</v>
      </c>
      <c r="BJ438" s="165" t="str">
        <f t="shared" si="123"/>
        <v>2年目寄付金・協賛金収入183</v>
      </c>
      <c r="BK438" s="165" t="str">
        <f>IFERROR(+VLOOKUP(BJ438,インプットシート!$B:$Z,25,0),"")</f>
        <v/>
      </c>
      <c r="BL438" s="165" t="str">
        <f>IFERROR(+VLOOKUP(BJ438,インプットシート!$B:$Z,21,0),"")</f>
        <v/>
      </c>
      <c r="BM438">
        <v>183</v>
      </c>
      <c r="BN438" s="165" t="str">
        <f t="shared" si="124"/>
        <v>2年目一般会計繰入金183</v>
      </c>
      <c r="BO438" s="165" t="str">
        <f>IFERROR(+VLOOKUP(BN438,インプットシート!$B:$Z,25,0),"")</f>
        <v/>
      </c>
      <c r="BP438" s="165" t="str">
        <f>IFERROR(+VLOOKUP(BN438,インプットシート!$B:$Z,21,0),"")</f>
        <v/>
      </c>
      <c r="BQ438">
        <v>183</v>
      </c>
      <c r="BR438" s="165" t="str">
        <f t="shared" si="125"/>
        <v>2年目賃金（職員）183</v>
      </c>
      <c r="BS438" s="165" t="str">
        <f>IFERROR(+VLOOKUP(BR438,インプットシート!$B:$Z,25,0),"")</f>
        <v/>
      </c>
      <c r="BT438" s="165" t="str">
        <f>IFERROR(+VLOOKUP(BR438,インプットシート!$B:$Z,21,0),"")</f>
        <v/>
      </c>
    </row>
    <row r="439" spans="1:72">
      <c r="A439">
        <v>184</v>
      </c>
      <c r="B439" s="165" t="str">
        <f t="shared" si="108"/>
        <v>2年目謝金184</v>
      </c>
      <c r="C439" s="165" t="str">
        <f>IFERROR(+VLOOKUP(B439,インプットシート!$B:$Z,25,0),"")</f>
        <v/>
      </c>
      <c r="D439" s="165" t="str">
        <f>IFERROR(+VLOOKUP(B439,インプットシート!$B:$Z,21,0),"")</f>
        <v/>
      </c>
      <c r="E439">
        <v>184</v>
      </c>
      <c r="F439" s="165" t="str">
        <f t="shared" si="109"/>
        <v>2年目旅費184</v>
      </c>
      <c r="G439" s="165" t="str">
        <f>IFERROR(+VLOOKUP(F439,インプットシート!$B:$Z,25,0),"")</f>
        <v/>
      </c>
      <c r="H439" s="165" t="str">
        <f>IFERROR(+VLOOKUP(F439,インプットシート!$B:$Z,21,0),"")</f>
        <v/>
      </c>
      <c r="I439">
        <v>184</v>
      </c>
      <c r="J439" s="165" t="str">
        <f t="shared" si="110"/>
        <v>2年目賃金（アルバイト）184</v>
      </c>
      <c r="K439" s="165" t="str">
        <f>IFERROR(+VLOOKUP(J439,インプットシート!$B:$Z,25,0),"")</f>
        <v/>
      </c>
      <c r="L439" s="165" t="str">
        <f>IFERROR(+VLOOKUP(J439,インプットシート!$B:$Z,21,0),"")</f>
        <v/>
      </c>
      <c r="M439">
        <v>184</v>
      </c>
      <c r="N439" s="165" t="str">
        <f t="shared" si="111"/>
        <v>2年目家賃184</v>
      </c>
      <c r="O439" s="165" t="str">
        <f>IFERROR(+VLOOKUP(N439,インプットシート!$B:$Z,25,0),"")</f>
        <v/>
      </c>
      <c r="P439" s="165" t="str">
        <f>IFERROR(+VLOOKUP(N439,インプットシート!$B:$Z,21,0),"")</f>
        <v/>
      </c>
      <c r="Q439">
        <v>184</v>
      </c>
      <c r="R439" s="165" t="str">
        <f t="shared" si="112"/>
        <v>2年目光熱水費184</v>
      </c>
      <c r="S439" s="165" t="str">
        <f>IFERROR(+VLOOKUP(R439,インプットシート!$B:$Z,25,0),"")</f>
        <v/>
      </c>
      <c r="T439" s="165" t="str">
        <f>IFERROR(+VLOOKUP(R439,インプットシート!$B:$Z,21,0),"")</f>
        <v/>
      </c>
      <c r="U439">
        <v>184</v>
      </c>
      <c r="V439" s="165" t="str">
        <f t="shared" si="113"/>
        <v>2年目備品購入費184</v>
      </c>
      <c r="W439" s="165" t="str">
        <f>IFERROR(+VLOOKUP(V439,インプットシート!$B:$Z,25,0),"")</f>
        <v/>
      </c>
      <c r="X439" s="165" t="str">
        <f>IFERROR(+VLOOKUP(V439,インプットシート!$B:$Z,21,0),"")</f>
        <v/>
      </c>
      <c r="Y439">
        <v>184</v>
      </c>
      <c r="Z439" s="165" t="str">
        <f t="shared" si="114"/>
        <v>2年目消耗品費184</v>
      </c>
      <c r="AA439" s="165" t="str">
        <f>IFERROR(+VLOOKUP(Z439,インプットシート!$B:$Z,25,0),"")</f>
        <v/>
      </c>
      <c r="AB439" s="165" t="str">
        <f>IFERROR(+VLOOKUP(Z439,インプットシート!$B:$Z,21,0),"")</f>
        <v/>
      </c>
      <c r="AC439">
        <v>184</v>
      </c>
      <c r="AD439" s="165" t="str">
        <f t="shared" si="115"/>
        <v>2年目借料損料184</v>
      </c>
      <c r="AE439" s="165" t="str">
        <f>IFERROR(+VLOOKUP(AD439,インプットシート!$B:$Z,25,0),"")</f>
        <v/>
      </c>
      <c r="AF439" s="165" t="str">
        <f>IFERROR(+VLOOKUP(AD439,インプットシート!$B:$Z,21,0),"")</f>
        <v/>
      </c>
      <c r="AG439">
        <v>184</v>
      </c>
      <c r="AH439" s="165" t="str">
        <f t="shared" si="116"/>
        <v>2年目印刷製本費184</v>
      </c>
      <c r="AI439" s="165" t="str">
        <f>IFERROR(+VLOOKUP(AH439,インプットシート!$B:$Z,25,0),"")</f>
        <v/>
      </c>
      <c r="AJ439" s="165" t="str">
        <f>IFERROR(+VLOOKUP(AH439,インプットシート!$B:$Z,21,0),"")</f>
        <v/>
      </c>
      <c r="AK439">
        <v>184</v>
      </c>
      <c r="AL439" s="165" t="str">
        <f t="shared" si="117"/>
        <v>2年目通信運搬費184</v>
      </c>
      <c r="AM439" s="165" t="str">
        <f>IFERROR(+VLOOKUP(AL439,インプットシート!$B:$Z,25,0),"")</f>
        <v/>
      </c>
      <c r="AN439" s="165" t="str">
        <f>IFERROR(+VLOOKUP(AL439,インプットシート!$B:$Z,21,0),"")</f>
        <v/>
      </c>
      <c r="AO439">
        <v>184</v>
      </c>
      <c r="AP439" s="165" t="str">
        <f t="shared" si="118"/>
        <v>2年目委託費184</v>
      </c>
      <c r="AQ439" s="165" t="str">
        <f>IFERROR(+VLOOKUP(AP439,インプットシート!$B:$Z,25,0),"")</f>
        <v/>
      </c>
      <c r="AR439" s="165" t="str">
        <f>IFERROR(+VLOOKUP(AP439,インプットシート!$B:$Z,21,0),"")</f>
        <v/>
      </c>
      <c r="AS439">
        <v>184</v>
      </c>
      <c r="AT439" s="165" t="str">
        <f t="shared" si="119"/>
        <v>2年目雑役務費184</v>
      </c>
      <c r="AU439" s="165" t="str">
        <f>IFERROR(+VLOOKUP(AT439,インプットシート!$B:$Z,25,0),"")</f>
        <v/>
      </c>
      <c r="AV439" s="165" t="str">
        <f>IFERROR(+VLOOKUP(AT439,インプットシート!$B:$Z,21,0),"")</f>
        <v/>
      </c>
      <c r="AW439">
        <v>184</v>
      </c>
      <c r="AX439" s="165" t="str">
        <f t="shared" si="120"/>
        <v>2年目保険料184</v>
      </c>
      <c r="AY439" s="165" t="str">
        <f>IFERROR(+VLOOKUP(AX439,インプットシート!$B:$Z,25,0),"")</f>
        <v/>
      </c>
      <c r="AZ439" s="165" t="str">
        <f>IFERROR(+VLOOKUP(AX439,インプットシート!$B:$Z,21,0),"")</f>
        <v/>
      </c>
      <c r="BA439">
        <v>184</v>
      </c>
      <c r="BB439" s="165" t="str">
        <f t="shared" si="121"/>
        <v>2年目その他の経費184</v>
      </c>
      <c r="BC439" s="165" t="str">
        <f>IFERROR(+VLOOKUP(BB439,インプットシート!$B:$Z,25,0),"")</f>
        <v/>
      </c>
      <c r="BD439" s="165" t="str">
        <f>IFERROR(+VLOOKUP(BB439,インプットシート!$B:$Z,21,0),"")</f>
        <v/>
      </c>
      <c r="BE439">
        <v>184</v>
      </c>
      <c r="BF439" s="165" t="str">
        <f t="shared" si="122"/>
        <v>2年目参加費収入184</v>
      </c>
      <c r="BG439" s="165" t="str">
        <f>IFERROR(+VLOOKUP(BF439,インプットシート!$B:$Z,25,0),"")</f>
        <v/>
      </c>
      <c r="BH439" s="165" t="str">
        <f>IFERROR(+VLOOKUP(BF439,インプットシート!$B:$Z,21,0),"")</f>
        <v/>
      </c>
      <c r="BI439">
        <v>184</v>
      </c>
      <c r="BJ439" s="165" t="str">
        <f t="shared" si="123"/>
        <v>2年目寄付金・協賛金収入184</v>
      </c>
      <c r="BK439" s="165" t="str">
        <f>IFERROR(+VLOOKUP(BJ439,インプットシート!$B:$Z,25,0),"")</f>
        <v/>
      </c>
      <c r="BL439" s="165" t="str">
        <f>IFERROR(+VLOOKUP(BJ439,インプットシート!$B:$Z,21,0),"")</f>
        <v/>
      </c>
      <c r="BM439">
        <v>184</v>
      </c>
      <c r="BN439" s="165" t="str">
        <f t="shared" si="124"/>
        <v>2年目一般会計繰入金184</v>
      </c>
      <c r="BO439" s="165" t="str">
        <f>IFERROR(+VLOOKUP(BN439,インプットシート!$B:$Z,25,0),"")</f>
        <v/>
      </c>
      <c r="BP439" s="165" t="str">
        <f>IFERROR(+VLOOKUP(BN439,インプットシート!$B:$Z,21,0),"")</f>
        <v/>
      </c>
      <c r="BQ439">
        <v>184</v>
      </c>
      <c r="BR439" s="165" t="str">
        <f t="shared" si="125"/>
        <v>2年目賃金（職員）184</v>
      </c>
      <c r="BS439" s="165" t="str">
        <f>IFERROR(+VLOOKUP(BR439,インプットシート!$B:$Z,25,0),"")</f>
        <v/>
      </c>
      <c r="BT439" s="165" t="str">
        <f>IFERROR(+VLOOKUP(BR439,インプットシート!$B:$Z,21,0),"")</f>
        <v/>
      </c>
    </row>
    <row r="440" spans="1:72">
      <c r="A440">
        <v>185</v>
      </c>
      <c r="B440" s="165" t="str">
        <f t="shared" si="108"/>
        <v>2年目謝金185</v>
      </c>
      <c r="C440" s="165" t="str">
        <f>IFERROR(+VLOOKUP(B440,インプットシート!$B:$Z,25,0),"")</f>
        <v/>
      </c>
      <c r="D440" s="165" t="str">
        <f>IFERROR(+VLOOKUP(B440,インプットシート!$B:$Z,21,0),"")</f>
        <v/>
      </c>
      <c r="E440">
        <v>185</v>
      </c>
      <c r="F440" s="165" t="str">
        <f t="shared" si="109"/>
        <v>2年目旅費185</v>
      </c>
      <c r="G440" s="165" t="str">
        <f>IFERROR(+VLOOKUP(F440,インプットシート!$B:$Z,25,0),"")</f>
        <v/>
      </c>
      <c r="H440" s="165" t="str">
        <f>IFERROR(+VLOOKUP(F440,インプットシート!$B:$Z,21,0),"")</f>
        <v/>
      </c>
      <c r="I440">
        <v>185</v>
      </c>
      <c r="J440" s="165" t="str">
        <f t="shared" si="110"/>
        <v>2年目賃金（アルバイト）185</v>
      </c>
      <c r="K440" s="165" t="str">
        <f>IFERROR(+VLOOKUP(J440,インプットシート!$B:$Z,25,0),"")</f>
        <v/>
      </c>
      <c r="L440" s="165" t="str">
        <f>IFERROR(+VLOOKUP(J440,インプットシート!$B:$Z,21,0),"")</f>
        <v/>
      </c>
      <c r="M440">
        <v>185</v>
      </c>
      <c r="N440" s="165" t="str">
        <f t="shared" si="111"/>
        <v>2年目家賃185</v>
      </c>
      <c r="O440" s="165" t="str">
        <f>IFERROR(+VLOOKUP(N440,インプットシート!$B:$Z,25,0),"")</f>
        <v/>
      </c>
      <c r="P440" s="165" t="str">
        <f>IFERROR(+VLOOKUP(N440,インプットシート!$B:$Z,21,0),"")</f>
        <v/>
      </c>
      <c r="Q440">
        <v>185</v>
      </c>
      <c r="R440" s="165" t="str">
        <f t="shared" si="112"/>
        <v>2年目光熱水費185</v>
      </c>
      <c r="S440" s="165" t="str">
        <f>IFERROR(+VLOOKUP(R440,インプットシート!$B:$Z,25,0),"")</f>
        <v/>
      </c>
      <c r="T440" s="165" t="str">
        <f>IFERROR(+VLOOKUP(R440,インプットシート!$B:$Z,21,0),"")</f>
        <v/>
      </c>
      <c r="U440">
        <v>185</v>
      </c>
      <c r="V440" s="165" t="str">
        <f t="shared" si="113"/>
        <v>2年目備品購入費185</v>
      </c>
      <c r="W440" s="165" t="str">
        <f>IFERROR(+VLOOKUP(V440,インプットシート!$B:$Z,25,0),"")</f>
        <v/>
      </c>
      <c r="X440" s="165" t="str">
        <f>IFERROR(+VLOOKUP(V440,インプットシート!$B:$Z,21,0),"")</f>
        <v/>
      </c>
      <c r="Y440">
        <v>185</v>
      </c>
      <c r="Z440" s="165" t="str">
        <f t="shared" si="114"/>
        <v>2年目消耗品費185</v>
      </c>
      <c r="AA440" s="165" t="str">
        <f>IFERROR(+VLOOKUP(Z440,インプットシート!$B:$Z,25,0),"")</f>
        <v/>
      </c>
      <c r="AB440" s="165" t="str">
        <f>IFERROR(+VLOOKUP(Z440,インプットシート!$B:$Z,21,0),"")</f>
        <v/>
      </c>
      <c r="AC440">
        <v>185</v>
      </c>
      <c r="AD440" s="165" t="str">
        <f t="shared" si="115"/>
        <v>2年目借料損料185</v>
      </c>
      <c r="AE440" s="165" t="str">
        <f>IFERROR(+VLOOKUP(AD440,インプットシート!$B:$Z,25,0),"")</f>
        <v/>
      </c>
      <c r="AF440" s="165" t="str">
        <f>IFERROR(+VLOOKUP(AD440,インプットシート!$B:$Z,21,0),"")</f>
        <v/>
      </c>
      <c r="AG440">
        <v>185</v>
      </c>
      <c r="AH440" s="165" t="str">
        <f t="shared" si="116"/>
        <v>2年目印刷製本費185</v>
      </c>
      <c r="AI440" s="165" t="str">
        <f>IFERROR(+VLOOKUP(AH440,インプットシート!$B:$Z,25,0),"")</f>
        <v/>
      </c>
      <c r="AJ440" s="165" t="str">
        <f>IFERROR(+VLOOKUP(AH440,インプットシート!$B:$Z,21,0),"")</f>
        <v/>
      </c>
      <c r="AK440">
        <v>185</v>
      </c>
      <c r="AL440" s="165" t="str">
        <f t="shared" si="117"/>
        <v>2年目通信運搬費185</v>
      </c>
      <c r="AM440" s="165" t="str">
        <f>IFERROR(+VLOOKUP(AL440,インプットシート!$B:$Z,25,0),"")</f>
        <v/>
      </c>
      <c r="AN440" s="165" t="str">
        <f>IFERROR(+VLOOKUP(AL440,インプットシート!$B:$Z,21,0),"")</f>
        <v/>
      </c>
      <c r="AO440">
        <v>185</v>
      </c>
      <c r="AP440" s="165" t="str">
        <f t="shared" si="118"/>
        <v>2年目委託費185</v>
      </c>
      <c r="AQ440" s="165" t="str">
        <f>IFERROR(+VLOOKUP(AP440,インプットシート!$B:$Z,25,0),"")</f>
        <v/>
      </c>
      <c r="AR440" s="165" t="str">
        <f>IFERROR(+VLOOKUP(AP440,インプットシート!$B:$Z,21,0),"")</f>
        <v/>
      </c>
      <c r="AS440">
        <v>185</v>
      </c>
      <c r="AT440" s="165" t="str">
        <f t="shared" si="119"/>
        <v>2年目雑役務費185</v>
      </c>
      <c r="AU440" s="165" t="str">
        <f>IFERROR(+VLOOKUP(AT440,インプットシート!$B:$Z,25,0),"")</f>
        <v/>
      </c>
      <c r="AV440" s="165" t="str">
        <f>IFERROR(+VLOOKUP(AT440,インプットシート!$B:$Z,21,0),"")</f>
        <v/>
      </c>
      <c r="AW440">
        <v>185</v>
      </c>
      <c r="AX440" s="165" t="str">
        <f t="shared" si="120"/>
        <v>2年目保険料185</v>
      </c>
      <c r="AY440" s="165" t="str">
        <f>IFERROR(+VLOOKUP(AX440,インプットシート!$B:$Z,25,0),"")</f>
        <v/>
      </c>
      <c r="AZ440" s="165" t="str">
        <f>IFERROR(+VLOOKUP(AX440,インプットシート!$B:$Z,21,0),"")</f>
        <v/>
      </c>
      <c r="BA440">
        <v>185</v>
      </c>
      <c r="BB440" s="165" t="str">
        <f t="shared" si="121"/>
        <v>2年目その他の経費185</v>
      </c>
      <c r="BC440" s="165" t="str">
        <f>IFERROR(+VLOOKUP(BB440,インプットシート!$B:$Z,25,0),"")</f>
        <v/>
      </c>
      <c r="BD440" s="165" t="str">
        <f>IFERROR(+VLOOKUP(BB440,インプットシート!$B:$Z,21,0),"")</f>
        <v/>
      </c>
      <c r="BE440">
        <v>185</v>
      </c>
      <c r="BF440" s="165" t="str">
        <f t="shared" si="122"/>
        <v>2年目参加費収入185</v>
      </c>
      <c r="BG440" s="165" t="str">
        <f>IFERROR(+VLOOKUP(BF440,インプットシート!$B:$Z,25,0),"")</f>
        <v/>
      </c>
      <c r="BH440" s="165" t="str">
        <f>IFERROR(+VLOOKUP(BF440,インプットシート!$B:$Z,21,0),"")</f>
        <v/>
      </c>
      <c r="BI440">
        <v>185</v>
      </c>
      <c r="BJ440" s="165" t="str">
        <f t="shared" si="123"/>
        <v>2年目寄付金・協賛金収入185</v>
      </c>
      <c r="BK440" s="165" t="str">
        <f>IFERROR(+VLOOKUP(BJ440,インプットシート!$B:$Z,25,0),"")</f>
        <v/>
      </c>
      <c r="BL440" s="165" t="str">
        <f>IFERROR(+VLOOKUP(BJ440,インプットシート!$B:$Z,21,0),"")</f>
        <v/>
      </c>
      <c r="BM440">
        <v>185</v>
      </c>
      <c r="BN440" s="165" t="str">
        <f t="shared" si="124"/>
        <v>2年目一般会計繰入金185</v>
      </c>
      <c r="BO440" s="165" t="str">
        <f>IFERROR(+VLOOKUP(BN440,インプットシート!$B:$Z,25,0),"")</f>
        <v/>
      </c>
      <c r="BP440" s="165" t="str">
        <f>IFERROR(+VLOOKUP(BN440,インプットシート!$B:$Z,21,0),"")</f>
        <v/>
      </c>
      <c r="BQ440">
        <v>185</v>
      </c>
      <c r="BR440" s="165" t="str">
        <f t="shared" si="125"/>
        <v>2年目賃金（職員）185</v>
      </c>
      <c r="BS440" s="165" t="str">
        <f>IFERROR(+VLOOKUP(BR440,インプットシート!$B:$Z,25,0),"")</f>
        <v/>
      </c>
      <c r="BT440" s="165" t="str">
        <f>IFERROR(+VLOOKUP(BR440,インプットシート!$B:$Z,21,0),"")</f>
        <v/>
      </c>
    </row>
    <row r="441" spans="1:72">
      <c r="A441">
        <v>186</v>
      </c>
      <c r="B441" s="165" t="str">
        <f t="shared" si="108"/>
        <v>2年目謝金186</v>
      </c>
      <c r="C441" s="165" t="str">
        <f>IFERROR(+VLOOKUP(B441,インプットシート!$B:$Z,25,0),"")</f>
        <v/>
      </c>
      <c r="D441" s="165" t="str">
        <f>IFERROR(+VLOOKUP(B441,インプットシート!$B:$Z,21,0),"")</f>
        <v/>
      </c>
      <c r="E441">
        <v>186</v>
      </c>
      <c r="F441" s="165" t="str">
        <f t="shared" si="109"/>
        <v>2年目旅費186</v>
      </c>
      <c r="G441" s="165" t="str">
        <f>IFERROR(+VLOOKUP(F441,インプットシート!$B:$Z,25,0),"")</f>
        <v/>
      </c>
      <c r="H441" s="165" t="str">
        <f>IFERROR(+VLOOKUP(F441,インプットシート!$B:$Z,21,0),"")</f>
        <v/>
      </c>
      <c r="I441">
        <v>186</v>
      </c>
      <c r="J441" s="165" t="str">
        <f t="shared" si="110"/>
        <v>2年目賃金（アルバイト）186</v>
      </c>
      <c r="K441" s="165" t="str">
        <f>IFERROR(+VLOOKUP(J441,インプットシート!$B:$Z,25,0),"")</f>
        <v/>
      </c>
      <c r="L441" s="165" t="str">
        <f>IFERROR(+VLOOKUP(J441,インプットシート!$B:$Z,21,0),"")</f>
        <v/>
      </c>
      <c r="M441">
        <v>186</v>
      </c>
      <c r="N441" s="165" t="str">
        <f t="shared" si="111"/>
        <v>2年目家賃186</v>
      </c>
      <c r="O441" s="165" t="str">
        <f>IFERROR(+VLOOKUP(N441,インプットシート!$B:$Z,25,0),"")</f>
        <v/>
      </c>
      <c r="P441" s="165" t="str">
        <f>IFERROR(+VLOOKUP(N441,インプットシート!$B:$Z,21,0),"")</f>
        <v/>
      </c>
      <c r="Q441">
        <v>186</v>
      </c>
      <c r="R441" s="165" t="str">
        <f t="shared" si="112"/>
        <v>2年目光熱水費186</v>
      </c>
      <c r="S441" s="165" t="str">
        <f>IFERROR(+VLOOKUP(R441,インプットシート!$B:$Z,25,0),"")</f>
        <v/>
      </c>
      <c r="T441" s="165" t="str">
        <f>IFERROR(+VLOOKUP(R441,インプットシート!$B:$Z,21,0),"")</f>
        <v/>
      </c>
      <c r="U441">
        <v>186</v>
      </c>
      <c r="V441" s="165" t="str">
        <f t="shared" si="113"/>
        <v>2年目備品購入費186</v>
      </c>
      <c r="W441" s="165" t="str">
        <f>IFERROR(+VLOOKUP(V441,インプットシート!$B:$Z,25,0),"")</f>
        <v/>
      </c>
      <c r="X441" s="165" t="str">
        <f>IFERROR(+VLOOKUP(V441,インプットシート!$B:$Z,21,0),"")</f>
        <v/>
      </c>
      <c r="Y441">
        <v>186</v>
      </c>
      <c r="Z441" s="165" t="str">
        <f t="shared" si="114"/>
        <v>2年目消耗品費186</v>
      </c>
      <c r="AA441" s="165" t="str">
        <f>IFERROR(+VLOOKUP(Z441,インプットシート!$B:$Z,25,0),"")</f>
        <v/>
      </c>
      <c r="AB441" s="165" t="str">
        <f>IFERROR(+VLOOKUP(Z441,インプットシート!$B:$Z,21,0),"")</f>
        <v/>
      </c>
      <c r="AC441">
        <v>186</v>
      </c>
      <c r="AD441" s="165" t="str">
        <f t="shared" si="115"/>
        <v>2年目借料損料186</v>
      </c>
      <c r="AE441" s="165" t="str">
        <f>IFERROR(+VLOOKUP(AD441,インプットシート!$B:$Z,25,0),"")</f>
        <v/>
      </c>
      <c r="AF441" s="165" t="str">
        <f>IFERROR(+VLOOKUP(AD441,インプットシート!$B:$Z,21,0),"")</f>
        <v/>
      </c>
      <c r="AG441">
        <v>186</v>
      </c>
      <c r="AH441" s="165" t="str">
        <f t="shared" si="116"/>
        <v>2年目印刷製本費186</v>
      </c>
      <c r="AI441" s="165" t="str">
        <f>IFERROR(+VLOOKUP(AH441,インプットシート!$B:$Z,25,0),"")</f>
        <v/>
      </c>
      <c r="AJ441" s="165" t="str">
        <f>IFERROR(+VLOOKUP(AH441,インプットシート!$B:$Z,21,0),"")</f>
        <v/>
      </c>
      <c r="AK441">
        <v>186</v>
      </c>
      <c r="AL441" s="165" t="str">
        <f t="shared" si="117"/>
        <v>2年目通信運搬費186</v>
      </c>
      <c r="AM441" s="165" t="str">
        <f>IFERROR(+VLOOKUP(AL441,インプットシート!$B:$Z,25,0),"")</f>
        <v/>
      </c>
      <c r="AN441" s="165" t="str">
        <f>IFERROR(+VLOOKUP(AL441,インプットシート!$B:$Z,21,0),"")</f>
        <v/>
      </c>
      <c r="AO441">
        <v>186</v>
      </c>
      <c r="AP441" s="165" t="str">
        <f t="shared" si="118"/>
        <v>2年目委託費186</v>
      </c>
      <c r="AQ441" s="165" t="str">
        <f>IFERROR(+VLOOKUP(AP441,インプットシート!$B:$Z,25,0),"")</f>
        <v/>
      </c>
      <c r="AR441" s="165" t="str">
        <f>IFERROR(+VLOOKUP(AP441,インプットシート!$B:$Z,21,0),"")</f>
        <v/>
      </c>
      <c r="AS441">
        <v>186</v>
      </c>
      <c r="AT441" s="165" t="str">
        <f t="shared" si="119"/>
        <v>2年目雑役務費186</v>
      </c>
      <c r="AU441" s="165" t="str">
        <f>IFERROR(+VLOOKUP(AT441,インプットシート!$B:$Z,25,0),"")</f>
        <v/>
      </c>
      <c r="AV441" s="165" t="str">
        <f>IFERROR(+VLOOKUP(AT441,インプットシート!$B:$Z,21,0),"")</f>
        <v/>
      </c>
      <c r="AW441">
        <v>186</v>
      </c>
      <c r="AX441" s="165" t="str">
        <f t="shared" si="120"/>
        <v>2年目保険料186</v>
      </c>
      <c r="AY441" s="165" t="str">
        <f>IFERROR(+VLOOKUP(AX441,インプットシート!$B:$Z,25,0),"")</f>
        <v/>
      </c>
      <c r="AZ441" s="165" t="str">
        <f>IFERROR(+VLOOKUP(AX441,インプットシート!$B:$Z,21,0),"")</f>
        <v/>
      </c>
      <c r="BA441">
        <v>186</v>
      </c>
      <c r="BB441" s="165" t="str">
        <f t="shared" si="121"/>
        <v>2年目その他の経費186</v>
      </c>
      <c r="BC441" s="165" t="str">
        <f>IFERROR(+VLOOKUP(BB441,インプットシート!$B:$Z,25,0),"")</f>
        <v/>
      </c>
      <c r="BD441" s="165" t="str">
        <f>IFERROR(+VLOOKUP(BB441,インプットシート!$B:$Z,21,0),"")</f>
        <v/>
      </c>
      <c r="BE441">
        <v>186</v>
      </c>
      <c r="BF441" s="165" t="str">
        <f t="shared" si="122"/>
        <v>2年目参加費収入186</v>
      </c>
      <c r="BG441" s="165" t="str">
        <f>IFERROR(+VLOOKUP(BF441,インプットシート!$B:$Z,25,0),"")</f>
        <v/>
      </c>
      <c r="BH441" s="165" t="str">
        <f>IFERROR(+VLOOKUP(BF441,インプットシート!$B:$Z,21,0),"")</f>
        <v/>
      </c>
      <c r="BI441">
        <v>186</v>
      </c>
      <c r="BJ441" s="165" t="str">
        <f t="shared" si="123"/>
        <v>2年目寄付金・協賛金収入186</v>
      </c>
      <c r="BK441" s="165" t="str">
        <f>IFERROR(+VLOOKUP(BJ441,インプットシート!$B:$Z,25,0),"")</f>
        <v/>
      </c>
      <c r="BL441" s="165" t="str">
        <f>IFERROR(+VLOOKUP(BJ441,インプットシート!$B:$Z,21,0),"")</f>
        <v/>
      </c>
      <c r="BM441">
        <v>186</v>
      </c>
      <c r="BN441" s="165" t="str">
        <f t="shared" si="124"/>
        <v>2年目一般会計繰入金186</v>
      </c>
      <c r="BO441" s="165" t="str">
        <f>IFERROR(+VLOOKUP(BN441,インプットシート!$B:$Z,25,0),"")</f>
        <v/>
      </c>
      <c r="BP441" s="165" t="str">
        <f>IFERROR(+VLOOKUP(BN441,インプットシート!$B:$Z,21,0),"")</f>
        <v/>
      </c>
      <c r="BQ441">
        <v>186</v>
      </c>
      <c r="BR441" s="165" t="str">
        <f t="shared" si="125"/>
        <v>2年目賃金（職員）186</v>
      </c>
      <c r="BS441" s="165" t="str">
        <f>IFERROR(+VLOOKUP(BR441,インプットシート!$B:$Z,25,0),"")</f>
        <v/>
      </c>
      <c r="BT441" s="165" t="str">
        <f>IFERROR(+VLOOKUP(BR441,インプットシート!$B:$Z,21,0),"")</f>
        <v/>
      </c>
    </row>
    <row r="442" spans="1:72">
      <c r="A442">
        <v>187</v>
      </c>
      <c r="B442" s="165" t="str">
        <f t="shared" si="108"/>
        <v>2年目謝金187</v>
      </c>
      <c r="C442" s="165" t="str">
        <f>IFERROR(+VLOOKUP(B442,インプットシート!$B:$Z,25,0),"")</f>
        <v/>
      </c>
      <c r="D442" s="165" t="str">
        <f>IFERROR(+VLOOKUP(B442,インプットシート!$B:$Z,21,0),"")</f>
        <v/>
      </c>
      <c r="E442">
        <v>187</v>
      </c>
      <c r="F442" s="165" t="str">
        <f t="shared" si="109"/>
        <v>2年目旅費187</v>
      </c>
      <c r="G442" s="165" t="str">
        <f>IFERROR(+VLOOKUP(F442,インプットシート!$B:$Z,25,0),"")</f>
        <v/>
      </c>
      <c r="H442" s="165" t="str">
        <f>IFERROR(+VLOOKUP(F442,インプットシート!$B:$Z,21,0),"")</f>
        <v/>
      </c>
      <c r="I442">
        <v>187</v>
      </c>
      <c r="J442" s="165" t="str">
        <f t="shared" si="110"/>
        <v>2年目賃金（アルバイト）187</v>
      </c>
      <c r="K442" s="165" t="str">
        <f>IFERROR(+VLOOKUP(J442,インプットシート!$B:$Z,25,0),"")</f>
        <v/>
      </c>
      <c r="L442" s="165" t="str">
        <f>IFERROR(+VLOOKUP(J442,インプットシート!$B:$Z,21,0),"")</f>
        <v/>
      </c>
      <c r="M442">
        <v>187</v>
      </c>
      <c r="N442" s="165" t="str">
        <f t="shared" si="111"/>
        <v>2年目家賃187</v>
      </c>
      <c r="O442" s="165" t="str">
        <f>IFERROR(+VLOOKUP(N442,インプットシート!$B:$Z,25,0),"")</f>
        <v/>
      </c>
      <c r="P442" s="165" t="str">
        <f>IFERROR(+VLOOKUP(N442,インプットシート!$B:$Z,21,0),"")</f>
        <v/>
      </c>
      <c r="Q442">
        <v>187</v>
      </c>
      <c r="R442" s="165" t="str">
        <f t="shared" si="112"/>
        <v>2年目光熱水費187</v>
      </c>
      <c r="S442" s="165" t="str">
        <f>IFERROR(+VLOOKUP(R442,インプットシート!$B:$Z,25,0),"")</f>
        <v/>
      </c>
      <c r="T442" s="165" t="str">
        <f>IFERROR(+VLOOKUP(R442,インプットシート!$B:$Z,21,0),"")</f>
        <v/>
      </c>
      <c r="U442">
        <v>187</v>
      </c>
      <c r="V442" s="165" t="str">
        <f t="shared" si="113"/>
        <v>2年目備品購入費187</v>
      </c>
      <c r="W442" s="165" t="str">
        <f>IFERROR(+VLOOKUP(V442,インプットシート!$B:$Z,25,0),"")</f>
        <v/>
      </c>
      <c r="X442" s="165" t="str">
        <f>IFERROR(+VLOOKUP(V442,インプットシート!$B:$Z,21,0),"")</f>
        <v/>
      </c>
      <c r="Y442">
        <v>187</v>
      </c>
      <c r="Z442" s="165" t="str">
        <f t="shared" si="114"/>
        <v>2年目消耗品費187</v>
      </c>
      <c r="AA442" s="165" t="str">
        <f>IFERROR(+VLOOKUP(Z442,インプットシート!$B:$Z,25,0),"")</f>
        <v/>
      </c>
      <c r="AB442" s="165" t="str">
        <f>IFERROR(+VLOOKUP(Z442,インプットシート!$B:$Z,21,0),"")</f>
        <v/>
      </c>
      <c r="AC442">
        <v>187</v>
      </c>
      <c r="AD442" s="165" t="str">
        <f t="shared" si="115"/>
        <v>2年目借料損料187</v>
      </c>
      <c r="AE442" s="165" t="str">
        <f>IFERROR(+VLOOKUP(AD442,インプットシート!$B:$Z,25,0),"")</f>
        <v/>
      </c>
      <c r="AF442" s="165" t="str">
        <f>IFERROR(+VLOOKUP(AD442,インプットシート!$B:$Z,21,0),"")</f>
        <v/>
      </c>
      <c r="AG442">
        <v>187</v>
      </c>
      <c r="AH442" s="165" t="str">
        <f t="shared" si="116"/>
        <v>2年目印刷製本費187</v>
      </c>
      <c r="AI442" s="165" t="str">
        <f>IFERROR(+VLOOKUP(AH442,インプットシート!$B:$Z,25,0),"")</f>
        <v/>
      </c>
      <c r="AJ442" s="165" t="str">
        <f>IFERROR(+VLOOKUP(AH442,インプットシート!$B:$Z,21,0),"")</f>
        <v/>
      </c>
      <c r="AK442">
        <v>187</v>
      </c>
      <c r="AL442" s="165" t="str">
        <f t="shared" si="117"/>
        <v>2年目通信運搬費187</v>
      </c>
      <c r="AM442" s="165" t="str">
        <f>IFERROR(+VLOOKUP(AL442,インプットシート!$B:$Z,25,0),"")</f>
        <v/>
      </c>
      <c r="AN442" s="165" t="str">
        <f>IFERROR(+VLOOKUP(AL442,インプットシート!$B:$Z,21,0),"")</f>
        <v/>
      </c>
      <c r="AO442">
        <v>187</v>
      </c>
      <c r="AP442" s="165" t="str">
        <f t="shared" si="118"/>
        <v>2年目委託費187</v>
      </c>
      <c r="AQ442" s="165" t="str">
        <f>IFERROR(+VLOOKUP(AP442,インプットシート!$B:$Z,25,0),"")</f>
        <v/>
      </c>
      <c r="AR442" s="165" t="str">
        <f>IFERROR(+VLOOKUP(AP442,インプットシート!$B:$Z,21,0),"")</f>
        <v/>
      </c>
      <c r="AS442">
        <v>187</v>
      </c>
      <c r="AT442" s="165" t="str">
        <f t="shared" si="119"/>
        <v>2年目雑役務費187</v>
      </c>
      <c r="AU442" s="165" t="str">
        <f>IFERROR(+VLOOKUP(AT442,インプットシート!$B:$Z,25,0),"")</f>
        <v/>
      </c>
      <c r="AV442" s="165" t="str">
        <f>IFERROR(+VLOOKUP(AT442,インプットシート!$B:$Z,21,0),"")</f>
        <v/>
      </c>
      <c r="AW442">
        <v>187</v>
      </c>
      <c r="AX442" s="165" t="str">
        <f t="shared" si="120"/>
        <v>2年目保険料187</v>
      </c>
      <c r="AY442" s="165" t="str">
        <f>IFERROR(+VLOOKUP(AX442,インプットシート!$B:$Z,25,0),"")</f>
        <v/>
      </c>
      <c r="AZ442" s="165" t="str">
        <f>IFERROR(+VLOOKUP(AX442,インプットシート!$B:$Z,21,0),"")</f>
        <v/>
      </c>
      <c r="BA442">
        <v>187</v>
      </c>
      <c r="BB442" s="165" t="str">
        <f t="shared" si="121"/>
        <v>2年目その他の経費187</v>
      </c>
      <c r="BC442" s="165" t="str">
        <f>IFERROR(+VLOOKUP(BB442,インプットシート!$B:$Z,25,0),"")</f>
        <v/>
      </c>
      <c r="BD442" s="165" t="str">
        <f>IFERROR(+VLOOKUP(BB442,インプットシート!$B:$Z,21,0),"")</f>
        <v/>
      </c>
      <c r="BE442">
        <v>187</v>
      </c>
      <c r="BF442" s="165" t="str">
        <f t="shared" si="122"/>
        <v>2年目参加費収入187</v>
      </c>
      <c r="BG442" s="165" t="str">
        <f>IFERROR(+VLOOKUP(BF442,インプットシート!$B:$Z,25,0),"")</f>
        <v/>
      </c>
      <c r="BH442" s="165" t="str">
        <f>IFERROR(+VLOOKUP(BF442,インプットシート!$B:$Z,21,0),"")</f>
        <v/>
      </c>
      <c r="BI442">
        <v>187</v>
      </c>
      <c r="BJ442" s="165" t="str">
        <f t="shared" si="123"/>
        <v>2年目寄付金・協賛金収入187</v>
      </c>
      <c r="BK442" s="165" t="str">
        <f>IFERROR(+VLOOKUP(BJ442,インプットシート!$B:$Z,25,0),"")</f>
        <v/>
      </c>
      <c r="BL442" s="165" t="str">
        <f>IFERROR(+VLOOKUP(BJ442,インプットシート!$B:$Z,21,0),"")</f>
        <v/>
      </c>
      <c r="BM442">
        <v>187</v>
      </c>
      <c r="BN442" s="165" t="str">
        <f t="shared" si="124"/>
        <v>2年目一般会計繰入金187</v>
      </c>
      <c r="BO442" s="165" t="str">
        <f>IFERROR(+VLOOKUP(BN442,インプットシート!$B:$Z,25,0),"")</f>
        <v/>
      </c>
      <c r="BP442" s="165" t="str">
        <f>IFERROR(+VLOOKUP(BN442,インプットシート!$B:$Z,21,0),"")</f>
        <v/>
      </c>
      <c r="BQ442">
        <v>187</v>
      </c>
      <c r="BR442" s="165" t="str">
        <f t="shared" si="125"/>
        <v>2年目賃金（職員）187</v>
      </c>
      <c r="BS442" s="165" t="str">
        <f>IFERROR(+VLOOKUP(BR442,インプットシート!$B:$Z,25,0),"")</f>
        <v/>
      </c>
      <c r="BT442" s="165" t="str">
        <f>IFERROR(+VLOOKUP(BR442,インプットシート!$B:$Z,21,0),"")</f>
        <v/>
      </c>
    </row>
    <row r="443" spans="1:72">
      <c r="A443">
        <v>188</v>
      </c>
      <c r="B443" s="165" t="str">
        <f t="shared" si="108"/>
        <v>2年目謝金188</v>
      </c>
      <c r="C443" s="165" t="str">
        <f>IFERROR(+VLOOKUP(B443,インプットシート!$B:$Z,25,0),"")</f>
        <v/>
      </c>
      <c r="D443" s="165" t="str">
        <f>IFERROR(+VLOOKUP(B443,インプットシート!$B:$Z,21,0),"")</f>
        <v/>
      </c>
      <c r="E443">
        <v>188</v>
      </c>
      <c r="F443" s="165" t="str">
        <f t="shared" si="109"/>
        <v>2年目旅費188</v>
      </c>
      <c r="G443" s="165" t="str">
        <f>IFERROR(+VLOOKUP(F443,インプットシート!$B:$Z,25,0),"")</f>
        <v/>
      </c>
      <c r="H443" s="165" t="str">
        <f>IFERROR(+VLOOKUP(F443,インプットシート!$B:$Z,21,0),"")</f>
        <v/>
      </c>
      <c r="I443">
        <v>188</v>
      </c>
      <c r="J443" s="165" t="str">
        <f t="shared" si="110"/>
        <v>2年目賃金（アルバイト）188</v>
      </c>
      <c r="K443" s="165" t="str">
        <f>IFERROR(+VLOOKUP(J443,インプットシート!$B:$Z,25,0),"")</f>
        <v/>
      </c>
      <c r="L443" s="165" t="str">
        <f>IFERROR(+VLOOKUP(J443,インプットシート!$B:$Z,21,0),"")</f>
        <v/>
      </c>
      <c r="M443">
        <v>188</v>
      </c>
      <c r="N443" s="165" t="str">
        <f t="shared" si="111"/>
        <v>2年目家賃188</v>
      </c>
      <c r="O443" s="165" t="str">
        <f>IFERROR(+VLOOKUP(N443,インプットシート!$B:$Z,25,0),"")</f>
        <v/>
      </c>
      <c r="P443" s="165" t="str">
        <f>IFERROR(+VLOOKUP(N443,インプットシート!$B:$Z,21,0),"")</f>
        <v/>
      </c>
      <c r="Q443">
        <v>188</v>
      </c>
      <c r="R443" s="165" t="str">
        <f t="shared" si="112"/>
        <v>2年目光熱水費188</v>
      </c>
      <c r="S443" s="165" t="str">
        <f>IFERROR(+VLOOKUP(R443,インプットシート!$B:$Z,25,0),"")</f>
        <v/>
      </c>
      <c r="T443" s="165" t="str">
        <f>IFERROR(+VLOOKUP(R443,インプットシート!$B:$Z,21,0),"")</f>
        <v/>
      </c>
      <c r="U443">
        <v>188</v>
      </c>
      <c r="V443" s="165" t="str">
        <f t="shared" si="113"/>
        <v>2年目備品購入費188</v>
      </c>
      <c r="W443" s="165" t="str">
        <f>IFERROR(+VLOOKUP(V443,インプットシート!$B:$Z,25,0),"")</f>
        <v/>
      </c>
      <c r="X443" s="165" t="str">
        <f>IFERROR(+VLOOKUP(V443,インプットシート!$B:$Z,21,0),"")</f>
        <v/>
      </c>
      <c r="Y443">
        <v>188</v>
      </c>
      <c r="Z443" s="165" t="str">
        <f t="shared" si="114"/>
        <v>2年目消耗品費188</v>
      </c>
      <c r="AA443" s="165" t="str">
        <f>IFERROR(+VLOOKUP(Z443,インプットシート!$B:$Z,25,0),"")</f>
        <v/>
      </c>
      <c r="AB443" s="165" t="str">
        <f>IFERROR(+VLOOKUP(Z443,インプットシート!$B:$Z,21,0),"")</f>
        <v/>
      </c>
      <c r="AC443">
        <v>188</v>
      </c>
      <c r="AD443" s="165" t="str">
        <f t="shared" si="115"/>
        <v>2年目借料損料188</v>
      </c>
      <c r="AE443" s="165" t="str">
        <f>IFERROR(+VLOOKUP(AD443,インプットシート!$B:$Z,25,0),"")</f>
        <v/>
      </c>
      <c r="AF443" s="165" t="str">
        <f>IFERROR(+VLOOKUP(AD443,インプットシート!$B:$Z,21,0),"")</f>
        <v/>
      </c>
      <c r="AG443">
        <v>188</v>
      </c>
      <c r="AH443" s="165" t="str">
        <f t="shared" si="116"/>
        <v>2年目印刷製本費188</v>
      </c>
      <c r="AI443" s="165" t="str">
        <f>IFERROR(+VLOOKUP(AH443,インプットシート!$B:$Z,25,0),"")</f>
        <v/>
      </c>
      <c r="AJ443" s="165" t="str">
        <f>IFERROR(+VLOOKUP(AH443,インプットシート!$B:$Z,21,0),"")</f>
        <v/>
      </c>
      <c r="AK443">
        <v>188</v>
      </c>
      <c r="AL443" s="165" t="str">
        <f t="shared" si="117"/>
        <v>2年目通信運搬費188</v>
      </c>
      <c r="AM443" s="165" t="str">
        <f>IFERROR(+VLOOKUP(AL443,インプットシート!$B:$Z,25,0),"")</f>
        <v/>
      </c>
      <c r="AN443" s="165" t="str">
        <f>IFERROR(+VLOOKUP(AL443,インプットシート!$B:$Z,21,0),"")</f>
        <v/>
      </c>
      <c r="AO443">
        <v>188</v>
      </c>
      <c r="AP443" s="165" t="str">
        <f t="shared" si="118"/>
        <v>2年目委託費188</v>
      </c>
      <c r="AQ443" s="165" t="str">
        <f>IFERROR(+VLOOKUP(AP443,インプットシート!$B:$Z,25,0),"")</f>
        <v/>
      </c>
      <c r="AR443" s="165" t="str">
        <f>IFERROR(+VLOOKUP(AP443,インプットシート!$B:$Z,21,0),"")</f>
        <v/>
      </c>
      <c r="AS443">
        <v>188</v>
      </c>
      <c r="AT443" s="165" t="str">
        <f t="shared" si="119"/>
        <v>2年目雑役務費188</v>
      </c>
      <c r="AU443" s="165" t="str">
        <f>IFERROR(+VLOOKUP(AT443,インプットシート!$B:$Z,25,0),"")</f>
        <v/>
      </c>
      <c r="AV443" s="165" t="str">
        <f>IFERROR(+VLOOKUP(AT443,インプットシート!$B:$Z,21,0),"")</f>
        <v/>
      </c>
      <c r="AW443">
        <v>188</v>
      </c>
      <c r="AX443" s="165" t="str">
        <f t="shared" si="120"/>
        <v>2年目保険料188</v>
      </c>
      <c r="AY443" s="165" t="str">
        <f>IFERROR(+VLOOKUP(AX443,インプットシート!$B:$Z,25,0),"")</f>
        <v/>
      </c>
      <c r="AZ443" s="165" t="str">
        <f>IFERROR(+VLOOKUP(AX443,インプットシート!$B:$Z,21,0),"")</f>
        <v/>
      </c>
      <c r="BA443">
        <v>188</v>
      </c>
      <c r="BB443" s="165" t="str">
        <f t="shared" si="121"/>
        <v>2年目その他の経費188</v>
      </c>
      <c r="BC443" s="165" t="str">
        <f>IFERROR(+VLOOKUP(BB443,インプットシート!$B:$Z,25,0),"")</f>
        <v/>
      </c>
      <c r="BD443" s="165" t="str">
        <f>IFERROR(+VLOOKUP(BB443,インプットシート!$B:$Z,21,0),"")</f>
        <v/>
      </c>
      <c r="BE443">
        <v>188</v>
      </c>
      <c r="BF443" s="165" t="str">
        <f t="shared" si="122"/>
        <v>2年目参加費収入188</v>
      </c>
      <c r="BG443" s="165" t="str">
        <f>IFERROR(+VLOOKUP(BF443,インプットシート!$B:$Z,25,0),"")</f>
        <v/>
      </c>
      <c r="BH443" s="165" t="str">
        <f>IFERROR(+VLOOKUP(BF443,インプットシート!$B:$Z,21,0),"")</f>
        <v/>
      </c>
      <c r="BI443">
        <v>188</v>
      </c>
      <c r="BJ443" s="165" t="str">
        <f t="shared" si="123"/>
        <v>2年目寄付金・協賛金収入188</v>
      </c>
      <c r="BK443" s="165" t="str">
        <f>IFERROR(+VLOOKUP(BJ443,インプットシート!$B:$Z,25,0),"")</f>
        <v/>
      </c>
      <c r="BL443" s="165" t="str">
        <f>IFERROR(+VLOOKUP(BJ443,インプットシート!$B:$Z,21,0),"")</f>
        <v/>
      </c>
      <c r="BM443">
        <v>188</v>
      </c>
      <c r="BN443" s="165" t="str">
        <f t="shared" si="124"/>
        <v>2年目一般会計繰入金188</v>
      </c>
      <c r="BO443" s="165" t="str">
        <f>IFERROR(+VLOOKUP(BN443,インプットシート!$B:$Z,25,0),"")</f>
        <v/>
      </c>
      <c r="BP443" s="165" t="str">
        <f>IFERROR(+VLOOKUP(BN443,インプットシート!$B:$Z,21,0),"")</f>
        <v/>
      </c>
      <c r="BQ443">
        <v>188</v>
      </c>
      <c r="BR443" s="165" t="str">
        <f t="shared" si="125"/>
        <v>2年目賃金（職員）188</v>
      </c>
      <c r="BS443" s="165" t="str">
        <f>IFERROR(+VLOOKUP(BR443,インプットシート!$B:$Z,25,0),"")</f>
        <v/>
      </c>
      <c r="BT443" s="165" t="str">
        <f>IFERROR(+VLOOKUP(BR443,インプットシート!$B:$Z,21,0),"")</f>
        <v/>
      </c>
    </row>
    <row r="444" spans="1:72">
      <c r="A444">
        <v>189</v>
      </c>
      <c r="B444" s="165" t="str">
        <f t="shared" si="108"/>
        <v>2年目謝金189</v>
      </c>
      <c r="C444" s="165" t="str">
        <f>IFERROR(+VLOOKUP(B444,インプットシート!$B:$Z,25,0),"")</f>
        <v/>
      </c>
      <c r="D444" s="165" t="str">
        <f>IFERROR(+VLOOKUP(B444,インプットシート!$B:$Z,21,0),"")</f>
        <v/>
      </c>
      <c r="E444">
        <v>189</v>
      </c>
      <c r="F444" s="165" t="str">
        <f t="shared" si="109"/>
        <v>2年目旅費189</v>
      </c>
      <c r="G444" s="165" t="str">
        <f>IFERROR(+VLOOKUP(F444,インプットシート!$B:$Z,25,0),"")</f>
        <v/>
      </c>
      <c r="H444" s="165" t="str">
        <f>IFERROR(+VLOOKUP(F444,インプットシート!$B:$Z,21,0),"")</f>
        <v/>
      </c>
      <c r="I444">
        <v>189</v>
      </c>
      <c r="J444" s="165" t="str">
        <f t="shared" si="110"/>
        <v>2年目賃金（アルバイト）189</v>
      </c>
      <c r="K444" s="165" t="str">
        <f>IFERROR(+VLOOKUP(J444,インプットシート!$B:$Z,25,0),"")</f>
        <v/>
      </c>
      <c r="L444" s="165" t="str">
        <f>IFERROR(+VLOOKUP(J444,インプットシート!$B:$Z,21,0),"")</f>
        <v/>
      </c>
      <c r="M444">
        <v>189</v>
      </c>
      <c r="N444" s="165" t="str">
        <f t="shared" si="111"/>
        <v>2年目家賃189</v>
      </c>
      <c r="O444" s="165" t="str">
        <f>IFERROR(+VLOOKUP(N444,インプットシート!$B:$Z,25,0),"")</f>
        <v/>
      </c>
      <c r="P444" s="165" t="str">
        <f>IFERROR(+VLOOKUP(N444,インプットシート!$B:$Z,21,0),"")</f>
        <v/>
      </c>
      <c r="Q444">
        <v>189</v>
      </c>
      <c r="R444" s="165" t="str">
        <f t="shared" si="112"/>
        <v>2年目光熱水費189</v>
      </c>
      <c r="S444" s="165" t="str">
        <f>IFERROR(+VLOOKUP(R444,インプットシート!$B:$Z,25,0),"")</f>
        <v/>
      </c>
      <c r="T444" s="165" t="str">
        <f>IFERROR(+VLOOKUP(R444,インプットシート!$B:$Z,21,0),"")</f>
        <v/>
      </c>
      <c r="U444">
        <v>189</v>
      </c>
      <c r="V444" s="165" t="str">
        <f t="shared" si="113"/>
        <v>2年目備品購入費189</v>
      </c>
      <c r="W444" s="165" t="str">
        <f>IFERROR(+VLOOKUP(V444,インプットシート!$B:$Z,25,0),"")</f>
        <v/>
      </c>
      <c r="X444" s="165" t="str">
        <f>IFERROR(+VLOOKUP(V444,インプットシート!$B:$Z,21,0),"")</f>
        <v/>
      </c>
      <c r="Y444">
        <v>189</v>
      </c>
      <c r="Z444" s="165" t="str">
        <f t="shared" si="114"/>
        <v>2年目消耗品費189</v>
      </c>
      <c r="AA444" s="165" t="str">
        <f>IFERROR(+VLOOKUP(Z444,インプットシート!$B:$Z,25,0),"")</f>
        <v/>
      </c>
      <c r="AB444" s="165" t="str">
        <f>IFERROR(+VLOOKUP(Z444,インプットシート!$B:$Z,21,0),"")</f>
        <v/>
      </c>
      <c r="AC444">
        <v>189</v>
      </c>
      <c r="AD444" s="165" t="str">
        <f t="shared" si="115"/>
        <v>2年目借料損料189</v>
      </c>
      <c r="AE444" s="165" t="str">
        <f>IFERROR(+VLOOKUP(AD444,インプットシート!$B:$Z,25,0),"")</f>
        <v/>
      </c>
      <c r="AF444" s="165" t="str">
        <f>IFERROR(+VLOOKUP(AD444,インプットシート!$B:$Z,21,0),"")</f>
        <v/>
      </c>
      <c r="AG444">
        <v>189</v>
      </c>
      <c r="AH444" s="165" t="str">
        <f t="shared" si="116"/>
        <v>2年目印刷製本費189</v>
      </c>
      <c r="AI444" s="165" t="str">
        <f>IFERROR(+VLOOKUP(AH444,インプットシート!$B:$Z,25,0),"")</f>
        <v/>
      </c>
      <c r="AJ444" s="165" t="str">
        <f>IFERROR(+VLOOKUP(AH444,インプットシート!$B:$Z,21,0),"")</f>
        <v/>
      </c>
      <c r="AK444">
        <v>189</v>
      </c>
      <c r="AL444" s="165" t="str">
        <f t="shared" si="117"/>
        <v>2年目通信運搬費189</v>
      </c>
      <c r="AM444" s="165" t="str">
        <f>IFERROR(+VLOOKUP(AL444,インプットシート!$B:$Z,25,0),"")</f>
        <v/>
      </c>
      <c r="AN444" s="165" t="str">
        <f>IFERROR(+VLOOKUP(AL444,インプットシート!$B:$Z,21,0),"")</f>
        <v/>
      </c>
      <c r="AO444">
        <v>189</v>
      </c>
      <c r="AP444" s="165" t="str">
        <f t="shared" si="118"/>
        <v>2年目委託費189</v>
      </c>
      <c r="AQ444" s="165" t="str">
        <f>IFERROR(+VLOOKUP(AP444,インプットシート!$B:$Z,25,0),"")</f>
        <v/>
      </c>
      <c r="AR444" s="165" t="str">
        <f>IFERROR(+VLOOKUP(AP444,インプットシート!$B:$Z,21,0),"")</f>
        <v/>
      </c>
      <c r="AS444">
        <v>189</v>
      </c>
      <c r="AT444" s="165" t="str">
        <f t="shared" si="119"/>
        <v>2年目雑役務費189</v>
      </c>
      <c r="AU444" s="165" t="str">
        <f>IFERROR(+VLOOKUP(AT444,インプットシート!$B:$Z,25,0),"")</f>
        <v/>
      </c>
      <c r="AV444" s="165" t="str">
        <f>IFERROR(+VLOOKUP(AT444,インプットシート!$B:$Z,21,0),"")</f>
        <v/>
      </c>
      <c r="AW444">
        <v>189</v>
      </c>
      <c r="AX444" s="165" t="str">
        <f t="shared" si="120"/>
        <v>2年目保険料189</v>
      </c>
      <c r="AY444" s="165" t="str">
        <f>IFERROR(+VLOOKUP(AX444,インプットシート!$B:$Z,25,0),"")</f>
        <v/>
      </c>
      <c r="AZ444" s="165" t="str">
        <f>IFERROR(+VLOOKUP(AX444,インプットシート!$B:$Z,21,0),"")</f>
        <v/>
      </c>
      <c r="BA444">
        <v>189</v>
      </c>
      <c r="BB444" s="165" t="str">
        <f t="shared" si="121"/>
        <v>2年目その他の経費189</v>
      </c>
      <c r="BC444" s="165" t="str">
        <f>IFERROR(+VLOOKUP(BB444,インプットシート!$B:$Z,25,0),"")</f>
        <v/>
      </c>
      <c r="BD444" s="165" t="str">
        <f>IFERROR(+VLOOKUP(BB444,インプットシート!$B:$Z,21,0),"")</f>
        <v/>
      </c>
      <c r="BE444">
        <v>189</v>
      </c>
      <c r="BF444" s="165" t="str">
        <f t="shared" si="122"/>
        <v>2年目参加費収入189</v>
      </c>
      <c r="BG444" s="165" t="str">
        <f>IFERROR(+VLOOKUP(BF444,インプットシート!$B:$Z,25,0),"")</f>
        <v/>
      </c>
      <c r="BH444" s="165" t="str">
        <f>IFERROR(+VLOOKUP(BF444,インプットシート!$B:$Z,21,0),"")</f>
        <v/>
      </c>
      <c r="BI444">
        <v>189</v>
      </c>
      <c r="BJ444" s="165" t="str">
        <f t="shared" si="123"/>
        <v>2年目寄付金・協賛金収入189</v>
      </c>
      <c r="BK444" s="165" t="str">
        <f>IFERROR(+VLOOKUP(BJ444,インプットシート!$B:$Z,25,0),"")</f>
        <v/>
      </c>
      <c r="BL444" s="165" t="str">
        <f>IFERROR(+VLOOKUP(BJ444,インプットシート!$B:$Z,21,0),"")</f>
        <v/>
      </c>
      <c r="BM444">
        <v>189</v>
      </c>
      <c r="BN444" s="165" t="str">
        <f t="shared" si="124"/>
        <v>2年目一般会計繰入金189</v>
      </c>
      <c r="BO444" s="165" t="str">
        <f>IFERROR(+VLOOKUP(BN444,インプットシート!$B:$Z,25,0),"")</f>
        <v/>
      </c>
      <c r="BP444" s="165" t="str">
        <f>IFERROR(+VLOOKUP(BN444,インプットシート!$B:$Z,21,0),"")</f>
        <v/>
      </c>
      <c r="BQ444">
        <v>189</v>
      </c>
      <c r="BR444" s="165" t="str">
        <f t="shared" si="125"/>
        <v>2年目賃金（職員）189</v>
      </c>
      <c r="BS444" s="165" t="str">
        <f>IFERROR(+VLOOKUP(BR444,インプットシート!$B:$Z,25,0),"")</f>
        <v/>
      </c>
      <c r="BT444" s="165" t="str">
        <f>IFERROR(+VLOOKUP(BR444,インプットシート!$B:$Z,21,0),"")</f>
        <v/>
      </c>
    </row>
    <row r="445" spans="1:72">
      <c r="A445">
        <v>190</v>
      </c>
      <c r="B445" s="165" t="str">
        <f t="shared" si="108"/>
        <v>2年目謝金190</v>
      </c>
      <c r="C445" s="165" t="str">
        <f>IFERROR(+VLOOKUP(B445,インプットシート!$B:$Z,25,0),"")</f>
        <v/>
      </c>
      <c r="D445" s="165" t="str">
        <f>IFERROR(+VLOOKUP(B445,インプットシート!$B:$Z,21,0),"")</f>
        <v/>
      </c>
      <c r="E445">
        <v>190</v>
      </c>
      <c r="F445" s="165" t="str">
        <f t="shared" si="109"/>
        <v>2年目旅費190</v>
      </c>
      <c r="G445" s="165" t="str">
        <f>IFERROR(+VLOOKUP(F445,インプットシート!$B:$Z,25,0),"")</f>
        <v/>
      </c>
      <c r="H445" s="165" t="str">
        <f>IFERROR(+VLOOKUP(F445,インプットシート!$B:$Z,21,0),"")</f>
        <v/>
      </c>
      <c r="I445">
        <v>190</v>
      </c>
      <c r="J445" s="165" t="str">
        <f t="shared" si="110"/>
        <v>2年目賃金（アルバイト）190</v>
      </c>
      <c r="K445" s="165" t="str">
        <f>IFERROR(+VLOOKUP(J445,インプットシート!$B:$Z,25,0),"")</f>
        <v/>
      </c>
      <c r="L445" s="165" t="str">
        <f>IFERROR(+VLOOKUP(J445,インプットシート!$B:$Z,21,0),"")</f>
        <v/>
      </c>
      <c r="M445">
        <v>190</v>
      </c>
      <c r="N445" s="165" t="str">
        <f t="shared" si="111"/>
        <v>2年目家賃190</v>
      </c>
      <c r="O445" s="165" t="str">
        <f>IFERROR(+VLOOKUP(N445,インプットシート!$B:$Z,25,0),"")</f>
        <v/>
      </c>
      <c r="P445" s="165" t="str">
        <f>IFERROR(+VLOOKUP(N445,インプットシート!$B:$Z,21,0),"")</f>
        <v/>
      </c>
      <c r="Q445">
        <v>190</v>
      </c>
      <c r="R445" s="165" t="str">
        <f t="shared" si="112"/>
        <v>2年目光熱水費190</v>
      </c>
      <c r="S445" s="165" t="str">
        <f>IFERROR(+VLOOKUP(R445,インプットシート!$B:$Z,25,0),"")</f>
        <v/>
      </c>
      <c r="T445" s="165" t="str">
        <f>IFERROR(+VLOOKUP(R445,インプットシート!$B:$Z,21,0),"")</f>
        <v/>
      </c>
      <c r="U445">
        <v>190</v>
      </c>
      <c r="V445" s="165" t="str">
        <f t="shared" si="113"/>
        <v>2年目備品購入費190</v>
      </c>
      <c r="W445" s="165" t="str">
        <f>IFERROR(+VLOOKUP(V445,インプットシート!$B:$Z,25,0),"")</f>
        <v/>
      </c>
      <c r="X445" s="165" t="str">
        <f>IFERROR(+VLOOKUP(V445,インプットシート!$B:$Z,21,0),"")</f>
        <v/>
      </c>
      <c r="Y445">
        <v>190</v>
      </c>
      <c r="Z445" s="165" t="str">
        <f t="shared" si="114"/>
        <v>2年目消耗品費190</v>
      </c>
      <c r="AA445" s="165" t="str">
        <f>IFERROR(+VLOOKUP(Z445,インプットシート!$B:$Z,25,0),"")</f>
        <v/>
      </c>
      <c r="AB445" s="165" t="str">
        <f>IFERROR(+VLOOKUP(Z445,インプットシート!$B:$Z,21,0),"")</f>
        <v/>
      </c>
      <c r="AC445">
        <v>190</v>
      </c>
      <c r="AD445" s="165" t="str">
        <f t="shared" si="115"/>
        <v>2年目借料損料190</v>
      </c>
      <c r="AE445" s="165" t="str">
        <f>IFERROR(+VLOOKUP(AD445,インプットシート!$B:$Z,25,0),"")</f>
        <v/>
      </c>
      <c r="AF445" s="165" t="str">
        <f>IFERROR(+VLOOKUP(AD445,インプットシート!$B:$Z,21,0),"")</f>
        <v/>
      </c>
      <c r="AG445">
        <v>190</v>
      </c>
      <c r="AH445" s="165" t="str">
        <f t="shared" si="116"/>
        <v>2年目印刷製本費190</v>
      </c>
      <c r="AI445" s="165" t="str">
        <f>IFERROR(+VLOOKUP(AH445,インプットシート!$B:$Z,25,0),"")</f>
        <v/>
      </c>
      <c r="AJ445" s="165" t="str">
        <f>IFERROR(+VLOOKUP(AH445,インプットシート!$B:$Z,21,0),"")</f>
        <v/>
      </c>
      <c r="AK445">
        <v>190</v>
      </c>
      <c r="AL445" s="165" t="str">
        <f t="shared" si="117"/>
        <v>2年目通信運搬費190</v>
      </c>
      <c r="AM445" s="165" t="str">
        <f>IFERROR(+VLOOKUP(AL445,インプットシート!$B:$Z,25,0),"")</f>
        <v/>
      </c>
      <c r="AN445" s="165" t="str">
        <f>IFERROR(+VLOOKUP(AL445,インプットシート!$B:$Z,21,0),"")</f>
        <v/>
      </c>
      <c r="AO445">
        <v>190</v>
      </c>
      <c r="AP445" s="165" t="str">
        <f t="shared" si="118"/>
        <v>2年目委託費190</v>
      </c>
      <c r="AQ445" s="165" t="str">
        <f>IFERROR(+VLOOKUP(AP445,インプットシート!$B:$Z,25,0),"")</f>
        <v/>
      </c>
      <c r="AR445" s="165" t="str">
        <f>IFERROR(+VLOOKUP(AP445,インプットシート!$B:$Z,21,0),"")</f>
        <v/>
      </c>
      <c r="AS445">
        <v>190</v>
      </c>
      <c r="AT445" s="165" t="str">
        <f t="shared" si="119"/>
        <v>2年目雑役務費190</v>
      </c>
      <c r="AU445" s="165" t="str">
        <f>IFERROR(+VLOOKUP(AT445,インプットシート!$B:$Z,25,0),"")</f>
        <v/>
      </c>
      <c r="AV445" s="165" t="str">
        <f>IFERROR(+VLOOKUP(AT445,インプットシート!$B:$Z,21,0),"")</f>
        <v/>
      </c>
      <c r="AW445">
        <v>190</v>
      </c>
      <c r="AX445" s="165" t="str">
        <f t="shared" si="120"/>
        <v>2年目保険料190</v>
      </c>
      <c r="AY445" s="165" t="str">
        <f>IFERROR(+VLOOKUP(AX445,インプットシート!$B:$Z,25,0),"")</f>
        <v/>
      </c>
      <c r="AZ445" s="165" t="str">
        <f>IFERROR(+VLOOKUP(AX445,インプットシート!$B:$Z,21,0),"")</f>
        <v/>
      </c>
      <c r="BA445">
        <v>190</v>
      </c>
      <c r="BB445" s="165" t="str">
        <f t="shared" si="121"/>
        <v>2年目その他の経費190</v>
      </c>
      <c r="BC445" s="165" t="str">
        <f>IFERROR(+VLOOKUP(BB445,インプットシート!$B:$Z,25,0),"")</f>
        <v/>
      </c>
      <c r="BD445" s="165" t="str">
        <f>IFERROR(+VLOOKUP(BB445,インプットシート!$B:$Z,21,0),"")</f>
        <v/>
      </c>
      <c r="BE445">
        <v>190</v>
      </c>
      <c r="BF445" s="165" t="str">
        <f t="shared" si="122"/>
        <v>2年目参加費収入190</v>
      </c>
      <c r="BG445" s="165" t="str">
        <f>IFERROR(+VLOOKUP(BF445,インプットシート!$B:$Z,25,0),"")</f>
        <v/>
      </c>
      <c r="BH445" s="165" t="str">
        <f>IFERROR(+VLOOKUP(BF445,インプットシート!$B:$Z,21,0),"")</f>
        <v/>
      </c>
      <c r="BI445">
        <v>190</v>
      </c>
      <c r="BJ445" s="165" t="str">
        <f t="shared" si="123"/>
        <v>2年目寄付金・協賛金収入190</v>
      </c>
      <c r="BK445" s="165" t="str">
        <f>IFERROR(+VLOOKUP(BJ445,インプットシート!$B:$Z,25,0),"")</f>
        <v/>
      </c>
      <c r="BL445" s="165" t="str">
        <f>IFERROR(+VLOOKUP(BJ445,インプットシート!$B:$Z,21,0),"")</f>
        <v/>
      </c>
      <c r="BM445">
        <v>190</v>
      </c>
      <c r="BN445" s="165" t="str">
        <f t="shared" si="124"/>
        <v>2年目一般会計繰入金190</v>
      </c>
      <c r="BO445" s="165" t="str">
        <f>IFERROR(+VLOOKUP(BN445,インプットシート!$B:$Z,25,0),"")</f>
        <v/>
      </c>
      <c r="BP445" s="165" t="str">
        <f>IFERROR(+VLOOKUP(BN445,インプットシート!$B:$Z,21,0),"")</f>
        <v/>
      </c>
      <c r="BQ445">
        <v>190</v>
      </c>
      <c r="BR445" s="165" t="str">
        <f t="shared" si="125"/>
        <v>2年目賃金（職員）190</v>
      </c>
      <c r="BS445" s="165" t="str">
        <f>IFERROR(+VLOOKUP(BR445,インプットシート!$B:$Z,25,0),"")</f>
        <v/>
      </c>
      <c r="BT445" s="165" t="str">
        <f>IFERROR(+VLOOKUP(BR445,インプットシート!$B:$Z,21,0),"")</f>
        <v/>
      </c>
    </row>
    <row r="446" spans="1:72">
      <c r="A446">
        <v>191</v>
      </c>
      <c r="B446" s="165" t="str">
        <f t="shared" si="108"/>
        <v>2年目謝金191</v>
      </c>
      <c r="C446" s="165" t="str">
        <f>IFERROR(+VLOOKUP(B446,インプットシート!$B:$Z,25,0),"")</f>
        <v/>
      </c>
      <c r="D446" s="165" t="str">
        <f>IFERROR(+VLOOKUP(B446,インプットシート!$B:$Z,21,0),"")</f>
        <v/>
      </c>
      <c r="E446">
        <v>191</v>
      </c>
      <c r="F446" s="165" t="str">
        <f t="shared" si="109"/>
        <v>2年目旅費191</v>
      </c>
      <c r="G446" s="165" t="str">
        <f>IFERROR(+VLOOKUP(F446,インプットシート!$B:$Z,25,0),"")</f>
        <v/>
      </c>
      <c r="H446" s="165" t="str">
        <f>IFERROR(+VLOOKUP(F446,インプットシート!$B:$Z,21,0),"")</f>
        <v/>
      </c>
      <c r="I446">
        <v>191</v>
      </c>
      <c r="J446" s="165" t="str">
        <f t="shared" si="110"/>
        <v>2年目賃金（アルバイト）191</v>
      </c>
      <c r="K446" s="165" t="str">
        <f>IFERROR(+VLOOKUP(J446,インプットシート!$B:$Z,25,0),"")</f>
        <v/>
      </c>
      <c r="L446" s="165" t="str">
        <f>IFERROR(+VLOOKUP(J446,インプットシート!$B:$Z,21,0),"")</f>
        <v/>
      </c>
      <c r="M446">
        <v>191</v>
      </c>
      <c r="N446" s="165" t="str">
        <f t="shared" si="111"/>
        <v>2年目家賃191</v>
      </c>
      <c r="O446" s="165" t="str">
        <f>IFERROR(+VLOOKUP(N446,インプットシート!$B:$Z,25,0),"")</f>
        <v/>
      </c>
      <c r="P446" s="165" t="str">
        <f>IFERROR(+VLOOKUP(N446,インプットシート!$B:$Z,21,0),"")</f>
        <v/>
      </c>
      <c r="Q446">
        <v>191</v>
      </c>
      <c r="R446" s="165" t="str">
        <f t="shared" si="112"/>
        <v>2年目光熱水費191</v>
      </c>
      <c r="S446" s="165" t="str">
        <f>IFERROR(+VLOOKUP(R446,インプットシート!$B:$Z,25,0),"")</f>
        <v/>
      </c>
      <c r="T446" s="165" t="str">
        <f>IFERROR(+VLOOKUP(R446,インプットシート!$B:$Z,21,0),"")</f>
        <v/>
      </c>
      <c r="U446">
        <v>191</v>
      </c>
      <c r="V446" s="165" t="str">
        <f t="shared" si="113"/>
        <v>2年目備品購入費191</v>
      </c>
      <c r="W446" s="165" t="str">
        <f>IFERROR(+VLOOKUP(V446,インプットシート!$B:$Z,25,0),"")</f>
        <v/>
      </c>
      <c r="X446" s="165" t="str">
        <f>IFERROR(+VLOOKUP(V446,インプットシート!$B:$Z,21,0),"")</f>
        <v/>
      </c>
      <c r="Y446">
        <v>191</v>
      </c>
      <c r="Z446" s="165" t="str">
        <f t="shared" si="114"/>
        <v>2年目消耗品費191</v>
      </c>
      <c r="AA446" s="165" t="str">
        <f>IFERROR(+VLOOKUP(Z446,インプットシート!$B:$Z,25,0),"")</f>
        <v/>
      </c>
      <c r="AB446" s="165" t="str">
        <f>IFERROR(+VLOOKUP(Z446,インプットシート!$B:$Z,21,0),"")</f>
        <v/>
      </c>
      <c r="AC446">
        <v>191</v>
      </c>
      <c r="AD446" s="165" t="str">
        <f t="shared" si="115"/>
        <v>2年目借料損料191</v>
      </c>
      <c r="AE446" s="165" t="str">
        <f>IFERROR(+VLOOKUP(AD446,インプットシート!$B:$Z,25,0),"")</f>
        <v/>
      </c>
      <c r="AF446" s="165" t="str">
        <f>IFERROR(+VLOOKUP(AD446,インプットシート!$B:$Z,21,0),"")</f>
        <v/>
      </c>
      <c r="AG446">
        <v>191</v>
      </c>
      <c r="AH446" s="165" t="str">
        <f t="shared" si="116"/>
        <v>2年目印刷製本費191</v>
      </c>
      <c r="AI446" s="165" t="str">
        <f>IFERROR(+VLOOKUP(AH446,インプットシート!$B:$Z,25,0),"")</f>
        <v/>
      </c>
      <c r="AJ446" s="165" t="str">
        <f>IFERROR(+VLOOKUP(AH446,インプットシート!$B:$Z,21,0),"")</f>
        <v/>
      </c>
      <c r="AK446">
        <v>191</v>
      </c>
      <c r="AL446" s="165" t="str">
        <f t="shared" si="117"/>
        <v>2年目通信運搬費191</v>
      </c>
      <c r="AM446" s="165" t="str">
        <f>IFERROR(+VLOOKUP(AL446,インプットシート!$B:$Z,25,0),"")</f>
        <v/>
      </c>
      <c r="AN446" s="165" t="str">
        <f>IFERROR(+VLOOKUP(AL446,インプットシート!$B:$Z,21,0),"")</f>
        <v/>
      </c>
      <c r="AO446">
        <v>191</v>
      </c>
      <c r="AP446" s="165" t="str">
        <f t="shared" si="118"/>
        <v>2年目委託費191</v>
      </c>
      <c r="AQ446" s="165" t="str">
        <f>IFERROR(+VLOOKUP(AP446,インプットシート!$B:$Z,25,0),"")</f>
        <v/>
      </c>
      <c r="AR446" s="165" t="str">
        <f>IFERROR(+VLOOKUP(AP446,インプットシート!$B:$Z,21,0),"")</f>
        <v/>
      </c>
      <c r="AS446">
        <v>191</v>
      </c>
      <c r="AT446" s="165" t="str">
        <f t="shared" si="119"/>
        <v>2年目雑役務費191</v>
      </c>
      <c r="AU446" s="165" t="str">
        <f>IFERROR(+VLOOKUP(AT446,インプットシート!$B:$Z,25,0),"")</f>
        <v/>
      </c>
      <c r="AV446" s="165" t="str">
        <f>IFERROR(+VLOOKUP(AT446,インプットシート!$B:$Z,21,0),"")</f>
        <v/>
      </c>
      <c r="AW446">
        <v>191</v>
      </c>
      <c r="AX446" s="165" t="str">
        <f t="shared" si="120"/>
        <v>2年目保険料191</v>
      </c>
      <c r="AY446" s="165" t="str">
        <f>IFERROR(+VLOOKUP(AX446,インプットシート!$B:$Z,25,0),"")</f>
        <v/>
      </c>
      <c r="AZ446" s="165" t="str">
        <f>IFERROR(+VLOOKUP(AX446,インプットシート!$B:$Z,21,0),"")</f>
        <v/>
      </c>
      <c r="BA446">
        <v>191</v>
      </c>
      <c r="BB446" s="165" t="str">
        <f t="shared" si="121"/>
        <v>2年目その他の経費191</v>
      </c>
      <c r="BC446" s="165" t="str">
        <f>IFERROR(+VLOOKUP(BB446,インプットシート!$B:$Z,25,0),"")</f>
        <v/>
      </c>
      <c r="BD446" s="165" t="str">
        <f>IFERROR(+VLOOKUP(BB446,インプットシート!$B:$Z,21,0),"")</f>
        <v/>
      </c>
      <c r="BE446">
        <v>191</v>
      </c>
      <c r="BF446" s="165" t="str">
        <f t="shared" si="122"/>
        <v>2年目参加費収入191</v>
      </c>
      <c r="BG446" s="165" t="str">
        <f>IFERROR(+VLOOKUP(BF446,インプットシート!$B:$Z,25,0),"")</f>
        <v/>
      </c>
      <c r="BH446" s="165" t="str">
        <f>IFERROR(+VLOOKUP(BF446,インプットシート!$B:$Z,21,0),"")</f>
        <v/>
      </c>
      <c r="BI446">
        <v>191</v>
      </c>
      <c r="BJ446" s="165" t="str">
        <f t="shared" si="123"/>
        <v>2年目寄付金・協賛金収入191</v>
      </c>
      <c r="BK446" s="165" t="str">
        <f>IFERROR(+VLOOKUP(BJ446,インプットシート!$B:$Z,25,0),"")</f>
        <v/>
      </c>
      <c r="BL446" s="165" t="str">
        <f>IFERROR(+VLOOKUP(BJ446,インプットシート!$B:$Z,21,0),"")</f>
        <v/>
      </c>
      <c r="BM446">
        <v>191</v>
      </c>
      <c r="BN446" s="165" t="str">
        <f t="shared" si="124"/>
        <v>2年目一般会計繰入金191</v>
      </c>
      <c r="BO446" s="165" t="str">
        <f>IFERROR(+VLOOKUP(BN446,インプットシート!$B:$Z,25,0),"")</f>
        <v/>
      </c>
      <c r="BP446" s="165" t="str">
        <f>IFERROR(+VLOOKUP(BN446,インプットシート!$B:$Z,21,0),"")</f>
        <v/>
      </c>
      <c r="BQ446">
        <v>191</v>
      </c>
      <c r="BR446" s="165" t="str">
        <f t="shared" si="125"/>
        <v>2年目賃金（職員）191</v>
      </c>
      <c r="BS446" s="165" t="str">
        <f>IFERROR(+VLOOKUP(BR446,インプットシート!$B:$Z,25,0),"")</f>
        <v/>
      </c>
      <c r="BT446" s="165" t="str">
        <f>IFERROR(+VLOOKUP(BR446,インプットシート!$B:$Z,21,0),"")</f>
        <v/>
      </c>
    </row>
    <row r="447" spans="1:72">
      <c r="A447">
        <v>192</v>
      </c>
      <c r="B447" s="165" t="str">
        <f t="shared" si="108"/>
        <v>2年目謝金192</v>
      </c>
      <c r="C447" s="165" t="str">
        <f>IFERROR(+VLOOKUP(B447,インプットシート!$B:$Z,25,0),"")</f>
        <v/>
      </c>
      <c r="D447" s="165" t="str">
        <f>IFERROR(+VLOOKUP(B447,インプットシート!$B:$Z,21,0),"")</f>
        <v/>
      </c>
      <c r="E447">
        <v>192</v>
      </c>
      <c r="F447" s="165" t="str">
        <f t="shared" si="109"/>
        <v>2年目旅費192</v>
      </c>
      <c r="G447" s="165" t="str">
        <f>IFERROR(+VLOOKUP(F447,インプットシート!$B:$Z,25,0),"")</f>
        <v/>
      </c>
      <c r="H447" s="165" t="str">
        <f>IFERROR(+VLOOKUP(F447,インプットシート!$B:$Z,21,0),"")</f>
        <v/>
      </c>
      <c r="I447">
        <v>192</v>
      </c>
      <c r="J447" s="165" t="str">
        <f t="shared" si="110"/>
        <v>2年目賃金（アルバイト）192</v>
      </c>
      <c r="K447" s="165" t="str">
        <f>IFERROR(+VLOOKUP(J447,インプットシート!$B:$Z,25,0),"")</f>
        <v/>
      </c>
      <c r="L447" s="165" t="str">
        <f>IFERROR(+VLOOKUP(J447,インプットシート!$B:$Z,21,0),"")</f>
        <v/>
      </c>
      <c r="M447">
        <v>192</v>
      </c>
      <c r="N447" s="165" t="str">
        <f t="shared" si="111"/>
        <v>2年目家賃192</v>
      </c>
      <c r="O447" s="165" t="str">
        <f>IFERROR(+VLOOKUP(N447,インプットシート!$B:$Z,25,0),"")</f>
        <v/>
      </c>
      <c r="P447" s="165" t="str">
        <f>IFERROR(+VLOOKUP(N447,インプットシート!$B:$Z,21,0),"")</f>
        <v/>
      </c>
      <c r="Q447">
        <v>192</v>
      </c>
      <c r="R447" s="165" t="str">
        <f t="shared" si="112"/>
        <v>2年目光熱水費192</v>
      </c>
      <c r="S447" s="165" t="str">
        <f>IFERROR(+VLOOKUP(R447,インプットシート!$B:$Z,25,0),"")</f>
        <v/>
      </c>
      <c r="T447" s="165" t="str">
        <f>IFERROR(+VLOOKUP(R447,インプットシート!$B:$Z,21,0),"")</f>
        <v/>
      </c>
      <c r="U447">
        <v>192</v>
      </c>
      <c r="V447" s="165" t="str">
        <f t="shared" si="113"/>
        <v>2年目備品購入費192</v>
      </c>
      <c r="W447" s="165" t="str">
        <f>IFERROR(+VLOOKUP(V447,インプットシート!$B:$Z,25,0),"")</f>
        <v/>
      </c>
      <c r="X447" s="165" t="str">
        <f>IFERROR(+VLOOKUP(V447,インプットシート!$B:$Z,21,0),"")</f>
        <v/>
      </c>
      <c r="Y447">
        <v>192</v>
      </c>
      <c r="Z447" s="165" t="str">
        <f t="shared" si="114"/>
        <v>2年目消耗品費192</v>
      </c>
      <c r="AA447" s="165" t="str">
        <f>IFERROR(+VLOOKUP(Z447,インプットシート!$B:$Z,25,0),"")</f>
        <v/>
      </c>
      <c r="AB447" s="165" t="str">
        <f>IFERROR(+VLOOKUP(Z447,インプットシート!$B:$Z,21,0),"")</f>
        <v/>
      </c>
      <c r="AC447">
        <v>192</v>
      </c>
      <c r="AD447" s="165" t="str">
        <f t="shared" si="115"/>
        <v>2年目借料損料192</v>
      </c>
      <c r="AE447" s="165" t="str">
        <f>IFERROR(+VLOOKUP(AD447,インプットシート!$B:$Z,25,0),"")</f>
        <v/>
      </c>
      <c r="AF447" s="165" t="str">
        <f>IFERROR(+VLOOKUP(AD447,インプットシート!$B:$Z,21,0),"")</f>
        <v/>
      </c>
      <c r="AG447">
        <v>192</v>
      </c>
      <c r="AH447" s="165" t="str">
        <f t="shared" si="116"/>
        <v>2年目印刷製本費192</v>
      </c>
      <c r="AI447" s="165" t="str">
        <f>IFERROR(+VLOOKUP(AH447,インプットシート!$B:$Z,25,0),"")</f>
        <v/>
      </c>
      <c r="AJ447" s="165" t="str">
        <f>IFERROR(+VLOOKUP(AH447,インプットシート!$B:$Z,21,0),"")</f>
        <v/>
      </c>
      <c r="AK447">
        <v>192</v>
      </c>
      <c r="AL447" s="165" t="str">
        <f t="shared" si="117"/>
        <v>2年目通信運搬費192</v>
      </c>
      <c r="AM447" s="165" t="str">
        <f>IFERROR(+VLOOKUP(AL447,インプットシート!$B:$Z,25,0),"")</f>
        <v/>
      </c>
      <c r="AN447" s="165" t="str">
        <f>IFERROR(+VLOOKUP(AL447,インプットシート!$B:$Z,21,0),"")</f>
        <v/>
      </c>
      <c r="AO447">
        <v>192</v>
      </c>
      <c r="AP447" s="165" t="str">
        <f t="shared" si="118"/>
        <v>2年目委託費192</v>
      </c>
      <c r="AQ447" s="165" t="str">
        <f>IFERROR(+VLOOKUP(AP447,インプットシート!$B:$Z,25,0),"")</f>
        <v/>
      </c>
      <c r="AR447" s="165" t="str">
        <f>IFERROR(+VLOOKUP(AP447,インプットシート!$B:$Z,21,0),"")</f>
        <v/>
      </c>
      <c r="AS447">
        <v>192</v>
      </c>
      <c r="AT447" s="165" t="str">
        <f t="shared" si="119"/>
        <v>2年目雑役務費192</v>
      </c>
      <c r="AU447" s="165" t="str">
        <f>IFERROR(+VLOOKUP(AT447,インプットシート!$B:$Z,25,0),"")</f>
        <v/>
      </c>
      <c r="AV447" s="165" t="str">
        <f>IFERROR(+VLOOKUP(AT447,インプットシート!$B:$Z,21,0),"")</f>
        <v/>
      </c>
      <c r="AW447">
        <v>192</v>
      </c>
      <c r="AX447" s="165" t="str">
        <f t="shared" si="120"/>
        <v>2年目保険料192</v>
      </c>
      <c r="AY447" s="165" t="str">
        <f>IFERROR(+VLOOKUP(AX447,インプットシート!$B:$Z,25,0),"")</f>
        <v/>
      </c>
      <c r="AZ447" s="165" t="str">
        <f>IFERROR(+VLOOKUP(AX447,インプットシート!$B:$Z,21,0),"")</f>
        <v/>
      </c>
      <c r="BA447">
        <v>192</v>
      </c>
      <c r="BB447" s="165" t="str">
        <f t="shared" si="121"/>
        <v>2年目その他の経費192</v>
      </c>
      <c r="BC447" s="165" t="str">
        <f>IFERROR(+VLOOKUP(BB447,インプットシート!$B:$Z,25,0),"")</f>
        <v/>
      </c>
      <c r="BD447" s="165" t="str">
        <f>IFERROR(+VLOOKUP(BB447,インプットシート!$B:$Z,21,0),"")</f>
        <v/>
      </c>
      <c r="BE447">
        <v>192</v>
      </c>
      <c r="BF447" s="165" t="str">
        <f t="shared" si="122"/>
        <v>2年目参加費収入192</v>
      </c>
      <c r="BG447" s="165" t="str">
        <f>IFERROR(+VLOOKUP(BF447,インプットシート!$B:$Z,25,0),"")</f>
        <v/>
      </c>
      <c r="BH447" s="165" t="str">
        <f>IFERROR(+VLOOKUP(BF447,インプットシート!$B:$Z,21,0),"")</f>
        <v/>
      </c>
      <c r="BI447">
        <v>192</v>
      </c>
      <c r="BJ447" s="165" t="str">
        <f t="shared" si="123"/>
        <v>2年目寄付金・協賛金収入192</v>
      </c>
      <c r="BK447" s="165" t="str">
        <f>IFERROR(+VLOOKUP(BJ447,インプットシート!$B:$Z,25,0),"")</f>
        <v/>
      </c>
      <c r="BL447" s="165" t="str">
        <f>IFERROR(+VLOOKUP(BJ447,インプットシート!$B:$Z,21,0),"")</f>
        <v/>
      </c>
      <c r="BM447">
        <v>192</v>
      </c>
      <c r="BN447" s="165" t="str">
        <f t="shared" si="124"/>
        <v>2年目一般会計繰入金192</v>
      </c>
      <c r="BO447" s="165" t="str">
        <f>IFERROR(+VLOOKUP(BN447,インプットシート!$B:$Z,25,0),"")</f>
        <v/>
      </c>
      <c r="BP447" s="165" t="str">
        <f>IFERROR(+VLOOKUP(BN447,インプットシート!$B:$Z,21,0),"")</f>
        <v/>
      </c>
      <c r="BQ447">
        <v>192</v>
      </c>
      <c r="BR447" s="165" t="str">
        <f t="shared" si="125"/>
        <v>2年目賃金（職員）192</v>
      </c>
      <c r="BS447" s="165" t="str">
        <f>IFERROR(+VLOOKUP(BR447,インプットシート!$B:$Z,25,0),"")</f>
        <v/>
      </c>
      <c r="BT447" s="165" t="str">
        <f>IFERROR(+VLOOKUP(BR447,インプットシート!$B:$Z,21,0),"")</f>
        <v/>
      </c>
    </row>
    <row r="448" spans="1:72">
      <c r="A448">
        <v>193</v>
      </c>
      <c r="B448" s="165" t="str">
        <f t="shared" ref="B448:B502" si="126">A$255&amp;B$1&amp;A448</f>
        <v>2年目謝金193</v>
      </c>
      <c r="C448" s="165" t="str">
        <f>IFERROR(+VLOOKUP(B448,インプットシート!$B:$Z,25,0),"")</f>
        <v/>
      </c>
      <c r="D448" s="165" t="str">
        <f>IFERROR(+VLOOKUP(B448,インプットシート!$B:$Z,21,0),"")</f>
        <v/>
      </c>
      <c r="E448">
        <v>193</v>
      </c>
      <c r="F448" s="165" t="str">
        <f t="shared" ref="F448:F502" si="127">E$255&amp;F$1&amp;E448</f>
        <v>2年目旅費193</v>
      </c>
      <c r="G448" s="165" t="str">
        <f>IFERROR(+VLOOKUP(F448,インプットシート!$B:$Z,25,0),"")</f>
        <v/>
      </c>
      <c r="H448" s="165" t="str">
        <f>IFERROR(+VLOOKUP(F448,インプットシート!$B:$Z,21,0),"")</f>
        <v/>
      </c>
      <c r="I448">
        <v>193</v>
      </c>
      <c r="J448" s="165" t="str">
        <f t="shared" ref="J448:J502" si="128">I$255&amp;J$1&amp;I448</f>
        <v>2年目賃金（アルバイト）193</v>
      </c>
      <c r="K448" s="165" t="str">
        <f>IFERROR(+VLOOKUP(J448,インプットシート!$B:$Z,25,0),"")</f>
        <v/>
      </c>
      <c r="L448" s="165" t="str">
        <f>IFERROR(+VLOOKUP(J448,インプットシート!$B:$Z,21,0),"")</f>
        <v/>
      </c>
      <c r="M448">
        <v>193</v>
      </c>
      <c r="N448" s="165" t="str">
        <f t="shared" ref="N448:N502" si="129">M$255&amp;N$1&amp;M448</f>
        <v>2年目家賃193</v>
      </c>
      <c r="O448" s="165" t="str">
        <f>IFERROR(+VLOOKUP(N448,インプットシート!$B:$Z,25,0),"")</f>
        <v/>
      </c>
      <c r="P448" s="165" t="str">
        <f>IFERROR(+VLOOKUP(N448,インプットシート!$B:$Z,21,0),"")</f>
        <v/>
      </c>
      <c r="Q448">
        <v>193</v>
      </c>
      <c r="R448" s="165" t="str">
        <f t="shared" ref="R448:R502" si="130">Q$255&amp;R$1&amp;Q448</f>
        <v>2年目光熱水費193</v>
      </c>
      <c r="S448" s="165" t="str">
        <f>IFERROR(+VLOOKUP(R448,インプットシート!$B:$Z,25,0),"")</f>
        <v/>
      </c>
      <c r="T448" s="165" t="str">
        <f>IFERROR(+VLOOKUP(R448,インプットシート!$B:$Z,21,0),"")</f>
        <v/>
      </c>
      <c r="U448">
        <v>193</v>
      </c>
      <c r="V448" s="165" t="str">
        <f t="shared" ref="V448:V502" si="131">U$255&amp;V$1&amp;U448</f>
        <v>2年目備品購入費193</v>
      </c>
      <c r="W448" s="165" t="str">
        <f>IFERROR(+VLOOKUP(V448,インプットシート!$B:$Z,25,0),"")</f>
        <v/>
      </c>
      <c r="X448" s="165" t="str">
        <f>IFERROR(+VLOOKUP(V448,インプットシート!$B:$Z,21,0),"")</f>
        <v/>
      </c>
      <c r="Y448">
        <v>193</v>
      </c>
      <c r="Z448" s="165" t="str">
        <f t="shared" ref="Z448:Z502" si="132">Y$255&amp;Z$1&amp;Y448</f>
        <v>2年目消耗品費193</v>
      </c>
      <c r="AA448" s="165" t="str">
        <f>IFERROR(+VLOOKUP(Z448,インプットシート!$B:$Z,25,0),"")</f>
        <v/>
      </c>
      <c r="AB448" s="165" t="str">
        <f>IFERROR(+VLOOKUP(Z448,インプットシート!$B:$Z,21,0),"")</f>
        <v/>
      </c>
      <c r="AC448">
        <v>193</v>
      </c>
      <c r="AD448" s="165" t="str">
        <f t="shared" ref="AD448:AD502" si="133">AC$255&amp;AD$1&amp;AC448</f>
        <v>2年目借料損料193</v>
      </c>
      <c r="AE448" s="165" t="str">
        <f>IFERROR(+VLOOKUP(AD448,インプットシート!$B:$Z,25,0),"")</f>
        <v/>
      </c>
      <c r="AF448" s="165" t="str">
        <f>IFERROR(+VLOOKUP(AD448,インプットシート!$B:$Z,21,0),"")</f>
        <v/>
      </c>
      <c r="AG448">
        <v>193</v>
      </c>
      <c r="AH448" s="165" t="str">
        <f t="shared" ref="AH448:AH502" si="134">AG$255&amp;AH$1&amp;AG448</f>
        <v>2年目印刷製本費193</v>
      </c>
      <c r="AI448" s="165" t="str">
        <f>IFERROR(+VLOOKUP(AH448,インプットシート!$B:$Z,25,0),"")</f>
        <v/>
      </c>
      <c r="AJ448" s="165" t="str">
        <f>IFERROR(+VLOOKUP(AH448,インプットシート!$B:$Z,21,0),"")</f>
        <v/>
      </c>
      <c r="AK448">
        <v>193</v>
      </c>
      <c r="AL448" s="165" t="str">
        <f t="shared" ref="AL448:AL502" si="135">AK$255&amp;AL$1&amp;AK448</f>
        <v>2年目通信運搬費193</v>
      </c>
      <c r="AM448" s="165" t="str">
        <f>IFERROR(+VLOOKUP(AL448,インプットシート!$B:$Z,25,0),"")</f>
        <v/>
      </c>
      <c r="AN448" s="165" t="str">
        <f>IFERROR(+VLOOKUP(AL448,インプットシート!$B:$Z,21,0),"")</f>
        <v/>
      </c>
      <c r="AO448">
        <v>193</v>
      </c>
      <c r="AP448" s="165" t="str">
        <f t="shared" ref="AP448:AP502" si="136">AO$255&amp;AP$1&amp;AO448</f>
        <v>2年目委託費193</v>
      </c>
      <c r="AQ448" s="165" t="str">
        <f>IFERROR(+VLOOKUP(AP448,インプットシート!$B:$Z,25,0),"")</f>
        <v/>
      </c>
      <c r="AR448" s="165" t="str">
        <f>IFERROR(+VLOOKUP(AP448,インプットシート!$B:$Z,21,0),"")</f>
        <v/>
      </c>
      <c r="AS448">
        <v>193</v>
      </c>
      <c r="AT448" s="165" t="str">
        <f t="shared" ref="AT448:AT502" si="137">AS$255&amp;AT$1&amp;AS448</f>
        <v>2年目雑役務費193</v>
      </c>
      <c r="AU448" s="165" t="str">
        <f>IFERROR(+VLOOKUP(AT448,インプットシート!$B:$Z,25,0),"")</f>
        <v/>
      </c>
      <c r="AV448" s="165" t="str">
        <f>IFERROR(+VLOOKUP(AT448,インプットシート!$B:$Z,21,0),"")</f>
        <v/>
      </c>
      <c r="AW448">
        <v>193</v>
      </c>
      <c r="AX448" s="165" t="str">
        <f t="shared" ref="AX448:AX502" si="138">AW$255&amp;AX$1&amp;AW448</f>
        <v>2年目保険料193</v>
      </c>
      <c r="AY448" s="165" t="str">
        <f>IFERROR(+VLOOKUP(AX448,インプットシート!$B:$Z,25,0),"")</f>
        <v/>
      </c>
      <c r="AZ448" s="165" t="str">
        <f>IFERROR(+VLOOKUP(AX448,インプットシート!$B:$Z,21,0),"")</f>
        <v/>
      </c>
      <c r="BA448">
        <v>193</v>
      </c>
      <c r="BB448" s="165" t="str">
        <f t="shared" ref="BB448:BB502" si="139">BA$255&amp;BB$1&amp;BA448</f>
        <v>2年目その他の経費193</v>
      </c>
      <c r="BC448" s="165" t="str">
        <f>IFERROR(+VLOOKUP(BB448,インプットシート!$B:$Z,25,0),"")</f>
        <v/>
      </c>
      <c r="BD448" s="165" t="str">
        <f>IFERROR(+VLOOKUP(BB448,インプットシート!$B:$Z,21,0),"")</f>
        <v/>
      </c>
      <c r="BE448">
        <v>193</v>
      </c>
      <c r="BF448" s="165" t="str">
        <f t="shared" ref="BF448:BF502" si="140">BE$255&amp;BF$1&amp;BE448</f>
        <v>2年目参加費収入193</v>
      </c>
      <c r="BG448" s="165" t="str">
        <f>IFERROR(+VLOOKUP(BF448,インプットシート!$B:$Z,25,0),"")</f>
        <v/>
      </c>
      <c r="BH448" s="165" t="str">
        <f>IFERROR(+VLOOKUP(BF448,インプットシート!$B:$Z,21,0),"")</f>
        <v/>
      </c>
      <c r="BI448">
        <v>193</v>
      </c>
      <c r="BJ448" s="165" t="str">
        <f t="shared" ref="BJ448:BJ502" si="141">BI$255&amp;BJ$1&amp;BI448</f>
        <v>2年目寄付金・協賛金収入193</v>
      </c>
      <c r="BK448" s="165" t="str">
        <f>IFERROR(+VLOOKUP(BJ448,インプットシート!$B:$Z,25,0),"")</f>
        <v/>
      </c>
      <c r="BL448" s="165" t="str">
        <f>IFERROR(+VLOOKUP(BJ448,インプットシート!$B:$Z,21,0),"")</f>
        <v/>
      </c>
      <c r="BM448">
        <v>193</v>
      </c>
      <c r="BN448" s="165" t="str">
        <f t="shared" ref="BN448:BN502" si="142">BM$255&amp;BN$1&amp;BM448</f>
        <v>2年目一般会計繰入金193</v>
      </c>
      <c r="BO448" s="165" t="str">
        <f>IFERROR(+VLOOKUP(BN448,インプットシート!$B:$Z,25,0),"")</f>
        <v/>
      </c>
      <c r="BP448" s="165" t="str">
        <f>IFERROR(+VLOOKUP(BN448,インプットシート!$B:$Z,21,0),"")</f>
        <v/>
      </c>
      <c r="BQ448">
        <v>193</v>
      </c>
      <c r="BR448" s="165" t="str">
        <f t="shared" ref="BR448:BR502" si="143">BQ$255&amp;BR$1&amp;BQ448</f>
        <v>2年目賃金（職員）193</v>
      </c>
      <c r="BS448" s="165" t="str">
        <f>IFERROR(+VLOOKUP(BR448,インプットシート!$B:$Z,25,0),"")</f>
        <v/>
      </c>
      <c r="BT448" s="165" t="str">
        <f>IFERROR(+VLOOKUP(BR448,インプットシート!$B:$Z,21,0),"")</f>
        <v/>
      </c>
    </row>
    <row r="449" spans="1:72">
      <c r="A449">
        <v>194</v>
      </c>
      <c r="B449" s="165" t="str">
        <f t="shared" si="126"/>
        <v>2年目謝金194</v>
      </c>
      <c r="C449" s="165" t="str">
        <f>IFERROR(+VLOOKUP(B449,インプットシート!$B:$Z,25,0),"")</f>
        <v/>
      </c>
      <c r="D449" s="165" t="str">
        <f>IFERROR(+VLOOKUP(B449,インプットシート!$B:$Z,21,0),"")</f>
        <v/>
      </c>
      <c r="E449">
        <v>194</v>
      </c>
      <c r="F449" s="165" t="str">
        <f t="shared" si="127"/>
        <v>2年目旅費194</v>
      </c>
      <c r="G449" s="165" t="str">
        <f>IFERROR(+VLOOKUP(F449,インプットシート!$B:$Z,25,0),"")</f>
        <v/>
      </c>
      <c r="H449" s="165" t="str">
        <f>IFERROR(+VLOOKUP(F449,インプットシート!$B:$Z,21,0),"")</f>
        <v/>
      </c>
      <c r="I449">
        <v>194</v>
      </c>
      <c r="J449" s="165" t="str">
        <f t="shared" si="128"/>
        <v>2年目賃金（アルバイト）194</v>
      </c>
      <c r="K449" s="165" t="str">
        <f>IFERROR(+VLOOKUP(J449,インプットシート!$B:$Z,25,0),"")</f>
        <v/>
      </c>
      <c r="L449" s="165" t="str">
        <f>IFERROR(+VLOOKUP(J449,インプットシート!$B:$Z,21,0),"")</f>
        <v/>
      </c>
      <c r="M449">
        <v>194</v>
      </c>
      <c r="N449" s="165" t="str">
        <f t="shared" si="129"/>
        <v>2年目家賃194</v>
      </c>
      <c r="O449" s="165" t="str">
        <f>IFERROR(+VLOOKUP(N449,インプットシート!$B:$Z,25,0),"")</f>
        <v/>
      </c>
      <c r="P449" s="165" t="str">
        <f>IFERROR(+VLOOKUP(N449,インプットシート!$B:$Z,21,0),"")</f>
        <v/>
      </c>
      <c r="Q449">
        <v>194</v>
      </c>
      <c r="R449" s="165" t="str">
        <f t="shared" si="130"/>
        <v>2年目光熱水費194</v>
      </c>
      <c r="S449" s="165" t="str">
        <f>IFERROR(+VLOOKUP(R449,インプットシート!$B:$Z,25,0),"")</f>
        <v/>
      </c>
      <c r="T449" s="165" t="str">
        <f>IFERROR(+VLOOKUP(R449,インプットシート!$B:$Z,21,0),"")</f>
        <v/>
      </c>
      <c r="U449">
        <v>194</v>
      </c>
      <c r="V449" s="165" t="str">
        <f t="shared" si="131"/>
        <v>2年目備品購入費194</v>
      </c>
      <c r="W449" s="165" t="str">
        <f>IFERROR(+VLOOKUP(V449,インプットシート!$B:$Z,25,0),"")</f>
        <v/>
      </c>
      <c r="X449" s="165" t="str">
        <f>IFERROR(+VLOOKUP(V449,インプットシート!$B:$Z,21,0),"")</f>
        <v/>
      </c>
      <c r="Y449">
        <v>194</v>
      </c>
      <c r="Z449" s="165" t="str">
        <f t="shared" si="132"/>
        <v>2年目消耗品費194</v>
      </c>
      <c r="AA449" s="165" t="str">
        <f>IFERROR(+VLOOKUP(Z449,インプットシート!$B:$Z,25,0),"")</f>
        <v/>
      </c>
      <c r="AB449" s="165" t="str">
        <f>IFERROR(+VLOOKUP(Z449,インプットシート!$B:$Z,21,0),"")</f>
        <v/>
      </c>
      <c r="AC449">
        <v>194</v>
      </c>
      <c r="AD449" s="165" t="str">
        <f t="shared" si="133"/>
        <v>2年目借料損料194</v>
      </c>
      <c r="AE449" s="165" t="str">
        <f>IFERROR(+VLOOKUP(AD449,インプットシート!$B:$Z,25,0),"")</f>
        <v/>
      </c>
      <c r="AF449" s="165" t="str">
        <f>IFERROR(+VLOOKUP(AD449,インプットシート!$B:$Z,21,0),"")</f>
        <v/>
      </c>
      <c r="AG449">
        <v>194</v>
      </c>
      <c r="AH449" s="165" t="str">
        <f t="shared" si="134"/>
        <v>2年目印刷製本費194</v>
      </c>
      <c r="AI449" s="165" t="str">
        <f>IFERROR(+VLOOKUP(AH449,インプットシート!$B:$Z,25,0),"")</f>
        <v/>
      </c>
      <c r="AJ449" s="165" t="str">
        <f>IFERROR(+VLOOKUP(AH449,インプットシート!$B:$Z,21,0),"")</f>
        <v/>
      </c>
      <c r="AK449">
        <v>194</v>
      </c>
      <c r="AL449" s="165" t="str">
        <f t="shared" si="135"/>
        <v>2年目通信運搬費194</v>
      </c>
      <c r="AM449" s="165" t="str">
        <f>IFERROR(+VLOOKUP(AL449,インプットシート!$B:$Z,25,0),"")</f>
        <v/>
      </c>
      <c r="AN449" s="165" t="str">
        <f>IFERROR(+VLOOKUP(AL449,インプットシート!$B:$Z,21,0),"")</f>
        <v/>
      </c>
      <c r="AO449">
        <v>194</v>
      </c>
      <c r="AP449" s="165" t="str">
        <f t="shared" si="136"/>
        <v>2年目委託費194</v>
      </c>
      <c r="AQ449" s="165" t="str">
        <f>IFERROR(+VLOOKUP(AP449,インプットシート!$B:$Z,25,0),"")</f>
        <v/>
      </c>
      <c r="AR449" s="165" t="str">
        <f>IFERROR(+VLOOKUP(AP449,インプットシート!$B:$Z,21,0),"")</f>
        <v/>
      </c>
      <c r="AS449">
        <v>194</v>
      </c>
      <c r="AT449" s="165" t="str">
        <f t="shared" si="137"/>
        <v>2年目雑役務費194</v>
      </c>
      <c r="AU449" s="165" t="str">
        <f>IFERROR(+VLOOKUP(AT449,インプットシート!$B:$Z,25,0),"")</f>
        <v/>
      </c>
      <c r="AV449" s="165" t="str">
        <f>IFERROR(+VLOOKUP(AT449,インプットシート!$B:$Z,21,0),"")</f>
        <v/>
      </c>
      <c r="AW449">
        <v>194</v>
      </c>
      <c r="AX449" s="165" t="str">
        <f t="shared" si="138"/>
        <v>2年目保険料194</v>
      </c>
      <c r="AY449" s="165" t="str">
        <f>IFERROR(+VLOOKUP(AX449,インプットシート!$B:$Z,25,0),"")</f>
        <v/>
      </c>
      <c r="AZ449" s="165" t="str">
        <f>IFERROR(+VLOOKUP(AX449,インプットシート!$B:$Z,21,0),"")</f>
        <v/>
      </c>
      <c r="BA449">
        <v>194</v>
      </c>
      <c r="BB449" s="165" t="str">
        <f t="shared" si="139"/>
        <v>2年目その他の経費194</v>
      </c>
      <c r="BC449" s="165" t="str">
        <f>IFERROR(+VLOOKUP(BB449,インプットシート!$B:$Z,25,0),"")</f>
        <v/>
      </c>
      <c r="BD449" s="165" t="str">
        <f>IFERROR(+VLOOKUP(BB449,インプットシート!$B:$Z,21,0),"")</f>
        <v/>
      </c>
      <c r="BE449">
        <v>194</v>
      </c>
      <c r="BF449" s="165" t="str">
        <f t="shared" si="140"/>
        <v>2年目参加費収入194</v>
      </c>
      <c r="BG449" s="165" t="str">
        <f>IFERROR(+VLOOKUP(BF449,インプットシート!$B:$Z,25,0),"")</f>
        <v/>
      </c>
      <c r="BH449" s="165" t="str">
        <f>IFERROR(+VLOOKUP(BF449,インプットシート!$B:$Z,21,0),"")</f>
        <v/>
      </c>
      <c r="BI449">
        <v>194</v>
      </c>
      <c r="BJ449" s="165" t="str">
        <f t="shared" si="141"/>
        <v>2年目寄付金・協賛金収入194</v>
      </c>
      <c r="BK449" s="165" t="str">
        <f>IFERROR(+VLOOKUP(BJ449,インプットシート!$B:$Z,25,0),"")</f>
        <v/>
      </c>
      <c r="BL449" s="165" t="str">
        <f>IFERROR(+VLOOKUP(BJ449,インプットシート!$B:$Z,21,0),"")</f>
        <v/>
      </c>
      <c r="BM449">
        <v>194</v>
      </c>
      <c r="BN449" s="165" t="str">
        <f t="shared" si="142"/>
        <v>2年目一般会計繰入金194</v>
      </c>
      <c r="BO449" s="165" t="str">
        <f>IFERROR(+VLOOKUP(BN449,インプットシート!$B:$Z,25,0),"")</f>
        <v/>
      </c>
      <c r="BP449" s="165" t="str">
        <f>IFERROR(+VLOOKUP(BN449,インプットシート!$B:$Z,21,0),"")</f>
        <v/>
      </c>
      <c r="BQ449">
        <v>194</v>
      </c>
      <c r="BR449" s="165" t="str">
        <f t="shared" si="143"/>
        <v>2年目賃金（職員）194</v>
      </c>
      <c r="BS449" s="165" t="str">
        <f>IFERROR(+VLOOKUP(BR449,インプットシート!$B:$Z,25,0),"")</f>
        <v/>
      </c>
      <c r="BT449" s="165" t="str">
        <f>IFERROR(+VLOOKUP(BR449,インプットシート!$B:$Z,21,0),"")</f>
        <v/>
      </c>
    </row>
    <row r="450" spans="1:72">
      <c r="A450">
        <v>195</v>
      </c>
      <c r="B450" s="165" t="str">
        <f t="shared" si="126"/>
        <v>2年目謝金195</v>
      </c>
      <c r="C450" s="165" t="str">
        <f>IFERROR(+VLOOKUP(B450,インプットシート!$B:$Z,25,0),"")</f>
        <v/>
      </c>
      <c r="D450" s="165" t="str">
        <f>IFERROR(+VLOOKUP(B450,インプットシート!$B:$Z,21,0),"")</f>
        <v/>
      </c>
      <c r="E450">
        <v>195</v>
      </c>
      <c r="F450" s="165" t="str">
        <f t="shared" si="127"/>
        <v>2年目旅費195</v>
      </c>
      <c r="G450" s="165" t="str">
        <f>IFERROR(+VLOOKUP(F450,インプットシート!$B:$Z,25,0),"")</f>
        <v/>
      </c>
      <c r="H450" s="165" t="str">
        <f>IFERROR(+VLOOKUP(F450,インプットシート!$B:$Z,21,0),"")</f>
        <v/>
      </c>
      <c r="I450">
        <v>195</v>
      </c>
      <c r="J450" s="165" t="str">
        <f t="shared" si="128"/>
        <v>2年目賃金（アルバイト）195</v>
      </c>
      <c r="K450" s="165" t="str">
        <f>IFERROR(+VLOOKUP(J450,インプットシート!$B:$Z,25,0),"")</f>
        <v/>
      </c>
      <c r="L450" s="165" t="str">
        <f>IFERROR(+VLOOKUP(J450,インプットシート!$B:$Z,21,0),"")</f>
        <v/>
      </c>
      <c r="M450">
        <v>195</v>
      </c>
      <c r="N450" s="165" t="str">
        <f t="shared" si="129"/>
        <v>2年目家賃195</v>
      </c>
      <c r="O450" s="165" t="str">
        <f>IFERROR(+VLOOKUP(N450,インプットシート!$B:$Z,25,0),"")</f>
        <v/>
      </c>
      <c r="P450" s="165" t="str">
        <f>IFERROR(+VLOOKUP(N450,インプットシート!$B:$Z,21,0),"")</f>
        <v/>
      </c>
      <c r="Q450">
        <v>195</v>
      </c>
      <c r="R450" s="165" t="str">
        <f t="shared" si="130"/>
        <v>2年目光熱水費195</v>
      </c>
      <c r="S450" s="165" t="str">
        <f>IFERROR(+VLOOKUP(R450,インプットシート!$B:$Z,25,0),"")</f>
        <v/>
      </c>
      <c r="T450" s="165" t="str">
        <f>IFERROR(+VLOOKUP(R450,インプットシート!$B:$Z,21,0),"")</f>
        <v/>
      </c>
      <c r="U450">
        <v>195</v>
      </c>
      <c r="V450" s="165" t="str">
        <f t="shared" si="131"/>
        <v>2年目備品購入費195</v>
      </c>
      <c r="W450" s="165" t="str">
        <f>IFERROR(+VLOOKUP(V450,インプットシート!$B:$Z,25,0),"")</f>
        <v/>
      </c>
      <c r="X450" s="165" t="str">
        <f>IFERROR(+VLOOKUP(V450,インプットシート!$B:$Z,21,0),"")</f>
        <v/>
      </c>
      <c r="Y450">
        <v>195</v>
      </c>
      <c r="Z450" s="165" t="str">
        <f t="shared" si="132"/>
        <v>2年目消耗品費195</v>
      </c>
      <c r="AA450" s="165" t="str">
        <f>IFERROR(+VLOOKUP(Z450,インプットシート!$B:$Z,25,0),"")</f>
        <v/>
      </c>
      <c r="AB450" s="165" t="str">
        <f>IFERROR(+VLOOKUP(Z450,インプットシート!$B:$Z,21,0),"")</f>
        <v/>
      </c>
      <c r="AC450">
        <v>195</v>
      </c>
      <c r="AD450" s="165" t="str">
        <f t="shared" si="133"/>
        <v>2年目借料損料195</v>
      </c>
      <c r="AE450" s="165" t="str">
        <f>IFERROR(+VLOOKUP(AD450,インプットシート!$B:$Z,25,0),"")</f>
        <v/>
      </c>
      <c r="AF450" s="165" t="str">
        <f>IFERROR(+VLOOKUP(AD450,インプットシート!$B:$Z,21,0),"")</f>
        <v/>
      </c>
      <c r="AG450">
        <v>195</v>
      </c>
      <c r="AH450" s="165" t="str">
        <f t="shared" si="134"/>
        <v>2年目印刷製本費195</v>
      </c>
      <c r="AI450" s="165" t="str">
        <f>IFERROR(+VLOOKUP(AH450,インプットシート!$B:$Z,25,0),"")</f>
        <v/>
      </c>
      <c r="AJ450" s="165" t="str">
        <f>IFERROR(+VLOOKUP(AH450,インプットシート!$B:$Z,21,0),"")</f>
        <v/>
      </c>
      <c r="AK450">
        <v>195</v>
      </c>
      <c r="AL450" s="165" t="str">
        <f t="shared" si="135"/>
        <v>2年目通信運搬費195</v>
      </c>
      <c r="AM450" s="165" t="str">
        <f>IFERROR(+VLOOKUP(AL450,インプットシート!$B:$Z,25,0),"")</f>
        <v/>
      </c>
      <c r="AN450" s="165" t="str">
        <f>IFERROR(+VLOOKUP(AL450,インプットシート!$B:$Z,21,0),"")</f>
        <v/>
      </c>
      <c r="AO450">
        <v>195</v>
      </c>
      <c r="AP450" s="165" t="str">
        <f t="shared" si="136"/>
        <v>2年目委託費195</v>
      </c>
      <c r="AQ450" s="165" t="str">
        <f>IFERROR(+VLOOKUP(AP450,インプットシート!$B:$Z,25,0),"")</f>
        <v/>
      </c>
      <c r="AR450" s="165" t="str">
        <f>IFERROR(+VLOOKUP(AP450,インプットシート!$B:$Z,21,0),"")</f>
        <v/>
      </c>
      <c r="AS450">
        <v>195</v>
      </c>
      <c r="AT450" s="165" t="str">
        <f t="shared" si="137"/>
        <v>2年目雑役務費195</v>
      </c>
      <c r="AU450" s="165" t="str">
        <f>IFERROR(+VLOOKUP(AT450,インプットシート!$B:$Z,25,0),"")</f>
        <v/>
      </c>
      <c r="AV450" s="165" t="str">
        <f>IFERROR(+VLOOKUP(AT450,インプットシート!$B:$Z,21,0),"")</f>
        <v/>
      </c>
      <c r="AW450">
        <v>195</v>
      </c>
      <c r="AX450" s="165" t="str">
        <f t="shared" si="138"/>
        <v>2年目保険料195</v>
      </c>
      <c r="AY450" s="165" t="str">
        <f>IFERROR(+VLOOKUP(AX450,インプットシート!$B:$Z,25,0),"")</f>
        <v/>
      </c>
      <c r="AZ450" s="165" t="str">
        <f>IFERROR(+VLOOKUP(AX450,インプットシート!$B:$Z,21,0),"")</f>
        <v/>
      </c>
      <c r="BA450">
        <v>195</v>
      </c>
      <c r="BB450" s="165" t="str">
        <f t="shared" si="139"/>
        <v>2年目その他の経費195</v>
      </c>
      <c r="BC450" s="165" t="str">
        <f>IFERROR(+VLOOKUP(BB450,インプットシート!$B:$Z,25,0),"")</f>
        <v/>
      </c>
      <c r="BD450" s="165" t="str">
        <f>IFERROR(+VLOOKUP(BB450,インプットシート!$B:$Z,21,0),"")</f>
        <v/>
      </c>
      <c r="BE450">
        <v>195</v>
      </c>
      <c r="BF450" s="165" t="str">
        <f t="shared" si="140"/>
        <v>2年目参加費収入195</v>
      </c>
      <c r="BG450" s="165" t="str">
        <f>IFERROR(+VLOOKUP(BF450,インプットシート!$B:$Z,25,0),"")</f>
        <v/>
      </c>
      <c r="BH450" s="165" t="str">
        <f>IFERROR(+VLOOKUP(BF450,インプットシート!$B:$Z,21,0),"")</f>
        <v/>
      </c>
      <c r="BI450">
        <v>195</v>
      </c>
      <c r="BJ450" s="165" t="str">
        <f t="shared" si="141"/>
        <v>2年目寄付金・協賛金収入195</v>
      </c>
      <c r="BK450" s="165" t="str">
        <f>IFERROR(+VLOOKUP(BJ450,インプットシート!$B:$Z,25,0),"")</f>
        <v/>
      </c>
      <c r="BL450" s="165" t="str">
        <f>IFERROR(+VLOOKUP(BJ450,インプットシート!$B:$Z,21,0),"")</f>
        <v/>
      </c>
      <c r="BM450">
        <v>195</v>
      </c>
      <c r="BN450" s="165" t="str">
        <f t="shared" si="142"/>
        <v>2年目一般会計繰入金195</v>
      </c>
      <c r="BO450" s="165" t="str">
        <f>IFERROR(+VLOOKUP(BN450,インプットシート!$B:$Z,25,0),"")</f>
        <v/>
      </c>
      <c r="BP450" s="165" t="str">
        <f>IFERROR(+VLOOKUP(BN450,インプットシート!$B:$Z,21,0),"")</f>
        <v/>
      </c>
      <c r="BQ450">
        <v>195</v>
      </c>
      <c r="BR450" s="165" t="str">
        <f t="shared" si="143"/>
        <v>2年目賃金（職員）195</v>
      </c>
      <c r="BS450" s="165" t="str">
        <f>IFERROR(+VLOOKUP(BR450,インプットシート!$B:$Z,25,0),"")</f>
        <v/>
      </c>
      <c r="BT450" s="165" t="str">
        <f>IFERROR(+VLOOKUP(BR450,インプットシート!$B:$Z,21,0),"")</f>
        <v/>
      </c>
    </row>
    <row r="451" spans="1:72">
      <c r="A451">
        <v>196</v>
      </c>
      <c r="B451" s="165" t="str">
        <f t="shared" si="126"/>
        <v>2年目謝金196</v>
      </c>
      <c r="C451" s="165" t="str">
        <f>IFERROR(+VLOOKUP(B451,インプットシート!$B:$Z,25,0),"")</f>
        <v/>
      </c>
      <c r="D451" s="165" t="str">
        <f>IFERROR(+VLOOKUP(B451,インプットシート!$B:$Z,21,0),"")</f>
        <v/>
      </c>
      <c r="E451">
        <v>196</v>
      </c>
      <c r="F451" s="165" t="str">
        <f t="shared" si="127"/>
        <v>2年目旅費196</v>
      </c>
      <c r="G451" s="165" t="str">
        <f>IFERROR(+VLOOKUP(F451,インプットシート!$B:$Z,25,0),"")</f>
        <v/>
      </c>
      <c r="H451" s="165" t="str">
        <f>IFERROR(+VLOOKUP(F451,インプットシート!$B:$Z,21,0),"")</f>
        <v/>
      </c>
      <c r="I451">
        <v>196</v>
      </c>
      <c r="J451" s="165" t="str">
        <f t="shared" si="128"/>
        <v>2年目賃金（アルバイト）196</v>
      </c>
      <c r="K451" s="165" t="str">
        <f>IFERROR(+VLOOKUP(J451,インプットシート!$B:$Z,25,0),"")</f>
        <v/>
      </c>
      <c r="L451" s="165" t="str">
        <f>IFERROR(+VLOOKUP(J451,インプットシート!$B:$Z,21,0),"")</f>
        <v/>
      </c>
      <c r="M451">
        <v>196</v>
      </c>
      <c r="N451" s="165" t="str">
        <f t="shared" si="129"/>
        <v>2年目家賃196</v>
      </c>
      <c r="O451" s="165" t="str">
        <f>IFERROR(+VLOOKUP(N451,インプットシート!$B:$Z,25,0),"")</f>
        <v/>
      </c>
      <c r="P451" s="165" t="str">
        <f>IFERROR(+VLOOKUP(N451,インプットシート!$B:$Z,21,0),"")</f>
        <v/>
      </c>
      <c r="Q451">
        <v>196</v>
      </c>
      <c r="R451" s="165" t="str">
        <f t="shared" si="130"/>
        <v>2年目光熱水費196</v>
      </c>
      <c r="S451" s="165" t="str">
        <f>IFERROR(+VLOOKUP(R451,インプットシート!$B:$Z,25,0),"")</f>
        <v/>
      </c>
      <c r="T451" s="165" t="str">
        <f>IFERROR(+VLOOKUP(R451,インプットシート!$B:$Z,21,0),"")</f>
        <v/>
      </c>
      <c r="U451">
        <v>196</v>
      </c>
      <c r="V451" s="165" t="str">
        <f t="shared" si="131"/>
        <v>2年目備品購入費196</v>
      </c>
      <c r="W451" s="165" t="str">
        <f>IFERROR(+VLOOKUP(V451,インプットシート!$B:$Z,25,0),"")</f>
        <v/>
      </c>
      <c r="X451" s="165" t="str">
        <f>IFERROR(+VLOOKUP(V451,インプットシート!$B:$Z,21,0),"")</f>
        <v/>
      </c>
      <c r="Y451">
        <v>196</v>
      </c>
      <c r="Z451" s="165" t="str">
        <f t="shared" si="132"/>
        <v>2年目消耗品費196</v>
      </c>
      <c r="AA451" s="165" t="str">
        <f>IFERROR(+VLOOKUP(Z451,インプットシート!$B:$Z,25,0),"")</f>
        <v/>
      </c>
      <c r="AB451" s="165" t="str">
        <f>IFERROR(+VLOOKUP(Z451,インプットシート!$B:$Z,21,0),"")</f>
        <v/>
      </c>
      <c r="AC451">
        <v>196</v>
      </c>
      <c r="AD451" s="165" t="str">
        <f t="shared" si="133"/>
        <v>2年目借料損料196</v>
      </c>
      <c r="AE451" s="165" t="str">
        <f>IFERROR(+VLOOKUP(AD451,インプットシート!$B:$Z,25,0),"")</f>
        <v/>
      </c>
      <c r="AF451" s="165" t="str">
        <f>IFERROR(+VLOOKUP(AD451,インプットシート!$B:$Z,21,0),"")</f>
        <v/>
      </c>
      <c r="AG451">
        <v>196</v>
      </c>
      <c r="AH451" s="165" t="str">
        <f t="shared" si="134"/>
        <v>2年目印刷製本費196</v>
      </c>
      <c r="AI451" s="165" t="str">
        <f>IFERROR(+VLOOKUP(AH451,インプットシート!$B:$Z,25,0),"")</f>
        <v/>
      </c>
      <c r="AJ451" s="165" t="str">
        <f>IFERROR(+VLOOKUP(AH451,インプットシート!$B:$Z,21,0),"")</f>
        <v/>
      </c>
      <c r="AK451">
        <v>196</v>
      </c>
      <c r="AL451" s="165" t="str">
        <f t="shared" si="135"/>
        <v>2年目通信運搬費196</v>
      </c>
      <c r="AM451" s="165" t="str">
        <f>IFERROR(+VLOOKUP(AL451,インプットシート!$B:$Z,25,0),"")</f>
        <v/>
      </c>
      <c r="AN451" s="165" t="str">
        <f>IFERROR(+VLOOKUP(AL451,インプットシート!$B:$Z,21,0),"")</f>
        <v/>
      </c>
      <c r="AO451">
        <v>196</v>
      </c>
      <c r="AP451" s="165" t="str">
        <f t="shared" si="136"/>
        <v>2年目委託費196</v>
      </c>
      <c r="AQ451" s="165" t="str">
        <f>IFERROR(+VLOOKUP(AP451,インプットシート!$B:$Z,25,0),"")</f>
        <v/>
      </c>
      <c r="AR451" s="165" t="str">
        <f>IFERROR(+VLOOKUP(AP451,インプットシート!$B:$Z,21,0),"")</f>
        <v/>
      </c>
      <c r="AS451">
        <v>196</v>
      </c>
      <c r="AT451" s="165" t="str">
        <f t="shared" si="137"/>
        <v>2年目雑役務費196</v>
      </c>
      <c r="AU451" s="165" t="str">
        <f>IFERROR(+VLOOKUP(AT451,インプットシート!$B:$Z,25,0),"")</f>
        <v/>
      </c>
      <c r="AV451" s="165" t="str">
        <f>IFERROR(+VLOOKUP(AT451,インプットシート!$B:$Z,21,0),"")</f>
        <v/>
      </c>
      <c r="AW451">
        <v>196</v>
      </c>
      <c r="AX451" s="165" t="str">
        <f t="shared" si="138"/>
        <v>2年目保険料196</v>
      </c>
      <c r="AY451" s="165" t="str">
        <f>IFERROR(+VLOOKUP(AX451,インプットシート!$B:$Z,25,0),"")</f>
        <v/>
      </c>
      <c r="AZ451" s="165" t="str">
        <f>IFERROR(+VLOOKUP(AX451,インプットシート!$B:$Z,21,0),"")</f>
        <v/>
      </c>
      <c r="BA451">
        <v>196</v>
      </c>
      <c r="BB451" s="165" t="str">
        <f t="shared" si="139"/>
        <v>2年目その他の経費196</v>
      </c>
      <c r="BC451" s="165" t="str">
        <f>IFERROR(+VLOOKUP(BB451,インプットシート!$B:$Z,25,0),"")</f>
        <v/>
      </c>
      <c r="BD451" s="165" t="str">
        <f>IFERROR(+VLOOKUP(BB451,インプットシート!$B:$Z,21,0),"")</f>
        <v/>
      </c>
      <c r="BE451">
        <v>196</v>
      </c>
      <c r="BF451" s="165" t="str">
        <f t="shared" si="140"/>
        <v>2年目参加費収入196</v>
      </c>
      <c r="BG451" s="165" t="str">
        <f>IFERROR(+VLOOKUP(BF451,インプットシート!$B:$Z,25,0),"")</f>
        <v/>
      </c>
      <c r="BH451" s="165" t="str">
        <f>IFERROR(+VLOOKUP(BF451,インプットシート!$B:$Z,21,0),"")</f>
        <v/>
      </c>
      <c r="BI451">
        <v>196</v>
      </c>
      <c r="BJ451" s="165" t="str">
        <f t="shared" si="141"/>
        <v>2年目寄付金・協賛金収入196</v>
      </c>
      <c r="BK451" s="165" t="str">
        <f>IFERROR(+VLOOKUP(BJ451,インプットシート!$B:$Z,25,0),"")</f>
        <v/>
      </c>
      <c r="BL451" s="165" t="str">
        <f>IFERROR(+VLOOKUP(BJ451,インプットシート!$B:$Z,21,0),"")</f>
        <v/>
      </c>
      <c r="BM451">
        <v>196</v>
      </c>
      <c r="BN451" s="165" t="str">
        <f t="shared" si="142"/>
        <v>2年目一般会計繰入金196</v>
      </c>
      <c r="BO451" s="165" t="str">
        <f>IFERROR(+VLOOKUP(BN451,インプットシート!$B:$Z,25,0),"")</f>
        <v/>
      </c>
      <c r="BP451" s="165" t="str">
        <f>IFERROR(+VLOOKUP(BN451,インプットシート!$B:$Z,21,0),"")</f>
        <v/>
      </c>
      <c r="BQ451">
        <v>196</v>
      </c>
      <c r="BR451" s="165" t="str">
        <f t="shared" si="143"/>
        <v>2年目賃金（職員）196</v>
      </c>
      <c r="BS451" s="165" t="str">
        <f>IFERROR(+VLOOKUP(BR451,インプットシート!$B:$Z,25,0),"")</f>
        <v/>
      </c>
      <c r="BT451" s="165" t="str">
        <f>IFERROR(+VLOOKUP(BR451,インプットシート!$B:$Z,21,0),"")</f>
        <v/>
      </c>
    </row>
    <row r="452" spans="1:72">
      <c r="A452">
        <v>197</v>
      </c>
      <c r="B452" s="165" t="str">
        <f t="shared" si="126"/>
        <v>2年目謝金197</v>
      </c>
      <c r="C452" s="165" t="str">
        <f>IFERROR(+VLOOKUP(B452,インプットシート!$B:$Z,25,0),"")</f>
        <v/>
      </c>
      <c r="D452" s="165" t="str">
        <f>IFERROR(+VLOOKUP(B452,インプットシート!$B:$Z,21,0),"")</f>
        <v/>
      </c>
      <c r="E452">
        <v>197</v>
      </c>
      <c r="F452" s="165" t="str">
        <f t="shared" si="127"/>
        <v>2年目旅費197</v>
      </c>
      <c r="G452" s="165" t="str">
        <f>IFERROR(+VLOOKUP(F452,インプットシート!$B:$Z,25,0),"")</f>
        <v/>
      </c>
      <c r="H452" s="165" t="str">
        <f>IFERROR(+VLOOKUP(F452,インプットシート!$B:$Z,21,0),"")</f>
        <v/>
      </c>
      <c r="I452">
        <v>197</v>
      </c>
      <c r="J452" s="165" t="str">
        <f t="shared" si="128"/>
        <v>2年目賃金（アルバイト）197</v>
      </c>
      <c r="K452" s="165" t="str">
        <f>IFERROR(+VLOOKUP(J452,インプットシート!$B:$Z,25,0),"")</f>
        <v/>
      </c>
      <c r="L452" s="165" t="str">
        <f>IFERROR(+VLOOKUP(J452,インプットシート!$B:$Z,21,0),"")</f>
        <v/>
      </c>
      <c r="M452">
        <v>197</v>
      </c>
      <c r="N452" s="165" t="str">
        <f t="shared" si="129"/>
        <v>2年目家賃197</v>
      </c>
      <c r="O452" s="165" t="str">
        <f>IFERROR(+VLOOKUP(N452,インプットシート!$B:$Z,25,0),"")</f>
        <v/>
      </c>
      <c r="P452" s="165" t="str">
        <f>IFERROR(+VLOOKUP(N452,インプットシート!$B:$Z,21,0),"")</f>
        <v/>
      </c>
      <c r="Q452">
        <v>197</v>
      </c>
      <c r="R452" s="165" t="str">
        <f t="shared" si="130"/>
        <v>2年目光熱水費197</v>
      </c>
      <c r="S452" s="165" t="str">
        <f>IFERROR(+VLOOKUP(R452,インプットシート!$B:$Z,25,0),"")</f>
        <v/>
      </c>
      <c r="T452" s="165" t="str">
        <f>IFERROR(+VLOOKUP(R452,インプットシート!$B:$Z,21,0),"")</f>
        <v/>
      </c>
      <c r="U452">
        <v>197</v>
      </c>
      <c r="V452" s="165" t="str">
        <f t="shared" si="131"/>
        <v>2年目備品購入費197</v>
      </c>
      <c r="W452" s="165" t="str">
        <f>IFERROR(+VLOOKUP(V452,インプットシート!$B:$Z,25,0),"")</f>
        <v/>
      </c>
      <c r="X452" s="165" t="str">
        <f>IFERROR(+VLOOKUP(V452,インプットシート!$B:$Z,21,0),"")</f>
        <v/>
      </c>
      <c r="Y452">
        <v>197</v>
      </c>
      <c r="Z452" s="165" t="str">
        <f t="shared" si="132"/>
        <v>2年目消耗品費197</v>
      </c>
      <c r="AA452" s="165" t="str">
        <f>IFERROR(+VLOOKUP(Z452,インプットシート!$B:$Z,25,0),"")</f>
        <v/>
      </c>
      <c r="AB452" s="165" t="str">
        <f>IFERROR(+VLOOKUP(Z452,インプットシート!$B:$Z,21,0),"")</f>
        <v/>
      </c>
      <c r="AC452">
        <v>197</v>
      </c>
      <c r="AD452" s="165" t="str">
        <f t="shared" si="133"/>
        <v>2年目借料損料197</v>
      </c>
      <c r="AE452" s="165" t="str">
        <f>IFERROR(+VLOOKUP(AD452,インプットシート!$B:$Z,25,0),"")</f>
        <v/>
      </c>
      <c r="AF452" s="165" t="str">
        <f>IFERROR(+VLOOKUP(AD452,インプットシート!$B:$Z,21,0),"")</f>
        <v/>
      </c>
      <c r="AG452">
        <v>197</v>
      </c>
      <c r="AH452" s="165" t="str">
        <f t="shared" si="134"/>
        <v>2年目印刷製本費197</v>
      </c>
      <c r="AI452" s="165" t="str">
        <f>IFERROR(+VLOOKUP(AH452,インプットシート!$B:$Z,25,0),"")</f>
        <v/>
      </c>
      <c r="AJ452" s="165" t="str">
        <f>IFERROR(+VLOOKUP(AH452,インプットシート!$B:$Z,21,0),"")</f>
        <v/>
      </c>
      <c r="AK452">
        <v>197</v>
      </c>
      <c r="AL452" s="165" t="str">
        <f t="shared" si="135"/>
        <v>2年目通信運搬費197</v>
      </c>
      <c r="AM452" s="165" t="str">
        <f>IFERROR(+VLOOKUP(AL452,インプットシート!$B:$Z,25,0),"")</f>
        <v/>
      </c>
      <c r="AN452" s="165" t="str">
        <f>IFERROR(+VLOOKUP(AL452,インプットシート!$B:$Z,21,0),"")</f>
        <v/>
      </c>
      <c r="AO452">
        <v>197</v>
      </c>
      <c r="AP452" s="165" t="str">
        <f t="shared" si="136"/>
        <v>2年目委託費197</v>
      </c>
      <c r="AQ452" s="165" t="str">
        <f>IFERROR(+VLOOKUP(AP452,インプットシート!$B:$Z,25,0),"")</f>
        <v/>
      </c>
      <c r="AR452" s="165" t="str">
        <f>IFERROR(+VLOOKUP(AP452,インプットシート!$B:$Z,21,0),"")</f>
        <v/>
      </c>
      <c r="AS452">
        <v>197</v>
      </c>
      <c r="AT452" s="165" t="str">
        <f t="shared" si="137"/>
        <v>2年目雑役務費197</v>
      </c>
      <c r="AU452" s="165" t="str">
        <f>IFERROR(+VLOOKUP(AT452,インプットシート!$B:$Z,25,0),"")</f>
        <v/>
      </c>
      <c r="AV452" s="165" t="str">
        <f>IFERROR(+VLOOKUP(AT452,インプットシート!$B:$Z,21,0),"")</f>
        <v/>
      </c>
      <c r="AW452">
        <v>197</v>
      </c>
      <c r="AX452" s="165" t="str">
        <f t="shared" si="138"/>
        <v>2年目保険料197</v>
      </c>
      <c r="AY452" s="165" t="str">
        <f>IFERROR(+VLOOKUP(AX452,インプットシート!$B:$Z,25,0),"")</f>
        <v/>
      </c>
      <c r="AZ452" s="165" t="str">
        <f>IFERROR(+VLOOKUP(AX452,インプットシート!$B:$Z,21,0),"")</f>
        <v/>
      </c>
      <c r="BA452">
        <v>197</v>
      </c>
      <c r="BB452" s="165" t="str">
        <f t="shared" si="139"/>
        <v>2年目その他の経費197</v>
      </c>
      <c r="BC452" s="165" t="str">
        <f>IFERROR(+VLOOKUP(BB452,インプットシート!$B:$Z,25,0),"")</f>
        <v/>
      </c>
      <c r="BD452" s="165" t="str">
        <f>IFERROR(+VLOOKUP(BB452,インプットシート!$B:$Z,21,0),"")</f>
        <v/>
      </c>
      <c r="BE452">
        <v>197</v>
      </c>
      <c r="BF452" s="165" t="str">
        <f t="shared" si="140"/>
        <v>2年目参加費収入197</v>
      </c>
      <c r="BG452" s="165" t="str">
        <f>IFERROR(+VLOOKUP(BF452,インプットシート!$B:$Z,25,0),"")</f>
        <v/>
      </c>
      <c r="BH452" s="165" t="str">
        <f>IFERROR(+VLOOKUP(BF452,インプットシート!$B:$Z,21,0),"")</f>
        <v/>
      </c>
      <c r="BI452">
        <v>197</v>
      </c>
      <c r="BJ452" s="165" t="str">
        <f t="shared" si="141"/>
        <v>2年目寄付金・協賛金収入197</v>
      </c>
      <c r="BK452" s="165" t="str">
        <f>IFERROR(+VLOOKUP(BJ452,インプットシート!$B:$Z,25,0),"")</f>
        <v/>
      </c>
      <c r="BL452" s="165" t="str">
        <f>IFERROR(+VLOOKUP(BJ452,インプットシート!$B:$Z,21,0),"")</f>
        <v/>
      </c>
      <c r="BM452">
        <v>197</v>
      </c>
      <c r="BN452" s="165" t="str">
        <f t="shared" si="142"/>
        <v>2年目一般会計繰入金197</v>
      </c>
      <c r="BO452" s="165" t="str">
        <f>IFERROR(+VLOOKUP(BN452,インプットシート!$B:$Z,25,0),"")</f>
        <v/>
      </c>
      <c r="BP452" s="165" t="str">
        <f>IFERROR(+VLOOKUP(BN452,インプットシート!$B:$Z,21,0),"")</f>
        <v/>
      </c>
      <c r="BQ452">
        <v>197</v>
      </c>
      <c r="BR452" s="165" t="str">
        <f t="shared" si="143"/>
        <v>2年目賃金（職員）197</v>
      </c>
      <c r="BS452" s="165" t="str">
        <f>IFERROR(+VLOOKUP(BR452,インプットシート!$B:$Z,25,0),"")</f>
        <v/>
      </c>
      <c r="BT452" s="165" t="str">
        <f>IFERROR(+VLOOKUP(BR452,インプットシート!$B:$Z,21,0),"")</f>
        <v/>
      </c>
    </row>
    <row r="453" spans="1:72">
      <c r="A453">
        <v>198</v>
      </c>
      <c r="B453" s="165" t="str">
        <f t="shared" si="126"/>
        <v>2年目謝金198</v>
      </c>
      <c r="C453" s="165" t="str">
        <f>IFERROR(+VLOOKUP(B453,インプットシート!$B:$Z,25,0),"")</f>
        <v/>
      </c>
      <c r="D453" s="165" t="str">
        <f>IFERROR(+VLOOKUP(B453,インプットシート!$B:$Z,21,0),"")</f>
        <v/>
      </c>
      <c r="E453">
        <v>198</v>
      </c>
      <c r="F453" s="165" t="str">
        <f t="shared" si="127"/>
        <v>2年目旅費198</v>
      </c>
      <c r="G453" s="165" t="str">
        <f>IFERROR(+VLOOKUP(F453,インプットシート!$B:$Z,25,0),"")</f>
        <v/>
      </c>
      <c r="H453" s="165" t="str">
        <f>IFERROR(+VLOOKUP(F453,インプットシート!$B:$Z,21,0),"")</f>
        <v/>
      </c>
      <c r="I453">
        <v>198</v>
      </c>
      <c r="J453" s="165" t="str">
        <f t="shared" si="128"/>
        <v>2年目賃金（アルバイト）198</v>
      </c>
      <c r="K453" s="165" t="str">
        <f>IFERROR(+VLOOKUP(J453,インプットシート!$B:$Z,25,0),"")</f>
        <v/>
      </c>
      <c r="L453" s="165" t="str">
        <f>IFERROR(+VLOOKUP(J453,インプットシート!$B:$Z,21,0),"")</f>
        <v/>
      </c>
      <c r="M453">
        <v>198</v>
      </c>
      <c r="N453" s="165" t="str">
        <f t="shared" si="129"/>
        <v>2年目家賃198</v>
      </c>
      <c r="O453" s="165" t="str">
        <f>IFERROR(+VLOOKUP(N453,インプットシート!$B:$Z,25,0),"")</f>
        <v/>
      </c>
      <c r="P453" s="165" t="str">
        <f>IFERROR(+VLOOKUP(N453,インプットシート!$B:$Z,21,0),"")</f>
        <v/>
      </c>
      <c r="Q453">
        <v>198</v>
      </c>
      <c r="R453" s="165" t="str">
        <f t="shared" si="130"/>
        <v>2年目光熱水費198</v>
      </c>
      <c r="S453" s="165" t="str">
        <f>IFERROR(+VLOOKUP(R453,インプットシート!$B:$Z,25,0),"")</f>
        <v/>
      </c>
      <c r="T453" s="165" t="str">
        <f>IFERROR(+VLOOKUP(R453,インプットシート!$B:$Z,21,0),"")</f>
        <v/>
      </c>
      <c r="U453">
        <v>198</v>
      </c>
      <c r="V453" s="165" t="str">
        <f t="shared" si="131"/>
        <v>2年目備品購入費198</v>
      </c>
      <c r="W453" s="165" t="str">
        <f>IFERROR(+VLOOKUP(V453,インプットシート!$B:$Z,25,0),"")</f>
        <v/>
      </c>
      <c r="X453" s="165" t="str">
        <f>IFERROR(+VLOOKUP(V453,インプットシート!$B:$Z,21,0),"")</f>
        <v/>
      </c>
      <c r="Y453">
        <v>198</v>
      </c>
      <c r="Z453" s="165" t="str">
        <f t="shared" si="132"/>
        <v>2年目消耗品費198</v>
      </c>
      <c r="AA453" s="165" t="str">
        <f>IFERROR(+VLOOKUP(Z453,インプットシート!$B:$Z,25,0),"")</f>
        <v/>
      </c>
      <c r="AB453" s="165" t="str">
        <f>IFERROR(+VLOOKUP(Z453,インプットシート!$B:$Z,21,0),"")</f>
        <v/>
      </c>
      <c r="AC453">
        <v>198</v>
      </c>
      <c r="AD453" s="165" t="str">
        <f t="shared" si="133"/>
        <v>2年目借料損料198</v>
      </c>
      <c r="AE453" s="165" t="str">
        <f>IFERROR(+VLOOKUP(AD453,インプットシート!$B:$Z,25,0),"")</f>
        <v/>
      </c>
      <c r="AF453" s="165" t="str">
        <f>IFERROR(+VLOOKUP(AD453,インプットシート!$B:$Z,21,0),"")</f>
        <v/>
      </c>
      <c r="AG453">
        <v>198</v>
      </c>
      <c r="AH453" s="165" t="str">
        <f t="shared" si="134"/>
        <v>2年目印刷製本費198</v>
      </c>
      <c r="AI453" s="165" t="str">
        <f>IFERROR(+VLOOKUP(AH453,インプットシート!$B:$Z,25,0),"")</f>
        <v/>
      </c>
      <c r="AJ453" s="165" t="str">
        <f>IFERROR(+VLOOKUP(AH453,インプットシート!$B:$Z,21,0),"")</f>
        <v/>
      </c>
      <c r="AK453">
        <v>198</v>
      </c>
      <c r="AL453" s="165" t="str">
        <f t="shared" si="135"/>
        <v>2年目通信運搬費198</v>
      </c>
      <c r="AM453" s="165" t="str">
        <f>IFERROR(+VLOOKUP(AL453,インプットシート!$B:$Z,25,0),"")</f>
        <v/>
      </c>
      <c r="AN453" s="165" t="str">
        <f>IFERROR(+VLOOKUP(AL453,インプットシート!$B:$Z,21,0),"")</f>
        <v/>
      </c>
      <c r="AO453">
        <v>198</v>
      </c>
      <c r="AP453" s="165" t="str">
        <f t="shared" si="136"/>
        <v>2年目委託費198</v>
      </c>
      <c r="AQ453" s="165" t="str">
        <f>IFERROR(+VLOOKUP(AP453,インプットシート!$B:$Z,25,0),"")</f>
        <v/>
      </c>
      <c r="AR453" s="165" t="str">
        <f>IFERROR(+VLOOKUP(AP453,インプットシート!$B:$Z,21,0),"")</f>
        <v/>
      </c>
      <c r="AS453">
        <v>198</v>
      </c>
      <c r="AT453" s="165" t="str">
        <f t="shared" si="137"/>
        <v>2年目雑役務費198</v>
      </c>
      <c r="AU453" s="165" t="str">
        <f>IFERROR(+VLOOKUP(AT453,インプットシート!$B:$Z,25,0),"")</f>
        <v/>
      </c>
      <c r="AV453" s="165" t="str">
        <f>IFERROR(+VLOOKUP(AT453,インプットシート!$B:$Z,21,0),"")</f>
        <v/>
      </c>
      <c r="AW453">
        <v>198</v>
      </c>
      <c r="AX453" s="165" t="str">
        <f t="shared" si="138"/>
        <v>2年目保険料198</v>
      </c>
      <c r="AY453" s="165" t="str">
        <f>IFERROR(+VLOOKUP(AX453,インプットシート!$B:$Z,25,0),"")</f>
        <v/>
      </c>
      <c r="AZ453" s="165" t="str">
        <f>IFERROR(+VLOOKUP(AX453,インプットシート!$B:$Z,21,0),"")</f>
        <v/>
      </c>
      <c r="BA453">
        <v>198</v>
      </c>
      <c r="BB453" s="165" t="str">
        <f t="shared" si="139"/>
        <v>2年目その他の経費198</v>
      </c>
      <c r="BC453" s="165" t="str">
        <f>IFERROR(+VLOOKUP(BB453,インプットシート!$B:$Z,25,0),"")</f>
        <v/>
      </c>
      <c r="BD453" s="165" t="str">
        <f>IFERROR(+VLOOKUP(BB453,インプットシート!$B:$Z,21,0),"")</f>
        <v/>
      </c>
      <c r="BE453">
        <v>198</v>
      </c>
      <c r="BF453" s="165" t="str">
        <f t="shared" si="140"/>
        <v>2年目参加費収入198</v>
      </c>
      <c r="BG453" s="165" t="str">
        <f>IFERROR(+VLOOKUP(BF453,インプットシート!$B:$Z,25,0),"")</f>
        <v/>
      </c>
      <c r="BH453" s="165" t="str">
        <f>IFERROR(+VLOOKUP(BF453,インプットシート!$B:$Z,21,0),"")</f>
        <v/>
      </c>
      <c r="BI453">
        <v>198</v>
      </c>
      <c r="BJ453" s="165" t="str">
        <f t="shared" si="141"/>
        <v>2年目寄付金・協賛金収入198</v>
      </c>
      <c r="BK453" s="165" t="str">
        <f>IFERROR(+VLOOKUP(BJ453,インプットシート!$B:$Z,25,0),"")</f>
        <v/>
      </c>
      <c r="BL453" s="165" t="str">
        <f>IFERROR(+VLOOKUP(BJ453,インプットシート!$B:$Z,21,0),"")</f>
        <v/>
      </c>
      <c r="BM453">
        <v>198</v>
      </c>
      <c r="BN453" s="165" t="str">
        <f t="shared" si="142"/>
        <v>2年目一般会計繰入金198</v>
      </c>
      <c r="BO453" s="165" t="str">
        <f>IFERROR(+VLOOKUP(BN453,インプットシート!$B:$Z,25,0),"")</f>
        <v/>
      </c>
      <c r="BP453" s="165" t="str">
        <f>IFERROR(+VLOOKUP(BN453,インプットシート!$B:$Z,21,0),"")</f>
        <v/>
      </c>
      <c r="BQ453">
        <v>198</v>
      </c>
      <c r="BR453" s="165" t="str">
        <f t="shared" si="143"/>
        <v>2年目賃金（職員）198</v>
      </c>
      <c r="BS453" s="165" t="str">
        <f>IFERROR(+VLOOKUP(BR453,インプットシート!$B:$Z,25,0),"")</f>
        <v/>
      </c>
      <c r="BT453" s="165" t="str">
        <f>IFERROR(+VLOOKUP(BR453,インプットシート!$B:$Z,21,0),"")</f>
        <v/>
      </c>
    </row>
    <row r="454" spans="1:72">
      <c r="A454">
        <v>199</v>
      </c>
      <c r="B454" s="165" t="str">
        <f t="shared" si="126"/>
        <v>2年目謝金199</v>
      </c>
      <c r="C454" s="165" t="str">
        <f>IFERROR(+VLOOKUP(B454,インプットシート!$B:$Z,25,0),"")</f>
        <v/>
      </c>
      <c r="D454" s="165" t="str">
        <f>IFERROR(+VLOOKUP(B454,インプットシート!$B:$Z,21,0),"")</f>
        <v/>
      </c>
      <c r="E454">
        <v>199</v>
      </c>
      <c r="F454" s="165" t="str">
        <f t="shared" si="127"/>
        <v>2年目旅費199</v>
      </c>
      <c r="G454" s="165" t="str">
        <f>IFERROR(+VLOOKUP(F454,インプットシート!$B:$Z,25,0),"")</f>
        <v/>
      </c>
      <c r="H454" s="165" t="str">
        <f>IFERROR(+VLOOKUP(F454,インプットシート!$B:$Z,21,0),"")</f>
        <v/>
      </c>
      <c r="I454">
        <v>199</v>
      </c>
      <c r="J454" s="165" t="str">
        <f t="shared" si="128"/>
        <v>2年目賃金（アルバイト）199</v>
      </c>
      <c r="K454" s="165" t="str">
        <f>IFERROR(+VLOOKUP(J454,インプットシート!$B:$Z,25,0),"")</f>
        <v/>
      </c>
      <c r="L454" s="165" t="str">
        <f>IFERROR(+VLOOKUP(J454,インプットシート!$B:$Z,21,0),"")</f>
        <v/>
      </c>
      <c r="M454">
        <v>199</v>
      </c>
      <c r="N454" s="165" t="str">
        <f t="shared" si="129"/>
        <v>2年目家賃199</v>
      </c>
      <c r="O454" s="165" t="str">
        <f>IFERROR(+VLOOKUP(N454,インプットシート!$B:$Z,25,0),"")</f>
        <v/>
      </c>
      <c r="P454" s="165" t="str">
        <f>IFERROR(+VLOOKUP(N454,インプットシート!$B:$Z,21,0),"")</f>
        <v/>
      </c>
      <c r="Q454">
        <v>199</v>
      </c>
      <c r="R454" s="165" t="str">
        <f t="shared" si="130"/>
        <v>2年目光熱水費199</v>
      </c>
      <c r="S454" s="165" t="str">
        <f>IFERROR(+VLOOKUP(R454,インプットシート!$B:$Z,25,0),"")</f>
        <v/>
      </c>
      <c r="T454" s="165" t="str">
        <f>IFERROR(+VLOOKUP(R454,インプットシート!$B:$Z,21,0),"")</f>
        <v/>
      </c>
      <c r="U454">
        <v>199</v>
      </c>
      <c r="V454" s="165" t="str">
        <f t="shared" si="131"/>
        <v>2年目備品購入費199</v>
      </c>
      <c r="W454" s="165" t="str">
        <f>IFERROR(+VLOOKUP(V454,インプットシート!$B:$Z,25,0),"")</f>
        <v/>
      </c>
      <c r="X454" s="165" t="str">
        <f>IFERROR(+VLOOKUP(V454,インプットシート!$B:$Z,21,0),"")</f>
        <v/>
      </c>
      <c r="Y454">
        <v>199</v>
      </c>
      <c r="Z454" s="165" t="str">
        <f t="shared" si="132"/>
        <v>2年目消耗品費199</v>
      </c>
      <c r="AA454" s="165" t="str">
        <f>IFERROR(+VLOOKUP(Z454,インプットシート!$B:$Z,25,0),"")</f>
        <v/>
      </c>
      <c r="AB454" s="165" t="str">
        <f>IFERROR(+VLOOKUP(Z454,インプットシート!$B:$Z,21,0),"")</f>
        <v/>
      </c>
      <c r="AC454">
        <v>199</v>
      </c>
      <c r="AD454" s="165" t="str">
        <f t="shared" si="133"/>
        <v>2年目借料損料199</v>
      </c>
      <c r="AE454" s="165" t="str">
        <f>IFERROR(+VLOOKUP(AD454,インプットシート!$B:$Z,25,0),"")</f>
        <v/>
      </c>
      <c r="AF454" s="165" t="str">
        <f>IFERROR(+VLOOKUP(AD454,インプットシート!$B:$Z,21,0),"")</f>
        <v/>
      </c>
      <c r="AG454">
        <v>199</v>
      </c>
      <c r="AH454" s="165" t="str">
        <f t="shared" si="134"/>
        <v>2年目印刷製本費199</v>
      </c>
      <c r="AI454" s="165" t="str">
        <f>IFERROR(+VLOOKUP(AH454,インプットシート!$B:$Z,25,0),"")</f>
        <v/>
      </c>
      <c r="AJ454" s="165" t="str">
        <f>IFERROR(+VLOOKUP(AH454,インプットシート!$B:$Z,21,0),"")</f>
        <v/>
      </c>
      <c r="AK454">
        <v>199</v>
      </c>
      <c r="AL454" s="165" t="str">
        <f t="shared" si="135"/>
        <v>2年目通信運搬費199</v>
      </c>
      <c r="AM454" s="165" t="str">
        <f>IFERROR(+VLOOKUP(AL454,インプットシート!$B:$Z,25,0),"")</f>
        <v/>
      </c>
      <c r="AN454" s="165" t="str">
        <f>IFERROR(+VLOOKUP(AL454,インプットシート!$B:$Z,21,0),"")</f>
        <v/>
      </c>
      <c r="AO454">
        <v>199</v>
      </c>
      <c r="AP454" s="165" t="str">
        <f t="shared" si="136"/>
        <v>2年目委託費199</v>
      </c>
      <c r="AQ454" s="165" t="str">
        <f>IFERROR(+VLOOKUP(AP454,インプットシート!$B:$Z,25,0),"")</f>
        <v/>
      </c>
      <c r="AR454" s="165" t="str">
        <f>IFERROR(+VLOOKUP(AP454,インプットシート!$B:$Z,21,0),"")</f>
        <v/>
      </c>
      <c r="AS454">
        <v>199</v>
      </c>
      <c r="AT454" s="165" t="str">
        <f t="shared" si="137"/>
        <v>2年目雑役務費199</v>
      </c>
      <c r="AU454" s="165" t="str">
        <f>IFERROR(+VLOOKUP(AT454,インプットシート!$B:$Z,25,0),"")</f>
        <v/>
      </c>
      <c r="AV454" s="165" t="str">
        <f>IFERROR(+VLOOKUP(AT454,インプットシート!$B:$Z,21,0),"")</f>
        <v/>
      </c>
      <c r="AW454">
        <v>199</v>
      </c>
      <c r="AX454" s="165" t="str">
        <f t="shared" si="138"/>
        <v>2年目保険料199</v>
      </c>
      <c r="AY454" s="165" t="str">
        <f>IFERROR(+VLOOKUP(AX454,インプットシート!$B:$Z,25,0),"")</f>
        <v/>
      </c>
      <c r="AZ454" s="165" t="str">
        <f>IFERROR(+VLOOKUP(AX454,インプットシート!$B:$Z,21,0),"")</f>
        <v/>
      </c>
      <c r="BA454">
        <v>199</v>
      </c>
      <c r="BB454" s="165" t="str">
        <f t="shared" si="139"/>
        <v>2年目その他の経費199</v>
      </c>
      <c r="BC454" s="165" t="str">
        <f>IFERROR(+VLOOKUP(BB454,インプットシート!$B:$Z,25,0),"")</f>
        <v/>
      </c>
      <c r="BD454" s="165" t="str">
        <f>IFERROR(+VLOOKUP(BB454,インプットシート!$B:$Z,21,0),"")</f>
        <v/>
      </c>
      <c r="BE454">
        <v>199</v>
      </c>
      <c r="BF454" s="165" t="str">
        <f t="shared" si="140"/>
        <v>2年目参加費収入199</v>
      </c>
      <c r="BG454" s="165" t="str">
        <f>IFERROR(+VLOOKUP(BF454,インプットシート!$B:$Z,25,0),"")</f>
        <v/>
      </c>
      <c r="BH454" s="165" t="str">
        <f>IFERROR(+VLOOKUP(BF454,インプットシート!$B:$Z,21,0),"")</f>
        <v/>
      </c>
      <c r="BI454">
        <v>199</v>
      </c>
      <c r="BJ454" s="165" t="str">
        <f t="shared" si="141"/>
        <v>2年目寄付金・協賛金収入199</v>
      </c>
      <c r="BK454" s="165" t="str">
        <f>IFERROR(+VLOOKUP(BJ454,インプットシート!$B:$Z,25,0),"")</f>
        <v/>
      </c>
      <c r="BL454" s="165" t="str">
        <f>IFERROR(+VLOOKUP(BJ454,インプットシート!$B:$Z,21,0),"")</f>
        <v/>
      </c>
      <c r="BM454">
        <v>199</v>
      </c>
      <c r="BN454" s="165" t="str">
        <f t="shared" si="142"/>
        <v>2年目一般会計繰入金199</v>
      </c>
      <c r="BO454" s="165" t="str">
        <f>IFERROR(+VLOOKUP(BN454,インプットシート!$B:$Z,25,0),"")</f>
        <v/>
      </c>
      <c r="BP454" s="165" t="str">
        <f>IFERROR(+VLOOKUP(BN454,インプットシート!$B:$Z,21,0),"")</f>
        <v/>
      </c>
      <c r="BQ454">
        <v>199</v>
      </c>
      <c r="BR454" s="165" t="str">
        <f t="shared" si="143"/>
        <v>2年目賃金（職員）199</v>
      </c>
      <c r="BS454" s="165" t="str">
        <f>IFERROR(+VLOOKUP(BR454,インプットシート!$B:$Z,25,0),"")</f>
        <v/>
      </c>
      <c r="BT454" s="165" t="str">
        <f>IFERROR(+VLOOKUP(BR454,インプットシート!$B:$Z,21,0),"")</f>
        <v/>
      </c>
    </row>
    <row r="455" spans="1:72">
      <c r="A455">
        <v>200</v>
      </c>
      <c r="B455" s="165" t="str">
        <f t="shared" si="126"/>
        <v>2年目謝金200</v>
      </c>
      <c r="C455" s="165" t="str">
        <f>IFERROR(+VLOOKUP(B455,インプットシート!$B:$Z,25,0),"")</f>
        <v/>
      </c>
      <c r="D455" s="165" t="str">
        <f>IFERROR(+VLOOKUP(B455,インプットシート!$B:$Z,21,0),"")</f>
        <v/>
      </c>
      <c r="E455">
        <v>200</v>
      </c>
      <c r="F455" s="165" t="str">
        <f t="shared" si="127"/>
        <v>2年目旅費200</v>
      </c>
      <c r="G455" s="165" t="str">
        <f>IFERROR(+VLOOKUP(F455,インプットシート!$B:$Z,25,0),"")</f>
        <v/>
      </c>
      <c r="H455" s="165" t="str">
        <f>IFERROR(+VLOOKUP(F455,インプットシート!$B:$Z,21,0),"")</f>
        <v/>
      </c>
      <c r="I455">
        <v>200</v>
      </c>
      <c r="J455" s="165" t="str">
        <f t="shared" si="128"/>
        <v>2年目賃金（アルバイト）200</v>
      </c>
      <c r="K455" s="165" t="str">
        <f>IFERROR(+VLOOKUP(J455,インプットシート!$B:$Z,25,0),"")</f>
        <v/>
      </c>
      <c r="L455" s="165" t="str">
        <f>IFERROR(+VLOOKUP(J455,インプットシート!$B:$Z,21,0),"")</f>
        <v/>
      </c>
      <c r="M455">
        <v>200</v>
      </c>
      <c r="N455" s="165" t="str">
        <f t="shared" si="129"/>
        <v>2年目家賃200</v>
      </c>
      <c r="O455" s="165" t="str">
        <f>IFERROR(+VLOOKUP(N455,インプットシート!$B:$Z,25,0),"")</f>
        <v/>
      </c>
      <c r="P455" s="165" t="str">
        <f>IFERROR(+VLOOKUP(N455,インプットシート!$B:$Z,21,0),"")</f>
        <v/>
      </c>
      <c r="Q455">
        <v>200</v>
      </c>
      <c r="R455" s="165" t="str">
        <f t="shared" si="130"/>
        <v>2年目光熱水費200</v>
      </c>
      <c r="S455" s="165" t="str">
        <f>IFERROR(+VLOOKUP(R455,インプットシート!$B:$Z,25,0),"")</f>
        <v/>
      </c>
      <c r="T455" s="165" t="str">
        <f>IFERROR(+VLOOKUP(R455,インプットシート!$B:$Z,21,0),"")</f>
        <v/>
      </c>
      <c r="U455">
        <v>200</v>
      </c>
      <c r="V455" s="165" t="str">
        <f t="shared" si="131"/>
        <v>2年目備品購入費200</v>
      </c>
      <c r="W455" s="165" t="str">
        <f>IFERROR(+VLOOKUP(V455,インプットシート!$B:$Z,25,0),"")</f>
        <v/>
      </c>
      <c r="X455" s="165" t="str">
        <f>IFERROR(+VLOOKUP(V455,インプットシート!$B:$Z,21,0),"")</f>
        <v/>
      </c>
      <c r="Y455">
        <v>200</v>
      </c>
      <c r="Z455" s="165" t="str">
        <f t="shared" si="132"/>
        <v>2年目消耗品費200</v>
      </c>
      <c r="AA455" s="165" t="str">
        <f>IFERROR(+VLOOKUP(Z455,インプットシート!$B:$Z,25,0),"")</f>
        <v/>
      </c>
      <c r="AB455" s="165" t="str">
        <f>IFERROR(+VLOOKUP(Z455,インプットシート!$B:$Z,21,0),"")</f>
        <v/>
      </c>
      <c r="AC455">
        <v>200</v>
      </c>
      <c r="AD455" s="165" t="str">
        <f t="shared" si="133"/>
        <v>2年目借料損料200</v>
      </c>
      <c r="AE455" s="165" t="str">
        <f>IFERROR(+VLOOKUP(AD455,インプットシート!$B:$Z,25,0),"")</f>
        <v/>
      </c>
      <c r="AF455" s="165" t="str">
        <f>IFERROR(+VLOOKUP(AD455,インプットシート!$B:$Z,21,0),"")</f>
        <v/>
      </c>
      <c r="AG455">
        <v>200</v>
      </c>
      <c r="AH455" s="165" t="str">
        <f t="shared" si="134"/>
        <v>2年目印刷製本費200</v>
      </c>
      <c r="AI455" s="165" t="str">
        <f>IFERROR(+VLOOKUP(AH455,インプットシート!$B:$Z,25,0),"")</f>
        <v/>
      </c>
      <c r="AJ455" s="165" t="str">
        <f>IFERROR(+VLOOKUP(AH455,インプットシート!$B:$Z,21,0),"")</f>
        <v/>
      </c>
      <c r="AK455">
        <v>200</v>
      </c>
      <c r="AL455" s="165" t="str">
        <f t="shared" si="135"/>
        <v>2年目通信運搬費200</v>
      </c>
      <c r="AM455" s="165" t="str">
        <f>IFERROR(+VLOOKUP(AL455,インプットシート!$B:$Z,25,0),"")</f>
        <v/>
      </c>
      <c r="AN455" s="165" t="str">
        <f>IFERROR(+VLOOKUP(AL455,インプットシート!$B:$Z,21,0),"")</f>
        <v/>
      </c>
      <c r="AO455">
        <v>200</v>
      </c>
      <c r="AP455" s="165" t="str">
        <f t="shared" si="136"/>
        <v>2年目委託費200</v>
      </c>
      <c r="AQ455" s="165" t="str">
        <f>IFERROR(+VLOOKUP(AP455,インプットシート!$B:$Z,25,0),"")</f>
        <v/>
      </c>
      <c r="AR455" s="165" t="str">
        <f>IFERROR(+VLOOKUP(AP455,インプットシート!$B:$Z,21,0),"")</f>
        <v/>
      </c>
      <c r="AS455">
        <v>200</v>
      </c>
      <c r="AT455" s="165" t="str">
        <f t="shared" si="137"/>
        <v>2年目雑役務費200</v>
      </c>
      <c r="AU455" s="165" t="str">
        <f>IFERROR(+VLOOKUP(AT455,インプットシート!$B:$Z,25,0),"")</f>
        <v/>
      </c>
      <c r="AV455" s="165" t="str">
        <f>IFERROR(+VLOOKUP(AT455,インプットシート!$B:$Z,21,0),"")</f>
        <v/>
      </c>
      <c r="AW455">
        <v>200</v>
      </c>
      <c r="AX455" s="165" t="str">
        <f t="shared" si="138"/>
        <v>2年目保険料200</v>
      </c>
      <c r="AY455" s="165" t="str">
        <f>IFERROR(+VLOOKUP(AX455,インプットシート!$B:$Z,25,0),"")</f>
        <v/>
      </c>
      <c r="AZ455" s="165" t="str">
        <f>IFERROR(+VLOOKUP(AX455,インプットシート!$B:$Z,21,0),"")</f>
        <v/>
      </c>
      <c r="BA455">
        <v>200</v>
      </c>
      <c r="BB455" s="165" t="str">
        <f t="shared" si="139"/>
        <v>2年目その他の経費200</v>
      </c>
      <c r="BC455" s="165" t="str">
        <f>IFERROR(+VLOOKUP(BB455,インプットシート!$B:$Z,25,0),"")</f>
        <v/>
      </c>
      <c r="BD455" s="165" t="str">
        <f>IFERROR(+VLOOKUP(BB455,インプットシート!$B:$Z,21,0),"")</f>
        <v/>
      </c>
      <c r="BE455">
        <v>200</v>
      </c>
      <c r="BF455" s="165" t="str">
        <f t="shared" si="140"/>
        <v>2年目参加費収入200</v>
      </c>
      <c r="BG455" s="165" t="str">
        <f>IFERROR(+VLOOKUP(BF455,インプットシート!$B:$Z,25,0),"")</f>
        <v/>
      </c>
      <c r="BH455" s="165" t="str">
        <f>IFERROR(+VLOOKUP(BF455,インプットシート!$B:$Z,21,0),"")</f>
        <v/>
      </c>
      <c r="BI455">
        <v>200</v>
      </c>
      <c r="BJ455" s="165" t="str">
        <f t="shared" si="141"/>
        <v>2年目寄付金・協賛金収入200</v>
      </c>
      <c r="BK455" s="165" t="str">
        <f>IFERROR(+VLOOKUP(BJ455,インプットシート!$B:$Z,25,0),"")</f>
        <v/>
      </c>
      <c r="BL455" s="165" t="str">
        <f>IFERROR(+VLOOKUP(BJ455,インプットシート!$B:$Z,21,0),"")</f>
        <v/>
      </c>
      <c r="BM455">
        <v>200</v>
      </c>
      <c r="BN455" s="165" t="str">
        <f t="shared" si="142"/>
        <v>2年目一般会計繰入金200</v>
      </c>
      <c r="BO455" s="165" t="str">
        <f>IFERROR(+VLOOKUP(BN455,インプットシート!$B:$Z,25,0),"")</f>
        <v/>
      </c>
      <c r="BP455" s="165" t="str">
        <f>IFERROR(+VLOOKUP(BN455,インプットシート!$B:$Z,21,0),"")</f>
        <v/>
      </c>
      <c r="BQ455">
        <v>200</v>
      </c>
      <c r="BR455" s="165" t="str">
        <f t="shared" si="143"/>
        <v>2年目賃金（職員）200</v>
      </c>
      <c r="BS455" s="165" t="str">
        <f>IFERROR(+VLOOKUP(BR455,インプットシート!$B:$Z,25,0),"")</f>
        <v/>
      </c>
      <c r="BT455" s="165" t="str">
        <f>IFERROR(+VLOOKUP(BR455,インプットシート!$B:$Z,21,0),"")</f>
        <v/>
      </c>
    </row>
    <row r="456" spans="1:72">
      <c r="A456">
        <v>201</v>
      </c>
      <c r="B456" s="165" t="str">
        <f t="shared" si="126"/>
        <v>2年目謝金201</v>
      </c>
      <c r="C456" s="165" t="str">
        <f>IFERROR(+VLOOKUP(B456,インプットシート!$B:$Z,25,0),"")</f>
        <v/>
      </c>
      <c r="D456" s="165" t="str">
        <f>IFERROR(+VLOOKUP(B456,インプットシート!$B:$Z,21,0),"")</f>
        <v/>
      </c>
      <c r="E456">
        <v>201</v>
      </c>
      <c r="F456" s="165" t="str">
        <f t="shared" si="127"/>
        <v>2年目旅費201</v>
      </c>
      <c r="G456" s="165" t="str">
        <f>IFERROR(+VLOOKUP(F456,インプットシート!$B:$Z,25,0),"")</f>
        <v/>
      </c>
      <c r="H456" s="165" t="str">
        <f>IFERROR(+VLOOKUP(F456,インプットシート!$B:$Z,21,0),"")</f>
        <v/>
      </c>
      <c r="I456">
        <v>201</v>
      </c>
      <c r="J456" s="165" t="str">
        <f t="shared" si="128"/>
        <v>2年目賃金（アルバイト）201</v>
      </c>
      <c r="K456" s="165" t="str">
        <f>IFERROR(+VLOOKUP(J456,インプットシート!$B:$Z,25,0),"")</f>
        <v/>
      </c>
      <c r="L456" s="165" t="str">
        <f>IFERROR(+VLOOKUP(J456,インプットシート!$B:$Z,21,0),"")</f>
        <v/>
      </c>
      <c r="M456">
        <v>201</v>
      </c>
      <c r="N456" s="165" t="str">
        <f t="shared" si="129"/>
        <v>2年目家賃201</v>
      </c>
      <c r="O456" s="165" t="str">
        <f>IFERROR(+VLOOKUP(N456,インプットシート!$B:$Z,25,0),"")</f>
        <v/>
      </c>
      <c r="P456" s="165" t="str">
        <f>IFERROR(+VLOOKUP(N456,インプットシート!$B:$Z,21,0),"")</f>
        <v/>
      </c>
      <c r="Q456">
        <v>201</v>
      </c>
      <c r="R456" s="165" t="str">
        <f t="shared" si="130"/>
        <v>2年目光熱水費201</v>
      </c>
      <c r="S456" s="165" t="str">
        <f>IFERROR(+VLOOKUP(R456,インプットシート!$B:$Z,25,0),"")</f>
        <v/>
      </c>
      <c r="T456" s="165" t="str">
        <f>IFERROR(+VLOOKUP(R456,インプットシート!$B:$Z,21,0),"")</f>
        <v/>
      </c>
      <c r="U456">
        <v>201</v>
      </c>
      <c r="V456" s="165" t="str">
        <f t="shared" si="131"/>
        <v>2年目備品購入費201</v>
      </c>
      <c r="W456" s="165" t="str">
        <f>IFERROR(+VLOOKUP(V456,インプットシート!$B:$Z,25,0),"")</f>
        <v/>
      </c>
      <c r="X456" s="165" t="str">
        <f>IFERROR(+VLOOKUP(V456,インプットシート!$B:$Z,21,0),"")</f>
        <v/>
      </c>
      <c r="Y456">
        <v>201</v>
      </c>
      <c r="Z456" s="165" t="str">
        <f t="shared" si="132"/>
        <v>2年目消耗品費201</v>
      </c>
      <c r="AA456" s="165" t="str">
        <f>IFERROR(+VLOOKUP(Z456,インプットシート!$B:$Z,25,0),"")</f>
        <v/>
      </c>
      <c r="AB456" s="165" t="str">
        <f>IFERROR(+VLOOKUP(Z456,インプットシート!$B:$Z,21,0),"")</f>
        <v/>
      </c>
      <c r="AC456">
        <v>201</v>
      </c>
      <c r="AD456" s="165" t="str">
        <f t="shared" si="133"/>
        <v>2年目借料損料201</v>
      </c>
      <c r="AE456" s="165" t="str">
        <f>IFERROR(+VLOOKUP(AD456,インプットシート!$B:$Z,25,0),"")</f>
        <v/>
      </c>
      <c r="AF456" s="165" t="str">
        <f>IFERROR(+VLOOKUP(AD456,インプットシート!$B:$Z,21,0),"")</f>
        <v/>
      </c>
      <c r="AG456">
        <v>201</v>
      </c>
      <c r="AH456" s="165" t="str">
        <f t="shared" si="134"/>
        <v>2年目印刷製本費201</v>
      </c>
      <c r="AI456" s="165" t="str">
        <f>IFERROR(+VLOOKUP(AH456,インプットシート!$B:$Z,25,0),"")</f>
        <v/>
      </c>
      <c r="AJ456" s="165" t="str">
        <f>IFERROR(+VLOOKUP(AH456,インプットシート!$B:$Z,21,0),"")</f>
        <v/>
      </c>
      <c r="AK456">
        <v>201</v>
      </c>
      <c r="AL456" s="165" t="str">
        <f t="shared" si="135"/>
        <v>2年目通信運搬費201</v>
      </c>
      <c r="AM456" s="165" t="str">
        <f>IFERROR(+VLOOKUP(AL456,インプットシート!$B:$Z,25,0),"")</f>
        <v/>
      </c>
      <c r="AN456" s="165" t="str">
        <f>IFERROR(+VLOOKUP(AL456,インプットシート!$B:$Z,21,0),"")</f>
        <v/>
      </c>
      <c r="AO456">
        <v>201</v>
      </c>
      <c r="AP456" s="165" t="str">
        <f t="shared" si="136"/>
        <v>2年目委託費201</v>
      </c>
      <c r="AQ456" s="165" t="str">
        <f>IFERROR(+VLOOKUP(AP456,インプットシート!$B:$Z,25,0),"")</f>
        <v/>
      </c>
      <c r="AR456" s="165" t="str">
        <f>IFERROR(+VLOOKUP(AP456,インプットシート!$B:$Z,21,0),"")</f>
        <v/>
      </c>
      <c r="AS456">
        <v>201</v>
      </c>
      <c r="AT456" s="165" t="str">
        <f t="shared" si="137"/>
        <v>2年目雑役務費201</v>
      </c>
      <c r="AU456" s="165" t="str">
        <f>IFERROR(+VLOOKUP(AT456,インプットシート!$B:$Z,25,0),"")</f>
        <v/>
      </c>
      <c r="AV456" s="165" t="str">
        <f>IFERROR(+VLOOKUP(AT456,インプットシート!$B:$Z,21,0),"")</f>
        <v/>
      </c>
      <c r="AW456">
        <v>201</v>
      </c>
      <c r="AX456" s="165" t="str">
        <f t="shared" si="138"/>
        <v>2年目保険料201</v>
      </c>
      <c r="AY456" s="165" t="str">
        <f>IFERROR(+VLOOKUP(AX456,インプットシート!$B:$Z,25,0),"")</f>
        <v/>
      </c>
      <c r="AZ456" s="165" t="str">
        <f>IFERROR(+VLOOKUP(AX456,インプットシート!$B:$Z,21,0),"")</f>
        <v/>
      </c>
      <c r="BA456">
        <v>201</v>
      </c>
      <c r="BB456" s="165" t="str">
        <f t="shared" si="139"/>
        <v>2年目その他の経費201</v>
      </c>
      <c r="BC456" s="165" t="str">
        <f>IFERROR(+VLOOKUP(BB456,インプットシート!$B:$Z,25,0),"")</f>
        <v/>
      </c>
      <c r="BD456" s="165" t="str">
        <f>IFERROR(+VLOOKUP(BB456,インプットシート!$B:$Z,21,0),"")</f>
        <v/>
      </c>
      <c r="BE456">
        <v>201</v>
      </c>
      <c r="BF456" s="165" t="str">
        <f t="shared" si="140"/>
        <v>2年目参加費収入201</v>
      </c>
      <c r="BG456" s="165" t="str">
        <f>IFERROR(+VLOOKUP(BF456,インプットシート!$B:$Z,25,0),"")</f>
        <v/>
      </c>
      <c r="BH456" s="165" t="str">
        <f>IFERROR(+VLOOKUP(BF456,インプットシート!$B:$Z,21,0),"")</f>
        <v/>
      </c>
      <c r="BI456">
        <v>201</v>
      </c>
      <c r="BJ456" s="165" t="str">
        <f t="shared" si="141"/>
        <v>2年目寄付金・協賛金収入201</v>
      </c>
      <c r="BK456" s="165" t="str">
        <f>IFERROR(+VLOOKUP(BJ456,インプットシート!$B:$Z,25,0),"")</f>
        <v/>
      </c>
      <c r="BL456" s="165" t="str">
        <f>IFERROR(+VLOOKUP(BJ456,インプットシート!$B:$Z,21,0),"")</f>
        <v/>
      </c>
      <c r="BM456">
        <v>201</v>
      </c>
      <c r="BN456" s="165" t="str">
        <f t="shared" si="142"/>
        <v>2年目一般会計繰入金201</v>
      </c>
      <c r="BO456" s="165" t="str">
        <f>IFERROR(+VLOOKUP(BN456,インプットシート!$B:$Z,25,0),"")</f>
        <v/>
      </c>
      <c r="BP456" s="165" t="str">
        <f>IFERROR(+VLOOKUP(BN456,インプットシート!$B:$Z,21,0),"")</f>
        <v/>
      </c>
      <c r="BQ456">
        <v>201</v>
      </c>
      <c r="BR456" s="165" t="str">
        <f t="shared" si="143"/>
        <v>2年目賃金（職員）201</v>
      </c>
      <c r="BS456" s="165" t="str">
        <f>IFERROR(+VLOOKUP(BR456,インプットシート!$B:$Z,25,0),"")</f>
        <v/>
      </c>
      <c r="BT456" s="165" t="str">
        <f>IFERROR(+VLOOKUP(BR456,インプットシート!$B:$Z,21,0),"")</f>
        <v/>
      </c>
    </row>
    <row r="457" spans="1:72">
      <c r="A457">
        <v>202</v>
      </c>
      <c r="B457" s="165" t="str">
        <f t="shared" si="126"/>
        <v>2年目謝金202</v>
      </c>
      <c r="C457" s="165" t="str">
        <f>IFERROR(+VLOOKUP(B457,インプットシート!$B:$Z,25,0),"")</f>
        <v/>
      </c>
      <c r="D457" s="165" t="str">
        <f>IFERROR(+VLOOKUP(B457,インプットシート!$B:$Z,21,0),"")</f>
        <v/>
      </c>
      <c r="E457">
        <v>202</v>
      </c>
      <c r="F457" s="165" t="str">
        <f t="shared" si="127"/>
        <v>2年目旅費202</v>
      </c>
      <c r="G457" s="165" t="str">
        <f>IFERROR(+VLOOKUP(F457,インプットシート!$B:$Z,25,0),"")</f>
        <v/>
      </c>
      <c r="H457" s="165" t="str">
        <f>IFERROR(+VLOOKUP(F457,インプットシート!$B:$Z,21,0),"")</f>
        <v/>
      </c>
      <c r="I457">
        <v>202</v>
      </c>
      <c r="J457" s="165" t="str">
        <f t="shared" si="128"/>
        <v>2年目賃金（アルバイト）202</v>
      </c>
      <c r="K457" s="165" t="str">
        <f>IFERROR(+VLOOKUP(J457,インプットシート!$B:$Z,25,0),"")</f>
        <v/>
      </c>
      <c r="L457" s="165" t="str">
        <f>IFERROR(+VLOOKUP(J457,インプットシート!$B:$Z,21,0),"")</f>
        <v/>
      </c>
      <c r="M457">
        <v>202</v>
      </c>
      <c r="N457" s="165" t="str">
        <f t="shared" si="129"/>
        <v>2年目家賃202</v>
      </c>
      <c r="O457" s="165" t="str">
        <f>IFERROR(+VLOOKUP(N457,インプットシート!$B:$Z,25,0),"")</f>
        <v/>
      </c>
      <c r="P457" s="165" t="str">
        <f>IFERROR(+VLOOKUP(N457,インプットシート!$B:$Z,21,0),"")</f>
        <v/>
      </c>
      <c r="Q457">
        <v>202</v>
      </c>
      <c r="R457" s="165" t="str">
        <f t="shared" si="130"/>
        <v>2年目光熱水費202</v>
      </c>
      <c r="S457" s="165" t="str">
        <f>IFERROR(+VLOOKUP(R457,インプットシート!$B:$Z,25,0),"")</f>
        <v/>
      </c>
      <c r="T457" s="165" t="str">
        <f>IFERROR(+VLOOKUP(R457,インプットシート!$B:$Z,21,0),"")</f>
        <v/>
      </c>
      <c r="U457">
        <v>202</v>
      </c>
      <c r="V457" s="165" t="str">
        <f t="shared" si="131"/>
        <v>2年目備品購入費202</v>
      </c>
      <c r="W457" s="165" t="str">
        <f>IFERROR(+VLOOKUP(V457,インプットシート!$B:$Z,25,0),"")</f>
        <v/>
      </c>
      <c r="X457" s="165" t="str">
        <f>IFERROR(+VLOOKUP(V457,インプットシート!$B:$Z,21,0),"")</f>
        <v/>
      </c>
      <c r="Y457">
        <v>202</v>
      </c>
      <c r="Z457" s="165" t="str">
        <f t="shared" si="132"/>
        <v>2年目消耗品費202</v>
      </c>
      <c r="AA457" s="165" t="str">
        <f>IFERROR(+VLOOKUP(Z457,インプットシート!$B:$Z,25,0),"")</f>
        <v/>
      </c>
      <c r="AB457" s="165" t="str">
        <f>IFERROR(+VLOOKUP(Z457,インプットシート!$B:$Z,21,0),"")</f>
        <v/>
      </c>
      <c r="AC457">
        <v>202</v>
      </c>
      <c r="AD457" s="165" t="str">
        <f t="shared" si="133"/>
        <v>2年目借料損料202</v>
      </c>
      <c r="AE457" s="165" t="str">
        <f>IFERROR(+VLOOKUP(AD457,インプットシート!$B:$Z,25,0),"")</f>
        <v/>
      </c>
      <c r="AF457" s="165" t="str">
        <f>IFERROR(+VLOOKUP(AD457,インプットシート!$B:$Z,21,0),"")</f>
        <v/>
      </c>
      <c r="AG457">
        <v>202</v>
      </c>
      <c r="AH457" s="165" t="str">
        <f t="shared" si="134"/>
        <v>2年目印刷製本費202</v>
      </c>
      <c r="AI457" s="165" t="str">
        <f>IFERROR(+VLOOKUP(AH457,インプットシート!$B:$Z,25,0),"")</f>
        <v/>
      </c>
      <c r="AJ457" s="165" t="str">
        <f>IFERROR(+VLOOKUP(AH457,インプットシート!$B:$Z,21,0),"")</f>
        <v/>
      </c>
      <c r="AK457">
        <v>202</v>
      </c>
      <c r="AL457" s="165" t="str">
        <f t="shared" si="135"/>
        <v>2年目通信運搬費202</v>
      </c>
      <c r="AM457" s="165" t="str">
        <f>IFERROR(+VLOOKUP(AL457,インプットシート!$B:$Z,25,0),"")</f>
        <v/>
      </c>
      <c r="AN457" s="165" t="str">
        <f>IFERROR(+VLOOKUP(AL457,インプットシート!$B:$Z,21,0),"")</f>
        <v/>
      </c>
      <c r="AO457">
        <v>202</v>
      </c>
      <c r="AP457" s="165" t="str">
        <f t="shared" si="136"/>
        <v>2年目委託費202</v>
      </c>
      <c r="AQ457" s="165" t="str">
        <f>IFERROR(+VLOOKUP(AP457,インプットシート!$B:$Z,25,0),"")</f>
        <v/>
      </c>
      <c r="AR457" s="165" t="str">
        <f>IFERROR(+VLOOKUP(AP457,インプットシート!$B:$Z,21,0),"")</f>
        <v/>
      </c>
      <c r="AS457">
        <v>202</v>
      </c>
      <c r="AT457" s="165" t="str">
        <f t="shared" si="137"/>
        <v>2年目雑役務費202</v>
      </c>
      <c r="AU457" s="165" t="str">
        <f>IFERROR(+VLOOKUP(AT457,インプットシート!$B:$Z,25,0),"")</f>
        <v/>
      </c>
      <c r="AV457" s="165" t="str">
        <f>IFERROR(+VLOOKUP(AT457,インプットシート!$B:$Z,21,0),"")</f>
        <v/>
      </c>
      <c r="AW457">
        <v>202</v>
      </c>
      <c r="AX457" s="165" t="str">
        <f t="shared" si="138"/>
        <v>2年目保険料202</v>
      </c>
      <c r="AY457" s="165" t="str">
        <f>IFERROR(+VLOOKUP(AX457,インプットシート!$B:$Z,25,0),"")</f>
        <v/>
      </c>
      <c r="AZ457" s="165" t="str">
        <f>IFERROR(+VLOOKUP(AX457,インプットシート!$B:$Z,21,0),"")</f>
        <v/>
      </c>
      <c r="BA457">
        <v>202</v>
      </c>
      <c r="BB457" s="165" t="str">
        <f t="shared" si="139"/>
        <v>2年目その他の経費202</v>
      </c>
      <c r="BC457" s="165" t="str">
        <f>IFERROR(+VLOOKUP(BB457,インプットシート!$B:$Z,25,0),"")</f>
        <v/>
      </c>
      <c r="BD457" s="165" t="str">
        <f>IFERROR(+VLOOKUP(BB457,インプットシート!$B:$Z,21,0),"")</f>
        <v/>
      </c>
      <c r="BE457">
        <v>202</v>
      </c>
      <c r="BF457" s="165" t="str">
        <f t="shared" si="140"/>
        <v>2年目参加費収入202</v>
      </c>
      <c r="BG457" s="165" t="str">
        <f>IFERROR(+VLOOKUP(BF457,インプットシート!$B:$Z,25,0),"")</f>
        <v/>
      </c>
      <c r="BH457" s="165" t="str">
        <f>IFERROR(+VLOOKUP(BF457,インプットシート!$B:$Z,21,0),"")</f>
        <v/>
      </c>
      <c r="BI457">
        <v>202</v>
      </c>
      <c r="BJ457" s="165" t="str">
        <f t="shared" si="141"/>
        <v>2年目寄付金・協賛金収入202</v>
      </c>
      <c r="BK457" s="165" t="str">
        <f>IFERROR(+VLOOKUP(BJ457,インプットシート!$B:$Z,25,0),"")</f>
        <v/>
      </c>
      <c r="BL457" s="165" t="str">
        <f>IFERROR(+VLOOKUP(BJ457,インプットシート!$B:$Z,21,0),"")</f>
        <v/>
      </c>
      <c r="BM457">
        <v>202</v>
      </c>
      <c r="BN457" s="165" t="str">
        <f t="shared" si="142"/>
        <v>2年目一般会計繰入金202</v>
      </c>
      <c r="BO457" s="165" t="str">
        <f>IFERROR(+VLOOKUP(BN457,インプットシート!$B:$Z,25,0),"")</f>
        <v/>
      </c>
      <c r="BP457" s="165" t="str">
        <f>IFERROR(+VLOOKUP(BN457,インプットシート!$B:$Z,21,0),"")</f>
        <v/>
      </c>
      <c r="BQ457">
        <v>202</v>
      </c>
      <c r="BR457" s="165" t="str">
        <f t="shared" si="143"/>
        <v>2年目賃金（職員）202</v>
      </c>
      <c r="BS457" s="165" t="str">
        <f>IFERROR(+VLOOKUP(BR457,インプットシート!$B:$Z,25,0),"")</f>
        <v/>
      </c>
      <c r="BT457" s="165" t="str">
        <f>IFERROR(+VLOOKUP(BR457,インプットシート!$B:$Z,21,0),"")</f>
        <v/>
      </c>
    </row>
    <row r="458" spans="1:72">
      <c r="A458">
        <v>203</v>
      </c>
      <c r="B458" s="165" t="str">
        <f t="shared" si="126"/>
        <v>2年目謝金203</v>
      </c>
      <c r="C458" s="165" t="str">
        <f>IFERROR(+VLOOKUP(B458,インプットシート!$B:$Z,25,0),"")</f>
        <v/>
      </c>
      <c r="D458" s="165" t="str">
        <f>IFERROR(+VLOOKUP(B458,インプットシート!$B:$Z,21,0),"")</f>
        <v/>
      </c>
      <c r="E458">
        <v>203</v>
      </c>
      <c r="F458" s="165" t="str">
        <f t="shared" si="127"/>
        <v>2年目旅費203</v>
      </c>
      <c r="G458" s="165" t="str">
        <f>IFERROR(+VLOOKUP(F458,インプットシート!$B:$Z,25,0),"")</f>
        <v/>
      </c>
      <c r="H458" s="165" t="str">
        <f>IFERROR(+VLOOKUP(F458,インプットシート!$B:$Z,21,0),"")</f>
        <v/>
      </c>
      <c r="I458">
        <v>203</v>
      </c>
      <c r="J458" s="165" t="str">
        <f t="shared" si="128"/>
        <v>2年目賃金（アルバイト）203</v>
      </c>
      <c r="K458" s="165" t="str">
        <f>IFERROR(+VLOOKUP(J458,インプットシート!$B:$Z,25,0),"")</f>
        <v/>
      </c>
      <c r="L458" s="165" t="str">
        <f>IFERROR(+VLOOKUP(J458,インプットシート!$B:$Z,21,0),"")</f>
        <v/>
      </c>
      <c r="M458">
        <v>203</v>
      </c>
      <c r="N458" s="165" t="str">
        <f t="shared" si="129"/>
        <v>2年目家賃203</v>
      </c>
      <c r="O458" s="165" t="str">
        <f>IFERROR(+VLOOKUP(N458,インプットシート!$B:$Z,25,0),"")</f>
        <v/>
      </c>
      <c r="P458" s="165" t="str">
        <f>IFERROR(+VLOOKUP(N458,インプットシート!$B:$Z,21,0),"")</f>
        <v/>
      </c>
      <c r="Q458">
        <v>203</v>
      </c>
      <c r="R458" s="165" t="str">
        <f t="shared" si="130"/>
        <v>2年目光熱水費203</v>
      </c>
      <c r="S458" s="165" t="str">
        <f>IFERROR(+VLOOKUP(R458,インプットシート!$B:$Z,25,0),"")</f>
        <v/>
      </c>
      <c r="T458" s="165" t="str">
        <f>IFERROR(+VLOOKUP(R458,インプットシート!$B:$Z,21,0),"")</f>
        <v/>
      </c>
      <c r="U458">
        <v>203</v>
      </c>
      <c r="V458" s="165" t="str">
        <f t="shared" si="131"/>
        <v>2年目備品購入費203</v>
      </c>
      <c r="W458" s="165" t="str">
        <f>IFERROR(+VLOOKUP(V458,インプットシート!$B:$Z,25,0),"")</f>
        <v/>
      </c>
      <c r="X458" s="165" t="str">
        <f>IFERROR(+VLOOKUP(V458,インプットシート!$B:$Z,21,0),"")</f>
        <v/>
      </c>
      <c r="Y458">
        <v>203</v>
      </c>
      <c r="Z458" s="165" t="str">
        <f t="shared" si="132"/>
        <v>2年目消耗品費203</v>
      </c>
      <c r="AA458" s="165" t="str">
        <f>IFERROR(+VLOOKUP(Z458,インプットシート!$B:$Z,25,0),"")</f>
        <v/>
      </c>
      <c r="AB458" s="165" t="str">
        <f>IFERROR(+VLOOKUP(Z458,インプットシート!$B:$Z,21,0),"")</f>
        <v/>
      </c>
      <c r="AC458">
        <v>203</v>
      </c>
      <c r="AD458" s="165" t="str">
        <f t="shared" si="133"/>
        <v>2年目借料損料203</v>
      </c>
      <c r="AE458" s="165" t="str">
        <f>IFERROR(+VLOOKUP(AD458,インプットシート!$B:$Z,25,0),"")</f>
        <v/>
      </c>
      <c r="AF458" s="165" t="str">
        <f>IFERROR(+VLOOKUP(AD458,インプットシート!$B:$Z,21,0),"")</f>
        <v/>
      </c>
      <c r="AG458">
        <v>203</v>
      </c>
      <c r="AH458" s="165" t="str">
        <f t="shared" si="134"/>
        <v>2年目印刷製本費203</v>
      </c>
      <c r="AI458" s="165" t="str">
        <f>IFERROR(+VLOOKUP(AH458,インプットシート!$B:$Z,25,0),"")</f>
        <v/>
      </c>
      <c r="AJ458" s="165" t="str">
        <f>IFERROR(+VLOOKUP(AH458,インプットシート!$B:$Z,21,0),"")</f>
        <v/>
      </c>
      <c r="AK458">
        <v>203</v>
      </c>
      <c r="AL458" s="165" t="str">
        <f t="shared" si="135"/>
        <v>2年目通信運搬費203</v>
      </c>
      <c r="AM458" s="165" t="str">
        <f>IFERROR(+VLOOKUP(AL458,インプットシート!$B:$Z,25,0),"")</f>
        <v/>
      </c>
      <c r="AN458" s="165" t="str">
        <f>IFERROR(+VLOOKUP(AL458,インプットシート!$B:$Z,21,0),"")</f>
        <v/>
      </c>
      <c r="AO458">
        <v>203</v>
      </c>
      <c r="AP458" s="165" t="str">
        <f t="shared" si="136"/>
        <v>2年目委託費203</v>
      </c>
      <c r="AQ458" s="165" t="str">
        <f>IFERROR(+VLOOKUP(AP458,インプットシート!$B:$Z,25,0),"")</f>
        <v/>
      </c>
      <c r="AR458" s="165" t="str">
        <f>IFERROR(+VLOOKUP(AP458,インプットシート!$B:$Z,21,0),"")</f>
        <v/>
      </c>
      <c r="AS458">
        <v>203</v>
      </c>
      <c r="AT458" s="165" t="str">
        <f t="shared" si="137"/>
        <v>2年目雑役務費203</v>
      </c>
      <c r="AU458" s="165" t="str">
        <f>IFERROR(+VLOOKUP(AT458,インプットシート!$B:$Z,25,0),"")</f>
        <v/>
      </c>
      <c r="AV458" s="165" t="str">
        <f>IFERROR(+VLOOKUP(AT458,インプットシート!$B:$Z,21,0),"")</f>
        <v/>
      </c>
      <c r="AW458">
        <v>203</v>
      </c>
      <c r="AX458" s="165" t="str">
        <f t="shared" si="138"/>
        <v>2年目保険料203</v>
      </c>
      <c r="AY458" s="165" t="str">
        <f>IFERROR(+VLOOKUP(AX458,インプットシート!$B:$Z,25,0),"")</f>
        <v/>
      </c>
      <c r="AZ458" s="165" t="str">
        <f>IFERROR(+VLOOKUP(AX458,インプットシート!$B:$Z,21,0),"")</f>
        <v/>
      </c>
      <c r="BA458">
        <v>203</v>
      </c>
      <c r="BB458" s="165" t="str">
        <f t="shared" si="139"/>
        <v>2年目その他の経費203</v>
      </c>
      <c r="BC458" s="165" t="str">
        <f>IFERROR(+VLOOKUP(BB458,インプットシート!$B:$Z,25,0),"")</f>
        <v/>
      </c>
      <c r="BD458" s="165" t="str">
        <f>IFERROR(+VLOOKUP(BB458,インプットシート!$B:$Z,21,0),"")</f>
        <v/>
      </c>
      <c r="BE458">
        <v>203</v>
      </c>
      <c r="BF458" s="165" t="str">
        <f t="shared" si="140"/>
        <v>2年目参加費収入203</v>
      </c>
      <c r="BG458" s="165" t="str">
        <f>IFERROR(+VLOOKUP(BF458,インプットシート!$B:$Z,25,0),"")</f>
        <v/>
      </c>
      <c r="BH458" s="165" t="str">
        <f>IFERROR(+VLOOKUP(BF458,インプットシート!$B:$Z,21,0),"")</f>
        <v/>
      </c>
      <c r="BI458">
        <v>203</v>
      </c>
      <c r="BJ458" s="165" t="str">
        <f t="shared" si="141"/>
        <v>2年目寄付金・協賛金収入203</v>
      </c>
      <c r="BK458" s="165" t="str">
        <f>IFERROR(+VLOOKUP(BJ458,インプットシート!$B:$Z,25,0),"")</f>
        <v/>
      </c>
      <c r="BL458" s="165" t="str">
        <f>IFERROR(+VLOOKUP(BJ458,インプットシート!$B:$Z,21,0),"")</f>
        <v/>
      </c>
      <c r="BM458">
        <v>203</v>
      </c>
      <c r="BN458" s="165" t="str">
        <f t="shared" si="142"/>
        <v>2年目一般会計繰入金203</v>
      </c>
      <c r="BO458" s="165" t="str">
        <f>IFERROR(+VLOOKUP(BN458,インプットシート!$B:$Z,25,0),"")</f>
        <v/>
      </c>
      <c r="BP458" s="165" t="str">
        <f>IFERROR(+VLOOKUP(BN458,インプットシート!$B:$Z,21,0),"")</f>
        <v/>
      </c>
      <c r="BQ458">
        <v>203</v>
      </c>
      <c r="BR458" s="165" t="str">
        <f t="shared" si="143"/>
        <v>2年目賃金（職員）203</v>
      </c>
      <c r="BS458" s="165" t="str">
        <f>IFERROR(+VLOOKUP(BR458,インプットシート!$B:$Z,25,0),"")</f>
        <v/>
      </c>
      <c r="BT458" s="165" t="str">
        <f>IFERROR(+VLOOKUP(BR458,インプットシート!$B:$Z,21,0),"")</f>
        <v/>
      </c>
    </row>
    <row r="459" spans="1:72">
      <c r="A459">
        <v>204</v>
      </c>
      <c r="B459" s="165" t="str">
        <f t="shared" si="126"/>
        <v>2年目謝金204</v>
      </c>
      <c r="C459" s="165" t="str">
        <f>IFERROR(+VLOOKUP(B459,インプットシート!$B:$Z,25,0),"")</f>
        <v/>
      </c>
      <c r="D459" s="165" t="str">
        <f>IFERROR(+VLOOKUP(B459,インプットシート!$B:$Z,21,0),"")</f>
        <v/>
      </c>
      <c r="E459">
        <v>204</v>
      </c>
      <c r="F459" s="165" t="str">
        <f t="shared" si="127"/>
        <v>2年目旅費204</v>
      </c>
      <c r="G459" s="165" t="str">
        <f>IFERROR(+VLOOKUP(F459,インプットシート!$B:$Z,25,0),"")</f>
        <v/>
      </c>
      <c r="H459" s="165" t="str">
        <f>IFERROR(+VLOOKUP(F459,インプットシート!$B:$Z,21,0),"")</f>
        <v/>
      </c>
      <c r="I459">
        <v>204</v>
      </c>
      <c r="J459" s="165" t="str">
        <f t="shared" si="128"/>
        <v>2年目賃金（アルバイト）204</v>
      </c>
      <c r="K459" s="165" t="str">
        <f>IFERROR(+VLOOKUP(J459,インプットシート!$B:$Z,25,0),"")</f>
        <v/>
      </c>
      <c r="L459" s="165" t="str">
        <f>IFERROR(+VLOOKUP(J459,インプットシート!$B:$Z,21,0),"")</f>
        <v/>
      </c>
      <c r="M459">
        <v>204</v>
      </c>
      <c r="N459" s="165" t="str">
        <f t="shared" si="129"/>
        <v>2年目家賃204</v>
      </c>
      <c r="O459" s="165" t="str">
        <f>IFERROR(+VLOOKUP(N459,インプットシート!$B:$Z,25,0),"")</f>
        <v/>
      </c>
      <c r="P459" s="165" t="str">
        <f>IFERROR(+VLOOKUP(N459,インプットシート!$B:$Z,21,0),"")</f>
        <v/>
      </c>
      <c r="Q459">
        <v>204</v>
      </c>
      <c r="R459" s="165" t="str">
        <f t="shared" si="130"/>
        <v>2年目光熱水費204</v>
      </c>
      <c r="S459" s="165" t="str">
        <f>IFERROR(+VLOOKUP(R459,インプットシート!$B:$Z,25,0),"")</f>
        <v/>
      </c>
      <c r="T459" s="165" t="str">
        <f>IFERROR(+VLOOKUP(R459,インプットシート!$B:$Z,21,0),"")</f>
        <v/>
      </c>
      <c r="U459">
        <v>204</v>
      </c>
      <c r="V459" s="165" t="str">
        <f t="shared" si="131"/>
        <v>2年目備品購入費204</v>
      </c>
      <c r="W459" s="165" t="str">
        <f>IFERROR(+VLOOKUP(V459,インプットシート!$B:$Z,25,0),"")</f>
        <v/>
      </c>
      <c r="X459" s="165" t="str">
        <f>IFERROR(+VLOOKUP(V459,インプットシート!$B:$Z,21,0),"")</f>
        <v/>
      </c>
      <c r="Y459">
        <v>204</v>
      </c>
      <c r="Z459" s="165" t="str">
        <f t="shared" si="132"/>
        <v>2年目消耗品費204</v>
      </c>
      <c r="AA459" s="165" t="str">
        <f>IFERROR(+VLOOKUP(Z459,インプットシート!$B:$Z,25,0),"")</f>
        <v/>
      </c>
      <c r="AB459" s="165" t="str">
        <f>IFERROR(+VLOOKUP(Z459,インプットシート!$B:$Z,21,0),"")</f>
        <v/>
      </c>
      <c r="AC459">
        <v>204</v>
      </c>
      <c r="AD459" s="165" t="str">
        <f t="shared" si="133"/>
        <v>2年目借料損料204</v>
      </c>
      <c r="AE459" s="165" t="str">
        <f>IFERROR(+VLOOKUP(AD459,インプットシート!$B:$Z,25,0),"")</f>
        <v/>
      </c>
      <c r="AF459" s="165" t="str">
        <f>IFERROR(+VLOOKUP(AD459,インプットシート!$B:$Z,21,0),"")</f>
        <v/>
      </c>
      <c r="AG459">
        <v>204</v>
      </c>
      <c r="AH459" s="165" t="str">
        <f t="shared" si="134"/>
        <v>2年目印刷製本費204</v>
      </c>
      <c r="AI459" s="165" t="str">
        <f>IFERROR(+VLOOKUP(AH459,インプットシート!$B:$Z,25,0),"")</f>
        <v/>
      </c>
      <c r="AJ459" s="165" t="str">
        <f>IFERROR(+VLOOKUP(AH459,インプットシート!$B:$Z,21,0),"")</f>
        <v/>
      </c>
      <c r="AK459">
        <v>204</v>
      </c>
      <c r="AL459" s="165" t="str">
        <f t="shared" si="135"/>
        <v>2年目通信運搬費204</v>
      </c>
      <c r="AM459" s="165" t="str">
        <f>IFERROR(+VLOOKUP(AL459,インプットシート!$B:$Z,25,0),"")</f>
        <v/>
      </c>
      <c r="AN459" s="165" t="str">
        <f>IFERROR(+VLOOKUP(AL459,インプットシート!$B:$Z,21,0),"")</f>
        <v/>
      </c>
      <c r="AO459">
        <v>204</v>
      </c>
      <c r="AP459" s="165" t="str">
        <f t="shared" si="136"/>
        <v>2年目委託費204</v>
      </c>
      <c r="AQ459" s="165" t="str">
        <f>IFERROR(+VLOOKUP(AP459,インプットシート!$B:$Z,25,0),"")</f>
        <v/>
      </c>
      <c r="AR459" s="165" t="str">
        <f>IFERROR(+VLOOKUP(AP459,インプットシート!$B:$Z,21,0),"")</f>
        <v/>
      </c>
      <c r="AS459">
        <v>204</v>
      </c>
      <c r="AT459" s="165" t="str">
        <f t="shared" si="137"/>
        <v>2年目雑役務費204</v>
      </c>
      <c r="AU459" s="165" t="str">
        <f>IFERROR(+VLOOKUP(AT459,インプットシート!$B:$Z,25,0),"")</f>
        <v/>
      </c>
      <c r="AV459" s="165" t="str">
        <f>IFERROR(+VLOOKUP(AT459,インプットシート!$B:$Z,21,0),"")</f>
        <v/>
      </c>
      <c r="AW459">
        <v>204</v>
      </c>
      <c r="AX459" s="165" t="str">
        <f t="shared" si="138"/>
        <v>2年目保険料204</v>
      </c>
      <c r="AY459" s="165" t="str">
        <f>IFERROR(+VLOOKUP(AX459,インプットシート!$B:$Z,25,0),"")</f>
        <v/>
      </c>
      <c r="AZ459" s="165" t="str">
        <f>IFERROR(+VLOOKUP(AX459,インプットシート!$B:$Z,21,0),"")</f>
        <v/>
      </c>
      <c r="BA459">
        <v>204</v>
      </c>
      <c r="BB459" s="165" t="str">
        <f t="shared" si="139"/>
        <v>2年目その他の経費204</v>
      </c>
      <c r="BC459" s="165" t="str">
        <f>IFERROR(+VLOOKUP(BB459,インプットシート!$B:$Z,25,0),"")</f>
        <v/>
      </c>
      <c r="BD459" s="165" t="str">
        <f>IFERROR(+VLOOKUP(BB459,インプットシート!$B:$Z,21,0),"")</f>
        <v/>
      </c>
      <c r="BE459">
        <v>204</v>
      </c>
      <c r="BF459" s="165" t="str">
        <f t="shared" si="140"/>
        <v>2年目参加費収入204</v>
      </c>
      <c r="BG459" s="165" t="str">
        <f>IFERROR(+VLOOKUP(BF459,インプットシート!$B:$Z,25,0),"")</f>
        <v/>
      </c>
      <c r="BH459" s="165" t="str">
        <f>IFERROR(+VLOOKUP(BF459,インプットシート!$B:$Z,21,0),"")</f>
        <v/>
      </c>
      <c r="BI459">
        <v>204</v>
      </c>
      <c r="BJ459" s="165" t="str">
        <f t="shared" si="141"/>
        <v>2年目寄付金・協賛金収入204</v>
      </c>
      <c r="BK459" s="165" t="str">
        <f>IFERROR(+VLOOKUP(BJ459,インプットシート!$B:$Z,25,0),"")</f>
        <v/>
      </c>
      <c r="BL459" s="165" t="str">
        <f>IFERROR(+VLOOKUP(BJ459,インプットシート!$B:$Z,21,0),"")</f>
        <v/>
      </c>
      <c r="BM459">
        <v>204</v>
      </c>
      <c r="BN459" s="165" t="str">
        <f t="shared" si="142"/>
        <v>2年目一般会計繰入金204</v>
      </c>
      <c r="BO459" s="165" t="str">
        <f>IFERROR(+VLOOKUP(BN459,インプットシート!$B:$Z,25,0),"")</f>
        <v/>
      </c>
      <c r="BP459" s="165" t="str">
        <f>IFERROR(+VLOOKUP(BN459,インプットシート!$B:$Z,21,0),"")</f>
        <v/>
      </c>
      <c r="BQ459">
        <v>204</v>
      </c>
      <c r="BR459" s="165" t="str">
        <f t="shared" si="143"/>
        <v>2年目賃金（職員）204</v>
      </c>
      <c r="BS459" s="165" t="str">
        <f>IFERROR(+VLOOKUP(BR459,インプットシート!$B:$Z,25,0),"")</f>
        <v/>
      </c>
      <c r="BT459" s="165" t="str">
        <f>IFERROR(+VLOOKUP(BR459,インプットシート!$B:$Z,21,0),"")</f>
        <v/>
      </c>
    </row>
    <row r="460" spans="1:72">
      <c r="A460">
        <v>205</v>
      </c>
      <c r="B460" s="165" t="str">
        <f t="shared" si="126"/>
        <v>2年目謝金205</v>
      </c>
      <c r="C460" s="165" t="str">
        <f>IFERROR(+VLOOKUP(B460,インプットシート!$B:$Z,25,0),"")</f>
        <v/>
      </c>
      <c r="D460" s="165" t="str">
        <f>IFERROR(+VLOOKUP(B460,インプットシート!$B:$Z,21,0),"")</f>
        <v/>
      </c>
      <c r="E460">
        <v>205</v>
      </c>
      <c r="F460" s="165" t="str">
        <f t="shared" si="127"/>
        <v>2年目旅費205</v>
      </c>
      <c r="G460" s="165" t="str">
        <f>IFERROR(+VLOOKUP(F460,インプットシート!$B:$Z,25,0),"")</f>
        <v/>
      </c>
      <c r="H460" s="165" t="str">
        <f>IFERROR(+VLOOKUP(F460,インプットシート!$B:$Z,21,0),"")</f>
        <v/>
      </c>
      <c r="I460">
        <v>205</v>
      </c>
      <c r="J460" s="165" t="str">
        <f t="shared" si="128"/>
        <v>2年目賃金（アルバイト）205</v>
      </c>
      <c r="K460" s="165" t="str">
        <f>IFERROR(+VLOOKUP(J460,インプットシート!$B:$Z,25,0),"")</f>
        <v/>
      </c>
      <c r="L460" s="165" t="str">
        <f>IFERROR(+VLOOKUP(J460,インプットシート!$B:$Z,21,0),"")</f>
        <v/>
      </c>
      <c r="M460">
        <v>205</v>
      </c>
      <c r="N460" s="165" t="str">
        <f t="shared" si="129"/>
        <v>2年目家賃205</v>
      </c>
      <c r="O460" s="165" t="str">
        <f>IFERROR(+VLOOKUP(N460,インプットシート!$B:$Z,25,0),"")</f>
        <v/>
      </c>
      <c r="P460" s="165" t="str">
        <f>IFERROR(+VLOOKUP(N460,インプットシート!$B:$Z,21,0),"")</f>
        <v/>
      </c>
      <c r="Q460">
        <v>205</v>
      </c>
      <c r="R460" s="165" t="str">
        <f t="shared" si="130"/>
        <v>2年目光熱水費205</v>
      </c>
      <c r="S460" s="165" t="str">
        <f>IFERROR(+VLOOKUP(R460,インプットシート!$B:$Z,25,0),"")</f>
        <v/>
      </c>
      <c r="T460" s="165" t="str">
        <f>IFERROR(+VLOOKUP(R460,インプットシート!$B:$Z,21,0),"")</f>
        <v/>
      </c>
      <c r="U460">
        <v>205</v>
      </c>
      <c r="V460" s="165" t="str">
        <f t="shared" si="131"/>
        <v>2年目備品購入費205</v>
      </c>
      <c r="W460" s="165" t="str">
        <f>IFERROR(+VLOOKUP(V460,インプットシート!$B:$Z,25,0),"")</f>
        <v/>
      </c>
      <c r="X460" s="165" t="str">
        <f>IFERROR(+VLOOKUP(V460,インプットシート!$B:$Z,21,0),"")</f>
        <v/>
      </c>
      <c r="Y460">
        <v>205</v>
      </c>
      <c r="Z460" s="165" t="str">
        <f t="shared" si="132"/>
        <v>2年目消耗品費205</v>
      </c>
      <c r="AA460" s="165" t="str">
        <f>IFERROR(+VLOOKUP(Z460,インプットシート!$B:$Z,25,0),"")</f>
        <v/>
      </c>
      <c r="AB460" s="165" t="str">
        <f>IFERROR(+VLOOKUP(Z460,インプットシート!$B:$Z,21,0),"")</f>
        <v/>
      </c>
      <c r="AC460">
        <v>205</v>
      </c>
      <c r="AD460" s="165" t="str">
        <f t="shared" si="133"/>
        <v>2年目借料損料205</v>
      </c>
      <c r="AE460" s="165" t="str">
        <f>IFERROR(+VLOOKUP(AD460,インプットシート!$B:$Z,25,0),"")</f>
        <v/>
      </c>
      <c r="AF460" s="165" t="str">
        <f>IFERROR(+VLOOKUP(AD460,インプットシート!$B:$Z,21,0),"")</f>
        <v/>
      </c>
      <c r="AG460">
        <v>205</v>
      </c>
      <c r="AH460" s="165" t="str">
        <f t="shared" si="134"/>
        <v>2年目印刷製本費205</v>
      </c>
      <c r="AI460" s="165" t="str">
        <f>IFERROR(+VLOOKUP(AH460,インプットシート!$B:$Z,25,0),"")</f>
        <v/>
      </c>
      <c r="AJ460" s="165" t="str">
        <f>IFERROR(+VLOOKUP(AH460,インプットシート!$B:$Z,21,0),"")</f>
        <v/>
      </c>
      <c r="AK460">
        <v>205</v>
      </c>
      <c r="AL460" s="165" t="str">
        <f t="shared" si="135"/>
        <v>2年目通信運搬費205</v>
      </c>
      <c r="AM460" s="165" t="str">
        <f>IFERROR(+VLOOKUP(AL460,インプットシート!$B:$Z,25,0),"")</f>
        <v/>
      </c>
      <c r="AN460" s="165" t="str">
        <f>IFERROR(+VLOOKUP(AL460,インプットシート!$B:$Z,21,0),"")</f>
        <v/>
      </c>
      <c r="AO460">
        <v>205</v>
      </c>
      <c r="AP460" s="165" t="str">
        <f t="shared" si="136"/>
        <v>2年目委託費205</v>
      </c>
      <c r="AQ460" s="165" t="str">
        <f>IFERROR(+VLOOKUP(AP460,インプットシート!$B:$Z,25,0),"")</f>
        <v/>
      </c>
      <c r="AR460" s="165" t="str">
        <f>IFERROR(+VLOOKUP(AP460,インプットシート!$B:$Z,21,0),"")</f>
        <v/>
      </c>
      <c r="AS460">
        <v>205</v>
      </c>
      <c r="AT460" s="165" t="str">
        <f t="shared" si="137"/>
        <v>2年目雑役務費205</v>
      </c>
      <c r="AU460" s="165" t="str">
        <f>IFERROR(+VLOOKUP(AT460,インプットシート!$B:$Z,25,0),"")</f>
        <v/>
      </c>
      <c r="AV460" s="165" t="str">
        <f>IFERROR(+VLOOKUP(AT460,インプットシート!$B:$Z,21,0),"")</f>
        <v/>
      </c>
      <c r="AW460">
        <v>205</v>
      </c>
      <c r="AX460" s="165" t="str">
        <f t="shared" si="138"/>
        <v>2年目保険料205</v>
      </c>
      <c r="AY460" s="165" t="str">
        <f>IFERROR(+VLOOKUP(AX460,インプットシート!$B:$Z,25,0),"")</f>
        <v/>
      </c>
      <c r="AZ460" s="165" t="str">
        <f>IFERROR(+VLOOKUP(AX460,インプットシート!$B:$Z,21,0),"")</f>
        <v/>
      </c>
      <c r="BA460">
        <v>205</v>
      </c>
      <c r="BB460" s="165" t="str">
        <f t="shared" si="139"/>
        <v>2年目その他の経費205</v>
      </c>
      <c r="BC460" s="165" t="str">
        <f>IFERROR(+VLOOKUP(BB460,インプットシート!$B:$Z,25,0),"")</f>
        <v/>
      </c>
      <c r="BD460" s="165" t="str">
        <f>IFERROR(+VLOOKUP(BB460,インプットシート!$B:$Z,21,0),"")</f>
        <v/>
      </c>
      <c r="BE460">
        <v>205</v>
      </c>
      <c r="BF460" s="165" t="str">
        <f t="shared" si="140"/>
        <v>2年目参加費収入205</v>
      </c>
      <c r="BG460" s="165" t="str">
        <f>IFERROR(+VLOOKUP(BF460,インプットシート!$B:$Z,25,0),"")</f>
        <v/>
      </c>
      <c r="BH460" s="165" t="str">
        <f>IFERROR(+VLOOKUP(BF460,インプットシート!$B:$Z,21,0),"")</f>
        <v/>
      </c>
      <c r="BI460">
        <v>205</v>
      </c>
      <c r="BJ460" s="165" t="str">
        <f t="shared" si="141"/>
        <v>2年目寄付金・協賛金収入205</v>
      </c>
      <c r="BK460" s="165" t="str">
        <f>IFERROR(+VLOOKUP(BJ460,インプットシート!$B:$Z,25,0),"")</f>
        <v/>
      </c>
      <c r="BL460" s="165" t="str">
        <f>IFERROR(+VLOOKUP(BJ460,インプットシート!$B:$Z,21,0),"")</f>
        <v/>
      </c>
      <c r="BM460">
        <v>205</v>
      </c>
      <c r="BN460" s="165" t="str">
        <f t="shared" si="142"/>
        <v>2年目一般会計繰入金205</v>
      </c>
      <c r="BO460" s="165" t="str">
        <f>IFERROR(+VLOOKUP(BN460,インプットシート!$B:$Z,25,0),"")</f>
        <v/>
      </c>
      <c r="BP460" s="165" t="str">
        <f>IFERROR(+VLOOKUP(BN460,インプットシート!$B:$Z,21,0),"")</f>
        <v/>
      </c>
      <c r="BQ460">
        <v>205</v>
      </c>
      <c r="BR460" s="165" t="str">
        <f t="shared" si="143"/>
        <v>2年目賃金（職員）205</v>
      </c>
      <c r="BS460" s="165" t="str">
        <f>IFERROR(+VLOOKUP(BR460,インプットシート!$B:$Z,25,0),"")</f>
        <v/>
      </c>
      <c r="BT460" s="165" t="str">
        <f>IFERROR(+VLOOKUP(BR460,インプットシート!$B:$Z,21,0),"")</f>
        <v/>
      </c>
    </row>
    <row r="461" spans="1:72">
      <c r="A461">
        <v>206</v>
      </c>
      <c r="B461" s="165" t="str">
        <f t="shared" si="126"/>
        <v>2年目謝金206</v>
      </c>
      <c r="C461" s="165" t="str">
        <f>IFERROR(+VLOOKUP(B461,インプットシート!$B:$Z,25,0),"")</f>
        <v/>
      </c>
      <c r="D461" s="165" t="str">
        <f>IFERROR(+VLOOKUP(B461,インプットシート!$B:$Z,21,0),"")</f>
        <v/>
      </c>
      <c r="E461">
        <v>206</v>
      </c>
      <c r="F461" s="165" t="str">
        <f t="shared" si="127"/>
        <v>2年目旅費206</v>
      </c>
      <c r="G461" s="165" t="str">
        <f>IFERROR(+VLOOKUP(F461,インプットシート!$B:$Z,25,0),"")</f>
        <v/>
      </c>
      <c r="H461" s="165" t="str">
        <f>IFERROR(+VLOOKUP(F461,インプットシート!$B:$Z,21,0),"")</f>
        <v/>
      </c>
      <c r="I461">
        <v>206</v>
      </c>
      <c r="J461" s="165" t="str">
        <f t="shared" si="128"/>
        <v>2年目賃金（アルバイト）206</v>
      </c>
      <c r="K461" s="165" t="str">
        <f>IFERROR(+VLOOKUP(J461,インプットシート!$B:$Z,25,0),"")</f>
        <v/>
      </c>
      <c r="L461" s="165" t="str">
        <f>IFERROR(+VLOOKUP(J461,インプットシート!$B:$Z,21,0),"")</f>
        <v/>
      </c>
      <c r="M461">
        <v>206</v>
      </c>
      <c r="N461" s="165" t="str">
        <f t="shared" si="129"/>
        <v>2年目家賃206</v>
      </c>
      <c r="O461" s="165" t="str">
        <f>IFERROR(+VLOOKUP(N461,インプットシート!$B:$Z,25,0),"")</f>
        <v/>
      </c>
      <c r="P461" s="165" t="str">
        <f>IFERROR(+VLOOKUP(N461,インプットシート!$B:$Z,21,0),"")</f>
        <v/>
      </c>
      <c r="Q461">
        <v>206</v>
      </c>
      <c r="R461" s="165" t="str">
        <f t="shared" si="130"/>
        <v>2年目光熱水費206</v>
      </c>
      <c r="S461" s="165" t="str">
        <f>IFERROR(+VLOOKUP(R461,インプットシート!$B:$Z,25,0),"")</f>
        <v/>
      </c>
      <c r="T461" s="165" t="str">
        <f>IFERROR(+VLOOKUP(R461,インプットシート!$B:$Z,21,0),"")</f>
        <v/>
      </c>
      <c r="U461">
        <v>206</v>
      </c>
      <c r="V461" s="165" t="str">
        <f t="shared" si="131"/>
        <v>2年目備品購入費206</v>
      </c>
      <c r="W461" s="165" t="str">
        <f>IFERROR(+VLOOKUP(V461,インプットシート!$B:$Z,25,0),"")</f>
        <v/>
      </c>
      <c r="X461" s="165" t="str">
        <f>IFERROR(+VLOOKUP(V461,インプットシート!$B:$Z,21,0),"")</f>
        <v/>
      </c>
      <c r="Y461">
        <v>206</v>
      </c>
      <c r="Z461" s="165" t="str">
        <f t="shared" si="132"/>
        <v>2年目消耗品費206</v>
      </c>
      <c r="AA461" s="165" t="str">
        <f>IFERROR(+VLOOKUP(Z461,インプットシート!$B:$Z,25,0),"")</f>
        <v/>
      </c>
      <c r="AB461" s="165" t="str">
        <f>IFERROR(+VLOOKUP(Z461,インプットシート!$B:$Z,21,0),"")</f>
        <v/>
      </c>
      <c r="AC461">
        <v>206</v>
      </c>
      <c r="AD461" s="165" t="str">
        <f t="shared" si="133"/>
        <v>2年目借料損料206</v>
      </c>
      <c r="AE461" s="165" t="str">
        <f>IFERROR(+VLOOKUP(AD461,インプットシート!$B:$Z,25,0),"")</f>
        <v/>
      </c>
      <c r="AF461" s="165" t="str">
        <f>IFERROR(+VLOOKUP(AD461,インプットシート!$B:$Z,21,0),"")</f>
        <v/>
      </c>
      <c r="AG461">
        <v>206</v>
      </c>
      <c r="AH461" s="165" t="str">
        <f t="shared" si="134"/>
        <v>2年目印刷製本費206</v>
      </c>
      <c r="AI461" s="165" t="str">
        <f>IFERROR(+VLOOKUP(AH461,インプットシート!$B:$Z,25,0),"")</f>
        <v/>
      </c>
      <c r="AJ461" s="165" t="str">
        <f>IFERROR(+VLOOKUP(AH461,インプットシート!$B:$Z,21,0),"")</f>
        <v/>
      </c>
      <c r="AK461">
        <v>206</v>
      </c>
      <c r="AL461" s="165" t="str">
        <f t="shared" si="135"/>
        <v>2年目通信運搬費206</v>
      </c>
      <c r="AM461" s="165" t="str">
        <f>IFERROR(+VLOOKUP(AL461,インプットシート!$B:$Z,25,0),"")</f>
        <v/>
      </c>
      <c r="AN461" s="165" t="str">
        <f>IFERROR(+VLOOKUP(AL461,インプットシート!$B:$Z,21,0),"")</f>
        <v/>
      </c>
      <c r="AO461">
        <v>206</v>
      </c>
      <c r="AP461" s="165" t="str">
        <f t="shared" si="136"/>
        <v>2年目委託費206</v>
      </c>
      <c r="AQ461" s="165" t="str">
        <f>IFERROR(+VLOOKUP(AP461,インプットシート!$B:$Z,25,0),"")</f>
        <v/>
      </c>
      <c r="AR461" s="165" t="str">
        <f>IFERROR(+VLOOKUP(AP461,インプットシート!$B:$Z,21,0),"")</f>
        <v/>
      </c>
      <c r="AS461">
        <v>206</v>
      </c>
      <c r="AT461" s="165" t="str">
        <f t="shared" si="137"/>
        <v>2年目雑役務費206</v>
      </c>
      <c r="AU461" s="165" t="str">
        <f>IFERROR(+VLOOKUP(AT461,インプットシート!$B:$Z,25,0),"")</f>
        <v/>
      </c>
      <c r="AV461" s="165" t="str">
        <f>IFERROR(+VLOOKUP(AT461,インプットシート!$B:$Z,21,0),"")</f>
        <v/>
      </c>
      <c r="AW461">
        <v>206</v>
      </c>
      <c r="AX461" s="165" t="str">
        <f t="shared" si="138"/>
        <v>2年目保険料206</v>
      </c>
      <c r="AY461" s="165" t="str">
        <f>IFERROR(+VLOOKUP(AX461,インプットシート!$B:$Z,25,0),"")</f>
        <v/>
      </c>
      <c r="AZ461" s="165" t="str">
        <f>IFERROR(+VLOOKUP(AX461,インプットシート!$B:$Z,21,0),"")</f>
        <v/>
      </c>
      <c r="BA461">
        <v>206</v>
      </c>
      <c r="BB461" s="165" t="str">
        <f t="shared" si="139"/>
        <v>2年目その他の経費206</v>
      </c>
      <c r="BC461" s="165" t="str">
        <f>IFERROR(+VLOOKUP(BB461,インプットシート!$B:$Z,25,0),"")</f>
        <v/>
      </c>
      <c r="BD461" s="165" t="str">
        <f>IFERROR(+VLOOKUP(BB461,インプットシート!$B:$Z,21,0),"")</f>
        <v/>
      </c>
      <c r="BE461">
        <v>206</v>
      </c>
      <c r="BF461" s="165" t="str">
        <f t="shared" si="140"/>
        <v>2年目参加費収入206</v>
      </c>
      <c r="BG461" s="165" t="str">
        <f>IFERROR(+VLOOKUP(BF461,インプットシート!$B:$Z,25,0),"")</f>
        <v/>
      </c>
      <c r="BH461" s="165" t="str">
        <f>IFERROR(+VLOOKUP(BF461,インプットシート!$B:$Z,21,0),"")</f>
        <v/>
      </c>
      <c r="BI461">
        <v>206</v>
      </c>
      <c r="BJ461" s="165" t="str">
        <f t="shared" si="141"/>
        <v>2年目寄付金・協賛金収入206</v>
      </c>
      <c r="BK461" s="165" t="str">
        <f>IFERROR(+VLOOKUP(BJ461,インプットシート!$B:$Z,25,0),"")</f>
        <v/>
      </c>
      <c r="BL461" s="165" t="str">
        <f>IFERROR(+VLOOKUP(BJ461,インプットシート!$B:$Z,21,0),"")</f>
        <v/>
      </c>
      <c r="BM461">
        <v>206</v>
      </c>
      <c r="BN461" s="165" t="str">
        <f t="shared" si="142"/>
        <v>2年目一般会計繰入金206</v>
      </c>
      <c r="BO461" s="165" t="str">
        <f>IFERROR(+VLOOKUP(BN461,インプットシート!$B:$Z,25,0),"")</f>
        <v/>
      </c>
      <c r="BP461" s="165" t="str">
        <f>IFERROR(+VLOOKUP(BN461,インプットシート!$B:$Z,21,0),"")</f>
        <v/>
      </c>
      <c r="BQ461">
        <v>206</v>
      </c>
      <c r="BR461" s="165" t="str">
        <f t="shared" si="143"/>
        <v>2年目賃金（職員）206</v>
      </c>
      <c r="BS461" s="165" t="str">
        <f>IFERROR(+VLOOKUP(BR461,インプットシート!$B:$Z,25,0),"")</f>
        <v/>
      </c>
      <c r="BT461" s="165" t="str">
        <f>IFERROR(+VLOOKUP(BR461,インプットシート!$B:$Z,21,0),"")</f>
        <v/>
      </c>
    </row>
    <row r="462" spans="1:72">
      <c r="A462">
        <v>207</v>
      </c>
      <c r="B462" s="165" t="str">
        <f t="shared" si="126"/>
        <v>2年目謝金207</v>
      </c>
      <c r="C462" s="165" t="str">
        <f>IFERROR(+VLOOKUP(B462,インプットシート!$B:$Z,25,0),"")</f>
        <v/>
      </c>
      <c r="D462" s="165" t="str">
        <f>IFERROR(+VLOOKUP(B462,インプットシート!$B:$Z,21,0),"")</f>
        <v/>
      </c>
      <c r="E462">
        <v>207</v>
      </c>
      <c r="F462" s="165" t="str">
        <f t="shared" si="127"/>
        <v>2年目旅費207</v>
      </c>
      <c r="G462" s="165" t="str">
        <f>IFERROR(+VLOOKUP(F462,インプットシート!$B:$Z,25,0),"")</f>
        <v/>
      </c>
      <c r="H462" s="165" t="str">
        <f>IFERROR(+VLOOKUP(F462,インプットシート!$B:$Z,21,0),"")</f>
        <v/>
      </c>
      <c r="I462">
        <v>207</v>
      </c>
      <c r="J462" s="165" t="str">
        <f t="shared" si="128"/>
        <v>2年目賃金（アルバイト）207</v>
      </c>
      <c r="K462" s="165" t="str">
        <f>IFERROR(+VLOOKUP(J462,インプットシート!$B:$Z,25,0),"")</f>
        <v/>
      </c>
      <c r="L462" s="165" t="str">
        <f>IFERROR(+VLOOKUP(J462,インプットシート!$B:$Z,21,0),"")</f>
        <v/>
      </c>
      <c r="M462">
        <v>207</v>
      </c>
      <c r="N462" s="165" t="str">
        <f t="shared" si="129"/>
        <v>2年目家賃207</v>
      </c>
      <c r="O462" s="165" t="str">
        <f>IFERROR(+VLOOKUP(N462,インプットシート!$B:$Z,25,0),"")</f>
        <v/>
      </c>
      <c r="P462" s="165" t="str">
        <f>IFERROR(+VLOOKUP(N462,インプットシート!$B:$Z,21,0),"")</f>
        <v/>
      </c>
      <c r="Q462">
        <v>207</v>
      </c>
      <c r="R462" s="165" t="str">
        <f t="shared" si="130"/>
        <v>2年目光熱水費207</v>
      </c>
      <c r="S462" s="165" t="str">
        <f>IFERROR(+VLOOKUP(R462,インプットシート!$B:$Z,25,0),"")</f>
        <v/>
      </c>
      <c r="T462" s="165" t="str">
        <f>IFERROR(+VLOOKUP(R462,インプットシート!$B:$Z,21,0),"")</f>
        <v/>
      </c>
      <c r="U462">
        <v>207</v>
      </c>
      <c r="V462" s="165" t="str">
        <f t="shared" si="131"/>
        <v>2年目備品購入費207</v>
      </c>
      <c r="W462" s="165" t="str">
        <f>IFERROR(+VLOOKUP(V462,インプットシート!$B:$Z,25,0),"")</f>
        <v/>
      </c>
      <c r="X462" s="165" t="str">
        <f>IFERROR(+VLOOKUP(V462,インプットシート!$B:$Z,21,0),"")</f>
        <v/>
      </c>
      <c r="Y462">
        <v>207</v>
      </c>
      <c r="Z462" s="165" t="str">
        <f t="shared" si="132"/>
        <v>2年目消耗品費207</v>
      </c>
      <c r="AA462" s="165" t="str">
        <f>IFERROR(+VLOOKUP(Z462,インプットシート!$B:$Z,25,0),"")</f>
        <v/>
      </c>
      <c r="AB462" s="165" t="str">
        <f>IFERROR(+VLOOKUP(Z462,インプットシート!$B:$Z,21,0),"")</f>
        <v/>
      </c>
      <c r="AC462">
        <v>207</v>
      </c>
      <c r="AD462" s="165" t="str">
        <f t="shared" si="133"/>
        <v>2年目借料損料207</v>
      </c>
      <c r="AE462" s="165" t="str">
        <f>IFERROR(+VLOOKUP(AD462,インプットシート!$B:$Z,25,0),"")</f>
        <v/>
      </c>
      <c r="AF462" s="165" t="str">
        <f>IFERROR(+VLOOKUP(AD462,インプットシート!$B:$Z,21,0),"")</f>
        <v/>
      </c>
      <c r="AG462">
        <v>207</v>
      </c>
      <c r="AH462" s="165" t="str">
        <f t="shared" si="134"/>
        <v>2年目印刷製本費207</v>
      </c>
      <c r="AI462" s="165" t="str">
        <f>IFERROR(+VLOOKUP(AH462,インプットシート!$B:$Z,25,0),"")</f>
        <v/>
      </c>
      <c r="AJ462" s="165" t="str">
        <f>IFERROR(+VLOOKUP(AH462,インプットシート!$B:$Z,21,0),"")</f>
        <v/>
      </c>
      <c r="AK462">
        <v>207</v>
      </c>
      <c r="AL462" s="165" t="str">
        <f t="shared" si="135"/>
        <v>2年目通信運搬費207</v>
      </c>
      <c r="AM462" s="165" t="str">
        <f>IFERROR(+VLOOKUP(AL462,インプットシート!$B:$Z,25,0),"")</f>
        <v/>
      </c>
      <c r="AN462" s="165" t="str">
        <f>IFERROR(+VLOOKUP(AL462,インプットシート!$B:$Z,21,0),"")</f>
        <v/>
      </c>
      <c r="AO462">
        <v>207</v>
      </c>
      <c r="AP462" s="165" t="str">
        <f t="shared" si="136"/>
        <v>2年目委託費207</v>
      </c>
      <c r="AQ462" s="165" t="str">
        <f>IFERROR(+VLOOKUP(AP462,インプットシート!$B:$Z,25,0),"")</f>
        <v/>
      </c>
      <c r="AR462" s="165" t="str">
        <f>IFERROR(+VLOOKUP(AP462,インプットシート!$B:$Z,21,0),"")</f>
        <v/>
      </c>
      <c r="AS462">
        <v>207</v>
      </c>
      <c r="AT462" s="165" t="str">
        <f t="shared" si="137"/>
        <v>2年目雑役務費207</v>
      </c>
      <c r="AU462" s="165" t="str">
        <f>IFERROR(+VLOOKUP(AT462,インプットシート!$B:$Z,25,0),"")</f>
        <v/>
      </c>
      <c r="AV462" s="165" t="str">
        <f>IFERROR(+VLOOKUP(AT462,インプットシート!$B:$Z,21,0),"")</f>
        <v/>
      </c>
      <c r="AW462">
        <v>207</v>
      </c>
      <c r="AX462" s="165" t="str">
        <f t="shared" si="138"/>
        <v>2年目保険料207</v>
      </c>
      <c r="AY462" s="165" t="str">
        <f>IFERROR(+VLOOKUP(AX462,インプットシート!$B:$Z,25,0),"")</f>
        <v/>
      </c>
      <c r="AZ462" s="165" t="str">
        <f>IFERROR(+VLOOKUP(AX462,インプットシート!$B:$Z,21,0),"")</f>
        <v/>
      </c>
      <c r="BA462">
        <v>207</v>
      </c>
      <c r="BB462" s="165" t="str">
        <f t="shared" si="139"/>
        <v>2年目その他の経費207</v>
      </c>
      <c r="BC462" s="165" t="str">
        <f>IFERROR(+VLOOKUP(BB462,インプットシート!$B:$Z,25,0),"")</f>
        <v/>
      </c>
      <c r="BD462" s="165" t="str">
        <f>IFERROR(+VLOOKUP(BB462,インプットシート!$B:$Z,21,0),"")</f>
        <v/>
      </c>
      <c r="BE462">
        <v>207</v>
      </c>
      <c r="BF462" s="165" t="str">
        <f t="shared" si="140"/>
        <v>2年目参加費収入207</v>
      </c>
      <c r="BG462" s="165" t="str">
        <f>IFERROR(+VLOOKUP(BF462,インプットシート!$B:$Z,25,0),"")</f>
        <v/>
      </c>
      <c r="BH462" s="165" t="str">
        <f>IFERROR(+VLOOKUP(BF462,インプットシート!$B:$Z,21,0),"")</f>
        <v/>
      </c>
      <c r="BI462">
        <v>207</v>
      </c>
      <c r="BJ462" s="165" t="str">
        <f t="shared" si="141"/>
        <v>2年目寄付金・協賛金収入207</v>
      </c>
      <c r="BK462" s="165" t="str">
        <f>IFERROR(+VLOOKUP(BJ462,インプットシート!$B:$Z,25,0),"")</f>
        <v/>
      </c>
      <c r="BL462" s="165" t="str">
        <f>IFERROR(+VLOOKUP(BJ462,インプットシート!$B:$Z,21,0),"")</f>
        <v/>
      </c>
      <c r="BM462">
        <v>207</v>
      </c>
      <c r="BN462" s="165" t="str">
        <f t="shared" si="142"/>
        <v>2年目一般会計繰入金207</v>
      </c>
      <c r="BO462" s="165" t="str">
        <f>IFERROR(+VLOOKUP(BN462,インプットシート!$B:$Z,25,0),"")</f>
        <v/>
      </c>
      <c r="BP462" s="165" t="str">
        <f>IFERROR(+VLOOKUP(BN462,インプットシート!$B:$Z,21,0),"")</f>
        <v/>
      </c>
      <c r="BQ462">
        <v>207</v>
      </c>
      <c r="BR462" s="165" t="str">
        <f t="shared" si="143"/>
        <v>2年目賃金（職員）207</v>
      </c>
      <c r="BS462" s="165" t="str">
        <f>IFERROR(+VLOOKUP(BR462,インプットシート!$B:$Z,25,0),"")</f>
        <v/>
      </c>
      <c r="BT462" s="165" t="str">
        <f>IFERROR(+VLOOKUP(BR462,インプットシート!$B:$Z,21,0),"")</f>
        <v/>
      </c>
    </row>
    <row r="463" spans="1:72">
      <c r="A463">
        <v>208</v>
      </c>
      <c r="B463" s="165" t="str">
        <f t="shared" si="126"/>
        <v>2年目謝金208</v>
      </c>
      <c r="C463" s="165" t="str">
        <f>IFERROR(+VLOOKUP(B463,インプットシート!$B:$Z,25,0),"")</f>
        <v/>
      </c>
      <c r="D463" s="165" t="str">
        <f>IFERROR(+VLOOKUP(B463,インプットシート!$B:$Z,21,0),"")</f>
        <v/>
      </c>
      <c r="E463">
        <v>208</v>
      </c>
      <c r="F463" s="165" t="str">
        <f t="shared" si="127"/>
        <v>2年目旅費208</v>
      </c>
      <c r="G463" s="165" t="str">
        <f>IFERROR(+VLOOKUP(F463,インプットシート!$B:$Z,25,0),"")</f>
        <v/>
      </c>
      <c r="H463" s="165" t="str">
        <f>IFERROR(+VLOOKUP(F463,インプットシート!$B:$Z,21,0),"")</f>
        <v/>
      </c>
      <c r="I463">
        <v>208</v>
      </c>
      <c r="J463" s="165" t="str">
        <f t="shared" si="128"/>
        <v>2年目賃金（アルバイト）208</v>
      </c>
      <c r="K463" s="165" t="str">
        <f>IFERROR(+VLOOKUP(J463,インプットシート!$B:$Z,25,0),"")</f>
        <v/>
      </c>
      <c r="L463" s="165" t="str">
        <f>IFERROR(+VLOOKUP(J463,インプットシート!$B:$Z,21,0),"")</f>
        <v/>
      </c>
      <c r="M463">
        <v>208</v>
      </c>
      <c r="N463" s="165" t="str">
        <f t="shared" si="129"/>
        <v>2年目家賃208</v>
      </c>
      <c r="O463" s="165" t="str">
        <f>IFERROR(+VLOOKUP(N463,インプットシート!$B:$Z,25,0),"")</f>
        <v/>
      </c>
      <c r="P463" s="165" t="str">
        <f>IFERROR(+VLOOKUP(N463,インプットシート!$B:$Z,21,0),"")</f>
        <v/>
      </c>
      <c r="Q463">
        <v>208</v>
      </c>
      <c r="R463" s="165" t="str">
        <f t="shared" si="130"/>
        <v>2年目光熱水費208</v>
      </c>
      <c r="S463" s="165" t="str">
        <f>IFERROR(+VLOOKUP(R463,インプットシート!$B:$Z,25,0),"")</f>
        <v/>
      </c>
      <c r="T463" s="165" t="str">
        <f>IFERROR(+VLOOKUP(R463,インプットシート!$B:$Z,21,0),"")</f>
        <v/>
      </c>
      <c r="U463">
        <v>208</v>
      </c>
      <c r="V463" s="165" t="str">
        <f t="shared" si="131"/>
        <v>2年目備品購入費208</v>
      </c>
      <c r="W463" s="165" t="str">
        <f>IFERROR(+VLOOKUP(V463,インプットシート!$B:$Z,25,0),"")</f>
        <v/>
      </c>
      <c r="X463" s="165" t="str">
        <f>IFERROR(+VLOOKUP(V463,インプットシート!$B:$Z,21,0),"")</f>
        <v/>
      </c>
      <c r="Y463">
        <v>208</v>
      </c>
      <c r="Z463" s="165" t="str">
        <f t="shared" si="132"/>
        <v>2年目消耗品費208</v>
      </c>
      <c r="AA463" s="165" t="str">
        <f>IFERROR(+VLOOKUP(Z463,インプットシート!$B:$Z,25,0),"")</f>
        <v/>
      </c>
      <c r="AB463" s="165" t="str">
        <f>IFERROR(+VLOOKUP(Z463,インプットシート!$B:$Z,21,0),"")</f>
        <v/>
      </c>
      <c r="AC463">
        <v>208</v>
      </c>
      <c r="AD463" s="165" t="str">
        <f t="shared" si="133"/>
        <v>2年目借料損料208</v>
      </c>
      <c r="AE463" s="165" t="str">
        <f>IFERROR(+VLOOKUP(AD463,インプットシート!$B:$Z,25,0),"")</f>
        <v/>
      </c>
      <c r="AF463" s="165" t="str">
        <f>IFERROR(+VLOOKUP(AD463,インプットシート!$B:$Z,21,0),"")</f>
        <v/>
      </c>
      <c r="AG463">
        <v>208</v>
      </c>
      <c r="AH463" s="165" t="str">
        <f t="shared" si="134"/>
        <v>2年目印刷製本費208</v>
      </c>
      <c r="AI463" s="165" t="str">
        <f>IFERROR(+VLOOKUP(AH463,インプットシート!$B:$Z,25,0),"")</f>
        <v/>
      </c>
      <c r="AJ463" s="165" t="str">
        <f>IFERROR(+VLOOKUP(AH463,インプットシート!$B:$Z,21,0),"")</f>
        <v/>
      </c>
      <c r="AK463">
        <v>208</v>
      </c>
      <c r="AL463" s="165" t="str">
        <f t="shared" si="135"/>
        <v>2年目通信運搬費208</v>
      </c>
      <c r="AM463" s="165" t="str">
        <f>IFERROR(+VLOOKUP(AL463,インプットシート!$B:$Z,25,0),"")</f>
        <v/>
      </c>
      <c r="AN463" s="165" t="str">
        <f>IFERROR(+VLOOKUP(AL463,インプットシート!$B:$Z,21,0),"")</f>
        <v/>
      </c>
      <c r="AO463">
        <v>208</v>
      </c>
      <c r="AP463" s="165" t="str">
        <f t="shared" si="136"/>
        <v>2年目委託費208</v>
      </c>
      <c r="AQ463" s="165" t="str">
        <f>IFERROR(+VLOOKUP(AP463,インプットシート!$B:$Z,25,0),"")</f>
        <v/>
      </c>
      <c r="AR463" s="165" t="str">
        <f>IFERROR(+VLOOKUP(AP463,インプットシート!$B:$Z,21,0),"")</f>
        <v/>
      </c>
      <c r="AS463">
        <v>208</v>
      </c>
      <c r="AT463" s="165" t="str">
        <f t="shared" si="137"/>
        <v>2年目雑役務費208</v>
      </c>
      <c r="AU463" s="165" t="str">
        <f>IFERROR(+VLOOKUP(AT463,インプットシート!$B:$Z,25,0),"")</f>
        <v/>
      </c>
      <c r="AV463" s="165" t="str">
        <f>IFERROR(+VLOOKUP(AT463,インプットシート!$B:$Z,21,0),"")</f>
        <v/>
      </c>
      <c r="AW463">
        <v>208</v>
      </c>
      <c r="AX463" s="165" t="str">
        <f t="shared" si="138"/>
        <v>2年目保険料208</v>
      </c>
      <c r="AY463" s="165" t="str">
        <f>IFERROR(+VLOOKUP(AX463,インプットシート!$B:$Z,25,0),"")</f>
        <v/>
      </c>
      <c r="AZ463" s="165" t="str">
        <f>IFERROR(+VLOOKUP(AX463,インプットシート!$B:$Z,21,0),"")</f>
        <v/>
      </c>
      <c r="BA463">
        <v>208</v>
      </c>
      <c r="BB463" s="165" t="str">
        <f t="shared" si="139"/>
        <v>2年目その他の経費208</v>
      </c>
      <c r="BC463" s="165" t="str">
        <f>IFERROR(+VLOOKUP(BB463,インプットシート!$B:$Z,25,0),"")</f>
        <v/>
      </c>
      <c r="BD463" s="165" t="str">
        <f>IFERROR(+VLOOKUP(BB463,インプットシート!$B:$Z,21,0),"")</f>
        <v/>
      </c>
      <c r="BE463">
        <v>208</v>
      </c>
      <c r="BF463" s="165" t="str">
        <f t="shared" si="140"/>
        <v>2年目参加費収入208</v>
      </c>
      <c r="BG463" s="165" t="str">
        <f>IFERROR(+VLOOKUP(BF463,インプットシート!$B:$Z,25,0),"")</f>
        <v/>
      </c>
      <c r="BH463" s="165" t="str">
        <f>IFERROR(+VLOOKUP(BF463,インプットシート!$B:$Z,21,0),"")</f>
        <v/>
      </c>
      <c r="BI463">
        <v>208</v>
      </c>
      <c r="BJ463" s="165" t="str">
        <f t="shared" si="141"/>
        <v>2年目寄付金・協賛金収入208</v>
      </c>
      <c r="BK463" s="165" t="str">
        <f>IFERROR(+VLOOKUP(BJ463,インプットシート!$B:$Z,25,0),"")</f>
        <v/>
      </c>
      <c r="BL463" s="165" t="str">
        <f>IFERROR(+VLOOKUP(BJ463,インプットシート!$B:$Z,21,0),"")</f>
        <v/>
      </c>
      <c r="BM463">
        <v>208</v>
      </c>
      <c r="BN463" s="165" t="str">
        <f t="shared" si="142"/>
        <v>2年目一般会計繰入金208</v>
      </c>
      <c r="BO463" s="165" t="str">
        <f>IFERROR(+VLOOKUP(BN463,インプットシート!$B:$Z,25,0),"")</f>
        <v/>
      </c>
      <c r="BP463" s="165" t="str">
        <f>IFERROR(+VLOOKUP(BN463,インプットシート!$B:$Z,21,0),"")</f>
        <v/>
      </c>
      <c r="BQ463">
        <v>208</v>
      </c>
      <c r="BR463" s="165" t="str">
        <f t="shared" si="143"/>
        <v>2年目賃金（職員）208</v>
      </c>
      <c r="BS463" s="165" t="str">
        <f>IFERROR(+VLOOKUP(BR463,インプットシート!$B:$Z,25,0),"")</f>
        <v/>
      </c>
      <c r="BT463" s="165" t="str">
        <f>IFERROR(+VLOOKUP(BR463,インプットシート!$B:$Z,21,0),"")</f>
        <v/>
      </c>
    </row>
    <row r="464" spans="1:72">
      <c r="A464">
        <v>209</v>
      </c>
      <c r="B464" s="165" t="str">
        <f t="shared" si="126"/>
        <v>2年目謝金209</v>
      </c>
      <c r="C464" s="165" t="str">
        <f>IFERROR(+VLOOKUP(B464,インプットシート!$B:$Z,25,0),"")</f>
        <v/>
      </c>
      <c r="D464" s="165" t="str">
        <f>IFERROR(+VLOOKUP(B464,インプットシート!$B:$Z,21,0),"")</f>
        <v/>
      </c>
      <c r="E464">
        <v>209</v>
      </c>
      <c r="F464" s="165" t="str">
        <f t="shared" si="127"/>
        <v>2年目旅費209</v>
      </c>
      <c r="G464" s="165" t="str">
        <f>IFERROR(+VLOOKUP(F464,インプットシート!$B:$Z,25,0),"")</f>
        <v/>
      </c>
      <c r="H464" s="165" t="str">
        <f>IFERROR(+VLOOKUP(F464,インプットシート!$B:$Z,21,0),"")</f>
        <v/>
      </c>
      <c r="I464">
        <v>209</v>
      </c>
      <c r="J464" s="165" t="str">
        <f t="shared" si="128"/>
        <v>2年目賃金（アルバイト）209</v>
      </c>
      <c r="K464" s="165" t="str">
        <f>IFERROR(+VLOOKUP(J464,インプットシート!$B:$Z,25,0),"")</f>
        <v/>
      </c>
      <c r="L464" s="165" t="str">
        <f>IFERROR(+VLOOKUP(J464,インプットシート!$B:$Z,21,0),"")</f>
        <v/>
      </c>
      <c r="M464">
        <v>209</v>
      </c>
      <c r="N464" s="165" t="str">
        <f t="shared" si="129"/>
        <v>2年目家賃209</v>
      </c>
      <c r="O464" s="165" t="str">
        <f>IFERROR(+VLOOKUP(N464,インプットシート!$B:$Z,25,0),"")</f>
        <v/>
      </c>
      <c r="P464" s="165" t="str">
        <f>IFERROR(+VLOOKUP(N464,インプットシート!$B:$Z,21,0),"")</f>
        <v/>
      </c>
      <c r="Q464">
        <v>209</v>
      </c>
      <c r="R464" s="165" t="str">
        <f t="shared" si="130"/>
        <v>2年目光熱水費209</v>
      </c>
      <c r="S464" s="165" t="str">
        <f>IFERROR(+VLOOKUP(R464,インプットシート!$B:$Z,25,0),"")</f>
        <v/>
      </c>
      <c r="T464" s="165" t="str">
        <f>IFERROR(+VLOOKUP(R464,インプットシート!$B:$Z,21,0),"")</f>
        <v/>
      </c>
      <c r="U464">
        <v>209</v>
      </c>
      <c r="V464" s="165" t="str">
        <f t="shared" si="131"/>
        <v>2年目備品購入費209</v>
      </c>
      <c r="W464" s="165" t="str">
        <f>IFERROR(+VLOOKUP(V464,インプットシート!$B:$Z,25,0),"")</f>
        <v/>
      </c>
      <c r="X464" s="165" t="str">
        <f>IFERROR(+VLOOKUP(V464,インプットシート!$B:$Z,21,0),"")</f>
        <v/>
      </c>
      <c r="Y464">
        <v>209</v>
      </c>
      <c r="Z464" s="165" t="str">
        <f t="shared" si="132"/>
        <v>2年目消耗品費209</v>
      </c>
      <c r="AA464" s="165" t="str">
        <f>IFERROR(+VLOOKUP(Z464,インプットシート!$B:$Z,25,0),"")</f>
        <v/>
      </c>
      <c r="AB464" s="165" t="str">
        <f>IFERROR(+VLOOKUP(Z464,インプットシート!$B:$Z,21,0),"")</f>
        <v/>
      </c>
      <c r="AC464">
        <v>209</v>
      </c>
      <c r="AD464" s="165" t="str">
        <f t="shared" si="133"/>
        <v>2年目借料損料209</v>
      </c>
      <c r="AE464" s="165" t="str">
        <f>IFERROR(+VLOOKUP(AD464,インプットシート!$B:$Z,25,0),"")</f>
        <v/>
      </c>
      <c r="AF464" s="165" t="str">
        <f>IFERROR(+VLOOKUP(AD464,インプットシート!$B:$Z,21,0),"")</f>
        <v/>
      </c>
      <c r="AG464">
        <v>209</v>
      </c>
      <c r="AH464" s="165" t="str">
        <f t="shared" si="134"/>
        <v>2年目印刷製本費209</v>
      </c>
      <c r="AI464" s="165" t="str">
        <f>IFERROR(+VLOOKUP(AH464,インプットシート!$B:$Z,25,0),"")</f>
        <v/>
      </c>
      <c r="AJ464" s="165" t="str">
        <f>IFERROR(+VLOOKUP(AH464,インプットシート!$B:$Z,21,0),"")</f>
        <v/>
      </c>
      <c r="AK464">
        <v>209</v>
      </c>
      <c r="AL464" s="165" t="str">
        <f t="shared" si="135"/>
        <v>2年目通信運搬費209</v>
      </c>
      <c r="AM464" s="165" t="str">
        <f>IFERROR(+VLOOKUP(AL464,インプットシート!$B:$Z,25,0),"")</f>
        <v/>
      </c>
      <c r="AN464" s="165" t="str">
        <f>IFERROR(+VLOOKUP(AL464,インプットシート!$B:$Z,21,0),"")</f>
        <v/>
      </c>
      <c r="AO464">
        <v>209</v>
      </c>
      <c r="AP464" s="165" t="str">
        <f t="shared" si="136"/>
        <v>2年目委託費209</v>
      </c>
      <c r="AQ464" s="165" t="str">
        <f>IFERROR(+VLOOKUP(AP464,インプットシート!$B:$Z,25,0),"")</f>
        <v/>
      </c>
      <c r="AR464" s="165" t="str">
        <f>IFERROR(+VLOOKUP(AP464,インプットシート!$B:$Z,21,0),"")</f>
        <v/>
      </c>
      <c r="AS464">
        <v>209</v>
      </c>
      <c r="AT464" s="165" t="str">
        <f t="shared" si="137"/>
        <v>2年目雑役務費209</v>
      </c>
      <c r="AU464" s="165" t="str">
        <f>IFERROR(+VLOOKUP(AT464,インプットシート!$B:$Z,25,0),"")</f>
        <v/>
      </c>
      <c r="AV464" s="165" t="str">
        <f>IFERROR(+VLOOKUP(AT464,インプットシート!$B:$Z,21,0),"")</f>
        <v/>
      </c>
      <c r="AW464">
        <v>209</v>
      </c>
      <c r="AX464" s="165" t="str">
        <f t="shared" si="138"/>
        <v>2年目保険料209</v>
      </c>
      <c r="AY464" s="165" t="str">
        <f>IFERROR(+VLOOKUP(AX464,インプットシート!$B:$Z,25,0),"")</f>
        <v/>
      </c>
      <c r="AZ464" s="165" t="str">
        <f>IFERROR(+VLOOKUP(AX464,インプットシート!$B:$Z,21,0),"")</f>
        <v/>
      </c>
      <c r="BA464">
        <v>209</v>
      </c>
      <c r="BB464" s="165" t="str">
        <f t="shared" si="139"/>
        <v>2年目その他の経費209</v>
      </c>
      <c r="BC464" s="165" t="str">
        <f>IFERROR(+VLOOKUP(BB464,インプットシート!$B:$Z,25,0),"")</f>
        <v/>
      </c>
      <c r="BD464" s="165" t="str">
        <f>IFERROR(+VLOOKUP(BB464,インプットシート!$B:$Z,21,0),"")</f>
        <v/>
      </c>
      <c r="BE464">
        <v>209</v>
      </c>
      <c r="BF464" s="165" t="str">
        <f t="shared" si="140"/>
        <v>2年目参加費収入209</v>
      </c>
      <c r="BG464" s="165" t="str">
        <f>IFERROR(+VLOOKUP(BF464,インプットシート!$B:$Z,25,0),"")</f>
        <v/>
      </c>
      <c r="BH464" s="165" t="str">
        <f>IFERROR(+VLOOKUP(BF464,インプットシート!$B:$Z,21,0),"")</f>
        <v/>
      </c>
      <c r="BI464">
        <v>209</v>
      </c>
      <c r="BJ464" s="165" t="str">
        <f t="shared" si="141"/>
        <v>2年目寄付金・協賛金収入209</v>
      </c>
      <c r="BK464" s="165" t="str">
        <f>IFERROR(+VLOOKUP(BJ464,インプットシート!$B:$Z,25,0),"")</f>
        <v/>
      </c>
      <c r="BL464" s="165" t="str">
        <f>IFERROR(+VLOOKUP(BJ464,インプットシート!$B:$Z,21,0),"")</f>
        <v/>
      </c>
      <c r="BM464">
        <v>209</v>
      </c>
      <c r="BN464" s="165" t="str">
        <f t="shared" si="142"/>
        <v>2年目一般会計繰入金209</v>
      </c>
      <c r="BO464" s="165" t="str">
        <f>IFERROR(+VLOOKUP(BN464,インプットシート!$B:$Z,25,0),"")</f>
        <v/>
      </c>
      <c r="BP464" s="165" t="str">
        <f>IFERROR(+VLOOKUP(BN464,インプットシート!$B:$Z,21,0),"")</f>
        <v/>
      </c>
      <c r="BQ464">
        <v>209</v>
      </c>
      <c r="BR464" s="165" t="str">
        <f t="shared" si="143"/>
        <v>2年目賃金（職員）209</v>
      </c>
      <c r="BS464" s="165" t="str">
        <f>IFERROR(+VLOOKUP(BR464,インプットシート!$B:$Z,25,0),"")</f>
        <v/>
      </c>
      <c r="BT464" s="165" t="str">
        <f>IFERROR(+VLOOKUP(BR464,インプットシート!$B:$Z,21,0),"")</f>
        <v/>
      </c>
    </row>
    <row r="465" spans="1:72">
      <c r="A465">
        <v>210</v>
      </c>
      <c r="B465" s="165" t="str">
        <f t="shared" si="126"/>
        <v>2年目謝金210</v>
      </c>
      <c r="C465" s="165" t="str">
        <f>IFERROR(+VLOOKUP(B465,インプットシート!$B:$Z,25,0),"")</f>
        <v/>
      </c>
      <c r="D465" s="165" t="str">
        <f>IFERROR(+VLOOKUP(B465,インプットシート!$B:$Z,21,0),"")</f>
        <v/>
      </c>
      <c r="E465">
        <v>210</v>
      </c>
      <c r="F465" s="165" t="str">
        <f t="shared" si="127"/>
        <v>2年目旅費210</v>
      </c>
      <c r="G465" s="165" t="str">
        <f>IFERROR(+VLOOKUP(F465,インプットシート!$B:$Z,25,0),"")</f>
        <v/>
      </c>
      <c r="H465" s="165" t="str">
        <f>IFERROR(+VLOOKUP(F465,インプットシート!$B:$Z,21,0),"")</f>
        <v/>
      </c>
      <c r="I465">
        <v>210</v>
      </c>
      <c r="J465" s="165" t="str">
        <f t="shared" si="128"/>
        <v>2年目賃金（アルバイト）210</v>
      </c>
      <c r="K465" s="165" t="str">
        <f>IFERROR(+VLOOKUP(J465,インプットシート!$B:$Z,25,0),"")</f>
        <v/>
      </c>
      <c r="L465" s="165" t="str">
        <f>IFERROR(+VLOOKUP(J465,インプットシート!$B:$Z,21,0),"")</f>
        <v/>
      </c>
      <c r="M465">
        <v>210</v>
      </c>
      <c r="N465" s="165" t="str">
        <f t="shared" si="129"/>
        <v>2年目家賃210</v>
      </c>
      <c r="O465" s="165" t="str">
        <f>IFERROR(+VLOOKUP(N465,インプットシート!$B:$Z,25,0),"")</f>
        <v/>
      </c>
      <c r="P465" s="165" t="str">
        <f>IFERROR(+VLOOKUP(N465,インプットシート!$B:$Z,21,0),"")</f>
        <v/>
      </c>
      <c r="Q465">
        <v>210</v>
      </c>
      <c r="R465" s="165" t="str">
        <f t="shared" si="130"/>
        <v>2年目光熱水費210</v>
      </c>
      <c r="S465" s="165" t="str">
        <f>IFERROR(+VLOOKUP(R465,インプットシート!$B:$Z,25,0),"")</f>
        <v/>
      </c>
      <c r="T465" s="165" t="str">
        <f>IFERROR(+VLOOKUP(R465,インプットシート!$B:$Z,21,0),"")</f>
        <v/>
      </c>
      <c r="U465">
        <v>210</v>
      </c>
      <c r="V465" s="165" t="str">
        <f t="shared" si="131"/>
        <v>2年目備品購入費210</v>
      </c>
      <c r="W465" s="165" t="str">
        <f>IFERROR(+VLOOKUP(V465,インプットシート!$B:$Z,25,0),"")</f>
        <v/>
      </c>
      <c r="X465" s="165" t="str">
        <f>IFERROR(+VLOOKUP(V465,インプットシート!$B:$Z,21,0),"")</f>
        <v/>
      </c>
      <c r="Y465">
        <v>210</v>
      </c>
      <c r="Z465" s="165" t="str">
        <f t="shared" si="132"/>
        <v>2年目消耗品費210</v>
      </c>
      <c r="AA465" s="165" t="str">
        <f>IFERROR(+VLOOKUP(Z465,インプットシート!$B:$Z,25,0),"")</f>
        <v/>
      </c>
      <c r="AB465" s="165" t="str">
        <f>IFERROR(+VLOOKUP(Z465,インプットシート!$B:$Z,21,0),"")</f>
        <v/>
      </c>
      <c r="AC465">
        <v>210</v>
      </c>
      <c r="AD465" s="165" t="str">
        <f t="shared" si="133"/>
        <v>2年目借料損料210</v>
      </c>
      <c r="AE465" s="165" t="str">
        <f>IFERROR(+VLOOKUP(AD465,インプットシート!$B:$Z,25,0),"")</f>
        <v/>
      </c>
      <c r="AF465" s="165" t="str">
        <f>IFERROR(+VLOOKUP(AD465,インプットシート!$B:$Z,21,0),"")</f>
        <v/>
      </c>
      <c r="AG465">
        <v>210</v>
      </c>
      <c r="AH465" s="165" t="str">
        <f t="shared" si="134"/>
        <v>2年目印刷製本費210</v>
      </c>
      <c r="AI465" s="165" t="str">
        <f>IFERROR(+VLOOKUP(AH465,インプットシート!$B:$Z,25,0),"")</f>
        <v/>
      </c>
      <c r="AJ465" s="165" t="str">
        <f>IFERROR(+VLOOKUP(AH465,インプットシート!$B:$Z,21,0),"")</f>
        <v/>
      </c>
      <c r="AK465">
        <v>210</v>
      </c>
      <c r="AL465" s="165" t="str">
        <f t="shared" si="135"/>
        <v>2年目通信運搬費210</v>
      </c>
      <c r="AM465" s="165" t="str">
        <f>IFERROR(+VLOOKUP(AL465,インプットシート!$B:$Z,25,0),"")</f>
        <v/>
      </c>
      <c r="AN465" s="165" t="str">
        <f>IFERROR(+VLOOKUP(AL465,インプットシート!$B:$Z,21,0),"")</f>
        <v/>
      </c>
      <c r="AO465">
        <v>210</v>
      </c>
      <c r="AP465" s="165" t="str">
        <f t="shared" si="136"/>
        <v>2年目委託費210</v>
      </c>
      <c r="AQ465" s="165" t="str">
        <f>IFERROR(+VLOOKUP(AP465,インプットシート!$B:$Z,25,0),"")</f>
        <v/>
      </c>
      <c r="AR465" s="165" t="str">
        <f>IFERROR(+VLOOKUP(AP465,インプットシート!$B:$Z,21,0),"")</f>
        <v/>
      </c>
      <c r="AS465">
        <v>210</v>
      </c>
      <c r="AT465" s="165" t="str">
        <f t="shared" si="137"/>
        <v>2年目雑役務費210</v>
      </c>
      <c r="AU465" s="165" t="str">
        <f>IFERROR(+VLOOKUP(AT465,インプットシート!$B:$Z,25,0),"")</f>
        <v/>
      </c>
      <c r="AV465" s="165" t="str">
        <f>IFERROR(+VLOOKUP(AT465,インプットシート!$B:$Z,21,0),"")</f>
        <v/>
      </c>
      <c r="AW465">
        <v>210</v>
      </c>
      <c r="AX465" s="165" t="str">
        <f t="shared" si="138"/>
        <v>2年目保険料210</v>
      </c>
      <c r="AY465" s="165" t="str">
        <f>IFERROR(+VLOOKUP(AX465,インプットシート!$B:$Z,25,0),"")</f>
        <v/>
      </c>
      <c r="AZ465" s="165" t="str">
        <f>IFERROR(+VLOOKUP(AX465,インプットシート!$B:$Z,21,0),"")</f>
        <v/>
      </c>
      <c r="BA465">
        <v>210</v>
      </c>
      <c r="BB465" s="165" t="str">
        <f t="shared" si="139"/>
        <v>2年目その他の経費210</v>
      </c>
      <c r="BC465" s="165" t="str">
        <f>IFERROR(+VLOOKUP(BB465,インプットシート!$B:$Z,25,0),"")</f>
        <v/>
      </c>
      <c r="BD465" s="165" t="str">
        <f>IFERROR(+VLOOKUP(BB465,インプットシート!$B:$Z,21,0),"")</f>
        <v/>
      </c>
      <c r="BE465">
        <v>210</v>
      </c>
      <c r="BF465" s="165" t="str">
        <f t="shared" si="140"/>
        <v>2年目参加費収入210</v>
      </c>
      <c r="BG465" s="165" t="str">
        <f>IFERROR(+VLOOKUP(BF465,インプットシート!$B:$Z,25,0),"")</f>
        <v/>
      </c>
      <c r="BH465" s="165" t="str">
        <f>IFERROR(+VLOOKUP(BF465,インプットシート!$B:$Z,21,0),"")</f>
        <v/>
      </c>
      <c r="BI465">
        <v>210</v>
      </c>
      <c r="BJ465" s="165" t="str">
        <f t="shared" si="141"/>
        <v>2年目寄付金・協賛金収入210</v>
      </c>
      <c r="BK465" s="165" t="str">
        <f>IFERROR(+VLOOKUP(BJ465,インプットシート!$B:$Z,25,0),"")</f>
        <v/>
      </c>
      <c r="BL465" s="165" t="str">
        <f>IFERROR(+VLOOKUP(BJ465,インプットシート!$B:$Z,21,0),"")</f>
        <v/>
      </c>
      <c r="BM465">
        <v>210</v>
      </c>
      <c r="BN465" s="165" t="str">
        <f t="shared" si="142"/>
        <v>2年目一般会計繰入金210</v>
      </c>
      <c r="BO465" s="165" t="str">
        <f>IFERROR(+VLOOKUP(BN465,インプットシート!$B:$Z,25,0),"")</f>
        <v/>
      </c>
      <c r="BP465" s="165" t="str">
        <f>IFERROR(+VLOOKUP(BN465,インプットシート!$B:$Z,21,0),"")</f>
        <v/>
      </c>
      <c r="BQ465">
        <v>210</v>
      </c>
      <c r="BR465" s="165" t="str">
        <f t="shared" si="143"/>
        <v>2年目賃金（職員）210</v>
      </c>
      <c r="BS465" s="165" t="str">
        <f>IFERROR(+VLOOKUP(BR465,インプットシート!$B:$Z,25,0),"")</f>
        <v/>
      </c>
      <c r="BT465" s="165" t="str">
        <f>IFERROR(+VLOOKUP(BR465,インプットシート!$B:$Z,21,0),"")</f>
        <v/>
      </c>
    </row>
    <row r="466" spans="1:72">
      <c r="A466">
        <v>211</v>
      </c>
      <c r="B466" s="165" t="str">
        <f t="shared" si="126"/>
        <v>2年目謝金211</v>
      </c>
      <c r="C466" s="165" t="str">
        <f>IFERROR(+VLOOKUP(B466,インプットシート!$B:$Z,25,0),"")</f>
        <v/>
      </c>
      <c r="D466" s="165" t="str">
        <f>IFERROR(+VLOOKUP(B466,インプットシート!$B:$Z,21,0),"")</f>
        <v/>
      </c>
      <c r="E466">
        <v>211</v>
      </c>
      <c r="F466" s="165" t="str">
        <f t="shared" si="127"/>
        <v>2年目旅費211</v>
      </c>
      <c r="G466" s="165" t="str">
        <f>IFERROR(+VLOOKUP(F466,インプットシート!$B:$Z,25,0),"")</f>
        <v/>
      </c>
      <c r="H466" s="165" t="str">
        <f>IFERROR(+VLOOKUP(F466,インプットシート!$B:$Z,21,0),"")</f>
        <v/>
      </c>
      <c r="I466">
        <v>211</v>
      </c>
      <c r="J466" s="165" t="str">
        <f t="shared" si="128"/>
        <v>2年目賃金（アルバイト）211</v>
      </c>
      <c r="K466" s="165" t="str">
        <f>IFERROR(+VLOOKUP(J466,インプットシート!$B:$Z,25,0),"")</f>
        <v/>
      </c>
      <c r="L466" s="165" t="str">
        <f>IFERROR(+VLOOKUP(J466,インプットシート!$B:$Z,21,0),"")</f>
        <v/>
      </c>
      <c r="M466">
        <v>211</v>
      </c>
      <c r="N466" s="165" t="str">
        <f t="shared" si="129"/>
        <v>2年目家賃211</v>
      </c>
      <c r="O466" s="165" t="str">
        <f>IFERROR(+VLOOKUP(N466,インプットシート!$B:$Z,25,0),"")</f>
        <v/>
      </c>
      <c r="P466" s="165" t="str">
        <f>IFERROR(+VLOOKUP(N466,インプットシート!$B:$Z,21,0),"")</f>
        <v/>
      </c>
      <c r="Q466">
        <v>211</v>
      </c>
      <c r="R466" s="165" t="str">
        <f t="shared" si="130"/>
        <v>2年目光熱水費211</v>
      </c>
      <c r="S466" s="165" t="str">
        <f>IFERROR(+VLOOKUP(R466,インプットシート!$B:$Z,25,0),"")</f>
        <v/>
      </c>
      <c r="T466" s="165" t="str">
        <f>IFERROR(+VLOOKUP(R466,インプットシート!$B:$Z,21,0),"")</f>
        <v/>
      </c>
      <c r="U466">
        <v>211</v>
      </c>
      <c r="V466" s="165" t="str">
        <f t="shared" si="131"/>
        <v>2年目備品購入費211</v>
      </c>
      <c r="W466" s="165" t="str">
        <f>IFERROR(+VLOOKUP(V466,インプットシート!$B:$Z,25,0),"")</f>
        <v/>
      </c>
      <c r="X466" s="165" t="str">
        <f>IFERROR(+VLOOKUP(V466,インプットシート!$B:$Z,21,0),"")</f>
        <v/>
      </c>
      <c r="Y466">
        <v>211</v>
      </c>
      <c r="Z466" s="165" t="str">
        <f t="shared" si="132"/>
        <v>2年目消耗品費211</v>
      </c>
      <c r="AA466" s="165" t="str">
        <f>IFERROR(+VLOOKUP(Z466,インプットシート!$B:$Z,25,0),"")</f>
        <v/>
      </c>
      <c r="AB466" s="165" t="str">
        <f>IFERROR(+VLOOKUP(Z466,インプットシート!$B:$Z,21,0),"")</f>
        <v/>
      </c>
      <c r="AC466">
        <v>211</v>
      </c>
      <c r="AD466" s="165" t="str">
        <f t="shared" si="133"/>
        <v>2年目借料損料211</v>
      </c>
      <c r="AE466" s="165" t="str">
        <f>IFERROR(+VLOOKUP(AD466,インプットシート!$B:$Z,25,0),"")</f>
        <v/>
      </c>
      <c r="AF466" s="165" t="str">
        <f>IFERROR(+VLOOKUP(AD466,インプットシート!$B:$Z,21,0),"")</f>
        <v/>
      </c>
      <c r="AG466">
        <v>211</v>
      </c>
      <c r="AH466" s="165" t="str">
        <f t="shared" si="134"/>
        <v>2年目印刷製本費211</v>
      </c>
      <c r="AI466" s="165" t="str">
        <f>IFERROR(+VLOOKUP(AH466,インプットシート!$B:$Z,25,0),"")</f>
        <v/>
      </c>
      <c r="AJ466" s="165" t="str">
        <f>IFERROR(+VLOOKUP(AH466,インプットシート!$B:$Z,21,0),"")</f>
        <v/>
      </c>
      <c r="AK466">
        <v>211</v>
      </c>
      <c r="AL466" s="165" t="str">
        <f t="shared" si="135"/>
        <v>2年目通信運搬費211</v>
      </c>
      <c r="AM466" s="165" t="str">
        <f>IFERROR(+VLOOKUP(AL466,インプットシート!$B:$Z,25,0),"")</f>
        <v/>
      </c>
      <c r="AN466" s="165" t="str">
        <f>IFERROR(+VLOOKUP(AL466,インプットシート!$B:$Z,21,0),"")</f>
        <v/>
      </c>
      <c r="AO466">
        <v>211</v>
      </c>
      <c r="AP466" s="165" t="str">
        <f t="shared" si="136"/>
        <v>2年目委託費211</v>
      </c>
      <c r="AQ466" s="165" t="str">
        <f>IFERROR(+VLOOKUP(AP466,インプットシート!$B:$Z,25,0),"")</f>
        <v/>
      </c>
      <c r="AR466" s="165" t="str">
        <f>IFERROR(+VLOOKUP(AP466,インプットシート!$B:$Z,21,0),"")</f>
        <v/>
      </c>
      <c r="AS466">
        <v>211</v>
      </c>
      <c r="AT466" s="165" t="str">
        <f t="shared" si="137"/>
        <v>2年目雑役務費211</v>
      </c>
      <c r="AU466" s="165" t="str">
        <f>IFERROR(+VLOOKUP(AT466,インプットシート!$B:$Z,25,0),"")</f>
        <v/>
      </c>
      <c r="AV466" s="165" t="str">
        <f>IFERROR(+VLOOKUP(AT466,インプットシート!$B:$Z,21,0),"")</f>
        <v/>
      </c>
      <c r="AW466">
        <v>211</v>
      </c>
      <c r="AX466" s="165" t="str">
        <f t="shared" si="138"/>
        <v>2年目保険料211</v>
      </c>
      <c r="AY466" s="165" t="str">
        <f>IFERROR(+VLOOKUP(AX466,インプットシート!$B:$Z,25,0),"")</f>
        <v/>
      </c>
      <c r="AZ466" s="165" t="str">
        <f>IFERROR(+VLOOKUP(AX466,インプットシート!$B:$Z,21,0),"")</f>
        <v/>
      </c>
      <c r="BA466">
        <v>211</v>
      </c>
      <c r="BB466" s="165" t="str">
        <f t="shared" si="139"/>
        <v>2年目その他の経費211</v>
      </c>
      <c r="BC466" s="165" t="str">
        <f>IFERROR(+VLOOKUP(BB466,インプットシート!$B:$Z,25,0),"")</f>
        <v/>
      </c>
      <c r="BD466" s="165" t="str">
        <f>IFERROR(+VLOOKUP(BB466,インプットシート!$B:$Z,21,0),"")</f>
        <v/>
      </c>
      <c r="BE466">
        <v>211</v>
      </c>
      <c r="BF466" s="165" t="str">
        <f t="shared" si="140"/>
        <v>2年目参加費収入211</v>
      </c>
      <c r="BG466" s="165" t="str">
        <f>IFERROR(+VLOOKUP(BF466,インプットシート!$B:$Z,25,0),"")</f>
        <v/>
      </c>
      <c r="BH466" s="165" t="str">
        <f>IFERROR(+VLOOKUP(BF466,インプットシート!$B:$Z,21,0),"")</f>
        <v/>
      </c>
      <c r="BI466">
        <v>211</v>
      </c>
      <c r="BJ466" s="165" t="str">
        <f t="shared" si="141"/>
        <v>2年目寄付金・協賛金収入211</v>
      </c>
      <c r="BK466" s="165" t="str">
        <f>IFERROR(+VLOOKUP(BJ466,インプットシート!$B:$Z,25,0),"")</f>
        <v/>
      </c>
      <c r="BL466" s="165" t="str">
        <f>IFERROR(+VLOOKUP(BJ466,インプットシート!$B:$Z,21,0),"")</f>
        <v/>
      </c>
      <c r="BM466">
        <v>211</v>
      </c>
      <c r="BN466" s="165" t="str">
        <f t="shared" si="142"/>
        <v>2年目一般会計繰入金211</v>
      </c>
      <c r="BO466" s="165" t="str">
        <f>IFERROR(+VLOOKUP(BN466,インプットシート!$B:$Z,25,0),"")</f>
        <v/>
      </c>
      <c r="BP466" s="165" t="str">
        <f>IFERROR(+VLOOKUP(BN466,インプットシート!$B:$Z,21,0),"")</f>
        <v/>
      </c>
      <c r="BQ466">
        <v>211</v>
      </c>
      <c r="BR466" s="165" t="str">
        <f t="shared" si="143"/>
        <v>2年目賃金（職員）211</v>
      </c>
      <c r="BS466" s="165" t="str">
        <f>IFERROR(+VLOOKUP(BR466,インプットシート!$B:$Z,25,0),"")</f>
        <v/>
      </c>
      <c r="BT466" s="165" t="str">
        <f>IFERROR(+VLOOKUP(BR466,インプットシート!$B:$Z,21,0),"")</f>
        <v/>
      </c>
    </row>
    <row r="467" spans="1:72">
      <c r="A467">
        <v>212</v>
      </c>
      <c r="B467" s="165" t="str">
        <f t="shared" si="126"/>
        <v>2年目謝金212</v>
      </c>
      <c r="C467" s="165" t="str">
        <f>IFERROR(+VLOOKUP(B467,インプットシート!$B:$Z,25,0),"")</f>
        <v/>
      </c>
      <c r="D467" s="165" t="str">
        <f>IFERROR(+VLOOKUP(B467,インプットシート!$B:$Z,21,0),"")</f>
        <v/>
      </c>
      <c r="E467">
        <v>212</v>
      </c>
      <c r="F467" s="165" t="str">
        <f t="shared" si="127"/>
        <v>2年目旅費212</v>
      </c>
      <c r="G467" s="165" t="str">
        <f>IFERROR(+VLOOKUP(F467,インプットシート!$B:$Z,25,0),"")</f>
        <v/>
      </c>
      <c r="H467" s="165" t="str">
        <f>IFERROR(+VLOOKUP(F467,インプットシート!$B:$Z,21,0),"")</f>
        <v/>
      </c>
      <c r="I467">
        <v>212</v>
      </c>
      <c r="J467" s="165" t="str">
        <f t="shared" si="128"/>
        <v>2年目賃金（アルバイト）212</v>
      </c>
      <c r="K467" s="165" t="str">
        <f>IFERROR(+VLOOKUP(J467,インプットシート!$B:$Z,25,0),"")</f>
        <v/>
      </c>
      <c r="L467" s="165" t="str">
        <f>IFERROR(+VLOOKUP(J467,インプットシート!$B:$Z,21,0),"")</f>
        <v/>
      </c>
      <c r="M467">
        <v>212</v>
      </c>
      <c r="N467" s="165" t="str">
        <f t="shared" si="129"/>
        <v>2年目家賃212</v>
      </c>
      <c r="O467" s="165" t="str">
        <f>IFERROR(+VLOOKUP(N467,インプットシート!$B:$Z,25,0),"")</f>
        <v/>
      </c>
      <c r="P467" s="165" t="str">
        <f>IFERROR(+VLOOKUP(N467,インプットシート!$B:$Z,21,0),"")</f>
        <v/>
      </c>
      <c r="Q467">
        <v>212</v>
      </c>
      <c r="R467" s="165" t="str">
        <f t="shared" si="130"/>
        <v>2年目光熱水費212</v>
      </c>
      <c r="S467" s="165" t="str">
        <f>IFERROR(+VLOOKUP(R467,インプットシート!$B:$Z,25,0),"")</f>
        <v/>
      </c>
      <c r="T467" s="165" t="str">
        <f>IFERROR(+VLOOKUP(R467,インプットシート!$B:$Z,21,0),"")</f>
        <v/>
      </c>
      <c r="U467">
        <v>212</v>
      </c>
      <c r="V467" s="165" t="str">
        <f t="shared" si="131"/>
        <v>2年目備品購入費212</v>
      </c>
      <c r="W467" s="165" t="str">
        <f>IFERROR(+VLOOKUP(V467,インプットシート!$B:$Z,25,0),"")</f>
        <v/>
      </c>
      <c r="X467" s="165" t="str">
        <f>IFERROR(+VLOOKUP(V467,インプットシート!$B:$Z,21,0),"")</f>
        <v/>
      </c>
      <c r="Y467">
        <v>212</v>
      </c>
      <c r="Z467" s="165" t="str">
        <f t="shared" si="132"/>
        <v>2年目消耗品費212</v>
      </c>
      <c r="AA467" s="165" t="str">
        <f>IFERROR(+VLOOKUP(Z467,インプットシート!$B:$Z,25,0),"")</f>
        <v/>
      </c>
      <c r="AB467" s="165" t="str">
        <f>IFERROR(+VLOOKUP(Z467,インプットシート!$B:$Z,21,0),"")</f>
        <v/>
      </c>
      <c r="AC467">
        <v>212</v>
      </c>
      <c r="AD467" s="165" t="str">
        <f t="shared" si="133"/>
        <v>2年目借料損料212</v>
      </c>
      <c r="AE467" s="165" t="str">
        <f>IFERROR(+VLOOKUP(AD467,インプットシート!$B:$Z,25,0),"")</f>
        <v/>
      </c>
      <c r="AF467" s="165" t="str">
        <f>IFERROR(+VLOOKUP(AD467,インプットシート!$B:$Z,21,0),"")</f>
        <v/>
      </c>
      <c r="AG467">
        <v>212</v>
      </c>
      <c r="AH467" s="165" t="str">
        <f t="shared" si="134"/>
        <v>2年目印刷製本費212</v>
      </c>
      <c r="AI467" s="165" t="str">
        <f>IFERROR(+VLOOKUP(AH467,インプットシート!$B:$Z,25,0),"")</f>
        <v/>
      </c>
      <c r="AJ467" s="165" t="str">
        <f>IFERROR(+VLOOKUP(AH467,インプットシート!$B:$Z,21,0),"")</f>
        <v/>
      </c>
      <c r="AK467">
        <v>212</v>
      </c>
      <c r="AL467" s="165" t="str">
        <f t="shared" si="135"/>
        <v>2年目通信運搬費212</v>
      </c>
      <c r="AM467" s="165" t="str">
        <f>IFERROR(+VLOOKUP(AL467,インプットシート!$B:$Z,25,0),"")</f>
        <v/>
      </c>
      <c r="AN467" s="165" t="str">
        <f>IFERROR(+VLOOKUP(AL467,インプットシート!$B:$Z,21,0),"")</f>
        <v/>
      </c>
      <c r="AO467">
        <v>212</v>
      </c>
      <c r="AP467" s="165" t="str">
        <f t="shared" si="136"/>
        <v>2年目委託費212</v>
      </c>
      <c r="AQ467" s="165" t="str">
        <f>IFERROR(+VLOOKUP(AP467,インプットシート!$B:$Z,25,0),"")</f>
        <v/>
      </c>
      <c r="AR467" s="165" t="str">
        <f>IFERROR(+VLOOKUP(AP467,インプットシート!$B:$Z,21,0),"")</f>
        <v/>
      </c>
      <c r="AS467">
        <v>212</v>
      </c>
      <c r="AT467" s="165" t="str">
        <f t="shared" si="137"/>
        <v>2年目雑役務費212</v>
      </c>
      <c r="AU467" s="165" t="str">
        <f>IFERROR(+VLOOKUP(AT467,インプットシート!$B:$Z,25,0),"")</f>
        <v/>
      </c>
      <c r="AV467" s="165" t="str">
        <f>IFERROR(+VLOOKUP(AT467,インプットシート!$B:$Z,21,0),"")</f>
        <v/>
      </c>
      <c r="AW467">
        <v>212</v>
      </c>
      <c r="AX467" s="165" t="str">
        <f t="shared" si="138"/>
        <v>2年目保険料212</v>
      </c>
      <c r="AY467" s="165" t="str">
        <f>IFERROR(+VLOOKUP(AX467,インプットシート!$B:$Z,25,0),"")</f>
        <v/>
      </c>
      <c r="AZ467" s="165" t="str">
        <f>IFERROR(+VLOOKUP(AX467,インプットシート!$B:$Z,21,0),"")</f>
        <v/>
      </c>
      <c r="BA467">
        <v>212</v>
      </c>
      <c r="BB467" s="165" t="str">
        <f t="shared" si="139"/>
        <v>2年目その他の経費212</v>
      </c>
      <c r="BC467" s="165" t="str">
        <f>IFERROR(+VLOOKUP(BB467,インプットシート!$B:$Z,25,0),"")</f>
        <v/>
      </c>
      <c r="BD467" s="165" t="str">
        <f>IFERROR(+VLOOKUP(BB467,インプットシート!$B:$Z,21,0),"")</f>
        <v/>
      </c>
      <c r="BE467">
        <v>212</v>
      </c>
      <c r="BF467" s="165" t="str">
        <f t="shared" si="140"/>
        <v>2年目参加費収入212</v>
      </c>
      <c r="BG467" s="165" t="str">
        <f>IFERROR(+VLOOKUP(BF467,インプットシート!$B:$Z,25,0),"")</f>
        <v/>
      </c>
      <c r="BH467" s="165" t="str">
        <f>IFERROR(+VLOOKUP(BF467,インプットシート!$B:$Z,21,0),"")</f>
        <v/>
      </c>
      <c r="BI467">
        <v>212</v>
      </c>
      <c r="BJ467" s="165" t="str">
        <f t="shared" si="141"/>
        <v>2年目寄付金・協賛金収入212</v>
      </c>
      <c r="BK467" s="165" t="str">
        <f>IFERROR(+VLOOKUP(BJ467,インプットシート!$B:$Z,25,0),"")</f>
        <v/>
      </c>
      <c r="BL467" s="165" t="str">
        <f>IFERROR(+VLOOKUP(BJ467,インプットシート!$B:$Z,21,0),"")</f>
        <v/>
      </c>
      <c r="BM467">
        <v>212</v>
      </c>
      <c r="BN467" s="165" t="str">
        <f t="shared" si="142"/>
        <v>2年目一般会計繰入金212</v>
      </c>
      <c r="BO467" s="165" t="str">
        <f>IFERROR(+VLOOKUP(BN467,インプットシート!$B:$Z,25,0),"")</f>
        <v/>
      </c>
      <c r="BP467" s="165" t="str">
        <f>IFERROR(+VLOOKUP(BN467,インプットシート!$B:$Z,21,0),"")</f>
        <v/>
      </c>
      <c r="BQ467">
        <v>212</v>
      </c>
      <c r="BR467" s="165" t="str">
        <f t="shared" si="143"/>
        <v>2年目賃金（職員）212</v>
      </c>
      <c r="BS467" s="165" t="str">
        <f>IFERROR(+VLOOKUP(BR467,インプットシート!$B:$Z,25,0),"")</f>
        <v/>
      </c>
      <c r="BT467" s="165" t="str">
        <f>IFERROR(+VLOOKUP(BR467,インプットシート!$B:$Z,21,0),"")</f>
        <v/>
      </c>
    </row>
    <row r="468" spans="1:72">
      <c r="A468">
        <v>213</v>
      </c>
      <c r="B468" s="165" t="str">
        <f t="shared" si="126"/>
        <v>2年目謝金213</v>
      </c>
      <c r="C468" s="165" t="str">
        <f>IFERROR(+VLOOKUP(B468,インプットシート!$B:$Z,25,0),"")</f>
        <v/>
      </c>
      <c r="D468" s="165" t="str">
        <f>IFERROR(+VLOOKUP(B468,インプットシート!$B:$Z,21,0),"")</f>
        <v/>
      </c>
      <c r="E468">
        <v>213</v>
      </c>
      <c r="F468" s="165" t="str">
        <f t="shared" si="127"/>
        <v>2年目旅費213</v>
      </c>
      <c r="G468" s="165" t="str">
        <f>IFERROR(+VLOOKUP(F468,インプットシート!$B:$Z,25,0),"")</f>
        <v/>
      </c>
      <c r="H468" s="165" t="str">
        <f>IFERROR(+VLOOKUP(F468,インプットシート!$B:$Z,21,0),"")</f>
        <v/>
      </c>
      <c r="I468">
        <v>213</v>
      </c>
      <c r="J468" s="165" t="str">
        <f t="shared" si="128"/>
        <v>2年目賃金（アルバイト）213</v>
      </c>
      <c r="K468" s="165" t="str">
        <f>IFERROR(+VLOOKUP(J468,インプットシート!$B:$Z,25,0),"")</f>
        <v/>
      </c>
      <c r="L468" s="165" t="str">
        <f>IFERROR(+VLOOKUP(J468,インプットシート!$B:$Z,21,0),"")</f>
        <v/>
      </c>
      <c r="M468">
        <v>213</v>
      </c>
      <c r="N468" s="165" t="str">
        <f t="shared" si="129"/>
        <v>2年目家賃213</v>
      </c>
      <c r="O468" s="165" t="str">
        <f>IFERROR(+VLOOKUP(N468,インプットシート!$B:$Z,25,0),"")</f>
        <v/>
      </c>
      <c r="P468" s="165" t="str">
        <f>IFERROR(+VLOOKUP(N468,インプットシート!$B:$Z,21,0),"")</f>
        <v/>
      </c>
      <c r="Q468">
        <v>213</v>
      </c>
      <c r="R468" s="165" t="str">
        <f t="shared" si="130"/>
        <v>2年目光熱水費213</v>
      </c>
      <c r="S468" s="165" t="str">
        <f>IFERROR(+VLOOKUP(R468,インプットシート!$B:$Z,25,0),"")</f>
        <v/>
      </c>
      <c r="T468" s="165" t="str">
        <f>IFERROR(+VLOOKUP(R468,インプットシート!$B:$Z,21,0),"")</f>
        <v/>
      </c>
      <c r="U468">
        <v>213</v>
      </c>
      <c r="V468" s="165" t="str">
        <f t="shared" si="131"/>
        <v>2年目備品購入費213</v>
      </c>
      <c r="W468" s="165" t="str">
        <f>IFERROR(+VLOOKUP(V468,インプットシート!$B:$Z,25,0),"")</f>
        <v/>
      </c>
      <c r="X468" s="165" t="str">
        <f>IFERROR(+VLOOKUP(V468,インプットシート!$B:$Z,21,0),"")</f>
        <v/>
      </c>
      <c r="Y468">
        <v>213</v>
      </c>
      <c r="Z468" s="165" t="str">
        <f t="shared" si="132"/>
        <v>2年目消耗品費213</v>
      </c>
      <c r="AA468" s="165" t="str">
        <f>IFERROR(+VLOOKUP(Z468,インプットシート!$B:$Z,25,0),"")</f>
        <v/>
      </c>
      <c r="AB468" s="165" t="str">
        <f>IFERROR(+VLOOKUP(Z468,インプットシート!$B:$Z,21,0),"")</f>
        <v/>
      </c>
      <c r="AC468">
        <v>213</v>
      </c>
      <c r="AD468" s="165" t="str">
        <f t="shared" si="133"/>
        <v>2年目借料損料213</v>
      </c>
      <c r="AE468" s="165" t="str">
        <f>IFERROR(+VLOOKUP(AD468,インプットシート!$B:$Z,25,0),"")</f>
        <v/>
      </c>
      <c r="AF468" s="165" t="str">
        <f>IFERROR(+VLOOKUP(AD468,インプットシート!$B:$Z,21,0),"")</f>
        <v/>
      </c>
      <c r="AG468">
        <v>213</v>
      </c>
      <c r="AH468" s="165" t="str">
        <f t="shared" si="134"/>
        <v>2年目印刷製本費213</v>
      </c>
      <c r="AI468" s="165" t="str">
        <f>IFERROR(+VLOOKUP(AH468,インプットシート!$B:$Z,25,0),"")</f>
        <v/>
      </c>
      <c r="AJ468" s="165" t="str">
        <f>IFERROR(+VLOOKUP(AH468,インプットシート!$B:$Z,21,0),"")</f>
        <v/>
      </c>
      <c r="AK468">
        <v>213</v>
      </c>
      <c r="AL468" s="165" t="str">
        <f t="shared" si="135"/>
        <v>2年目通信運搬費213</v>
      </c>
      <c r="AM468" s="165" t="str">
        <f>IFERROR(+VLOOKUP(AL468,インプットシート!$B:$Z,25,0),"")</f>
        <v/>
      </c>
      <c r="AN468" s="165" t="str">
        <f>IFERROR(+VLOOKUP(AL468,インプットシート!$B:$Z,21,0),"")</f>
        <v/>
      </c>
      <c r="AO468">
        <v>213</v>
      </c>
      <c r="AP468" s="165" t="str">
        <f t="shared" si="136"/>
        <v>2年目委託費213</v>
      </c>
      <c r="AQ468" s="165" t="str">
        <f>IFERROR(+VLOOKUP(AP468,インプットシート!$B:$Z,25,0),"")</f>
        <v/>
      </c>
      <c r="AR468" s="165" t="str">
        <f>IFERROR(+VLOOKUP(AP468,インプットシート!$B:$Z,21,0),"")</f>
        <v/>
      </c>
      <c r="AS468">
        <v>213</v>
      </c>
      <c r="AT468" s="165" t="str">
        <f t="shared" si="137"/>
        <v>2年目雑役務費213</v>
      </c>
      <c r="AU468" s="165" t="str">
        <f>IFERROR(+VLOOKUP(AT468,インプットシート!$B:$Z,25,0),"")</f>
        <v/>
      </c>
      <c r="AV468" s="165" t="str">
        <f>IFERROR(+VLOOKUP(AT468,インプットシート!$B:$Z,21,0),"")</f>
        <v/>
      </c>
      <c r="AW468">
        <v>213</v>
      </c>
      <c r="AX468" s="165" t="str">
        <f t="shared" si="138"/>
        <v>2年目保険料213</v>
      </c>
      <c r="AY468" s="165" t="str">
        <f>IFERROR(+VLOOKUP(AX468,インプットシート!$B:$Z,25,0),"")</f>
        <v/>
      </c>
      <c r="AZ468" s="165" t="str">
        <f>IFERROR(+VLOOKUP(AX468,インプットシート!$B:$Z,21,0),"")</f>
        <v/>
      </c>
      <c r="BA468">
        <v>213</v>
      </c>
      <c r="BB468" s="165" t="str">
        <f t="shared" si="139"/>
        <v>2年目その他の経費213</v>
      </c>
      <c r="BC468" s="165" t="str">
        <f>IFERROR(+VLOOKUP(BB468,インプットシート!$B:$Z,25,0),"")</f>
        <v/>
      </c>
      <c r="BD468" s="165" t="str">
        <f>IFERROR(+VLOOKUP(BB468,インプットシート!$B:$Z,21,0),"")</f>
        <v/>
      </c>
      <c r="BE468">
        <v>213</v>
      </c>
      <c r="BF468" s="165" t="str">
        <f t="shared" si="140"/>
        <v>2年目参加費収入213</v>
      </c>
      <c r="BG468" s="165" t="str">
        <f>IFERROR(+VLOOKUP(BF468,インプットシート!$B:$Z,25,0),"")</f>
        <v/>
      </c>
      <c r="BH468" s="165" t="str">
        <f>IFERROR(+VLOOKUP(BF468,インプットシート!$B:$Z,21,0),"")</f>
        <v/>
      </c>
      <c r="BI468">
        <v>213</v>
      </c>
      <c r="BJ468" s="165" t="str">
        <f t="shared" si="141"/>
        <v>2年目寄付金・協賛金収入213</v>
      </c>
      <c r="BK468" s="165" t="str">
        <f>IFERROR(+VLOOKUP(BJ468,インプットシート!$B:$Z,25,0),"")</f>
        <v/>
      </c>
      <c r="BL468" s="165" t="str">
        <f>IFERROR(+VLOOKUP(BJ468,インプットシート!$B:$Z,21,0),"")</f>
        <v/>
      </c>
      <c r="BM468">
        <v>213</v>
      </c>
      <c r="BN468" s="165" t="str">
        <f t="shared" si="142"/>
        <v>2年目一般会計繰入金213</v>
      </c>
      <c r="BO468" s="165" t="str">
        <f>IFERROR(+VLOOKUP(BN468,インプットシート!$B:$Z,25,0),"")</f>
        <v/>
      </c>
      <c r="BP468" s="165" t="str">
        <f>IFERROR(+VLOOKUP(BN468,インプットシート!$B:$Z,21,0),"")</f>
        <v/>
      </c>
      <c r="BQ468">
        <v>213</v>
      </c>
      <c r="BR468" s="165" t="str">
        <f t="shared" si="143"/>
        <v>2年目賃金（職員）213</v>
      </c>
      <c r="BS468" s="165" t="str">
        <f>IFERROR(+VLOOKUP(BR468,インプットシート!$B:$Z,25,0),"")</f>
        <v/>
      </c>
      <c r="BT468" s="165" t="str">
        <f>IFERROR(+VLOOKUP(BR468,インプットシート!$B:$Z,21,0),"")</f>
        <v/>
      </c>
    </row>
    <row r="469" spans="1:72">
      <c r="A469">
        <v>214</v>
      </c>
      <c r="B469" s="165" t="str">
        <f t="shared" si="126"/>
        <v>2年目謝金214</v>
      </c>
      <c r="C469" s="165" t="str">
        <f>IFERROR(+VLOOKUP(B469,インプットシート!$B:$Z,25,0),"")</f>
        <v/>
      </c>
      <c r="D469" s="165" t="str">
        <f>IFERROR(+VLOOKUP(B469,インプットシート!$B:$Z,21,0),"")</f>
        <v/>
      </c>
      <c r="E469">
        <v>214</v>
      </c>
      <c r="F469" s="165" t="str">
        <f t="shared" si="127"/>
        <v>2年目旅費214</v>
      </c>
      <c r="G469" s="165" t="str">
        <f>IFERROR(+VLOOKUP(F469,インプットシート!$B:$Z,25,0),"")</f>
        <v/>
      </c>
      <c r="H469" s="165" t="str">
        <f>IFERROR(+VLOOKUP(F469,インプットシート!$B:$Z,21,0),"")</f>
        <v/>
      </c>
      <c r="I469">
        <v>214</v>
      </c>
      <c r="J469" s="165" t="str">
        <f t="shared" si="128"/>
        <v>2年目賃金（アルバイト）214</v>
      </c>
      <c r="K469" s="165" t="str">
        <f>IFERROR(+VLOOKUP(J469,インプットシート!$B:$Z,25,0),"")</f>
        <v/>
      </c>
      <c r="L469" s="165" t="str">
        <f>IFERROR(+VLOOKUP(J469,インプットシート!$B:$Z,21,0),"")</f>
        <v/>
      </c>
      <c r="M469">
        <v>214</v>
      </c>
      <c r="N469" s="165" t="str">
        <f t="shared" si="129"/>
        <v>2年目家賃214</v>
      </c>
      <c r="O469" s="165" t="str">
        <f>IFERROR(+VLOOKUP(N469,インプットシート!$B:$Z,25,0),"")</f>
        <v/>
      </c>
      <c r="P469" s="165" t="str">
        <f>IFERROR(+VLOOKUP(N469,インプットシート!$B:$Z,21,0),"")</f>
        <v/>
      </c>
      <c r="Q469">
        <v>214</v>
      </c>
      <c r="R469" s="165" t="str">
        <f t="shared" si="130"/>
        <v>2年目光熱水費214</v>
      </c>
      <c r="S469" s="165" t="str">
        <f>IFERROR(+VLOOKUP(R469,インプットシート!$B:$Z,25,0),"")</f>
        <v/>
      </c>
      <c r="T469" s="165" t="str">
        <f>IFERROR(+VLOOKUP(R469,インプットシート!$B:$Z,21,0),"")</f>
        <v/>
      </c>
      <c r="U469">
        <v>214</v>
      </c>
      <c r="V469" s="165" t="str">
        <f t="shared" si="131"/>
        <v>2年目備品購入費214</v>
      </c>
      <c r="W469" s="165" t="str">
        <f>IFERROR(+VLOOKUP(V469,インプットシート!$B:$Z,25,0),"")</f>
        <v/>
      </c>
      <c r="X469" s="165" t="str">
        <f>IFERROR(+VLOOKUP(V469,インプットシート!$B:$Z,21,0),"")</f>
        <v/>
      </c>
      <c r="Y469">
        <v>214</v>
      </c>
      <c r="Z469" s="165" t="str">
        <f t="shared" si="132"/>
        <v>2年目消耗品費214</v>
      </c>
      <c r="AA469" s="165" t="str">
        <f>IFERROR(+VLOOKUP(Z469,インプットシート!$B:$Z,25,0),"")</f>
        <v/>
      </c>
      <c r="AB469" s="165" t="str">
        <f>IFERROR(+VLOOKUP(Z469,インプットシート!$B:$Z,21,0),"")</f>
        <v/>
      </c>
      <c r="AC469">
        <v>214</v>
      </c>
      <c r="AD469" s="165" t="str">
        <f t="shared" si="133"/>
        <v>2年目借料損料214</v>
      </c>
      <c r="AE469" s="165" t="str">
        <f>IFERROR(+VLOOKUP(AD469,インプットシート!$B:$Z,25,0),"")</f>
        <v/>
      </c>
      <c r="AF469" s="165" t="str">
        <f>IFERROR(+VLOOKUP(AD469,インプットシート!$B:$Z,21,0),"")</f>
        <v/>
      </c>
      <c r="AG469">
        <v>214</v>
      </c>
      <c r="AH469" s="165" t="str">
        <f t="shared" si="134"/>
        <v>2年目印刷製本費214</v>
      </c>
      <c r="AI469" s="165" t="str">
        <f>IFERROR(+VLOOKUP(AH469,インプットシート!$B:$Z,25,0),"")</f>
        <v/>
      </c>
      <c r="AJ469" s="165" t="str">
        <f>IFERROR(+VLOOKUP(AH469,インプットシート!$B:$Z,21,0),"")</f>
        <v/>
      </c>
      <c r="AK469">
        <v>214</v>
      </c>
      <c r="AL469" s="165" t="str">
        <f t="shared" si="135"/>
        <v>2年目通信運搬費214</v>
      </c>
      <c r="AM469" s="165" t="str">
        <f>IFERROR(+VLOOKUP(AL469,インプットシート!$B:$Z,25,0),"")</f>
        <v/>
      </c>
      <c r="AN469" s="165" t="str">
        <f>IFERROR(+VLOOKUP(AL469,インプットシート!$B:$Z,21,0),"")</f>
        <v/>
      </c>
      <c r="AO469">
        <v>214</v>
      </c>
      <c r="AP469" s="165" t="str">
        <f t="shared" si="136"/>
        <v>2年目委託費214</v>
      </c>
      <c r="AQ469" s="165" t="str">
        <f>IFERROR(+VLOOKUP(AP469,インプットシート!$B:$Z,25,0),"")</f>
        <v/>
      </c>
      <c r="AR469" s="165" t="str">
        <f>IFERROR(+VLOOKUP(AP469,インプットシート!$B:$Z,21,0),"")</f>
        <v/>
      </c>
      <c r="AS469">
        <v>214</v>
      </c>
      <c r="AT469" s="165" t="str">
        <f t="shared" si="137"/>
        <v>2年目雑役務費214</v>
      </c>
      <c r="AU469" s="165" t="str">
        <f>IFERROR(+VLOOKUP(AT469,インプットシート!$B:$Z,25,0),"")</f>
        <v/>
      </c>
      <c r="AV469" s="165" t="str">
        <f>IFERROR(+VLOOKUP(AT469,インプットシート!$B:$Z,21,0),"")</f>
        <v/>
      </c>
      <c r="AW469">
        <v>214</v>
      </c>
      <c r="AX469" s="165" t="str">
        <f t="shared" si="138"/>
        <v>2年目保険料214</v>
      </c>
      <c r="AY469" s="165" t="str">
        <f>IFERROR(+VLOOKUP(AX469,インプットシート!$B:$Z,25,0),"")</f>
        <v/>
      </c>
      <c r="AZ469" s="165" t="str">
        <f>IFERROR(+VLOOKUP(AX469,インプットシート!$B:$Z,21,0),"")</f>
        <v/>
      </c>
      <c r="BA469">
        <v>214</v>
      </c>
      <c r="BB469" s="165" t="str">
        <f t="shared" si="139"/>
        <v>2年目その他の経費214</v>
      </c>
      <c r="BC469" s="165" t="str">
        <f>IFERROR(+VLOOKUP(BB469,インプットシート!$B:$Z,25,0),"")</f>
        <v/>
      </c>
      <c r="BD469" s="165" t="str">
        <f>IFERROR(+VLOOKUP(BB469,インプットシート!$B:$Z,21,0),"")</f>
        <v/>
      </c>
      <c r="BE469">
        <v>214</v>
      </c>
      <c r="BF469" s="165" t="str">
        <f t="shared" si="140"/>
        <v>2年目参加費収入214</v>
      </c>
      <c r="BG469" s="165" t="str">
        <f>IFERROR(+VLOOKUP(BF469,インプットシート!$B:$Z,25,0),"")</f>
        <v/>
      </c>
      <c r="BH469" s="165" t="str">
        <f>IFERROR(+VLOOKUP(BF469,インプットシート!$B:$Z,21,0),"")</f>
        <v/>
      </c>
      <c r="BI469">
        <v>214</v>
      </c>
      <c r="BJ469" s="165" t="str">
        <f t="shared" si="141"/>
        <v>2年目寄付金・協賛金収入214</v>
      </c>
      <c r="BK469" s="165" t="str">
        <f>IFERROR(+VLOOKUP(BJ469,インプットシート!$B:$Z,25,0),"")</f>
        <v/>
      </c>
      <c r="BL469" s="165" t="str">
        <f>IFERROR(+VLOOKUP(BJ469,インプットシート!$B:$Z,21,0),"")</f>
        <v/>
      </c>
      <c r="BM469">
        <v>214</v>
      </c>
      <c r="BN469" s="165" t="str">
        <f t="shared" si="142"/>
        <v>2年目一般会計繰入金214</v>
      </c>
      <c r="BO469" s="165" t="str">
        <f>IFERROR(+VLOOKUP(BN469,インプットシート!$B:$Z,25,0),"")</f>
        <v/>
      </c>
      <c r="BP469" s="165" t="str">
        <f>IFERROR(+VLOOKUP(BN469,インプットシート!$B:$Z,21,0),"")</f>
        <v/>
      </c>
      <c r="BQ469">
        <v>214</v>
      </c>
      <c r="BR469" s="165" t="str">
        <f t="shared" si="143"/>
        <v>2年目賃金（職員）214</v>
      </c>
      <c r="BS469" s="165" t="str">
        <f>IFERROR(+VLOOKUP(BR469,インプットシート!$B:$Z,25,0),"")</f>
        <v/>
      </c>
      <c r="BT469" s="165" t="str">
        <f>IFERROR(+VLOOKUP(BR469,インプットシート!$B:$Z,21,0),"")</f>
        <v/>
      </c>
    </row>
    <row r="470" spans="1:72">
      <c r="A470">
        <v>215</v>
      </c>
      <c r="B470" s="165" t="str">
        <f t="shared" si="126"/>
        <v>2年目謝金215</v>
      </c>
      <c r="C470" s="165" t="str">
        <f>IFERROR(+VLOOKUP(B470,インプットシート!$B:$Z,25,0),"")</f>
        <v/>
      </c>
      <c r="D470" s="165" t="str">
        <f>IFERROR(+VLOOKUP(B470,インプットシート!$B:$Z,21,0),"")</f>
        <v/>
      </c>
      <c r="E470">
        <v>215</v>
      </c>
      <c r="F470" s="165" t="str">
        <f t="shared" si="127"/>
        <v>2年目旅費215</v>
      </c>
      <c r="G470" s="165" t="str">
        <f>IFERROR(+VLOOKUP(F470,インプットシート!$B:$Z,25,0),"")</f>
        <v/>
      </c>
      <c r="H470" s="165" t="str">
        <f>IFERROR(+VLOOKUP(F470,インプットシート!$B:$Z,21,0),"")</f>
        <v/>
      </c>
      <c r="I470">
        <v>215</v>
      </c>
      <c r="J470" s="165" t="str">
        <f t="shared" si="128"/>
        <v>2年目賃金（アルバイト）215</v>
      </c>
      <c r="K470" s="165" t="str">
        <f>IFERROR(+VLOOKUP(J470,インプットシート!$B:$Z,25,0),"")</f>
        <v/>
      </c>
      <c r="L470" s="165" t="str">
        <f>IFERROR(+VLOOKUP(J470,インプットシート!$B:$Z,21,0),"")</f>
        <v/>
      </c>
      <c r="M470">
        <v>215</v>
      </c>
      <c r="N470" s="165" t="str">
        <f t="shared" si="129"/>
        <v>2年目家賃215</v>
      </c>
      <c r="O470" s="165" t="str">
        <f>IFERROR(+VLOOKUP(N470,インプットシート!$B:$Z,25,0),"")</f>
        <v/>
      </c>
      <c r="P470" s="165" t="str">
        <f>IFERROR(+VLOOKUP(N470,インプットシート!$B:$Z,21,0),"")</f>
        <v/>
      </c>
      <c r="Q470">
        <v>215</v>
      </c>
      <c r="R470" s="165" t="str">
        <f t="shared" si="130"/>
        <v>2年目光熱水費215</v>
      </c>
      <c r="S470" s="165" t="str">
        <f>IFERROR(+VLOOKUP(R470,インプットシート!$B:$Z,25,0),"")</f>
        <v/>
      </c>
      <c r="T470" s="165" t="str">
        <f>IFERROR(+VLOOKUP(R470,インプットシート!$B:$Z,21,0),"")</f>
        <v/>
      </c>
      <c r="U470">
        <v>215</v>
      </c>
      <c r="V470" s="165" t="str">
        <f t="shared" si="131"/>
        <v>2年目備品購入費215</v>
      </c>
      <c r="W470" s="165" t="str">
        <f>IFERROR(+VLOOKUP(V470,インプットシート!$B:$Z,25,0),"")</f>
        <v/>
      </c>
      <c r="X470" s="165" t="str">
        <f>IFERROR(+VLOOKUP(V470,インプットシート!$B:$Z,21,0),"")</f>
        <v/>
      </c>
      <c r="Y470">
        <v>215</v>
      </c>
      <c r="Z470" s="165" t="str">
        <f t="shared" si="132"/>
        <v>2年目消耗品費215</v>
      </c>
      <c r="AA470" s="165" t="str">
        <f>IFERROR(+VLOOKUP(Z470,インプットシート!$B:$Z,25,0),"")</f>
        <v/>
      </c>
      <c r="AB470" s="165" t="str">
        <f>IFERROR(+VLOOKUP(Z470,インプットシート!$B:$Z,21,0),"")</f>
        <v/>
      </c>
      <c r="AC470">
        <v>215</v>
      </c>
      <c r="AD470" s="165" t="str">
        <f t="shared" si="133"/>
        <v>2年目借料損料215</v>
      </c>
      <c r="AE470" s="165" t="str">
        <f>IFERROR(+VLOOKUP(AD470,インプットシート!$B:$Z,25,0),"")</f>
        <v/>
      </c>
      <c r="AF470" s="165" t="str">
        <f>IFERROR(+VLOOKUP(AD470,インプットシート!$B:$Z,21,0),"")</f>
        <v/>
      </c>
      <c r="AG470">
        <v>215</v>
      </c>
      <c r="AH470" s="165" t="str">
        <f t="shared" si="134"/>
        <v>2年目印刷製本費215</v>
      </c>
      <c r="AI470" s="165" t="str">
        <f>IFERROR(+VLOOKUP(AH470,インプットシート!$B:$Z,25,0),"")</f>
        <v/>
      </c>
      <c r="AJ470" s="165" t="str">
        <f>IFERROR(+VLOOKUP(AH470,インプットシート!$B:$Z,21,0),"")</f>
        <v/>
      </c>
      <c r="AK470">
        <v>215</v>
      </c>
      <c r="AL470" s="165" t="str">
        <f t="shared" si="135"/>
        <v>2年目通信運搬費215</v>
      </c>
      <c r="AM470" s="165" t="str">
        <f>IFERROR(+VLOOKUP(AL470,インプットシート!$B:$Z,25,0),"")</f>
        <v/>
      </c>
      <c r="AN470" s="165" t="str">
        <f>IFERROR(+VLOOKUP(AL470,インプットシート!$B:$Z,21,0),"")</f>
        <v/>
      </c>
      <c r="AO470">
        <v>215</v>
      </c>
      <c r="AP470" s="165" t="str">
        <f t="shared" si="136"/>
        <v>2年目委託費215</v>
      </c>
      <c r="AQ470" s="165" t="str">
        <f>IFERROR(+VLOOKUP(AP470,インプットシート!$B:$Z,25,0),"")</f>
        <v/>
      </c>
      <c r="AR470" s="165" t="str">
        <f>IFERROR(+VLOOKUP(AP470,インプットシート!$B:$Z,21,0),"")</f>
        <v/>
      </c>
      <c r="AS470">
        <v>215</v>
      </c>
      <c r="AT470" s="165" t="str">
        <f t="shared" si="137"/>
        <v>2年目雑役務費215</v>
      </c>
      <c r="AU470" s="165" t="str">
        <f>IFERROR(+VLOOKUP(AT470,インプットシート!$B:$Z,25,0),"")</f>
        <v/>
      </c>
      <c r="AV470" s="165" t="str">
        <f>IFERROR(+VLOOKUP(AT470,インプットシート!$B:$Z,21,0),"")</f>
        <v/>
      </c>
      <c r="AW470">
        <v>215</v>
      </c>
      <c r="AX470" s="165" t="str">
        <f t="shared" si="138"/>
        <v>2年目保険料215</v>
      </c>
      <c r="AY470" s="165" t="str">
        <f>IFERROR(+VLOOKUP(AX470,インプットシート!$B:$Z,25,0),"")</f>
        <v/>
      </c>
      <c r="AZ470" s="165" t="str">
        <f>IFERROR(+VLOOKUP(AX470,インプットシート!$B:$Z,21,0),"")</f>
        <v/>
      </c>
      <c r="BA470">
        <v>215</v>
      </c>
      <c r="BB470" s="165" t="str">
        <f t="shared" si="139"/>
        <v>2年目その他の経費215</v>
      </c>
      <c r="BC470" s="165" t="str">
        <f>IFERROR(+VLOOKUP(BB470,インプットシート!$B:$Z,25,0),"")</f>
        <v/>
      </c>
      <c r="BD470" s="165" t="str">
        <f>IFERROR(+VLOOKUP(BB470,インプットシート!$B:$Z,21,0),"")</f>
        <v/>
      </c>
      <c r="BE470">
        <v>215</v>
      </c>
      <c r="BF470" s="165" t="str">
        <f t="shared" si="140"/>
        <v>2年目参加費収入215</v>
      </c>
      <c r="BG470" s="165" t="str">
        <f>IFERROR(+VLOOKUP(BF470,インプットシート!$B:$Z,25,0),"")</f>
        <v/>
      </c>
      <c r="BH470" s="165" t="str">
        <f>IFERROR(+VLOOKUP(BF470,インプットシート!$B:$Z,21,0),"")</f>
        <v/>
      </c>
      <c r="BI470">
        <v>215</v>
      </c>
      <c r="BJ470" s="165" t="str">
        <f t="shared" si="141"/>
        <v>2年目寄付金・協賛金収入215</v>
      </c>
      <c r="BK470" s="165" t="str">
        <f>IFERROR(+VLOOKUP(BJ470,インプットシート!$B:$Z,25,0),"")</f>
        <v/>
      </c>
      <c r="BL470" s="165" t="str">
        <f>IFERROR(+VLOOKUP(BJ470,インプットシート!$B:$Z,21,0),"")</f>
        <v/>
      </c>
      <c r="BM470">
        <v>215</v>
      </c>
      <c r="BN470" s="165" t="str">
        <f t="shared" si="142"/>
        <v>2年目一般会計繰入金215</v>
      </c>
      <c r="BO470" s="165" t="str">
        <f>IFERROR(+VLOOKUP(BN470,インプットシート!$B:$Z,25,0),"")</f>
        <v/>
      </c>
      <c r="BP470" s="165" t="str">
        <f>IFERROR(+VLOOKUP(BN470,インプットシート!$B:$Z,21,0),"")</f>
        <v/>
      </c>
      <c r="BQ470">
        <v>215</v>
      </c>
      <c r="BR470" s="165" t="str">
        <f t="shared" si="143"/>
        <v>2年目賃金（職員）215</v>
      </c>
      <c r="BS470" s="165" t="str">
        <f>IFERROR(+VLOOKUP(BR470,インプットシート!$B:$Z,25,0),"")</f>
        <v/>
      </c>
      <c r="BT470" s="165" t="str">
        <f>IFERROR(+VLOOKUP(BR470,インプットシート!$B:$Z,21,0),"")</f>
        <v/>
      </c>
    </row>
    <row r="471" spans="1:72">
      <c r="A471">
        <v>216</v>
      </c>
      <c r="B471" s="165" t="str">
        <f t="shared" si="126"/>
        <v>2年目謝金216</v>
      </c>
      <c r="C471" s="165" t="str">
        <f>IFERROR(+VLOOKUP(B471,インプットシート!$B:$Z,25,0),"")</f>
        <v/>
      </c>
      <c r="D471" s="165" t="str">
        <f>IFERROR(+VLOOKUP(B471,インプットシート!$B:$Z,21,0),"")</f>
        <v/>
      </c>
      <c r="E471">
        <v>216</v>
      </c>
      <c r="F471" s="165" t="str">
        <f t="shared" si="127"/>
        <v>2年目旅費216</v>
      </c>
      <c r="G471" s="165" t="str">
        <f>IFERROR(+VLOOKUP(F471,インプットシート!$B:$Z,25,0),"")</f>
        <v/>
      </c>
      <c r="H471" s="165" t="str">
        <f>IFERROR(+VLOOKUP(F471,インプットシート!$B:$Z,21,0),"")</f>
        <v/>
      </c>
      <c r="I471">
        <v>216</v>
      </c>
      <c r="J471" s="165" t="str">
        <f t="shared" si="128"/>
        <v>2年目賃金（アルバイト）216</v>
      </c>
      <c r="K471" s="165" t="str">
        <f>IFERROR(+VLOOKUP(J471,インプットシート!$B:$Z,25,0),"")</f>
        <v/>
      </c>
      <c r="L471" s="165" t="str">
        <f>IFERROR(+VLOOKUP(J471,インプットシート!$B:$Z,21,0),"")</f>
        <v/>
      </c>
      <c r="M471">
        <v>216</v>
      </c>
      <c r="N471" s="165" t="str">
        <f t="shared" si="129"/>
        <v>2年目家賃216</v>
      </c>
      <c r="O471" s="165" t="str">
        <f>IFERROR(+VLOOKUP(N471,インプットシート!$B:$Z,25,0),"")</f>
        <v/>
      </c>
      <c r="P471" s="165" t="str">
        <f>IFERROR(+VLOOKUP(N471,インプットシート!$B:$Z,21,0),"")</f>
        <v/>
      </c>
      <c r="Q471">
        <v>216</v>
      </c>
      <c r="R471" s="165" t="str">
        <f t="shared" si="130"/>
        <v>2年目光熱水費216</v>
      </c>
      <c r="S471" s="165" t="str">
        <f>IFERROR(+VLOOKUP(R471,インプットシート!$B:$Z,25,0),"")</f>
        <v/>
      </c>
      <c r="T471" s="165" t="str">
        <f>IFERROR(+VLOOKUP(R471,インプットシート!$B:$Z,21,0),"")</f>
        <v/>
      </c>
      <c r="U471">
        <v>216</v>
      </c>
      <c r="V471" s="165" t="str">
        <f t="shared" si="131"/>
        <v>2年目備品購入費216</v>
      </c>
      <c r="W471" s="165" t="str">
        <f>IFERROR(+VLOOKUP(V471,インプットシート!$B:$Z,25,0),"")</f>
        <v/>
      </c>
      <c r="X471" s="165" t="str">
        <f>IFERROR(+VLOOKUP(V471,インプットシート!$B:$Z,21,0),"")</f>
        <v/>
      </c>
      <c r="Y471">
        <v>216</v>
      </c>
      <c r="Z471" s="165" t="str">
        <f t="shared" si="132"/>
        <v>2年目消耗品費216</v>
      </c>
      <c r="AA471" s="165" t="str">
        <f>IFERROR(+VLOOKUP(Z471,インプットシート!$B:$Z,25,0),"")</f>
        <v/>
      </c>
      <c r="AB471" s="165" t="str">
        <f>IFERROR(+VLOOKUP(Z471,インプットシート!$B:$Z,21,0),"")</f>
        <v/>
      </c>
      <c r="AC471">
        <v>216</v>
      </c>
      <c r="AD471" s="165" t="str">
        <f t="shared" si="133"/>
        <v>2年目借料損料216</v>
      </c>
      <c r="AE471" s="165" t="str">
        <f>IFERROR(+VLOOKUP(AD471,インプットシート!$B:$Z,25,0),"")</f>
        <v/>
      </c>
      <c r="AF471" s="165" t="str">
        <f>IFERROR(+VLOOKUP(AD471,インプットシート!$B:$Z,21,0),"")</f>
        <v/>
      </c>
      <c r="AG471">
        <v>216</v>
      </c>
      <c r="AH471" s="165" t="str">
        <f t="shared" si="134"/>
        <v>2年目印刷製本費216</v>
      </c>
      <c r="AI471" s="165" t="str">
        <f>IFERROR(+VLOOKUP(AH471,インプットシート!$B:$Z,25,0),"")</f>
        <v/>
      </c>
      <c r="AJ471" s="165" t="str">
        <f>IFERROR(+VLOOKUP(AH471,インプットシート!$B:$Z,21,0),"")</f>
        <v/>
      </c>
      <c r="AK471">
        <v>216</v>
      </c>
      <c r="AL471" s="165" t="str">
        <f t="shared" si="135"/>
        <v>2年目通信運搬費216</v>
      </c>
      <c r="AM471" s="165" t="str">
        <f>IFERROR(+VLOOKUP(AL471,インプットシート!$B:$Z,25,0),"")</f>
        <v/>
      </c>
      <c r="AN471" s="165" t="str">
        <f>IFERROR(+VLOOKUP(AL471,インプットシート!$B:$Z,21,0),"")</f>
        <v/>
      </c>
      <c r="AO471">
        <v>216</v>
      </c>
      <c r="AP471" s="165" t="str">
        <f t="shared" si="136"/>
        <v>2年目委託費216</v>
      </c>
      <c r="AQ471" s="165" t="str">
        <f>IFERROR(+VLOOKUP(AP471,インプットシート!$B:$Z,25,0),"")</f>
        <v/>
      </c>
      <c r="AR471" s="165" t="str">
        <f>IFERROR(+VLOOKUP(AP471,インプットシート!$B:$Z,21,0),"")</f>
        <v/>
      </c>
      <c r="AS471">
        <v>216</v>
      </c>
      <c r="AT471" s="165" t="str">
        <f t="shared" si="137"/>
        <v>2年目雑役務費216</v>
      </c>
      <c r="AU471" s="165" t="str">
        <f>IFERROR(+VLOOKUP(AT471,インプットシート!$B:$Z,25,0),"")</f>
        <v/>
      </c>
      <c r="AV471" s="165" t="str">
        <f>IFERROR(+VLOOKUP(AT471,インプットシート!$B:$Z,21,0),"")</f>
        <v/>
      </c>
      <c r="AW471">
        <v>216</v>
      </c>
      <c r="AX471" s="165" t="str">
        <f t="shared" si="138"/>
        <v>2年目保険料216</v>
      </c>
      <c r="AY471" s="165" t="str">
        <f>IFERROR(+VLOOKUP(AX471,インプットシート!$B:$Z,25,0),"")</f>
        <v/>
      </c>
      <c r="AZ471" s="165" t="str">
        <f>IFERROR(+VLOOKUP(AX471,インプットシート!$B:$Z,21,0),"")</f>
        <v/>
      </c>
      <c r="BA471">
        <v>216</v>
      </c>
      <c r="BB471" s="165" t="str">
        <f t="shared" si="139"/>
        <v>2年目その他の経費216</v>
      </c>
      <c r="BC471" s="165" t="str">
        <f>IFERROR(+VLOOKUP(BB471,インプットシート!$B:$Z,25,0),"")</f>
        <v/>
      </c>
      <c r="BD471" s="165" t="str">
        <f>IFERROR(+VLOOKUP(BB471,インプットシート!$B:$Z,21,0),"")</f>
        <v/>
      </c>
      <c r="BE471">
        <v>216</v>
      </c>
      <c r="BF471" s="165" t="str">
        <f t="shared" si="140"/>
        <v>2年目参加費収入216</v>
      </c>
      <c r="BG471" s="165" t="str">
        <f>IFERROR(+VLOOKUP(BF471,インプットシート!$B:$Z,25,0),"")</f>
        <v/>
      </c>
      <c r="BH471" s="165" t="str">
        <f>IFERROR(+VLOOKUP(BF471,インプットシート!$B:$Z,21,0),"")</f>
        <v/>
      </c>
      <c r="BI471">
        <v>216</v>
      </c>
      <c r="BJ471" s="165" t="str">
        <f t="shared" si="141"/>
        <v>2年目寄付金・協賛金収入216</v>
      </c>
      <c r="BK471" s="165" t="str">
        <f>IFERROR(+VLOOKUP(BJ471,インプットシート!$B:$Z,25,0),"")</f>
        <v/>
      </c>
      <c r="BL471" s="165" t="str">
        <f>IFERROR(+VLOOKUP(BJ471,インプットシート!$B:$Z,21,0),"")</f>
        <v/>
      </c>
      <c r="BM471">
        <v>216</v>
      </c>
      <c r="BN471" s="165" t="str">
        <f t="shared" si="142"/>
        <v>2年目一般会計繰入金216</v>
      </c>
      <c r="BO471" s="165" t="str">
        <f>IFERROR(+VLOOKUP(BN471,インプットシート!$B:$Z,25,0),"")</f>
        <v/>
      </c>
      <c r="BP471" s="165" t="str">
        <f>IFERROR(+VLOOKUP(BN471,インプットシート!$B:$Z,21,0),"")</f>
        <v/>
      </c>
      <c r="BQ471">
        <v>216</v>
      </c>
      <c r="BR471" s="165" t="str">
        <f t="shared" si="143"/>
        <v>2年目賃金（職員）216</v>
      </c>
      <c r="BS471" s="165" t="str">
        <f>IFERROR(+VLOOKUP(BR471,インプットシート!$B:$Z,25,0),"")</f>
        <v/>
      </c>
      <c r="BT471" s="165" t="str">
        <f>IFERROR(+VLOOKUP(BR471,インプットシート!$B:$Z,21,0),"")</f>
        <v/>
      </c>
    </row>
    <row r="472" spans="1:72">
      <c r="A472">
        <v>217</v>
      </c>
      <c r="B472" s="165" t="str">
        <f t="shared" si="126"/>
        <v>2年目謝金217</v>
      </c>
      <c r="C472" s="165" t="str">
        <f>IFERROR(+VLOOKUP(B472,インプットシート!$B:$Z,25,0),"")</f>
        <v/>
      </c>
      <c r="D472" s="165" t="str">
        <f>IFERROR(+VLOOKUP(B472,インプットシート!$B:$Z,21,0),"")</f>
        <v/>
      </c>
      <c r="E472">
        <v>217</v>
      </c>
      <c r="F472" s="165" t="str">
        <f t="shared" si="127"/>
        <v>2年目旅費217</v>
      </c>
      <c r="G472" s="165" t="str">
        <f>IFERROR(+VLOOKUP(F472,インプットシート!$B:$Z,25,0),"")</f>
        <v/>
      </c>
      <c r="H472" s="165" t="str">
        <f>IFERROR(+VLOOKUP(F472,インプットシート!$B:$Z,21,0),"")</f>
        <v/>
      </c>
      <c r="I472">
        <v>217</v>
      </c>
      <c r="J472" s="165" t="str">
        <f t="shared" si="128"/>
        <v>2年目賃金（アルバイト）217</v>
      </c>
      <c r="K472" s="165" t="str">
        <f>IFERROR(+VLOOKUP(J472,インプットシート!$B:$Z,25,0),"")</f>
        <v/>
      </c>
      <c r="L472" s="165" t="str">
        <f>IFERROR(+VLOOKUP(J472,インプットシート!$B:$Z,21,0),"")</f>
        <v/>
      </c>
      <c r="M472">
        <v>217</v>
      </c>
      <c r="N472" s="165" t="str">
        <f t="shared" si="129"/>
        <v>2年目家賃217</v>
      </c>
      <c r="O472" s="165" t="str">
        <f>IFERROR(+VLOOKUP(N472,インプットシート!$B:$Z,25,0),"")</f>
        <v/>
      </c>
      <c r="P472" s="165" t="str">
        <f>IFERROR(+VLOOKUP(N472,インプットシート!$B:$Z,21,0),"")</f>
        <v/>
      </c>
      <c r="Q472">
        <v>217</v>
      </c>
      <c r="R472" s="165" t="str">
        <f t="shared" si="130"/>
        <v>2年目光熱水費217</v>
      </c>
      <c r="S472" s="165" t="str">
        <f>IFERROR(+VLOOKUP(R472,インプットシート!$B:$Z,25,0),"")</f>
        <v/>
      </c>
      <c r="T472" s="165" t="str">
        <f>IFERROR(+VLOOKUP(R472,インプットシート!$B:$Z,21,0),"")</f>
        <v/>
      </c>
      <c r="U472">
        <v>217</v>
      </c>
      <c r="V472" s="165" t="str">
        <f t="shared" si="131"/>
        <v>2年目備品購入費217</v>
      </c>
      <c r="W472" s="165" t="str">
        <f>IFERROR(+VLOOKUP(V472,インプットシート!$B:$Z,25,0),"")</f>
        <v/>
      </c>
      <c r="X472" s="165" t="str">
        <f>IFERROR(+VLOOKUP(V472,インプットシート!$B:$Z,21,0),"")</f>
        <v/>
      </c>
      <c r="Y472">
        <v>217</v>
      </c>
      <c r="Z472" s="165" t="str">
        <f t="shared" si="132"/>
        <v>2年目消耗品費217</v>
      </c>
      <c r="AA472" s="165" t="str">
        <f>IFERROR(+VLOOKUP(Z472,インプットシート!$B:$Z,25,0),"")</f>
        <v/>
      </c>
      <c r="AB472" s="165" t="str">
        <f>IFERROR(+VLOOKUP(Z472,インプットシート!$B:$Z,21,0),"")</f>
        <v/>
      </c>
      <c r="AC472">
        <v>217</v>
      </c>
      <c r="AD472" s="165" t="str">
        <f t="shared" si="133"/>
        <v>2年目借料損料217</v>
      </c>
      <c r="AE472" s="165" t="str">
        <f>IFERROR(+VLOOKUP(AD472,インプットシート!$B:$Z,25,0),"")</f>
        <v/>
      </c>
      <c r="AF472" s="165" t="str">
        <f>IFERROR(+VLOOKUP(AD472,インプットシート!$B:$Z,21,0),"")</f>
        <v/>
      </c>
      <c r="AG472">
        <v>217</v>
      </c>
      <c r="AH472" s="165" t="str">
        <f t="shared" si="134"/>
        <v>2年目印刷製本費217</v>
      </c>
      <c r="AI472" s="165" t="str">
        <f>IFERROR(+VLOOKUP(AH472,インプットシート!$B:$Z,25,0),"")</f>
        <v/>
      </c>
      <c r="AJ472" s="165" t="str">
        <f>IFERROR(+VLOOKUP(AH472,インプットシート!$B:$Z,21,0),"")</f>
        <v/>
      </c>
      <c r="AK472">
        <v>217</v>
      </c>
      <c r="AL472" s="165" t="str">
        <f t="shared" si="135"/>
        <v>2年目通信運搬費217</v>
      </c>
      <c r="AM472" s="165" t="str">
        <f>IFERROR(+VLOOKUP(AL472,インプットシート!$B:$Z,25,0),"")</f>
        <v/>
      </c>
      <c r="AN472" s="165" t="str">
        <f>IFERROR(+VLOOKUP(AL472,インプットシート!$B:$Z,21,0),"")</f>
        <v/>
      </c>
      <c r="AO472">
        <v>217</v>
      </c>
      <c r="AP472" s="165" t="str">
        <f t="shared" si="136"/>
        <v>2年目委託費217</v>
      </c>
      <c r="AQ472" s="165" t="str">
        <f>IFERROR(+VLOOKUP(AP472,インプットシート!$B:$Z,25,0),"")</f>
        <v/>
      </c>
      <c r="AR472" s="165" t="str">
        <f>IFERROR(+VLOOKUP(AP472,インプットシート!$B:$Z,21,0),"")</f>
        <v/>
      </c>
      <c r="AS472">
        <v>217</v>
      </c>
      <c r="AT472" s="165" t="str">
        <f t="shared" si="137"/>
        <v>2年目雑役務費217</v>
      </c>
      <c r="AU472" s="165" t="str">
        <f>IFERROR(+VLOOKUP(AT472,インプットシート!$B:$Z,25,0),"")</f>
        <v/>
      </c>
      <c r="AV472" s="165" t="str">
        <f>IFERROR(+VLOOKUP(AT472,インプットシート!$B:$Z,21,0),"")</f>
        <v/>
      </c>
      <c r="AW472">
        <v>217</v>
      </c>
      <c r="AX472" s="165" t="str">
        <f t="shared" si="138"/>
        <v>2年目保険料217</v>
      </c>
      <c r="AY472" s="165" t="str">
        <f>IFERROR(+VLOOKUP(AX472,インプットシート!$B:$Z,25,0),"")</f>
        <v/>
      </c>
      <c r="AZ472" s="165" t="str">
        <f>IFERROR(+VLOOKUP(AX472,インプットシート!$B:$Z,21,0),"")</f>
        <v/>
      </c>
      <c r="BA472">
        <v>217</v>
      </c>
      <c r="BB472" s="165" t="str">
        <f t="shared" si="139"/>
        <v>2年目その他の経費217</v>
      </c>
      <c r="BC472" s="165" t="str">
        <f>IFERROR(+VLOOKUP(BB472,インプットシート!$B:$Z,25,0),"")</f>
        <v/>
      </c>
      <c r="BD472" s="165" t="str">
        <f>IFERROR(+VLOOKUP(BB472,インプットシート!$B:$Z,21,0),"")</f>
        <v/>
      </c>
      <c r="BE472">
        <v>217</v>
      </c>
      <c r="BF472" s="165" t="str">
        <f t="shared" si="140"/>
        <v>2年目参加費収入217</v>
      </c>
      <c r="BG472" s="165" t="str">
        <f>IFERROR(+VLOOKUP(BF472,インプットシート!$B:$Z,25,0),"")</f>
        <v/>
      </c>
      <c r="BH472" s="165" t="str">
        <f>IFERROR(+VLOOKUP(BF472,インプットシート!$B:$Z,21,0),"")</f>
        <v/>
      </c>
      <c r="BI472">
        <v>217</v>
      </c>
      <c r="BJ472" s="165" t="str">
        <f t="shared" si="141"/>
        <v>2年目寄付金・協賛金収入217</v>
      </c>
      <c r="BK472" s="165" t="str">
        <f>IFERROR(+VLOOKUP(BJ472,インプットシート!$B:$Z,25,0),"")</f>
        <v/>
      </c>
      <c r="BL472" s="165" t="str">
        <f>IFERROR(+VLOOKUP(BJ472,インプットシート!$B:$Z,21,0),"")</f>
        <v/>
      </c>
      <c r="BM472">
        <v>217</v>
      </c>
      <c r="BN472" s="165" t="str">
        <f t="shared" si="142"/>
        <v>2年目一般会計繰入金217</v>
      </c>
      <c r="BO472" s="165" t="str">
        <f>IFERROR(+VLOOKUP(BN472,インプットシート!$B:$Z,25,0),"")</f>
        <v/>
      </c>
      <c r="BP472" s="165" t="str">
        <f>IFERROR(+VLOOKUP(BN472,インプットシート!$B:$Z,21,0),"")</f>
        <v/>
      </c>
      <c r="BQ472">
        <v>217</v>
      </c>
      <c r="BR472" s="165" t="str">
        <f t="shared" si="143"/>
        <v>2年目賃金（職員）217</v>
      </c>
      <c r="BS472" s="165" t="str">
        <f>IFERROR(+VLOOKUP(BR472,インプットシート!$B:$Z,25,0),"")</f>
        <v/>
      </c>
      <c r="BT472" s="165" t="str">
        <f>IFERROR(+VLOOKUP(BR472,インプットシート!$B:$Z,21,0),"")</f>
        <v/>
      </c>
    </row>
    <row r="473" spans="1:72">
      <c r="A473">
        <v>218</v>
      </c>
      <c r="B473" s="165" t="str">
        <f t="shared" si="126"/>
        <v>2年目謝金218</v>
      </c>
      <c r="C473" s="165" t="str">
        <f>IFERROR(+VLOOKUP(B473,インプットシート!$B:$Z,25,0),"")</f>
        <v/>
      </c>
      <c r="D473" s="165" t="str">
        <f>IFERROR(+VLOOKUP(B473,インプットシート!$B:$Z,21,0),"")</f>
        <v/>
      </c>
      <c r="E473">
        <v>218</v>
      </c>
      <c r="F473" s="165" t="str">
        <f t="shared" si="127"/>
        <v>2年目旅費218</v>
      </c>
      <c r="G473" s="165" t="str">
        <f>IFERROR(+VLOOKUP(F473,インプットシート!$B:$Z,25,0),"")</f>
        <v/>
      </c>
      <c r="H473" s="165" t="str">
        <f>IFERROR(+VLOOKUP(F473,インプットシート!$B:$Z,21,0),"")</f>
        <v/>
      </c>
      <c r="I473">
        <v>218</v>
      </c>
      <c r="J473" s="165" t="str">
        <f t="shared" si="128"/>
        <v>2年目賃金（アルバイト）218</v>
      </c>
      <c r="K473" s="165" t="str">
        <f>IFERROR(+VLOOKUP(J473,インプットシート!$B:$Z,25,0),"")</f>
        <v/>
      </c>
      <c r="L473" s="165" t="str">
        <f>IFERROR(+VLOOKUP(J473,インプットシート!$B:$Z,21,0),"")</f>
        <v/>
      </c>
      <c r="M473">
        <v>218</v>
      </c>
      <c r="N473" s="165" t="str">
        <f t="shared" si="129"/>
        <v>2年目家賃218</v>
      </c>
      <c r="O473" s="165" t="str">
        <f>IFERROR(+VLOOKUP(N473,インプットシート!$B:$Z,25,0),"")</f>
        <v/>
      </c>
      <c r="P473" s="165" t="str">
        <f>IFERROR(+VLOOKUP(N473,インプットシート!$B:$Z,21,0),"")</f>
        <v/>
      </c>
      <c r="Q473">
        <v>218</v>
      </c>
      <c r="R473" s="165" t="str">
        <f t="shared" si="130"/>
        <v>2年目光熱水費218</v>
      </c>
      <c r="S473" s="165" t="str">
        <f>IFERROR(+VLOOKUP(R473,インプットシート!$B:$Z,25,0),"")</f>
        <v/>
      </c>
      <c r="T473" s="165" t="str">
        <f>IFERROR(+VLOOKUP(R473,インプットシート!$B:$Z,21,0),"")</f>
        <v/>
      </c>
      <c r="U473">
        <v>218</v>
      </c>
      <c r="V473" s="165" t="str">
        <f t="shared" si="131"/>
        <v>2年目備品購入費218</v>
      </c>
      <c r="W473" s="165" t="str">
        <f>IFERROR(+VLOOKUP(V473,インプットシート!$B:$Z,25,0),"")</f>
        <v/>
      </c>
      <c r="X473" s="165" t="str">
        <f>IFERROR(+VLOOKUP(V473,インプットシート!$B:$Z,21,0),"")</f>
        <v/>
      </c>
      <c r="Y473">
        <v>218</v>
      </c>
      <c r="Z473" s="165" t="str">
        <f t="shared" si="132"/>
        <v>2年目消耗品費218</v>
      </c>
      <c r="AA473" s="165" t="str">
        <f>IFERROR(+VLOOKUP(Z473,インプットシート!$B:$Z,25,0),"")</f>
        <v/>
      </c>
      <c r="AB473" s="165" t="str">
        <f>IFERROR(+VLOOKUP(Z473,インプットシート!$B:$Z,21,0),"")</f>
        <v/>
      </c>
      <c r="AC473">
        <v>218</v>
      </c>
      <c r="AD473" s="165" t="str">
        <f t="shared" si="133"/>
        <v>2年目借料損料218</v>
      </c>
      <c r="AE473" s="165" t="str">
        <f>IFERROR(+VLOOKUP(AD473,インプットシート!$B:$Z,25,0),"")</f>
        <v/>
      </c>
      <c r="AF473" s="165" t="str">
        <f>IFERROR(+VLOOKUP(AD473,インプットシート!$B:$Z,21,0),"")</f>
        <v/>
      </c>
      <c r="AG473">
        <v>218</v>
      </c>
      <c r="AH473" s="165" t="str">
        <f t="shared" si="134"/>
        <v>2年目印刷製本費218</v>
      </c>
      <c r="AI473" s="165" t="str">
        <f>IFERROR(+VLOOKUP(AH473,インプットシート!$B:$Z,25,0),"")</f>
        <v/>
      </c>
      <c r="AJ473" s="165" t="str">
        <f>IFERROR(+VLOOKUP(AH473,インプットシート!$B:$Z,21,0),"")</f>
        <v/>
      </c>
      <c r="AK473">
        <v>218</v>
      </c>
      <c r="AL473" s="165" t="str">
        <f t="shared" si="135"/>
        <v>2年目通信運搬費218</v>
      </c>
      <c r="AM473" s="165" t="str">
        <f>IFERROR(+VLOOKUP(AL473,インプットシート!$B:$Z,25,0),"")</f>
        <v/>
      </c>
      <c r="AN473" s="165" t="str">
        <f>IFERROR(+VLOOKUP(AL473,インプットシート!$B:$Z,21,0),"")</f>
        <v/>
      </c>
      <c r="AO473">
        <v>218</v>
      </c>
      <c r="AP473" s="165" t="str">
        <f t="shared" si="136"/>
        <v>2年目委託費218</v>
      </c>
      <c r="AQ473" s="165" t="str">
        <f>IFERROR(+VLOOKUP(AP473,インプットシート!$B:$Z,25,0),"")</f>
        <v/>
      </c>
      <c r="AR473" s="165" t="str">
        <f>IFERROR(+VLOOKUP(AP473,インプットシート!$B:$Z,21,0),"")</f>
        <v/>
      </c>
      <c r="AS473">
        <v>218</v>
      </c>
      <c r="AT473" s="165" t="str">
        <f t="shared" si="137"/>
        <v>2年目雑役務費218</v>
      </c>
      <c r="AU473" s="165" t="str">
        <f>IFERROR(+VLOOKUP(AT473,インプットシート!$B:$Z,25,0),"")</f>
        <v/>
      </c>
      <c r="AV473" s="165" t="str">
        <f>IFERROR(+VLOOKUP(AT473,インプットシート!$B:$Z,21,0),"")</f>
        <v/>
      </c>
      <c r="AW473">
        <v>218</v>
      </c>
      <c r="AX473" s="165" t="str">
        <f t="shared" si="138"/>
        <v>2年目保険料218</v>
      </c>
      <c r="AY473" s="165" t="str">
        <f>IFERROR(+VLOOKUP(AX473,インプットシート!$B:$Z,25,0),"")</f>
        <v/>
      </c>
      <c r="AZ473" s="165" t="str">
        <f>IFERROR(+VLOOKUP(AX473,インプットシート!$B:$Z,21,0),"")</f>
        <v/>
      </c>
      <c r="BA473">
        <v>218</v>
      </c>
      <c r="BB473" s="165" t="str">
        <f t="shared" si="139"/>
        <v>2年目その他の経費218</v>
      </c>
      <c r="BC473" s="165" t="str">
        <f>IFERROR(+VLOOKUP(BB473,インプットシート!$B:$Z,25,0),"")</f>
        <v/>
      </c>
      <c r="BD473" s="165" t="str">
        <f>IFERROR(+VLOOKUP(BB473,インプットシート!$B:$Z,21,0),"")</f>
        <v/>
      </c>
      <c r="BE473">
        <v>218</v>
      </c>
      <c r="BF473" s="165" t="str">
        <f t="shared" si="140"/>
        <v>2年目参加費収入218</v>
      </c>
      <c r="BG473" s="165" t="str">
        <f>IFERROR(+VLOOKUP(BF473,インプットシート!$B:$Z,25,0),"")</f>
        <v/>
      </c>
      <c r="BH473" s="165" t="str">
        <f>IFERROR(+VLOOKUP(BF473,インプットシート!$B:$Z,21,0),"")</f>
        <v/>
      </c>
      <c r="BI473">
        <v>218</v>
      </c>
      <c r="BJ473" s="165" t="str">
        <f t="shared" si="141"/>
        <v>2年目寄付金・協賛金収入218</v>
      </c>
      <c r="BK473" s="165" t="str">
        <f>IFERROR(+VLOOKUP(BJ473,インプットシート!$B:$Z,25,0),"")</f>
        <v/>
      </c>
      <c r="BL473" s="165" t="str">
        <f>IFERROR(+VLOOKUP(BJ473,インプットシート!$B:$Z,21,0),"")</f>
        <v/>
      </c>
      <c r="BM473">
        <v>218</v>
      </c>
      <c r="BN473" s="165" t="str">
        <f t="shared" si="142"/>
        <v>2年目一般会計繰入金218</v>
      </c>
      <c r="BO473" s="165" t="str">
        <f>IFERROR(+VLOOKUP(BN473,インプットシート!$B:$Z,25,0),"")</f>
        <v/>
      </c>
      <c r="BP473" s="165" t="str">
        <f>IFERROR(+VLOOKUP(BN473,インプットシート!$B:$Z,21,0),"")</f>
        <v/>
      </c>
      <c r="BQ473">
        <v>218</v>
      </c>
      <c r="BR473" s="165" t="str">
        <f t="shared" si="143"/>
        <v>2年目賃金（職員）218</v>
      </c>
      <c r="BS473" s="165" t="str">
        <f>IFERROR(+VLOOKUP(BR473,インプットシート!$B:$Z,25,0),"")</f>
        <v/>
      </c>
      <c r="BT473" s="165" t="str">
        <f>IFERROR(+VLOOKUP(BR473,インプットシート!$B:$Z,21,0),"")</f>
        <v/>
      </c>
    </row>
    <row r="474" spans="1:72">
      <c r="A474">
        <v>219</v>
      </c>
      <c r="B474" s="165" t="str">
        <f t="shared" si="126"/>
        <v>2年目謝金219</v>
      </c>
      <c r="C474" s="165" t="str">
        <f>IFERROR(+VLOOKUP(B474,インプットシート!$B:$Z,25,0),"")</f>
        <v/>
      </c>
      <c r="D474" s="165" t="str">
        <f>IFERROR(+VLOOKUP(B474,インプットシート!$B:$Z,21,0),"")</f>
        <v/>
      </c>
      <c r="E474">
        <v>219</v>
      </c>
      <c r="F474" s="165" t="str">
        <f t="shared" si="127"/>
        <v>2年目旅費219</v>
      </c>
      <c r="G474" s="165" t="str">
        <f>IFERROR(+VLOOKUP(F474,インプットシート!$B:$Z,25,0),"")</f>
        <v/>
      </c>
      <c r="H474" s="165" t="str">
        <f>IFERROR(+VLOOKUP(F474,インプットシート!$B:$Z,21,0),"")</f>
        <v/>
      </c>
      <c r="I474">
        <v>219</v>
      </c>
      <c r="J474" s="165" t="str">
        <f t="shared" si="128"/>
        <v>2年目賃金（アルバイト）219</v>
      </c>
      <c r="K474" s="165" t="str">
        <f>IFERROR(+VLOOKUP(J474,インプットシート!$B:$Z,25,0),"")</f>
        <v/>
      </c>
      <c r="L474" s="165" t="str">
        <f>IFERROR(+VLOOKUP(J474,インプットシート!$B:$Z,21,0),"")</f>
        <v/>
      </c>
      <c r="M474">
        <v>219</v>
      </c>
      <c r="N474" s="165" t="str">
        <f t="shared" si="129"/>
        <v>2年目家賃219</v>
      </c>
      <c r="O474" s="165" t="str">
        <f>IFERROR(+VLOOKUP(N474,インプットシート!$B:$Z,25,0),"")</f>
        <v/>
      </c>
      <c r="P474" s="165" t="str">
        <f>IFERROR(+VLOOKUP(N474,インプットシート!$B:$Z,21,0),"")</f>
        <v/>
      </c>
      <c r="Q474">
        <v>219</v>
      </c>
      <c r="R474" s="165" t="str">
        <f t="shared" si="130"/>
        <v>2年目光熱水費219</v>
      </c>
      <c r="S474" s="165" t="str">
        <f>IFERROR(+VLOOKUP(R474,インプットシート!$B:$Z,25,0),"")</f>
        <v/>
      </c>
      <c r="T474" s="165" t="str">
        <f>IFERROR(+VLOOKUP(R474,インプットシート!$B:$Z,21,0),"")</f>
        <v/>
      </c>
      <c r="U474">
        <v>219</v>
      </c>
      <c r="V474" s="165" t="str">
        <f t="shared" si="131"/>
        <v>2年目備品購入費219</v>
      </c>
      <c r="W474" s="165" t="str">
        <f>IFERROR(+VLOOKUP(V474,インプットシート!$B:$Z,25,0),"")</f>
        <v/>
      </c>
      <c r="X474" s="165" t="str">
        <f>IFERROR(+VLOOKUP(V474,インプットシート!$B:$Z,21,0),"")</f>
        <v/>
      </c>
      <c r="Y474">
        <v>219</v>
      </c>
      <c r="Z474" s="165" t="str">
        <f t="shared" si="132"/>
        <v>2年目消耗品費219</v>
      </c>
      <c r="AA474" s="165" t="str">
        <f>IFERROR(+VLOOKUP(Z474,インプットシート!$B:$Z,25,0),"")</f>
        <v/>
      </c>
      <c r="AB474" s="165" t="str">
        <f>IFERROR(+VLOOKUP(Z474,インプットシート!$B:$Z,21,0),"")</f>
        <v/>
      </c>
      <c r="AC474">
        <v>219</v>
      </c>
      <c r="AD474" s="165" t="str">
        <f t="shared" si="133"/>
        <v>2年目借料損料219</v>
      </c>
      <c r="AE474" s="165" t="str">
        <f>IFERROR(+VLOOKUP(AD474,インプットシート!$B:$Z,25,0),"")</f>
        <v/>
      </c>
      <c r="AF474" s="165" t="str">
        <f>IFERROR(+VLOOKUP(AD474,インプットシート!$B:$Z,21,0),"")</f>
        <v/>
      </c>
      <c r="AG474">
        <v>219</v>
      </c>
      <c r="AH474" s="165" t="str">
        <f t="shared" si="134"/>
        <v>2年目印刷製本費219</v>
      </c>
      <c r="AI474" s="165" t="str">
        <f>IFERROR(+VLOOKUP(AH474,インプットシート!$B:$Z,25,0),"")</f>
        <v/>
      </c>
      <c r="AJ474" s="165" t="str">
        <f>IFERROR(+VLOOKUP(AH474,インプットシート!$B:$Z,21,0),"")</f>
        <v/>
      </c>
      <c r="AK474">
        <v>219</v>
      </c>
      <c r="AL474" s="165" t="str">
        <f t="shared" si="135"/>
        <v>2年目通信運搬費219</v>
      </c>
      <c r="AM474" s="165" t="str">
        <f>IFERROR(+VLOOKUP(AL474,インプットシート!$B:$Z,25,0),"")</f>
        <v/>
      </c>
      <c r="AN474" s="165" t="str">
        <f>IFERROR(+VLOOKUP(AL474,インプットシート!$B:$Z,21,0),"")</f>
        <v/>
      </c>
      <c r="AO474">
        <v>219</v>
      </c>
      <c r="AP474" s="165" t="str">
        <f t="shared" si="136"/>
        <v>2年目委託費219</v>
      </c>
      <c r="AQ474" s="165" t="str">
        <f>IFERROR(+VLOOKUP(AP474,インプットシート!$B:$Z,25,0),"")</f>
        <v/>
      </c>
      <c r="AR474" s="165" t="str">
        <f>IFERROR(+VLOOKUP(AP474,インプットシート!$B:$Z,21,0),"")</f>
        <v/>
      </c>
      <c r="AS474">
        <v>219</v>
      </c>
      <c r="AT474" s="165" t="str">
        <f t="shared" si="137"/>
        <v>2年目雑役務費219</v>
      </c>
      <c r="AU474" s="165" t="str">
        <f>IFERROR(+VLOOKUP(AT474,インプットシート!$B:$Z,25,0),"")</f>
        <v/>
      </c>
      <c r="AV474" s="165" t="str">
        <f>IFERROR(+VLOOKUP(AT474,インプットシート!$B:$Z,21,0),"")</f>
        <v/>
      </c>
      <c r="AW474">
        <v>219</v>
      </c>
      <c r="AX474" s="165" t="str">
        <f t="shared" si="138"/>
        <v>2年目保険料219</v>
      </c>
      <c r="AY474" s="165" t="str">
        <f>IFERROR(+VLOOKUP(AX474,インプットシート!$B:$Z,25,0),"")</f>
        <v/>
      </c>
      <c r="AZ474" s="165" t="str">
        <f>IFERROR(+VLOOKUP(AX474,インプットシート!$B:$Z,21,0),"")</f>
        <v/>
      </c>
      <c r="BA474">
        <v>219</v>
      </c>
      <c r="BB474" s="165" t="str">
        <f t="shared" si="139"/>
        <v>2年目その他の経費219</v>
      </c>
      <c r="BC474" s="165" t="str">
        <f>IFERROR(+VLOOKUP(BB474,インプットシート!$B:$Z,25,0),"")</f>
        <v/>
      </c>
      <c r="BD474" s="165" t="str">
        <f>IFERROR(+VLOOKUP(BB474,インプットシート!$B:$Z,21,0),"")</f>
        <v/>
      </c>
      <c r="BE474">
        <v>219</v>
      </c>
      <c r="BF474" s="165" t="str">
        <f t="shared" si="140"/>
        <v>2年目参加費収入219</v>
      </c>
      <c r="BG474" s="165" t="str">
        <f>IFERROR(+VLOOKUP(BF474,インプットシート!$B:$Z,25,0),"")</f>
        <v/>
      </c>
      <c r="BH474" s="165" t="str">
        <f>IFERROR(+VLOOKUP(BF474,インプットシート!$B:$Z,21,0),"")</f>
        <v/>
      </c>
      <c r="BI474">
        <v>219</v>
      </c>
      <c r="BJ474" s="165" t="str">
        <f t="shared" si="141"/>
        <v>2年目寄付金・協賛金収入219</v>
      </c>
      <c r="BK474" s="165" t="str">
        <f>IFERROR(+VLOOKUP(BJ474,インプットシート!$B:$Z,25,0),"")</f>
        <v/>
      </c>
      <c r="BL474" s="165" t="str">
        <f>IFERROR(+VLOOKUP(BJ474,インプットシート!$B:$Z,21,0),"")</f>
        <v/>
      </c>
      <c r="BM474">
        <v>219</v>
      </c>
      <c r="BN474" s="165" t="str">
        <f t="shared" si="142"/>
        <v>2年目一般会計繰入金219</v>
      </c>
      <c r="BO474" s="165" t="str">
        <f>IFERROR(+VLOOKUP(BN474,インプットシート!$B:$Z,25,0),"")</f>
        <v/>
      </c>
      <c r="BP474" s="165" t="str">
        <f>IFERROR(+VLOOKUP(BN474,インプットシート!$B:$Z,21,0),"")</f>
        <v/>
      </c>
      <c r="BQ474">
        <v>219</v>
      </c>
      <c r="BR474" s="165" t="str">
        <f t="shared" si="143"/>
        <v>2年目賃金（職員）219</v>
      </c>
      <c r="BS474" s="165" t="str">
        <f>IFERROR(+VLOOKUP(BR474,インプットシート!$B:$Z,25,0),"")</f>
        <v/>
      </c>
      <c r="BT474" s="165" t="str">
        <f>IFERROR(+VLOOKUP(BR474,インプットシート!$B:$Z,21,0),"")</f>
        <v/>
      </c>
    </row>
    <row r="475" spans="1:72">
      <c r="A475">
        <v>220</v>
      </c>
      <c r="B475" s="165" t="str">
        <f t="shared" si="126"/>
        <v>2年目謝金220</v>
      </c>
      <c r="C475" s="165" t="str">
        <f>IFERROR(+VLOOKUP(B475,インプットシート!$B:$Z,25,0),"")</f>
        <v/>
      </c>
      <c r="D475" s="165" t="str">
        <f>IFERROR(+VLOOKUP(B475,インプットシート!$B:$Z,21,0),"")</f>
        <v/>
      </c>
      <c r="E475">
        <v>220</v>
      </c>
      <c r="F475" s="165" t="str">
        <f t="shared" si="127"/>
        <v>2年目旅費220</v>
      </c>
      <c r="G475" s="165" t="str">
        <f>IFERROR(+VLOOKUP(F475,インプットシート!$B:$Z,25,0),"")</f>
        <v/>
      </c>
      <c r="H475" s="165" t="str">
        <f>IFERROR(+VLOOKUP(F475,インプットシート!$B:$Z,21,0),"")</f>
        <v/>
      </c>
      <c r="I475">
        <v>220</v>
      </c>
      <c r="J475" s="165" t="str">
        <f t="shared" si="128"/>
        <v>2年目賃金（アルバイト）220</v>
      </c>
      <c r="K475" s="165" t="str">
        <f>IFERROR(+VLOOKUP(J475,インプットシート!$B:$Z,25,0),"")</f>
        <v/>
      </c>
      <c r="L475" s="165" t="str">
        <f>IFERROR(+VLOOKUP(J475,インプットシート!$B:$Z,21,0),"")</f>
        <v/>
      </c>
      <c r="M475">
        <v>220</v>
      </c>
      <c r="N475" s="165" t="str">
        <f t="shared" si="129"/>
        <v>2年目家賃220</v>
      </c>
      <c r="O475" s="165" t="str">
        <f>IFERROR(+VLOOKUP(N475,インプットシート!$B:$Z,25,0),"")</f>
        <v/>
      </c>
      <c r="P475" s="165" t="str">
        <f>IFERROR(+VLOOKUP(N475,インプットシート!$B:$Z,21,0),"")</f>
        <v/>
      </c>
      <c r="Q475">
        <v>220</v>
      </c>
      <c r="R475" s="165" t="str">
        <f t="shared" si="130"/>
        <v>2年目光熱水費220</v>
      </c>
      <c r="S475" s="165" t="str">
        <f>IFERROR(+VLOOKUP(R475,インプットシート!$B:$Z,25,0),"")</f>
        <v/>
      </c>
      <c r="T475" s="165" t="str">
        <f>IFERROR(+VLOOKUP(R475,インプットシート!$B:$Z,21,0),"")</f>
        <v/>
      </c>
      <c r="U475">
        <v>220</v>
      </c>
      <c r="V475" s="165" t="str">
        <f t="shared" si="131"/>
        <v>2年目備品購入費220</v>
      </c>
      <c r="W475" s="165" t="str">
        <f>IFERROR(+VLOOKUP(V475,インプットシート!$B:$Z,25,0),"")</f>
        <v/>
      </c>
      <c r="X475" s="165" t="str">
        <f>IFERROR(+VLOOKUP(V475,インプットシート!$B:$Z,21,0),"")</f>
        <v/>
      </c>
      <c r="Y475">
        <v>220</v>
      </c>
      <c r="Z475" s="165" t="str">
        <f t="shared" si="132"/>
        <v>2年目消耗品費220</v>
      </c>
      <c r="AA475" s="165" t="str">
        <f>IFERROR(+VLOOKUP(Z475,インプットシート!$B:$Z,25,0),"")</f>
        <v/>
      </c>
      <c r="AB475" s="165" t="str">
        <f>IFERROR(+VLOOKUP(Z475,インプットシート!$B:$Z,21,0),"")</f>
        <v/>
      </c>
      <c r="AC475">
        <v>220</v>
      </c>
      <c r="AD475" s="165" t="str">
        <f t="shared" si="133"/>
        <v>2年目借料損料220</v>
      </c>
      <c r="AE475" s="165" t="str">
        <f>IFERROR(+VLOOKUP(AD475,インプットシート!$B:$Z,25,0),"")</f>
        <v/>
      </c>
      <c r="AF475" s="165" t="str">
        <f>IFERROR(+VLOOKUP(AD475,インプットシート!$B:$Z,21,0),"")</f>
        <v/>
      </c>
      <c r="AG475">
        <v>220</v>
      </c>
      <c r="AH475" s="165" t="str">
        <f t="shared" si="134"/>
        <v>2年目印刷製本費220</v>
      </c>
      <c r="AI475" s="165" t="str">
        <f>IFERROR(+VLOOKUP(AH475,インプットシート!$B:$Z,25,0),"")</f>
        <v/>
      </c>
      <c r="AJ475" s="165" t="str">
        <f>IFERROR(+VLOOKUP(AH475,インプットシート!$B:$Z,21,0),"")</f>
        <v/>
      </c>
      <c r="AK475">
        <v>220</v>
      </c>
      <c r="AL475" s="165" t="str">
        <f t="shared" si="135"/>
        <v>2年目通信運搬費220</v>
      </c>
      <c r="AM475" s="165" t="str">
        <f>IFERROR(+VLOOKUP(AL475,インプットシート!$B:$Z,25,0),"")</f>
        <v/>
      </c>
      <c r="AN475" s="165" t="str">
        <f>IFERROR(+VLOOKUP(AL475,インプットシート!$B:$Z,21,0),"")</f>
        <v/>
      </c>
      <c r="AO475">
        <v>220</v>
      </c>
      <c r="AP475" s="165" t="str">
        <f t="shared" si="136"/>
        <v>2年目委託費220</v>
      </c>
      <c r="AQ475" s="165" t="str">
        <f>IFERROR(+VLOOKUP(AP475,インプットシート!$B:$Z,25,0),"")</f>
        <v/>
      </c>
      <c r="AR475" s="165" t="str">
        <f>IFERROR(+VLOOKUP(AP475,インプットシート!$B:$Z,21,0),"")</f>
        <v/>
      </c>
      <c r="AS475">
        <v>220</v>
      </c>
      <c r="AT475" s="165" t="str">
        <f t="shared" si="137"/>
        <v>2年目雑役務費220</v>
      </c>
      <c r="AU475" s="165" t="str">
        <f>IFERROR(+VLOOKUP(AT475,インプットシート!$B:$Z,25,0),"")</f>
        <v/>
      </c>
      <c r="AV475" s="165" t="str">
        <f>IFERROR(+VLOOKUP(AT475,インプットシート!$B:$Z,21,0),"")</f>
        <v/>
      </c>
      <c r="AW475">
        <v>220</v>
      </c>
      <c r="AX475" s="165" t="str">
        <f t="shared" si="138"/>
        <v>2年目保険料220</v>
      </c>
      <c r="AY475" s="165" t="str">
        <f>IFERROR(+VLOOKUP(AX475,インプットシート!$B:$Z,25,0),"")</f>
        <v/>
      </c>
      <c r="AZ475" s="165" t="str">
        <f>IFERROR(+VLOOKUP(AX475,インプットシート!$B:$Z,21,0),"")</f>
        <v/>
      </c>
      <c r="BA475">
        <v>220</v>
      </c>
      <c r="BB475" s="165" t="str">
        <f t="shared" si="139"/>
        <v>2年目その他の経費220</v>
      </c>
      <c r="BC475" s="165" t="str">
        <f>IFERROR(+VLOOKUP(BB475,インプットシート!$B:$Z,25,0),"")</f>
        <v/>
      </c>
      <c r="BD475" s="165" t="str">
        <f>IFERROR(+VLOOKUP(BB475,インプットシート!$B:$Z,21,0),"")</f>
        <v/>
      </c>
      <c r="BE475">
        <v>220</v>
      </c>
      <c r="BF475" s="165" t="str">
        <f t="shared" si="140"/>
        <v>2年目参加費収入220</v>
      </c>
      <c r="BG475" s="165" t="str">
        <f>IFERROR(+VLOOKUP(BF475,インプットシート!$B:$Z,25,0),"")</f>
        <v/>
      </c>
      <c r="BH475" s="165" t="str">
        <f>IFERROR(+VLOOKUP(BF475,インプットシート!$B:$Z,21,0),"")</f>
        <v/>
      </c>
      <c r="BI475">
        <v>220</v>
      </c>
      <c r="BJ475" s="165" t="str">
        <f t="shared" si="141"/>
        <v>2年目寄付金・協賛金収入220</v>
      </c>
      <c r="BK475" s="165" t="str">
        <f>IFERROR(+VLOOKUP(BJ475,インプットシート!$B:$Z,25,0),"")</f>
        <v/>
      </c>
      <c r="BL475" s="165" t="str">
        <f>IFERROR(+VLOOKUP(BJ475,インプットシート!$B:$Z,21,0),"")</f>
        <v/>
      </c>
      <c r="BM475">
        <v>220</v>
      </c>
      <c r="BN475" s="165" t="str">
        <f t="shared" si="142"/>
        <v>2年目一般会計繰入金220</v>
      </c>
      <c r="BO475" s="165" t="str">
        <f>IFERROR(+VLOOKUP(BN475,インプットシート!$B:$Z,25,0),"")</f>
        <v/>
      </c>
      <c r="BP475" s="165" t="str">
        <f>IFERROR(+VLOOKUP(BN475,インプットシート!$B:$Z,21,0),"")</f>
        <v/>
      </c>
      <c r="BQ475">
        <v>220</v>
      </c>
      <c r="BR475" s="165" t="str">
        <f t="shared" si="143"/>
        <v>2年目賃金（職員）220</v>
      </c>
      <c r="BS475" s="165" t="str">
        <f>IFERROR(+VLOOKUP(BR475,インプットシート!$B:$Z,25,0),"")</f>
        <v/>
      </c>
      <c r="BT475" s="165" t="str">
        <f>IFERROR(+VLOOKUP(BR475,インプットシート!$B:$Z,21,0),"")</f>
        <v/>
      </c>
    </row>
    <row r="476" spans="1:72">
      <c r="A476">
        <v>221</v>
      </c>
      <c r="B476" s="165" t="str">
        <f t="shared" si="126"/>
        <v>2年目謝金221</v>
      </c>
      <c r="C476" s="165" t="str">
        <f>IFERROR(+VLOOKUP(B476,インプットシート!$B:$Z,25,0),"")</f>
        <v/>
      </c>
      <c r="D476" s="165" t="str">
        <f>IFERROR(+VLOOKUP(B476,インプットシート!$B:$Z,21,0),"")</f>
        <v/>
      </c>
      <c r="E476">
        <v>221</v>
      </c>
      <c r="F476" s="165" t="str">
        <f t="shared" si="127"/>
        <v>2年目旅費221</v>
      </c>
      <c r="G476" s="165" t="str">
        <f>IFERROR(+VLOOKUP(F476,インプットシート!$B:$Z,25,0),"")</f>
        <v/>
      </c>
      <c r="H476" s="165" t="str">
        <f>IFERROR(+VLOOKUP(F476,インプットシート!$B:$Z,21,0),"")</f>
        <v/>
      </c>
      <c r="I476">
        <v>221</v>
      </c>
      <c r="J476" s="165" t="str">
        <f t="shared" si="128"/>
        <v>2年目賃金（アルバイト）221</v>
      </c>
      <c r="K476" s="165" t="str">
        <f>IFERROR(+VLOOKUP(J476,インプットシート!$B:$Z,25,0),"")</f>
        <v/>
      </c>
      <c r="L476" s="165" t="str">
        <f>IFERROR(+VLOOKUP(J476,インプットシート!$B:$Z,21,0),"")</f>
        <v/>
      </c>
      <c r="M476">
        <v>221</v>
      </c>
      <c r="N476" s="165" t="str">
        <f t="shared" si="129"/>
        <v>2年目家賃221</v>
      </c>
      <c r="O476" s="165" t="str">
        <f>IFERROR(+VLOOKUP(N476,インプットシート!$B:$Z,25,0),"")</f>
        <v/>
      </c>
      <c r="P476" s="165" t="str">
        <f>IFERROR(+VLOOKUP(N476,インプットシート!$B:$Z,21,0),"")</f>
        <v/>
      </c>
      <c r="Q476">
        <v>221</v>
      </c>
      <c r="R476" s="165" t="str">
        <f t="shared" si="130"/>
        <v>2年目光熱水費221</v>
      </c>
      <c r="S476" s="165" t="str">
        <f>IFERROR(+VLOOKUP(R476,インプットシート!$B:$Z,25,0),"")</f>
        <v/>
      </c>
      <c r="T476" s="165" t="str">
        <f>IFERROR(+VLOOKUP(R476,インプットシート!$B:$Z,21,0),"")</f>
        <v/>
      </c>
      <c r="U476">
        <v>221</v>
      </c>
      <c r="V476" s="165" t="str">
        <f t="shared" si="131"/>
        <v>2年目備品購入費221</v>
      </c>
      <c r="W476" s="165" t="str">
        <f>IFERROR(+VLOOKUP(V476,インプットシート!$B:$Z,25,0),"")</f>
        <v/>
      </c>
      <c r="X476" s="165" t="str">
        <f>IFERROR(+VLOOKUP(V476,インプットシート!$B:$Z,21,0),"")</f>
        <v/>
      </c>
      <c r="Y476">
        <v>221</v>
      </c>
      <c r="Z476" s="165" t="str">
        <f t="shared" si="132"/>
        <v>2年目消耗品費221</v>
      </c>
      <c r="AA476" s="165" t="str">
        <f>IFERROR(+VLOOKUP(Z476,インプットシート!$B:$Z,25,0),"")</f>
        <v/>
      </c>
      <c r="AB476" s="165" t="str">
        <f>IFERROR(+VLOOKUP(Z476,インプットシート!$B:$Z,21,0),"")</f>
        <v/>
      </c>
      <c r="AC476">
        <v>221</v>
      </c>
      <c r="AD476" s="165" t="str">
        <f t="shared" si="133"/>
        <v>2年目借料損料221</v>
      </c>
      <c r="AE476" s="165" t="str">
        <f>IFERROR(+VLOOKUP(AD476,インプットシート!$B:$Z,25,0),"")</f>
        <v/>
      </c>
      <c r="AF476" s="165" t="str">
        <f>IFERROR(+VLOOKUP(AD476,インプットシート!$B:$Z,21,0),"")</f>
        <v/>
      </c>
      <c r="AG476">
        <v>221</v>
      </c>
      <c r="AH476" s="165" t="str">
        <f t="shared" si="134"/>
        <v>2年目印刷製本費221</v>
      </c>
      <c r="AI476" s="165" t="str">
        <f>IFERROR(+VLOOKUP(AH476,インプットシート!$B:$Z,25,0),"")</f>
        <v/>
      </c>
      <c r="AJ476" s="165" t="str">
        <f>IFERROR(+VLOOKUP(AH476,インプットシート!$B:$Z,21,0),"")</f>
        <v/>
      </c>
      <c r="AK476">
        <v>221</v>
      </c>
      <c r="AL476" s="165" t="str">
        <f t="shared" si="135"/>
        <v>2年目通信運搬費221</v>
      </c>
      <c r="AM476" s="165" t="str">
        <f>IFERROR(+VLOOKUP(AL476,インプットシート!$B:$Z,25,0),"")</f>
        <v/>
      </c>
      <c r="AN476" s="165" t="str">
        <f>IFERROR(+VLOOKUP(AL476,インプットシート!$B:$Z,21,0),"")</f>
        <v/>
      </c>
      <c r="AO476">
        <v>221</v>
      </c>
      <c r="AP476" s="165" t="str">
        <f t="shared" si="136"/>
        <v>2年目委託費221</v>
      </c>
      <c r="AQ476" s="165" t="str">
        <f>IFERROR(+VLOOKUP(AP476,インプットシート!$B:$Z,25,0),"")</f>
        <v/>
      </c>
      <c r="AR476" s="165" t="str">
        <f>IFERROR(+VLOOKUP(AP476,インプットシート!$B:$Z,21,0),"")</f>
        <v/>
      </c>
      <c r="AS476">
        <v>221</v>
      </c>
      <c r="AT476" s="165" t="str">
        <f t="shared" si="137"/>
        <v>2年目雑役務費221</v>
      </c>
      <c r="AU476" s="165" t="str">
        <f>IFERROR(+VLOOKUP(AT476,インプットシート!$B:$Z,25,0),"")</f>
        <v/>
      </c>
      <c r="AV476" s="165" t="str">
        <f>IFERROR(+VLOOKUP(AT476,インプットシート!$B:$Z,21,0),"")</f>
        <v/>
      </c>
      <c r="AW476">
        <v>221</v>
      </c>
      <c r="AX476" s="165" t="str">
        <f t="shared" si="138"/>
        <v>2年目保険料221</v>
      </c>
      <c r="AY476" s="165" t="str">
        <f>IFERROR(+VLOOKUP(AX476,インプットシート!$B:$Z,25,0),"")</f>
        <v/>
      </c>
      <c r="AZ476" s="165" t="str">
        <f>IFERROR(+VLOOKUP(AX476,インプットシート!$B:$Z,21,0),"")</f>
        <v/>
      </c>
      <c r="BA476">
        <v>221</v>
      </c>
      <c r="BB476" s="165" t="str">
        <f t="shared" si="139"/>
        <v>2年目その他の経費221</v>
      </c>
      <c r="BC476" s="165" t="str">
        <f>IFERROR(+VLOOKUP(BB476,インプットシート!$B:$Z,25,0),"")</f>
        <v/>
      </c>
      <c r="BD476" s="165" t="str">
        <f>IFERROR(+VLOOKUP(BB476,インプットシート!$B:$Z,21,0),"")</f>
        <v/>
      </c>
      <c r="BE476">
        <v>221</v>
      </c>
      <c r="BF476" s="165" t="str">
        <f t="shared" si="140"/>
        <v>2年目参加費収入221</v>
      </c>
      <c r="BG476" s="165" t="str">
        <f>IFERROR(+VLOOKUP(BF476,インプットシート!$B:$Z,25,0),"")</f>
        <v/>
      </c>
      <c r="BH476" s="165" t="str">
        <f>IFERROR(+VLOOKUP(BF476,インプットシート!$B:$Z,21,0),"")</f>
        <v/>
      </c>
      <c r="BI476">
        <v>221</v>
      </c>
      <c r="BJ476" s="165" t="str">
        <f t="shared" si="141"/>
        <v>2年目寄付金・協賛金収入221</v>
      </c>
      <c r="BK476" s="165" t="str">
        <f>IFERROR(+VLOOKUP(BJ476,インプットシート!$B:$Z,25,0),"")</f>
        <v/>
      </c>
      <c r="BL476" s="165" t="str">
        <f>IFERROR(+VLOOKUP(BJ476,インプットシート!$B:$Z,21,0),"")</f>
        <v/>
      </c>
      <c r="BM476">
        <v>221</v>
      </c>
      <c r="BN476" s="165" t="str">
        <f t="shared" si="142"/>
        <v>2年目一般会計繰入金221</v>
      </c>
      <c r="BO476" s="165" t="str">
        <f>IFERROR(+VLOOKUP(BN476,インプットシート!$B:$Z,25,0),"")</f>
        <v/>
      </c>
      <c r="BP476" s="165" t="str">
        <f>IFERROR(+VLOOKUP(BN476,インプットシート!$B:$Z,21,0),"")</f>
        <v/>
      </c>
      <c r="BQ476">
        <v>221</v>
      </c>
      <c r="BR476" s="165" t="str">
        <f t="shared" si="143"/>
        <v>2年目賃金（職員）221</v>
      </c>
      <c r="BS476" s="165" t="str">
        <f>IFERROR(+VLOOKUP(BR476,インプットシート!$B:$Z,25,0),"")</f>
        <v/>
      </c>
      <c r="BT476" s="165" t="str">
        <f>IFERROR(+VLOOKUP(BR476,インプットシート!$B:$Z,21,0),"")</f>
        <v/>
      </c>
    </row>
    <row r="477" spans="1:72">
      <c r="A477">
        <v>222</v>
      </c>
      <c r="B477" s="165" t="str">
        <f t="shared" si="126"/>
        <v>2年目謝金222</v>
      </c>
      <c r="C477" s="165" t="str">
        <f>IFERROR(+VLOOKUP(B477,インプットシート!$B:$Z,25,0),"")</f>
        <v/>
      </c>
      <c r="D477" s="165" t="str">
        <f>IFERROR(+VLOOKUP(B477,インプットシート!$B:$Z,21,0),"")</f>
        <v/>
      </c>
      <c r="E477">
        <v>222</v>
      </c>
      <c r="F477" s="165" t="str">
        <f t="shared" si="127"/>
        <v>2年目旅費222</v>
      </c>
      <c r="G477" s="165" t="str">
        <f>IFERROR(+VLOOKUP(F477,インプットシート!$B:$Z,25,0),"")</f>
        <v/>
      </c>
      <c r="H477" s="165" t="str">
        <f>IFERROR(+VLOOKUP(F477,インプットシート!$B:$Z,21,0),"")</f>
        <v/>
      </c>
      <c r="I477">
        <v>222</v>
      </c>
      <c r="J477" s="165" t="str">
        <f t="shared" si="128"/>
        <v>2年目賃金（アルバイト）222</v>
      </c>
      <c r="K477" s="165" t="str">
        <f>IFERROR(+VLOOKUP(J477,インプットシート!$B:$Z,25,0),"")</f>
        <v/>
      </c>
      <c r="L477" s="165" t="str">
        <f>IFERROR(+VLOOKUP(J477,インプットシート!$B:$Z,21,0),"")</f>
        <v/>
      </c>
      <c r="M477">
        <v>222</v>
      </c>
      <c r="N477" s="165" t="str">
        <f t="shared" si="129"/>
        <v>2年目家賃222</v>
      </c>
      <c r="O477" s="165" t="str">
        <f>IFERROR(+VLOOKUP(N477,インプットシート!$B:$Z,25,0),"")</f>
        <v/>
      </c>
      <c r="P477" s="165" t="str">
        <f>IFERROR(+VLOOKUP(N477,インプットシート!$B:$Z,21,0),"")</f>
        <v/>
      </c>
      <c r="Q477">
        <v>222</v>
      </c>
      <c r="R477" s="165" t="str">
        <f t="shared" si="130"/>
        <v>2年目光熱水費222</v>
      </c>
      <c r="S477" s="165" t="str">
        <f>IFERROR(+VLOOKUP(R477,インプットシート!$B:$Z,25,0),"")</f>
        <v/>
      </c>
      <c r="T477" s="165" t="str">
        <f>IFERROR(+VLOOKUP(R477,インプットシート!$B:$Z,21,0),"")</f>
        <v/>
      </c>
      <c r="U477">
        <v>222</v>
      </c>
      <c r="V477" s="165" t="str">
        <f t="shared" si="131"/>
        <v>2年目備品購入費222</v>
      </c>
      <c r="W477" s="165" t="str">
        <f>IFERROR(+VLOOKUP(V477,インプットシート!$B:$Z,25,0),"")</f>
        <v/>
      </c>
      <c r="X477" s="165" t="str">
        <f>IFERROR(+VLOOKUP(V477,インプットシート!$B:$Z,21,0),"")</f>
        <v/>
      </c>
      <c r="Y477">
        <v>222</v>
      </c>
      <c r="Z477" s="165" t="str">
        <f t="shared" si="132"/>
        <v>2年目消耗品費222</v>
      </c>
      <c r="AA477" s="165" t="str">
        <f>IFERROR(+VLOOKUP(Z477,インプットシート!$B:$Z,25,0),"")</f>
        <v/>
      </c>
      <c r="AB477" s="165" t="str">
        <f>IFERROR(+VLOOKUP(Z477,インプットシート!$B:$Z,21,0),"")</f>
        <v/>
      </c>
      <c r="AC477">
        <v>222</v>
      </c>
      <c r="AD477" s="165" t="str">
        <f t="shared" si="133"/>
        <v>2年目借料損料222</v>
      </c>
      <c r="AE477" s="165" t="str">
        <f>IFERROR(+VLOOKUP(AD477,インプットシート!$B:$Z,25,0),"")</f>
        <v/>
      </c>
      <c r="AF477" s="165" t="str">
        <f>IFERROR(+VLOOKUP(AD477,インプットシート!$B:$Z,21,0),"")</f>
        <v/>
      </c>
      <c r="AG477">
        <v>222</v>
      </c>
      <c r="AH477" s="165" t="str">
        <f t="shared" si="134"/>
        <v>2年目印刷製本費222</v>
      </c>
      <c r="AI477" s="165" t="str">
        <f>IFERROR(+VLOOKUP(AH477,インプットシート!$B:$Z,25,0),"")</f>
        <v/>
      </c>
      <c r="AJ477" s="165" t="str">
        <f>IFERROR(+VLOOKUP(AH477,インプットシート!$B:$Z,21,0),"")</f>
        <v/>
      </c>
      <c r="AK477">
        <v>222</v>
      </c>
      <c r="AL477" s="165" t="str">
        <f t="shared" si="135"/>
        <v>2年目通信運搬費222</v>
      </c>
      <c r="AM477" s="165" t="str">
        <f>IFERROR(+VLOOKUP(AL477,インプットシート!$B:$Z,25,0),"")</f>
        <v/>
      </c>
      <c r="AN477" s="165" t="str">
        <f>IFERROR(+VLOOKUP(AL477,インプットシート!$B:$Z,21,0),"")</f>
        <v/>
      </c>
      <c r="AO477">
        <v>222</v>
      </c>
      <c r="AP477" s="165" t="str">
        <f t="shared" si="136"/>
        <v>2年目委託費222</v>
      </c>
      <c r="AQ477" s="165" t="str">
        <f>IFERROR(+VLOOKUP(AP477,インプットシート!$B:$Z,25,0),"")</f>
        <v/>
      </c>
      <c r="AR477" s="165" t="str">
        <f>IFERROR(+VLOOKUP(AP477,インプットシート!$B:$Z,21,0),"")</f>
        <v/>
      </c>
      <c r="AS477">
        <v>222</v>
      </c>
      <c r="AT477" s="165" t="str">
        <f t="shared" si="137"/>
        <v>2年目雑役務費222</v>
      </c>
      <c r="AU477" s="165" t="str">
        <f>IFERROR(+VLOOKUP(AT477,インプットシート!$B:$Z,25,0),"")</f>
        <v/>
      </c>
      <c r="AV477" s="165" t="str">
        <f>IFERROR(+VLOOKUP(AT477,インプットシート!$B:$Z,21,0),"")</f>
        <v/>
      </c>
      <c r="AW477">
        <v>222</v>
      </c>
      <c r="AX477" s="165" t="str">
        <f t="shared" si="138"/>
        <v>2年目保険料222</v>
      </c>
      <c r="AY477" s="165" t="str">
        <f>IFERROR(+VLOOKUP(AX477,インプットシート!$B:$Z,25,0),"")</f>
        <v/>
      </c>
      <c r="AZ477" s="165" t="str">
        <f>IFERROR(+VLOOKUP(AX477,インプットシート!$B:$Z,21,0),"")</f>
        <v/>
      </c>
      <c r="BA477">
        <v>222</v>
      </c>
      <c r="BB477" s="165" t="str">
        <f t="shared" si="139"/>
        <v>2年目その他の経費222</v>
      </c>
      <c r="BC477" s="165" t="str">
        <f>IFERROR(+VLOOKUP(BB477,インプットシート!$B:$Z,25,0),"")</f>
        <v/>
      </c>
      <c r="BD477" s="165" t="str">
        <f>IFERROR(+VLOOKUP(BB477,インプットシート!$B:$Z,21,0),"")</f>
        <v/>
      </c>
      <c r="BE477">
        <v>222</v>
      </c>
      <c r="BF477" s="165" t="str">
        <f t="shared" si="140"/>
        <v>2年目参加費収入222</v>
      </c>
      <c r="BG477" s="165" t="str">
        <f>IFERROR(+VLOOKUP(BF477,インプットシート!$B:$Z,25,0),"")</f>
        <v/>
      </c>
      <c r="BH477" s="165" t="str">
        <f>IFERROR(+VLOOKUP(BF477,インプットシート!$B:$Z,21,0),"")</f>
        <v/>
      </c>
      <c r="BI477">
        <v>222</v>
      </c>
      <c r="BJ477" s="165" t="str">
        <f t="shared" si="141"/>
        <v>2年目寄付金・協賛金収入222</v>
      </c>
      <c r="BK477" s="165" t="str">
        <f>IFERROR(+VLOOKUP(BJ477,インプットシート!$B:$Z,25,0),"")</f>
        <v/>
      </c>
      <c r="BL477" s="165" t="str">
        <f>IFERROR(+VLOOKUP(BJ477,インプットシート!$B:$Z,21,0),"")</f>
        <v/>
      </c>
      <c r="BM477">
        <v>222</v>
      </c>
      <c r="BN477" s="165" t="str">
        <f t="shared" si="142"/>
        <v>2年目一般会計繰入金222</v>
      </c>
      <c r="BO477" s="165" t="str">
        <f>IFERROR(+VLOOKUP(BN477,インプットシート!$B:$Z,25,0),"")</f>
        <v/>
      </c>
      <c r="BP477" s="165" t="str">
        <f>IFERROR(+VLOOKUP(BN477,インプットシート!$B:$Z,21,0),"")</f>
        <v/>
      </c>
      <c r="BQ477">
        <v>222</v>
      </c>
      <c r="BR477" s="165" t="str">
        <f t="shared" si="143"/>
        <v>2年目賃金（職員）222</v>
      </c>
      <c r="BS477" s="165" t="str">
        <f>IFERROR(+VLOOKUP(BR477,インプットシート!$B:$Z,25,0),"")</f>
        <v/>
      </c>
      <c r="BT477" s="165" t="str">
        <f>IFERROR(+VLOOKUP(BR477,インプットシート!$B:$Z,21,0),"")</f>
        <v/>
      </c>
    </row>
    <row r="478" spans="1:72">
      <c r="A478">
        <v>223</v>
      </c>
      <c r="B478" s="165" t="str">
        <f t="shared" si="126"/>
        <v>2年目謝金223</v>
      </c>
      <c r="C478" s="165" t="str">
        <f>IFERROR(+VLOOKUP(B478,インプットシート!$B:$Z,25,0),"")</f>
        <v/>
      </c>
      <c r="D478" s="165" t="str">
        <f>IFERROR(+VLOOKUP(B478,インプットシート!$B:$Z,21,0),"")</f>
        <v/>
      </c>
      <c r="E478">
        <v>223</v>
      </c>
      <c r="F478" s="165" t="str">
        <f t="shared" si="127"/>
        <v>2年目旅費223</v>
      </c>
      <c r="G478" s="165" t="str">
        <f>IFERROR(+VLOOKUP(F478,インプットシート!$B:$Z,25,0),"")</f>
        <v/>
      </c>
      <c r="H478" s="165" t="str">
        <f>IFERROR(+VLOOKUP(F478,インプットシート!$B:$Z,21,0),"")</f>
        <v/>
      </c>
      <c r="I478">
        <v>223</v>
      </c>
      <c r="J478" s="165" t="str">
        <f t="shared" si="128"/>
        <v>2年目賃金（アルバイト）223</v>
      </c>
      <c r="K478" s="165" t="str">
        <f>IFERROR(+VLOOKUP(J478,インプットシート!$B:$Z,25,0),"")</f>
        <v/>
      </c>
      <c r="L478" s="165" t="str">
        <f>IFERROR(+VLOOKUP(J478,インプットシート!$B:$Z,21,0),"")</f>
        <v/>
      </c>
      <c r="M478">
        <v>223</v>
      </c>
      <c r="N478" s="165" t="str">
        <f t="shared" si="129"/>
        <v>2年目家賃223</v>
      </c>
      <c r="O478" s="165" t="str">
        <f>IFERROR(+VLOOKUP(N478,インプットシート!$B:$Z,25,0),"")</f>
        <v/>
      </c>
      <c r="P478" s="165" t="str">
        <f>IFERROR(+VLOOKUP(N478,インプットシート!$B:$Z,21,0),"")</f>
        <v/>
      </c>
      <c r="Q478">
        <v>223</v>
      </c>
      <c r="R478" s="165" t="str">
        <f t="shared" si="130"/>
        <v>2年目光熱水費223</v>
      </c>
      <c r="S478" s="165" t="str">
        <f>IFERROR(+VLOOKUP(R478,インプットシート!$B:$Z,25,0),"")</f>
        <v/>
      </c>
      <c r="T478" s="165" t="str">
        <f>IFERROR(+VLOOKUP(R478,インプットシート!$B:$Z,21,0),"")</f>
        <v/>
      </c>
      <c r="U478">
        <v>223</v>
      </c>
      <c r="V478" s="165" t="str">
        <f t="shared" si="131"/>
        <v>2年目備品購入費223</v>
      </c>
      <c r="W478" s="165" t="str">
        <f>IFERROR(+VLOOKUP(V478,インプットシート!$B:$Z,25,0),"")</f>
        <v/>
      </c>
      <c r="X478" s="165" t="str">
        <f>IFERROR(+VLOOKUP(V478,インプットシート!$B:$Z,21,0),"")</f>
        <v/>
      </c>
      <c r="Y478">
        <v>223</v>
      </c>
      <c r="Z478" s="165" t="str">
        <f t="shared" si="132"/>
        <v>2年目消耗品費223</v>
      </c>
      <c r="AA478" s="165" t="str">
        <f>IFERROR(+VLOOKUP(Z478,インプットシート!$B:$Z,25,0),"")</f>
        <v/>
      </c>
      <c r="AB478" s="165" t="str">
        <f>IFERROR(+VLOOKUP(Z478,インプットシート!$B:$Z,21,0),"")</f>
        <v/>
      </c>
      <c r="AC478">
        <v>223</v>
      </c>
      <c r="AD478" s="165" t="str">
        <f t="shared" si="133"/>
        <v>2年目借料損料223</v>
      </c>
      <c r="AE478" s="165" t="str">
        <f>IFERROR(+VLOOKUP(AD478,インプットシート!$B:$Z,25,0),"")</f>
        <v/>
      </c>
      <c r="AF478" s="165" t="str">
        <f>IFERROR(+VLOOKUP(AD478,インプットシート!$B:$Z,21,0),"")</f>
        <v/>
      </c>
      <c r="AG478">
        <v>223</v>
      </c>
      <c r="AH478" s="165" t="str">
        <f t="shared" si="134"/>
        <v>2年目印刷製本費223</v>
      </c>
      <c r="AI478" s="165" t="str">
        <f>IFERROR(+VLOOKUP(AH478,インプットシート!$B:$Z,25,0),"")</f>
        <v/>
      </c>
      <c r="AJ478" s="165" t="str">
        <f>IFERROR(+VLOOKUP(AH478,インプットシート!$B:$Z,21,0),"")</f>
        <v/>
      </c>
      <c r="AK478">
        <v>223</v>
      </c>
      <c r="AL478" s="165" t="str">
        <f t="shared" si="135"/>
        <v>2年目通信運搬費223</v>
      </c>
      <c r="AM478" s="165" t="str">
        <f>IFERROR(+VLOOKUP(AL478,インプットシート!$B:$Z,25,0),"")</f>
        <v/>
      </c>
      <c r="AN478" s="165" t="str">
        <f>IFERROR(+VLOOKUP(AL478,インプットシート!$B:$Z,21,0),"")</f>
        <v/>
      </c>
      <c r="AO478">
        <v>223</v>
      </c>
      <c r="AP478" s="165" t="str">
        <f t="shared" si="136"/>
        <v>2年目委託費223</v>
      </c>
      <c r="AQ478" s="165" t="str">
        <f>IFERROR(+VLOOKUP(AP478,インプットシート!$B:$Z,25,0),"")</f>
        <v/>
      </c>
      <c r="AR478" s="165" t="str">
        <f>IFERROR(+VLOOKUP(AP478,インプットシート!$B:$Z,21,0),"")</f>
        <v/>
      </c>
      <c r="AS478">
        <v>223</v>
      </c>
      <c r="AT478" s="165" t="str">
        <f t="shared" si="137"/>
        <v>2年目雑役務費223</v>
      </c>
      <c r="AU478" s="165" t="str">
        <f>IFERROR(+VLOOKUP(AT478,インプットシート!$B:$Z,25,0),"")</f>
        <v/>
      </c>
      <c r="AV478" s="165" t="str">
        <f>IFERROR(+VLOOKUP(AT478,インプットシート!$B:$Z,21,0),"")</f>
        <v/>
      </c>
      <c r="AW478">
        <v>223</v>
      </c>
      <c r="AX478" s="165" t="str">
        <f t="shared" si="138"/>
        <v>2年目保険料223</v>
      </c>
      <c r="AY478" s="165" t="str">
        <f>IFERROR(+VLOOKUP(AX478,インプットシート!$B:$Z,25,0),"")</f>
        <v/>
      </c>
      <c r="AZ478" s="165" t="str">
        <f>IFERROR(+VLOOKUP(AX478,インプットシート!$B:$Z,21,0),"")</f>
        <v/>
      </c>
      <c r="BA478">
        <v>223</v>
      </c>
      <c r="BB478" s="165" t="str">
        <f t="shared" si="139"/>
        <v>2年目その他の経費223</v>
      </c>
      <c r="BC478" s="165" t="str">
        <f>IFERROR(+VLOOKUP(BB478,インプットシート!$B:$Z,25,0),"")</f>
        <v/>
      </c>
      <c r="BD478" s="165" t="str">
        <f>IFERROR(+VLOOKUP(BB478,インプットシート!$B:$Z,21,0),"")</f>
        <v/>
      </c>
      <c r="BE478">
        <v>223</v>
      </c>
      <c r="BF478" s="165" t="str">
        <f t="shared" si="140"/>
        <v>2年目参加費収入223</v>
      </c>
      <c r="BG478" s="165" t="str">
        <f>IFERROR(+VLOOKUP(BF478,インプットシート!$B:$Z,25,0),"")</f>
        <v/>
      </c>
      <c r="BH478" s="165" t="str">
        <f>IFERROR(+VLOOKUP(BF478,インプットシート!$B:$Z,21,0),"")</f>
        <v/>
      </c>
      <c r="BI478">
        <v>223</v>
      </c>
      <c r="BJ478" s="165" t="str">
        <f t="shared" si="141"/>
        <v>2年目寄付金・協賛金収入223</v>
      </c>
      <c r="BK478" s="165" t="str">
        <f>IFERROR(+VLOOKUP(BJ478,インプットシート!$B:$Z,25,0),"")</f>
        <v/>
      </c>
      <c r="BL478" s="165" t="str">
        <f>IFERROR(+VLOOKUP(BJ478,インプットシート!$B:$Z,21,0),"")</f>
        <v/>
      </c>
      <c r="BM478">
        <v>223</v>
      </c>
      <c r="BN478" s="165" t="str">
        <f t="shared" si="142"/>
        <v>2年目一般会計繰入金223</v>
      </c>
      <c r="BO478" s="165" t="str">
        <f>IFERROR(+VLOOKUP(BN478,インプットシート!$B:$Z,25,0),"")</f>
        <v/>
      </c>
      <c r="BP478" s="165" t="str">
        <f>IFERROR(+VLOOKUP(BN478,インプットシート!$B:$Z,21,0),"")</f>
        <v/>
      </c>
      <c r="BQ478">
        <v>223</v>
      </c>
      <c r="BR478" s="165" t="str">
        <f t="shared" si="143"/>
        <v>2年目賃金（職員）223</v>
      </c>
      <c r="BS478" s="165" t="str">
        <f>IFERROR(+VLOOKUP(BR478,インプットシート!$B:$Z,25,0),"")</f>
        <v/>
      </c>
      <c r="BT478" s="165" t="str">
        <f>IFERROR(+VLOOKUP(BR478,インプットシート!$B:$Z,21,0),"")</f>
        <v/>
      </c>
    </row>
    <row r="479" spans="1:72">
      <c r="A479">
        <v>224</v>
      </c>
      <c r="B479" s="165" t="str">
        <f t="shared" si="126"/>
        <v>2年目謝金224</v>
      </c>
      <c r="C479" s="165" t="str">
        <f>IFERROR(+VLOOKUP(B479,インプットシート!$B:$Z,25,0),"")</f>
        <v/>
      </c>
      <c r="D479" s="165" t="str">
        <f>IFERROR(+VLOOKUP(B479,インプットシート!$B:$Z,21,0),"")</f>
        <v/>
      </c>
      <c r="E479">
        <v>224</v>
      </c>
      <c r="F479" s="165" t="str">
        <f t="shared" si="127"/>
        <v>2年目旅費224</v>
      </c>
      <c r="G479" s="165" t="str">
        <f>IFERROR(+VLOOKUP(F479,インプットシート!$B:$Z,25,0),"")</f>
        <v/>
      </c>
      <c r="H479" s="165" t="str">
        <f>IFERROR(+VLOOKUP(F479,インプットシート!$B:$Z,21,0),"")</f>
        <v/>
      </c>
      <c r="I479">
        <v>224</v>
      </c>
      <c r="J479" s="165" t="str">
        <f t="shared" si="128"/>
        <v>2年目賃金（アルバイト）224</v>
      </c>
      <c r="K479" s="165" t="str">
        <f>IFERROR(+VLOOKUP(J479,インプットシート!$B:$Z,25,0),"")</f>
        <v/>
      </c>
      <c r="L479" s="165" t="str">
        <f>IFERROR(+VLOOKUP(J479,インプットシート!$B:$Z,21,0),"")</f>
        <v/>
      </c>
      <c r="M479">
        <v>224</v>
      </c>
      <c r="N479" s="165" t="str">
        <f t="shared" si="129"/>
        <v>2年目家賃224</v>
      </c>
      <c r="O479" s="165" t="str">
        <f>IFERROR(+VLOOKUP(N479,インプットシート!$B:$Z,25,0),"")</f>
        <v/>
      </c>
      <c r="P479" s="165" t="str">
        <f>IFERROR(+VLOOKUP(N479,インプットシート!$B:$Z,21,0),"")</f>
        <v/>
      </c>
      <c r="Q479">
        <v>224</v>
      </c>
      <c r="R479" s="165" t="str">
        <f t="shared" si="130"/>
        <v>2年目光熱水費224</v>
      </c>
      <c r="S479" s="165" t="str">
        <f>IFERROR(+VLOOKUP(R479,インプットシート!$B:$Z,25,0),"")</f>
        <v/>
      </c>
      <c r="T479" s="165" t="str">
        <f>IFERROR(+VLOOKUP(R479,インプットシート!$B:$Z,21,0),"")</f>
        <v/>
      </c>
      <c r="U479">
        <v>224</v>
      </c>
      <c r="V479" s="165" t="str">
        <f t="shared" si="131"/>
        <v>2年目備品購入費224</v>
      </c>
      <c r="W479" s="165" t="str">
        <f>IFERROR(+VLOOKUP(V479,インプットシート!$B:$Z,25,0),"")</f>
        <v/>
      </c>
      <c r="X479" s="165" t="str">
        <f>IFERROR(+VLOOKUP(V479,インプットシート!$B:$Z,21,0),"")</f>
        <v/>
      </c>
      <c r="Y479">
        <v>224</v>
      </c>
      <c r="Z479" s="165" t="str">
        <f t="shared" si="132"/>
        <v>2年目消耗品費224</v>
      </c>
      <c r="AA479" s="165" t="str">
        <f>IFERROR(+VLOOKUP(Z479,インプットシート!$B:$Z,25,0),"")</f>
        <v/>
      </c>
      <c r="AB479" s="165" t="str">
        <f>IFERROR(+VLOOKUP(Z479,インプットシート!$B:$Z,21,0),"")</f>
        <v/>
      </c>
      <c r="AC479">
        <v>224</v>
      </c>
      <c r="AD479" s="165" t="str">
        <f t="shared" si="133"/>
        <v>2年目借料損料224</v>
      </c>
      <c r="AE479" s="165" t="str">
        <f>IFERROR(+VLOOKUP(AD479,インプットシート!$B:$Z,25,0),"")</f>
        <v/>
      </c>
      <c r="AF479" s="165" t="str">
        <f>IFERROR(+VLOOKUP(AD479,インプットシート!$B:$Z,21,0),"")</f>
        <v/>
      </c>
      <c r="AG479">
        <v>224</v>
      </c>
      <c r="AH479" s="165" t="str">
        <f t="shared" si="134"/>
        <v>2年目印刷製本費224</v>
      </c>
      <c r="AI479" s="165" t="str">
        <f>IFERROR(+VLOOKUP(AH479,インプットシート!$B:$Z,25,0),"")</f>
        <v/>
      </c>
      <c r="AJ479" s="165" t="str">
        <f>IFERROR(+VLOOKUP(AH479,インプットシート!$B:$Z,21,0),"")</f>
        <v/>
      </c>
      <c r="AK479">
        <v>224</v>
      </c>
      <c r="AL479" s="165" t="str">
        <f t="shared" si="135"/>
        <v>2年目通信運搬費224</v>
      </c>
      <c r="AM479" s="165" t="str">
        <f>IFERROR(+VLOOKUP(AL479,インプットシート!$B:$Z,25,0),"")</f>
        <v/>
      </c>
      <c r="AN479" s="165" t="str">
        <f>IFERROR(+VLOOKUP(AL479,インプットシート!$B:$Z,21,0),"")</f>
        <v/>
      </c>
      <c r="AO479">
        <v>224</v>
      </c>
      <c r="AP479" s="165" t="str">
        <f t="shared" si="136"/>
        <v>2年目委託費224</v>
      </c>
      <c r="AQ479" s="165" t="str">
        <f>IFERROR(+VLOOKUP(AP479,インプットシート!$B:$Z,25,0),"")</f>
        <v/>
      </c>
      <c r="AR479" s="165" t="str">
        <f>IFERROR(+VLOOKUP(AP479,インプットシート!$B:$Z,21,0),"")</f>
        <v/>
      </c>
      <c r="AS479">
        <v>224</v>
      </c>
      <c r="AT479" s="165" t="str">
        <f t="shared" si="137"/>
        <v>2年目雑役務費224</v>
      </c>
      <c r="AU479" s="165" t="str">
        <f>IFERROR(+VLOOKUP(AT479,インプットシート!$B:$Z,25,0),"")</f>
        <v/>
      </c>
      <c r="AV479" s="165" t="str">
        <f>IFERROR(+VLOOKUP(AT479,インプットシート!$B:$Z,21,0),"")</f>
        <v/>
      </c>
      <c r="AW479">
        <v>224</v>
      </c>
      <c r="AX479" s="165" t="str">
        <f t="shared" si="138"/>
        <v>2年目保険料224</v>
      </c>
      <c r="AY479" s="165" t="str">
        <f>IFERROR(+VLOOKUP(AX479,インプットシート!$B:$Z,25,0),"")</f>
        <v/>
      </c>
      <c r="AZ479" s="165" t="str">
        <f>IFERROR(+VLOOKUP(AX479,インプットシート!$B:$Z,21,0),"")</f>
        <v/>
      </c>
      <c r="BA479">
        <v>224</v>
      </c>
      <c r="BB479" s="165" t="str">
        <f t="shared" si="139"/>
        <v>2年目その他の経費224</v>
      </c>
      <c r="BC479" s="165" t="str">
        <f>IFERROR(+VLOOKUP(BB479,インプットシート!$B:$Z,25,0),"")</f>
        <v/>
      </c>
      <c r="BD479" s="165" t="str">
        <f>IFERROR(+VLOOKUP(BB479,インプットシート!$B:$Z,21,0),"")</f>
        <v/>
      </c>
      <c r="BE479">
        <v>224</v>
      </c>
      <c r="BF479" s="165" t="str">
        <f t="shared" si="140"/>
        <v>2年目参加費収入224</v>
      </c>
      <c r="BG479" s="165" t="str">
        <f>IFERROR(+VLOOKUP(BF479,インプットシート!$B:$Z,25,0),"")</f>
        <v/>
      </c>
      <c r="BH479" s="165" t="str">
        <f>IFERROR(+VLOOKUP(BF479,インプットシート!$B:$Z,21,0),"")</f>
        <v/>
      </c>
      <c r="BI479">
        <v>224</v>
      </c>
      <c r="BJ479" s="165" t="str">
        <f t="shared" si="141"/>
        <v>2年目寄付金・協賛金収入224</v>
      </c>
      <c r="BK479" s="165" t="str">
        <f>IFERROR(+VLOOKUP(BJ479,インプットシート!$B:$Z,25,0),"")</f>
        <v/>
      </c>
      <c r="BL479" s="165" t="str">
        <f>IFERROR(+VLOOKUP(BJ479,インプットシート!$B:$Z,21,0),"")</f>
        <v/>
      </c>
      <c r="BM479">
        <v>224</v>
      </c>
      <c r="BN479" s="165" t="str">
        <f t="shared" si="142"/>
        <v>2年目一般会計繰入金224</v>
      </c>
      <c r="BO479" s="165" t="str">
        <f>IFERROR(+VLOOKUP(BN479,インプットシート!$B:$Z,25,0),"")</f>
        <v/>
      </c>
      <c r="BP479" s="165" t="str">
        <f>IFERROR(+VLOOKUP(BN479,インプットシート!$B:$Z,21,0),"")</f>
        <v/>
      </c>
      <c r="BQ479">
        <v>224</v>
      </c>
      <c r="BR479" s="165" t="str">
        <f t="shared" si="143"/>
        <v>2年目賃金（職員）224</v>
      </c>
      <c r="BS479" s="165" t="str">
        <f>IFERROR(+VLOOKUP(BR479,インプットシート!$B:$Z,25,0),"")</f>
        <v/>
      </c>
      <c r="BT479" s="165" t="str">
        <f>IFERROR(+VLOOKUP(BR479,インプットシート!$B:$Z,21,0),"")</f>
        <v/>
      </c>
    </row>
    <row r="480" spans="1:72">
      <c r="A480">
        <v>225</v>
      </c>
      <c r="B480" s="165" t="str">
        <f t="shared" si="126"/>
        <v>2年目謝金225</v>
      </c>
      <c r="C480" s="165" t="str">
        <f>IFERROR(+VLOOKUP(B480,インプットシート!$B:$Z,25,0),"")</f>
        <v/>
      </c>
      <c r="D480" s="165" t="str">
        <f>IFERROR(+VLOOKUP(B480,インプットシート!$B:$Z,21,0),"")</f>
        <v/>
      </c>
      <c r="E480">
        <v>225</v>
      </c>
      <c r="F480" s="165" t="str">
        <f t="shared" si="127"/>
        <v>2年目旅費225</v>
      </c>
      <c r="G480" s="165" t="str">
        <f>IFERROR(+VLOOKUP(F480,インプットシート!$B:$Z,25,0),"")</f>
        <v/>
      </c>
      <c r="H480" s="165" t="str">
        <f>IFERROR(+VLOOKUP(F480,インプットシート!$B:$Z,21,0),"")</f>
        <v/>
      </c>
      <c r="I480">
        <v>225</v>
      </c>
      <c r="J480" s="165" t="str">
        <f t="shared" si="128"/>
        <v>2年目賃金（アルバイト）225</v>
      </c>
      <c r="K480" s="165" t="str">
        <f>IFERROR(+VLOOKUP(J480,インプットシート!$B:$Z,25,0),"")</f>
        <v/>
      </c>
      <c r="L480" s="165" t="str">
        <f>IFERROR(+VLOOKUP(J480,インプットシート!$B:$Z,21,0),"")</f>
        <v/>
      </c>
      <c r="M480">
        <v>225</v>
      </c>
      <c r="N480" s="165" t="str">
        <f t="shared" si="129"/>
        <v>2年目家賃225</v>
      </c>
      <c r="O480" s="165" t="str">
        <f>IFERROR(+VLOOKUP(N480,インプットシート!$B:$Z,25,0),"")</f>
        <v/>
      </c>
      <c r="P480" s="165" t="str">
        <f>IFERROR(+VLOOKUP(N480,インプットシート!$B:$Z,21,0),"")</f>
        <v/>
      </c>
      <c r="Q480">
        <v>225</v>
      </c>
      <c r="R480" s="165" t="str">
        <f t="shared" si="130"/>
        <v>2年目光熱水費225</v>
      </c>
      <c r="S480" s="165" t="str">
        <f>IFERROR(+VLOOKUP(R480,インプットシート!$B:$Z,25,0),"")</f>
        <v/>
      </c>
      <c r="T480" s="165" t="str">
        <f>IFERROR(+VLOOKUP(R480,インプットシート!$B:$Z,21,0),"")</f>
        <v/>
      </c>
      <c r="U480">
        <v>225</v>
      </c>
      <c r="V480" s="165" t="str">
        <f t="shared" si="131"/>
        <v>2年目備品購入費225</v>
      </c>
      <c r="W480" s="165" t="str">
        <f>IFERROR(+VLOOKUP(V480,インプットシート!$B:$Z,25,0),"")</f>
        <v/>
      </c>
      <c r="X480" s="165" t="str">
        <f>IFERROR(+VLOOKUP(V480,インプットシート!$B:$Z,21,0),"")</f>
        <v/>
      </c>
      <c r="Y480">
        <v>225</v>
      </c>
      <c r="Z480" s="165" t="str">
        <f t="shared" si="132"/>
        <v>2年目消耗品費225</v>
      </c>
      <c r="AA480" s="165" t="str">
        <f>IFERROR(+VLOOKUP(Z480,インプットシート!$B:$Z,25,0),"")</f>
        <v/>
      </c>
      <c r="AB480" s="165" t="str">
        <f>IFERROR(+VLOOKUP(Z480,インプットシート!$B:$Z,21,0),"")</f>
        <v/>
      </c>
      <c r="AC480">
        <v>225</v>
      </c>
      <c r="AD480" s="165" t="str">
        <f t="shared" si="133"/>
        <v>2年目借料損料225</v>
      </c>
      <c r="AE480" s="165" t="str">
        <f>IFERROR(+VLOOKUP(AD480,インプットシート!$B:$Z,25,0),"")</f>
        <v/>
      </c>
      <c r="AF480" s="165" t="str">
        <f>IFERROR(+VLOOKUP(AD480,インプットシート!$B:$Z,21,0),"")</f>
        <v/>
      </c>
      <c r="AG480">
        <v>225</v>
      </c>
      <c r="AH480" s="165" t="str">
        <f t="shared" si="134"/>
        <v>2年目印刷製本費225</v>
      </c>
      <c r="AI480" s="165" t="str">
        <f>IFERROR(+VLOOKUP(AH480,インプットシート!$B:$Z,25,0),"")</f>
        <v/>
      </c>
      <c r="AJ480" s="165" t="str">
        <f>IFERROR(+VLOOKUP(AH480,インプットシート!$B:$Z,21,0),"")</f>
        <v/>
      </c>
      <c r="AK480">
        <v>225</v>
      </c>
      <c r="AL480" s="165" t="str">
        <f t="shared" si="135"/>
        <v>2年目通信運搬費225</v>
      </c>
      <c r="AM480" s="165" t="str">
        <f>IFERROR(+VLOOKUP(AL480,インプットシート!$B:$Z,25,0),"")</f>
        <v/>
      </c>
      <c r="AN480" s="165" t="str">
        <f>IFERROR(+VLOOKUP(AL480,インプットシート!$B:$Z,21,0),"")</f>
        <v/>
      </c>
      <c r="AO480">
        <v>225</v>
      </c>
      <c r="AP480" s="165" t="str">
        <f t="shared" si="136"/>
        <v>2年目委託費225</v>
      </c>
      <c r="AQ480" s="165" t="str">
        <f>IFERROR(+VLOOKUP(AP480,インプットシート!$B:$Z,25,0),"")</f>
        <v/>
      </c>
      <c r="AR480" s="165" t="str">
        <f>IFERROR(+VLOOKUP(AP480,インプットシート!$B:$Z,21,0),"")</f>
        <v/>
      </c>
      <c r="AS480">
        <v>225</v>
      </c>
      <c r="AT480" s="165" t="str">
        <f t="shared" si="137"/>
        <v>2年目雑役務費225</v>
      </c>
      <c r="AU480" s="165" t="str">
        <f>IFERROR(+VLOOKUP(AT480,インプットシート!$B:$Z,25,0),"")</f>
        <v/>
      </c>
      <c r="AV480" s="165" t="str">
        <f>IFERROR(+VLOOKUP(AT480,インプットシート!$B:$Z,21,0),"")</f>
        <v/>
      </c>
      <c r="AW480">
        <v>225</v>
      </c>
      <c r="AX480" s="165" t="str">
        <f t="shared" si="138"/>
        <v>2年目保険料225</v>
      </c>
      <c r="AY480" s="165" t="str">
        <f>IFERROR(+VLOOKUP(AX480,インプットシート!$B:$Z,25,0),"")</f>
        <v/>
      </c>
      <c r="AZ480" s="165" t="str">
        <f>IFERROR(+VLOOKUP(AX480,インプットシート!$B:$Z,21,0),"")</f>
        <v/>
      </c>
      <c r="BA480">
        <v>225</v>
      </c>
      <c r="BB480" s="165" t="str">
        <f t="shared" si="139"/>
        <v>2年目その他の経費225</v>
      </c>
      <c r="BC480" s="165" t="str">
        <f>IFERROR(+VLOOKUP(BB480,インプットシート!$B:$Z,25,0),"")</f>
        <v/>
      </c>
      <c r="BD480" s="165" t="str">
        <f>IFERROR(+VLOOKUP(BB480,インプットシート!$B:$Z,21,0),"")</f>
        <v/>
      </c>
      <c r="BE480">
        <v>225</v>
      </c>
      <c r="BF480" s="165" t="str">
        <f t="shared" si="140"/>
        <v>2年目参加費収入225</v>
      </c>
      <c r="BG480" s="165" t="str">
        <f>IFERROR(+VLOOKUP(BF480,インプットシート!$B:$Z,25,0),"")</f>
        <v/>
      </c>
      <c r="BH480" s="165" t="str">
        <f>IFERROR(+VLOOKUP(BF480,インプットシート!$B:$Z,21,0),"")</f>
        <v/>
      </c>
      <c r="BI480">
        <v>225</v>
      </c>
      <c r="BJ480" s="165" t="str">
        <f t="shared" si="141"/>
        <v>2年目寄付金・協賛金収入225</v>
      </c>
      <c r="BK480" s="165" t="str">
        <f>IFERROR(+VLOOKUP(BJ480,インプットシート!$B:$Z,25,0),"")</f>
        <v/>
      </c>
      <c r="BL480" s="165" t="str">
        <f>IFERROR(+VLOOKUP(BJ480,インプットシート!$B:$Z,21,0),"")</f>
        <v/>
      </c>
      <c r="BM480">
        <v>225</v>
      </c>
      <c r="BN480" s="165" t="str">
        <f t="shared" si="142"/>
        <v>2年目一般会計繰入金225</v>
      </c>
      <c r="BO480" s="165" t="str">
        <f>IFERROR(+VLOOKUP(BN480,インプットシート!$B:$Z,25,0),"")</f>
        <v/>
      </c>
      <c r="BP480" s="165" t="str">
        <f>IFERROR(+VLOOKUP(BN480,インプットシート!$B:$Z,21,0),"")</f>
        <v/>
      </c>
      <c r="BQ480">
        <v>225</v>
      </c>
      <c r="BR480" s="165" t="str">
        <f t="shared" si="143"/>
        <v>2年目賃金（職員）225</v>
      </c>
      <c r="BS480" s="165" t="str">
        <f>IFERROR(+VLOOKUP(BR480,インプットシート!$B:$Z,25,0),"")</f>
        <v/>
      </c>
      <c r="BT480" s="165" t="str">
        <f>IFERROR(+VLOOKUP(BR480,インプットシート!$B:$Z,21,0),"")</f>
        <v/>
      </c>
    </row>
    <row r="481" spans="1:72">
      <c r="A481">
        <v>226</v>
      </c>
      <c r="B481" s="165" t="str">
        <f t="shared" si="126"/>
        <v>2年目謝金226</v>
      </c>
      <c r="C481" s="165" t="str">
        <f>IFERROR(+VLOOKUP(B481,インプットシート!$B:$Z,25,0),"")</f>
        <v/>
      </c>
      <c r="D481" s="165" t="str">
        <f>IFERROR(+VLOOKUP(B481,インプットシート!$B:$Z,21,0),"")</f>
        <v/>
      </c>
      <c r="E481">
        <v>226</v>
      </c>
      <c r="F481" s="165" t="str">
        <f t="shared" si="127"/>
        <v>2年目旅費226</v>
      </c>
      <c r="G481" s="165" t="str">
        <f>IFERROR(+VLOOKUP(F481,インプットシート!$B:$Z,25,0),"")</f>
        <v/>
      </c>
      <c r="H481" s="165" t="str">
        <f>IFERROR(+VLOOKUP(F481,インプットシート!$B:$Z,21,0),"")</f>
        <v/>
      </c>
      <c r="I481">
        <v>226</v>
      </c>
      <c r="J481" s="165" t="str">
        <f t="shared" si="128"/>
        <v>2年目賃金（アルバイト）226</v>
      </c>
      <c r="K481" s="165" t="str">
        <f>IFERROR(+VLOOKUP(J481,インプットシート!$B:$Z,25,0),"")</f>
        <v/>
      </c>
      <c r="L481" s="165" t="str">
        <f>IFERROR(+VLOOKUP(J481,インプットシート!$B:$Z,21,0),"")</f>
        <v/>
      </c>
      <c r="M481">
        <v>226</v>
      </c>
      <c r="N481" s="165" t="str">
        <f t="shared" si="129"/>
        <v>2年目家賃226</v>
      </c>
      <c r="O481" s="165" t="str">
        <f>IFERROR(+VLOOKUP(N481,インプットシート!$B:$Z,25,0),"")</f>
        <v/>
      </c>
      <c r="P481" s="165" t="str">
        <f>IFERROR(+VLOOKUP(N481,インプットシート!$B:$Z,21,0),"")</f>
        <v/>
      </c>
      <c r="Q481">
        <v>226</v>
      </c>
      <c r="R481" s="165" t="str">
        <f t="shared" si="130"/>
        <v>2年目光熱水費226</v>
      </c>
      <c r="S481" s="165" t="str">
        <f>IFERROR(+VLOOKUP(R481,インプットシート!$B:$Z,25,0),"")</f>
        <v/>
      </c>
      <c r="T481" s="165" t="str">
        <f>IFERROR(+VLOOKUP(R481,インプットシート!$B:$Z,21,0),"")</f>
        <v/>
      </c>
      <c r="U481">
        <v>226</v>
      </c>
      <c r="V481" s="165" t="str">
        <f t="shared" si="131"/>
        <v>2年目備品購入費226</v>
      </c>
      <c r="W481" s="165" t="str">
        <f>IFERROR(+VLOOKUP(V481,インプットシート!$B:$Z,25,0),"")</f>
        <v/>
      </c>
      <c r="X481" s="165" t="str">
        <f>IFERROR(+VLOOKUP(V481,インプットシート!$B:$Z,21,0),"")</f>
        <v/>
      </c>
      <c r="Y481">
        <v>226</v>
      </c>
      <c r="Z481" s="165" t="str">
        <f t="shared" si="132"/>
        <v>2年目消耗品費226</v>
      </c>
      <c r="AA481" s="165" t="str">
        <f>IFERROR(+VLOOKUP(Z481,インプットシート!$B:$Z,25,0),"")</f>
        <v/>
      </c>
      <c r="AB481" s="165" t="str">
        <f>IFERROR(+VLOOKUP(Z481,インプットシート!$B:$Z,21,0),"")</f>
        <v/>
      </c>
      <c r="AC481">
        <v>226</v>
      </c>
      <c r="AD481" s="165" t="str">
        <f t="shared" si="133"/>
        <v>2年目借料損料226</v>
      </c>
      <c r="AE481" s="165" t="str">
        <f>IFERROR(+VLOOKUP(AD481,インプットシート!$B:$Z,25,0),"")</f>
        <v/>
      </c>
      <c r="AF481" s="165" t="str">
        <f>IFERROR(+VLOOKUP(AD481,インプットシート!$B:$Z,21,0),"")</f>
        <v/>
      </c>
      <c r="AG481">
        <v>226</v>
      </c>
      <c r="AH481" s="165" t="str">
        <f t="shared" si="134"/>
        <v>2年目印刷製本費226</v>
      </c>
      <c r="AI481" s="165" t="str">
        <f>IFERROR(+VLOOKUP(AH481,インプットシート!$B:$Z,25,0),"")</f>
        <v/>
      </c>
      <c r="AJ481" s="165" t="str">
        <f>IFERROR(+VLOOKUP(AH481,インプットシート!$B:$Z,21,0),"")</f>
        <v/>
      </c>
      <c r="AK481">
        <v>226</v>
      </c>
      <c r="AL481" s="165" t="str">
        <f t="shared" si="135"/>
        <v>2年目通信運搬費226</v>
      </c>
      <c r="AM481" s="165" t="str">
        <f>IFERROR(+VLOOKUP(AL481,インプットシート!$B:$Z,25,0),"")</f>
        <v/>
      </c>
      <c r="AN481" s="165" t="str">
        <f>IFERROR(+VLOOKUP(AL481,インプットシート!$B:$Z,21,0),"")</f>
        <v/>
      </c>
      <c r="AO481">
        <v>226</v>
      </c>
      <c r="AP481" s="165" t="str">
        <f t="shared" si="136"/>
        <v>2年目委託費226</v>
      </c>
      <c r="AQ481" s="165" t="str">
        <f>IFERROR(+VLOOKUP(AP481,インプットシート!$B:$Z,25,0),"")</f>
        <v/>
      </c>
      <c r="AR481" s="165" t="str">
        <f>IFERROR(+VLOOKUP(AP481,インプットシート!$B:$Z,21,0),"")</f>
        <v/>
      </c>
      <c r="AS481">
        <v>226</v>
      </c>
      <c r="AT481" s="165" t="str">
        <f t="shared" si="137"/>
        <v>2年目雑役務費226</v>
      </c>
      <c r="AU481" s="165" t="str">
        <f>IFERROR(+VLOOKUP(AT481,インプットシート!$B:$Z,25,0),"")</f>
        <v/>
      </c>
      <c r="AV481" s="165" t="str">
        <f>IFERROR(+VLOOKUP(AT481,インプットシート!$B:$Z,21,0),"")</f>
        <v/>
      </c>
      <c r="AW481">
        <v>226</v>
      </c>
      <c r="AX481" s="165" t="str">
        <f t="shared" si="138"/>
        <v>2年目保険料226</v>
      </c>
      <c r="AY481" s="165" t="str">
        <f>IFERROR(+VLOOKUP(AX481,インプットシート!$B:$Z,25,0),"")</f>
        <v/>
      </c>
      <c r="AZ481" s="165" t="str">
        <f>IFERROR(+VLOOKUP(AX481,インプットシート!$B:$Z,21,0),"")</f>
        <v/>
      </c>
      <c r="BA481">
        <v>226</v>
      </c>
      <c r="BB481" s="165" t="str">
        <f t="shared" si="139"/>
        <v>2年目その他の経費226</v>
      </c>
      <c r="BC481" s="165" t="str">
        <f>IFERROR(+VLOOKUP(BB481,インプットシート!$B:$Z,25,0),"")</f>
        <v/>
      </c>
      <c r="BD481" s="165" t="str">
        <f>IFERROR(+VLOOKUP(BB481,インプットシート!$B:$Z,21,0),"")</f>
        <v/>
      </c>
      <c r="BE481">
        <v>226</v>
      </c>
      <c r="BF481" s="165" t="str">
        <f t="shared" si="140"/>
        <v>2年目参加費収入226</v>
      </c>
      <c r="BG481" s="165" t="str">
        <f>IFERROR(+VLOOKUP(BF481,インプットシート!$B:$Z,25,0),"")</f>
        <v/>
      </c>
      <c r="BH481" s="165" t="str">
        <f>IFERROR(+VLOOKUP(BF481,インプットシート!$B:$Z,21,0),"")</f>
        <v/>
      </c>
      <c r="BI481">
        <v>226</v>
      </c>
      <c r="BJ481" s="165" t="str">
        <f t="shared" si="141"/>
        <v>2年目寄付金・協賛金収入226</v>
      </c>
      <c r="BK481" s="165" t="str">
        <f>IFERROR(+VLOOKUP(BJ481,インプットシート!$B:$Z,25,0),"")</f>
        <v/>
      </c>
      <c r="BL481" s="165" t="str">
        <f>IFERROR(+VLOOKUP(BJ481,インプットシート!$B:$Z,21,0),"")</f>
        <v/>
      </c>
      <c r="BM481">
        <v>226</v>
      </c>
      <c r="BN481" s="165" t="str">
        <f t="shared" si="142"/>
        <v>2年目一般会計繰入金226</v>
      </c>
      <c r="BO481" s="165" t="str">
        <f>IFERROR(+VLOOKUP(BN481,インプットシート!$B:$Z,25,0),"")</f>
        <v/>
      </c>
      <c r="BP481" s="165" t="str">
        <f>IFERROR(+VLOOKUP(BN481,インプットシート!$B:$Z,21,0),"")</f>
        <v/>
      </c>
      <c r="BQ481">
        <v>226</v>
      </c>
      <c r="BR481" s="165" t="str">
        <f t="shared" si="143"/>
        <v>2年目賃金（職員）226</v>
      </c>
      <c r="BS481" s="165" t="str">
        <f>IFERROR(+VLOOKUP(BR481,インプットシート!$B:$Z,25,0),"")</f>
        <v/>
      </c>
      <c r="BT481" s="165" t="str">
        <f>IFERROR(+VLOOKUP(BR481,インプットシート!$B:$Z,21,0),"")</f>
        <v/>
      </c>
    </row>
    <row r="482" spans="1:72">
      <c r="A482">
        <v>227</v>
      </c>
      <c r="B482" s="165" t="str">
        <f t="shared" si="126"/>
        <v>2年目謝金227</v>
      </c>
      <c r="C482" s="165" t="str">
        <f>IFERROR(+VLOOKUP(B482,インプットシート!$B:$Z,25,0),"")</f>
        <v/>
      </c>
      <c r="D482" s="165" t="str">
        <f>IFERROR(+VLOOKUP(B482,インプットシート!$B:$Z,21,0),"")</f>
        <v/>
      </c>
      <c r="E482">
        <v>227</v>
      </c>
      <c r="F482" s="165" t="str">
        <f t="shared" si="127"/>
        <v>2年目旅費227</v>
      </c>
      <c r="G482" s="165" t="str">
        <f>IFERROR(+VLOOKUP(F482,インプットシート!$B:$Z,25,0),"")</f>
        <v/>
      </c>
      <c r="H482" s="165" t="str">
        <f>IFERROR(+VLOOKUP(F482,インプットシート!$B:$Z,21,0),"")</f>
        <v/>
      </c>
      <c r="I482">
        <v>227</v>
      </c>
      <c r="J482" s="165" t="str">
        <f t="shared" si="128"/>
        <v>2年目賃金（アルバイト）227</v>
      </c>
      <c r="K482" s="165" t="str">
        <f>IFERROR(+VLOOKUP(J482,インプットシート!$B:$Z,25,0),"")</f>
        <v/>
      </c>
      <c r="L482" s="165" t="str">
        <f>IFERROR(+VLOOKUP(J482,インプットシート!$B:$Z,21,0),"")</f>
        <v/>
      </c>
      <c r="M482">
        <v>227</v>
      </c>
      <c r="N482" s="165" t="str">
        <f t="shared" si="129"/>
        <v>2年目家賃227</v>
      </c>
      <c r="O482" s="165" t="str">
        <f>IFERROR(+VLOOKUP(N482,インプットシート!$B:$Z,25,0),"")</f>
        <v/>
      </c>
      <c r="P482" s="165" t="str">
        <f>IFERROR(+VLOOKUP(N482,インプットシート!$B:$Z,21,0),"")</f>
        <v/>
      </c>
      <c r="Q482">
        <v>227</v>
      </c>
      <c r="R482" s="165" t="str">
        <f t="shared" si="130"/>
        <v>2年目光熱水費227</v>
      </c>
      <c r="S482" s="165" t="str">
        <f>IFERROR(+VLOOKUP(R482,インプットシート!$B:$Z,25,0),"")</f>
        <v/>
      </c>
      <c r="T482" s="165" t="str">
        <f>IFERROR(+VLOOKUP(R482,インプットシート!$B:$Z,21,0),"")</f>
        <v/>
      </c>
      <c r="U482">
        <v>227</v>
      </c>
      <c r="V482" s="165" t="str">
        <f t="shared" si="131"/>
        <v>2年目備品購入費227</v>
      </c>
      <c r="W482" s="165" t="str">
        <f>IFERROR(+VLOOKUP(V482,インプットシート!$B:$Z,25,0),"")</f>
        <v/>
      </c>
      <c r="X482" s="165" t="str">
        <f>IFERROR(+VLOOKUP(V482,インプットシート!$B:$Z,21,0),"")</f>
        <v/>
      </c>
      <c r="Y482">
        <v>227</v>
      </c>
      <c r="Z482" s="165" t="str">
        <f t="shared" si="132"/>
        <v>2年目消耗品費227</v>
      </c>
      <c r="AA482" s="165" t="str">
        <f>IFERROR(+VLOOKUP(Z482,インプットシート!$B:$Z,25,0),"")</f>
        <v/>
      </c>
      <c r="AB482" s="165" t="str">
        <f>IFERROR(+VLOOKUP(Z482,インプットシート!$B:$Z,21,0),"")</f>
        <v/>
      </c>
      <c r="AC482">
        <v>227</v>
      </c>
      <c r="AD482" s="165" t="str">
        <f t="shared" si="133"/>
        <v>2年目借料損料227</v>
      </c>
      <c r="AE482" s="165" t="str">
        <f>IFERROR(+VLOOKUP(AD482,インプットシート!$B:$Z,25,0),"")</f>
        <v/>
      </c>
      <c r="AF482" s="165" t="str">
        <f>IFERROR(+VLOOKUP(AD482,インプットシート!$B:$Z,21,0),"")</f>
        <v/>
      </c>
      <c r="AG482">
        <v>227</v>
      </c>
      <c r="AH482" s="165" t="str">
        <f t="shared" si="134"/>
        <v>2年目印刷製本費227</v>
      </c>
      <c r="AI482" s="165" t="str">
        <f>IFERROR(+VLOOKUP(AH482,インプットシート!$B:$Z,25,0),"")</f>
        <v/>
      </c>
      <c r="AJ482" s="165" t="str">
        <f>IFERROR(+VLOOKUP(AH482,インプットシート!$B:$Z,21,0),"")</f>
        <v/>
      </c>
      <c r="AK482">
        <v>227</v>
      </c>
      <c r="AL482" s="165" t="str">
        <f t="shared" si="135"/>
        <v>2年目通信運搬費227</v>
      </c>
      <c r="AM482" s="165" t="str">
        <f>IFERROR(+VLOOKUP(AL482,インプットシート!$B:$Z,25,0),"")</f>
        <v/>
      </c>
      <c r="AN482" s="165" t="str">
        <f>IFERROR(+VLOOKUP(AL482,インプットシート!$B:$Z,21,0),"")</f>
        <v/>
      </c>
      <c r="AO482">
        <v>227</v>
      </c>
      <c r="AP482" s="165" t="str">
        <f t="shared" si="136"/>
        <v>2年目委託費227</v>
      </c>
      <c r="AQ482" s="165" t="str">
        <f>IFERROR(+VLOOKUP(AP482,インプットシート!$B:$Z,25,0),"")</f>
        <v/>
      </c>
      <c r="AR482" s="165" t="str">
        <f>IFERROR(+VLOOKUP(AP482,インプットシート!$B:$Z,21,0),"")</f>
        <v/>
      </c>
      <c r="AS482">
        <v>227</v>
      </c>
      <c r="AT482" s="165" t="str">
        <f t="shared" si="137"/>
        <v>2年目雑役務費227</v>
      </c>
      <c r="AU482" s="165" t="str">
        <f>IFERROR(+VLOOKUP(AT482,インプットシート!$B:$Z,25,0),"")</f>
        <v/>
      </c>
      <c r="AV482" s="165" t="str">
        <f>IFERROR(+VLOOKUP(AT482,インプットシート!$B:$Z,21,0),"")</f>
        <v/>
      </c>
      <c r="AW482">
        <v>227</v>
      </c>
      <c r="AX482" s="165" t="str">
        <f t="shared" si="138"/>
        <v>2年目保険料227</v>
      </c>
      <c r="AY482" s="165" t="str">
        <f>IFERROR(+VLOOKUP(AX482,インプットシート!$B:$Z,25,0),"")</f>
        <v/>
      </c>
      <c r="AZ482" s="165" t="str">
        <f>IFERROR(+VLOOKUP(AX482,インプットシート!$B:$Z,21,0),"")</f>
        <v/>
      </c>
      <c r="BA482">
        <v>227</v>
      </c>
      <c r="BB482" s="165" t="str">
        <f t="shared" si="139"/>
        <v>2年目その他の経費227</v>
      </c>
      <c r="BC482" s="165" t="str">
        <f>IFERROR(+VLOOKUP(BB482,インプットシート!$B:$Z,25,0),"")</f>
        <v/>
      </c>
      <c r="BD482" s="165" t="str">
        <f>IFERROR(+VLOOKUP(BB482,インプットシート!$B:$Z,21,0),"")</f>
        <v/>
      </c>
      <c r="BE482">
        <v>227</v>
      </c>
      <c r="BF482" s="165" t="str">
        <f t="shared" si="140"/>
        <v>2年目参加費収入227</v>
      </c>
      <c r="BG482" s="165" t="str">
        <f>IFERROR(+VLOOKUP(BF482,インプットシート!$B:$Z,25,0),"")</f>
        <v/>
      </c>
      <c r="BH482" s="165" t="str">
        <f>IFERROR(+VLOOKUP(BF482,インプットシート!$B:$Z,21,0),"")</f>
        <v/>
      </c>
      <c r="BI482">
        <v>227</v>
      </c>
      <c r="BJ482" s="165" t="str">
        <f t="shared" si="141"/>
        <v>2年目寄付金・協賛金収入227</v>
      </c>
      <c r="BK482" s="165" t="str">
        <f>IFERROR(+VLOOKUP(BJ482,インプットシート!$B:$Z,25,0),"")</f>
        <v/>
      </c>
      <c r="BL482" s="165" t="str">
        <f>IFERROR(+VLOOKUP(BJ482,インプットシート!$B:$Z,21,0),"")</f>
        <v/>
      </c>
      <c r="BM482">
        <v>227</v>
      </c>
      <c r="BN482" s="165" t="str">
        <f t="shared" si="142"/>
        <v>2年目一般会計繰入金227</v>
      </c>
      <c r="BO482" s="165" t="str">
        <f>IFERROR(+VLOOKUP(BN482,インプットシート!$B:$Z,25,0),"")</f>
        <v/>
      </c>
      <c r="BP482" s="165" t="str">
        <f>IFERROR(+VLOOKUP(BN482,インプットシート!$B:$Z,21,0),"")</f>
        <v/>
      </c>
      <c r="BQ482">
        <v>227</v>
      </c>
      <c r="BR482" s="165" t="str">
        <f t="shared" si="143"/>
        <v>2年目賃金（職員）227</v>
      </c>
      <c r="BS482" s="165" t="str">
        <f>IFERROR(+VLOOKUP(BR482,インプットシート!$B:$Z,25,0),"")</f>
        <v/>
      </c>
      <c r="BT482" s="165" t="str">
        <f>IFERROR(+VLOOKUP(BR482,インプットシート!$B:$Z,21,0),"")</f>
        <v/>
      </c>
    </row>
    <row r="483" spans="1:72">
      <c r="A483">
        <v>228</v>
      </c>
      <c r="B483" s="165" t="str">
        <f t="shared" si="126"/>
        <v>2年目謝金228</v>
      </c>
      <c r="C483" s="165" t="str">
        <f>IFERROR(+VLOOKUP(B483,インプットシート!$B:$Z,25,0),"")</f>
        <v/>
      </c>
      <c r="D483" s="165" t="str">
        <f>IFERROR(+VLOOKUP(B483,インプットシート!$B:$Z,21,0),"")</f>
        <v/>
      </c>
      <c r="E483">
        <v>228</v>
      </c>
      <c r="F483" s="165" t="str">
        <f t="shared" si="127"/>
        <v>2年目旅費228</v>
      </c>
      <c r="G483" s="165" t="str">
        <f>IFERROR(+VLOOKUP(F483,インプットシート!$B:$Z,25,0),"")</f>
        <v/>
      </c>
      <c r="H483" s="165" t="str">
        <f>IFERROR(+VLOOKUP(F483,インプットシート!$B:$Z,21,0),"")</f>
        <v/>
      </c>
      <c r="I483">
        <v>228</v>
      </c>
      <c r="J483" s="165" t="str">
        <f t="shared" si="128"/>
        <v>2年目賃金（アルバイト）228</v>
      </c>
      <c r="K483" s="165" t="str">
        <f>IFERROR(+VLOOKUP(J483,インプットシート!$B:$Z,25,0),"")</f>
        <v/>
      </c>
      <c r="L483" s="165" t="str">
        <f>IFERROR(+VLOOKUP(J483,インプットシート!$B:$Z,21,0),"")</f>
        <v/>
      </c>
      <c r="M483">
        <v>228</v>
      </c>
      <c r="N483" s="165" t="str">
        <f t="shared" si="129"/>
        <v>2年目家賃228</v>
      </c>
      <c r="O483" s="165" t="str">
        <f>IFERROR(+VLOOKUP(N483,インプットシート!$B:$Z,25,0),"")</f>
        <v/>
      </c>
      <c r="P483" s="165" t="str">
        <f>IFERROR(+VLOOKUP(N483,インプットシート!$B:$Z,21,0),"")</f>
        <v/>
      </c>
      <c r="Q483">
        <v>228</v>
      </c>
      <c r="R483" s="165" t="str">
        <f t="shared" si="130"/>
        <v>2年目光熱水費228</v>
      </c>
      <c r="S483" s="165" t="str">
        <f>IFERROR(+VLOOKUP(R483,インプットシート!$B:$Z,25,0),"")</f>
        <v/>
      </c>
      <c r="T483" s="165" t="str">
        <f>IFERROR(+VLOOKUP(R483,インプットシート!$B:$Z,21,0),"")</f>
        <v/>
      </c>
      <c r="U483">
        <v>228</v>
      </c>
      <c r="V483" s="165" t="str">
        <f t="shared" si="131"/>
        <v>2年目備品購入費228</v>
      </c>
      <c r="W483" s="165" t="str">
        <f>IFERROR(+VLOOKUP(V483,インプットシート!$B:$Z,25,0),"")</f>
        <v/>
      </c>
      <c r="X483" s="165" t="str">
        <f>IFERROR(+VLOOKUP(V483,インプットシート!$B:$Z,21,0),"")</f>
        <v/>
      </c>
      <c r="Y483">
        <v>228</v>
      </c>
      <c r="Z483" s="165" t="str">
        <f t="shared" si="132"/>
        <v>2年目消耗品費228</v>
      </c>
      <c r="AA483" s="165" t="str">
        <f>IFERROR(+VLOOKUP(Z483,インプットシート!$B:$Z,25,0),"")</f>
        <v/>
      </c>
      <c r="AB483" s="165" t="str">
        <f>IFERROR(+VLOOKUP(Z483,インプットシート!$B:$Z,21,0),"")</f>
        <v/>
      </c>
      <c r="AC483">
        <v>228</v>
      </c>
      <c r="AD483" s="165" t="str">
        <f t="shared" si="133"/>
        <v>2年目借料損料228</v>
      </c>
      <c r="AE483" s="165" t="str">
        <f>IFERROR(+VLOOKUP(AD483,インプットシート!$B:$Z,25,0),"")</f>
        <v/>
      </c>
      <c r="AF483" s="165" t="str">
        <f>IFERROR(+VLOOKUP(AD483,インプットシート!$B:$Z,21,0),"")</f>
        <v/>
      </c>
      <c r="AG483">
        <v>228</v>
      </c>
      <c r="AH483" s="165" t="str">
        <f t="shared" si="134"/>
        <v>2年目印刷製本費228</v>
      </c>
      <c r="AI483" s="165" t="str">
        <f>IFERROR(+VLOOKUP(AH483,インプットシート!$B:$Z,25,0),"")</f>
        <v/>
      </c>
      <c r="AJ483" s="165" t="str">
        <f>IFERROR(+VLOOKUP(AH483,インプットシート!$B:$Z,21,0),"")</f>
        <v/>
      </c>
      <c r="AK483">
        <v>228</v>
      </c>
      <c r="AL483" s="165" t="str">
        <f t="shared" si="135"/>
        <v>2年目通信運搬費228</v>
      </c>
      <c r="AM483" s="165" t="str">
        <f>IFERROR(+VLOOKUP(AL483,インプットシート!$B:$Z,25,0),"")</f>
        <v/>
      </c>
      <c r="AN483" s="165" t="str">
        <f>IFERROR(+VLOOKUP(AL483,インプットシート!$B:$Z,21,0),"")</f>
        <v/>
      </c>
      <c r="AO483">
        <v>228</v>
      </c>
      <c r="AP483" s="165" t="str">
        <f t="shared" si="136"/>
        <v>2年目委託費228</v>
      </c>
      <c r="AQ483" s="165" t="str">
        <f>IFERROR(+VLOOKUP(AP483,インプットシート!$B:$Z,25,0),"")</f>
        <v/>
      </c>
      <c r="AR483" s="165" t="str">
        <f>IFERROR(+VLOOKUP(AP483,インプットシート!$B:$Z,21,0),"")</f>
        <v/>
      </c>
      <c r="AS483">
        <v>228</v>
      </c>
      <c r="AT483" s="165" t="str">
        <f t="shared" si="137"/>
        <v>2年目雑役務費228</v>
      </c>
      <c r="AU483" s="165" t="str">
        <f>IFERROR(+VLOOKUP(AT483,インプットシート!$B:$Z,25,0),"")</f>
        <v/>
      </c>
      <c r="AV483" s="165" t="str">
        <f>IFERROR(+VLOOKUP(AT483,インプットシート!$B:$Z,21,0),"")</f>
        <v/>
      </c>
      <c r="AW483">
        <v>228</v>
      </c>
      <c r="AX483" s="165" t="str">
        <f t="shared" si="138"/>
        <v>2年目保険料228</v>
      </c>
      <c r="AY483" s="165" t="str">
        <f>IFERROR(+VLOOKUP(AX483,インプットシート!$B:$Z,25,0),"")</f>
        <v/>
      </c>
      <c r="AZ483" s="165" t="str">
        <f>IFERROR(+VLOOKUP(AX483,インプットシート!$B:$Z,21,0),"")</f>
        <v/>
      </c>
      <c r="BA483">
        <v>228</v>
      </c>
      <c r="BB483" s="165" t="str">
        <f t="shared" si="139"/>
        <v>2年目その他の経費228</v>
      </c>
      <c r="BC483" s="165" t="str">
        <f>IFERROR(+VLOOKUP(BB483,インプットシート!$B:$Z,25,0),"")</f>
        <v/>
      </c>
      <c r="BD483" s="165" t="str">
        <f>IFERROR(+VLOOKUP(BB483,インプットシート!$B:$Z,21,0),"")</f>
        <v/>
      </c>
      <c r="BE483">
        <v>228</v>
      </c>
      <c r="BF483" s="165" t="str">
        <f t="shared" si="140"/>
        <v>2年目参加費収入228</v>
      </c>
      <c r="BG483" s="165" t="str">
        <f>IFERROR(+VLOOKUP(BF483,インプットシート!$B:$Z,25,0),"")</f>
        <v/>
      </c>
      <c r="BH483" s="165" t="str">
        <f>IFERROR(+VLOOKUP(BF483,インプットシート!$B:$Z,21,0),"")</f>
        <v/>
      </c>
      <c r="BI483">
        <v>228</v>
      </c>
      <c r="BJ483" s="165" t="str">
        <f t="shared" si="141"/>
        <v>2年目寄付金・協賛金収入228</v>
      </c>
      <c r="BK483" s="165" t="str">
        <f>IFERROR(+VLOOKUP(BJ483,インプットシート!$B:$Z,25,0),"")</f>
        <v/>
      </c>
      <c r="BL483" s="165" t="str">
        <f>IFERROR(+VLOOKUP(BJ483,インプットシート!$B:$Z,21,0),"")</f>
        <v/>
      </c>
      <c r="BM483">
        <v>228</v>
      </c>
      <c r="BN483" s="165" t="str">
        <f t="shared" si="142"/>
        <v>2年目一般会計繰入金228</v>
      </c>
      <c r="BO483" s="165" t="str">
        <f>IFERROR(+VLOOKUP(BN483,インプットシート!$B:$Z,25,0),"")</f>
        <v/>
      </c>
      <c r="BP483" s="165" t="str">
        <f>IFERROR(+VLOOKUP(BN483,インプットシート!$B:$Z,21,0),"")</f>
        <v/>
      </c>
      <c r="BQ483">
        <v>228</v>
      </c>
      <c r="BR483" s="165" t="str">
        <f t="shared" si="143"/>
        <v>2年目賃金（職員）228</v>
      </c>
      <c r="BS483" s="165" t="str">
        <f>IFERROR(+VLOOKUP(BR483,インプットシート!$B:$Z,25,0),"")</f>
        <v/>
      </c>
      <c r="BT483" s="165" t="str">
        <f>IFERROR(+VLOOKUP(BR483,インプットシート!$B:$Z,21,0),"")</f>
        <v/>
      </c>
    </row>
    <row r="484" spans="1:72">
      <c r="A484">
        <v>229</v>
      </c>
      <c r="B484" s="165" t="str">
        <f t="shared" si="126"/>
        <v>2年目謝金229</v>
      </c>
      <c r="C484" s="165" t="str">
        <f>IFERROR(+VLOOKUP(B484,インプットシート!$B:$Z,25,0),"")</f>
        <v/>
      </c>
      <c r="D484" s="165" t="str">
        <f>IFERROR(+VLOOKUP(B484,インプットシート!$B:$Z,21,0),"")</f>
        <v/>
      </c>
      <c r="E484">
        <v>229</v>
      </c>
      <c r="F484" s="165" t="str">
        <f t="shared" si="127"/>
        <v>2年目旅費229</v>
      </c>
      <c r="G484" s="165" t="str">
        <f>IFERROR(+VLOOKUP(F484,インプットシート!$B:$Z,25,0),"")</f>
        <v/>
      </c>
      <c r="H484" s="165" t="str">
        <f>IFERROR(+VLOOKUP(F484,インプットシート!$B:$Z,21,0),"")</f>
        <v/>
      </c>
      <c r="I484">
        <v>229</v>
      </c>
      <c r="J484" s="165" t="str">
        <f t="shared" si="128"/>
        <v>2年目賃金（アルバイト）229</v>
      </c>
      <c r="K484" s="165" t="str">
        <f>IFERROR(+VLOOKUP(J484,インプットシート!$B:$Z,25,0),"")</f>
        <v/>
      </c>
      <c r="L484" s="165" t="str">
        <f>IFERROR(+VLOOKUP(J484,インプットシート!$B:$Z,21,0),"")</f>
        <v/>
      </c>
      <c r="M484">
        <v>229</v>
      </c>
      <c r="N484" s="165" t="str">
        <f t="shared" si="129"/>
        <v>2年目家賃229</v>
      </c>
      <c r="O484" s="165" t="str">
        <f>IFERROR(+VLOOKUP(N484,インプットシート!$B:$Z,25,0),"")</f>
        <v/>
      </c>
      <c r="P484" s="165" t="str">
        <f>IFERROR(+VLOOKUP(N484,インプットシート!$B:$Z,21,0),"")</f>
        <v/>
      </c>
      <c r="Q484">
        <v>229</v>
      </c>
      <c r="R484" s="165" t="str">
        <f t="shared" si="130"/>
        <v>2年目光熱水費229</v>
      </c>
      <c r="S484" s="165" t="str">
        <f>IFERROR(+VLOOKUP(R484,インプットシート!$B:$Z,25,0),"")</f>
        <v/>
      </c>
      <c r="T484" s="165" t="str">
        <f>IFERROR(+VLOOKUP(R484,インプットシート!$B:$Z,21,0),"")</f>
        <v/>
      </c>
      <c r="U484">
        <v>229</v>
      </c>
      <c r="V484" s="165" t="str">
        <f t="shared" si="131"/>
        <v>2年目備品購入費229</v>
      </c>
      <c r="W484" s="165" t="str">
        <f>IFERROR(+VLOOKUP(V484,インプットシート!$B:$Z,25,0),"")</f>
        <v/>
      </c>
      <c r="X484" s="165" t="str">
        <f>IFERROR(+VLOOKUP(V484,インプットシート!$B:$Z,21,0),"")</f>
        <v/>
      </c>
      <c r="Y484">
        <v>229</v>
      </c>
      <c r="Z484" s="165" t="str">
        <f t="shared" si="132"/>
        <v>2年目消耗品費229</v>
      </c>
      <c r="AA484" s="165" t="str">
        <f>IFERROR(+VLOOKUP(Z484,インプットシート!$B:$Z,25,0),"")</f>
        <v/>
      </c>
      <c r="AB484" s="165" t="str">
        <f>IFERROR(+VLOOKUP(Z484,インプットシート!$B:$Z,21,0),"")</f>
        <v/>
      </c>
      <c r="AC484">
        <v>229</v>
      </c>
      <c r="AD484" s="165" t="str">
        <f t="shared" si="133"/>
        <v>2年目借料損料229</v>
      </c>
      <c r="AE484" s="165" t="str">
        <f>IFERROR(+VLOOKUP(AD484,インプットシート!$B:$Z,25,0),"")</f>
        <v/>
      </c>
      <c r="AF484" s="165" t="str">
        <f>IFERROR(+VLOOKUP(AD484,インプットシート!$B:$Z,21,0),"")</f>
        <v/>
      </c>
      <c r="AG484">
        <v>229</v>
      </c>
      <c r="AH484" s="165" t="str">
        <f t="shared" si="134"/>
        <v>2年目印刷製本費229</v>
      </c>
      <c r="AI484" s="165" t="str">
        <f>IFERROR(+VLOOKUP(AH484,インプットシート!$B:$Z,25,0),"")</f>
        <v/>
      </c>
      <c r="AJ484" s="165" t="str">
        <f>IFERROR(+VLOOKUP(AH484,インプットシート!$B:$Z,21,0),"")</f>
        <v/>
      </c>
      <c r="AK484">
        <v>229</v>
      </c>
      <c r="AL484" s="165" t="str">
        <f t="shared" si="135"/>
        <v>2年目通信運搬費229</v>
      </c>
      <c r="AM484" s="165" t="str">
        <f>IFERROR(+VLOOKUP(AL484,インプットシート!$B:$Z,25,0),"")</f>
        <v/>
      </c>
      <c r="AN484" s="165" t="str">
        <f>IFERROR(+VLOOKUP(AL484,インプットシート!$B:$Z,21,0),"")</f>
        <v/>
      </c>
      <c r="AO484">
        <v>229</v>
      </c>
      <c r="AP484" s="165" t="str">
        <f t="shared" si="136"/>
        <v>2年目委託費229</v>
      </c>
      <c r="AQ484" s="165" t="str">
        <f>IFERROR(+VLOOKUP(AP484,インプットシート!$B:$Z,25,0),"")</f>
        <v/>
      </c>
      <c r="AR484" s="165" t="str">
        <f>IFERROR(+VLOOKUP(AP484,インプットシート!$B:$Z,21,0),"")</f>
        <v/>
      </c>
      <c r="AS484">
        <v>229</v>
      </c>
      <c r="AT484" s="165" t="str">
        <f t="shared" si="137"/>
        <v>2年目雑役務費229</v>
      </c>
      <c r="AU484" s="165" t="str">
        <f>IFERROR(+VLOOKUP(AT484,インプットシート!$B:$Z,25,0),"")</f>
        <v/>
      </c>
      <c r="AV484" s="165" t="str">
        <f>IFERROR(+VLOOKUP(AT484,インプットシート!$B:$Z,21,0),"")</f>
        <v/>
      </c>
      <c r="AW484">
        <v>229</v>
      </c>
      <c r="AX484" s="165" t="str">
        <f t="shared" si="138"/>
        <v>2年目保険料229</v>
      </c>
      <c r="AY484" s="165" t="str">
        <f>IFERROR(+VLOOKUP(AX484,インプットシート!$B:$Z,25,0),"")</f>
        <v/>
      </c>
      <c r="AZ484" s="165" t="str">
        <f>IFERROR(+VLOOKUP(AX484,インプットシート!$B:$Z,21,0),"")</f>
        <v/>
      </c>
      <c r="BA484">
        <v>229</v>
      </c>
      <c r="BB484" s="165" t="str">
        <f t="shared" si="139"/>
        <v>2年目その他の経費229</v>
      </c>
      <c r="BC484" s="165" t="str">
        <f>IFERROR(+VLOOKUP(BB484,インプットシート!$B:$Z,25,0),"")</f>
        <v/>
      </c>
      <c r="BD484" s="165" t="str">
        <f>IFERROR(+VLOOKUP(BB484,インプットシート!$B:$Z,21,0),"")</f>
        <v/>
      </c>
      <c r="BE484">
        <v>229</v>
      </c>
      <c r="BF484" s="165" t="str">
        <f t="shared" si="140"/>
        <v>2年目参加費収入229</v>
      </c>
      <c r="BG484" s="165" t="str">
        <f>IFERROR(+VLOOKUP(BF484,インプットシート!$B:$Z,25,0),"")</f>
        <v/>
      </c>
      <c r="BH484" s="165" t="str">
        <f>IFERROR(+VLOOKUP(BF484,インプットシート!$B:$Z,21,0),"")</f>
        <v/>
      </c>
      <c r="BI484">
        <v>229</v>
      </c>
      <c r="BJ484" s="165" t="str">
        <f t="shared" si="141"/>
        <v>2年目寄付金・協賛金収入229</v>
      </c>
      <c r="BK484" s="165" t="str">
        <f>IFERROR(+VLOOKUP(BJ484,インプットシート!$B:$Z,25,0),"")</f>
        <v/>
      </c>
      <c r="BL484" s="165" t="str">
        <f>IFERROR(+VLOOKUP(BJ484,インプットシート!$B:$Z,21,0),"")</f>
        <v/>
      </c>
      <c r="BM484">
        <v>229</v>
      </c>
      <c r="BN484" s="165" t="str">
        <f t="shared" si="142"/>
        <v>2年目一般会計繰入金229</v>
      </c>
      <c r="BO484" s="165" t="str">
        <f>IFERROR(+VLOOKUP(BN484,インプットシート!$B:$Z,25,0),"")</f>
        <v/>
      </c>
      <c r="BP484" s="165" t="str">
        <f>IFERROR(+VLOOKUP(BN484,インプットシート!$B:$Z,21,0),"")</f>
        <v/>
      </c>
      <c r="BQ484">
        <v>229</v>
      </c>
      <c r="BR484" s="165" t="str">
        <f t="shared" si="143"/>
        <v>2年目賃金（職員）229</v>
      </c>
      <c r="BS484" s="165" t="str">
        <f>IFERROR(+VLOOKUP(BR484,インプットシート!$B:$Z,25,0),"")</f>
        <v/>
      </c>
      <c r="BT484" s="165" t="str">
        <f>IFERROR(+VLOOKUP(BR484,インプットシート!$B:$Z,21,0),"")</f>
        <v/>
      </c>
    </row>
    <row r="485" spans="1:72">
      <c r="A485">
        <v>230</v>
      </c>
      <c r="B485" s="165" t="str">
        <f t="shared" si="126"/>
        <v>2年目謝金230</v>
      </c>
      <c r="C485" s="165" t="str">
        <f>IFERROR(+VLOOKUP(B485,インプットシート!$B:$Z,25,0),"")</f>
        <v/>
      </c>
      <c r="D485" s="165" t="str">
        <f>IFERROR(+VLOOKUP(B485,インプットシート!$B:$Z,21,0),"")</f>
        <v/>
      </c>
      <c r="E485">
        <v>230</v>
      </c>
      <c r="F485" s="165" t="str">
        <f t="shared" si="127"/>
        <v>2年目旅費230</v>
      </c>
      <c r="G485" s="165" t="str">
        <f>IFERROR(+VLOOKUP(F485,インプットシート!$B:$Z,25,0),"")</f>
        <v/>
      </c>
      <c r="H485" s="165" t="str">
        <f>IFERROR(+VLOOKUP(F485,インプットシート!$B:$Z,21,0),"")</f>
        <v/>
      </c>
      <c r="I485">
        <v>230</v>
      </c>
      <c r="J485" s="165" t="str">
        <f t="shared" si="128"/>
        <v>2年目賃金（アルバイト）230</v>
      </c>
      <c r="K485" s="165" t="str">
        <f>IFERROR(+VLOOKUP(J485,インプットシート!$B:$Z,25,0),"")</f>
        <v/>
      </c>
      <c r="L485" s="165" t="str">
        <f>IFERROR(+VLOOKUP(J485,インプットシート!$B:$Z,21,0),"")</f>
        <v/>
      </c>
      <c r="M485">
        <v>230</v>
      </c>
      <c r="N485" s="165" t="str">
        <f t="shared" si="129"/>
        <v>2年目家賃230</v>
      </c>
      <c r="O485" s="165" t="str">
        <f>IFERROR(+VLOOKUP(N485,インプットシート!$B:$Z,25,0),"")</f>
        <v/>
      </c>
      <c r="P485" s="165" t="str">
        <f>IFERROR(+VLOOKUP(N485,インプットシート!$B:$Z,21,0),"")</f>
        <v/>
      </c>
      <c r="Q485">
        <v>230</v>
      </c>
      <c r="R485" s="165" t="str">
        <f t="shared" si="130"/>
        <v>2年目光熱水費230</v>
      </c>
      <c r="S485" s="165" t="str">
        <f>IFERROR(+VLOOKUP(R485,インプットシート!$B:$Z,25,0),"")</f>
        <v/>
      </c>
      <c r="T485" s="165" t="str">
        <f>IFERROR(+VLOOKUP(R485,インプットシート!$B:$Z,21,0),"")</f>
        <v/>
      </c>
      <c r="U485">
        <v>230</v>
      </c>
      <c r="V485" s="165" t="str">
        <f t="shared" si="131"/>
        <v>2年目備品購入費230</v>
      </c>
      <c r="W485" s="165" t="str">
        <f>IFERROR(+VLOOKUP(V485,インプットシート!$B:$Z,25,0),"")</f>
        <v/>
      </c>
      <c r="X485" s="165" t="str">
        <f>IFERROR(+VLOOKUP(V485,インプットシート!$B:$Z,21,0),"")</f>
        <v/>
      </c>
      <c r="Y485">
        <v>230</v>
      </c>
      <c r="Z485" s="165" t="str">
        <f t="shared" si="132"/>
        <v>2年目消耗品費230</v>
      </c>
      <c r="AA485" s="165" t="str">
        <f>IFERROR(+VLOOKUP(Z485,インプットシート!$B:$Z,25,0),"")</f>
        <v/>
      </c>
      <c r="AB485" s="165" t="str">
        <f>IFERROR(+VLOOKUP(Z485,インプットシート!$B:$Z,21,0),"")</f>
        <v/>
      </c>
      <c r="AC485">
        <v>230</v>
      </c>
      <c r="AD485" s="165" t="str">
        <f t="shared" si="133"/>
        <v>2年目借料損料230</v>
      </c>
      <c r="AE485" s="165" t="str">
        <f>IFERROR(+VLOOKUP(AD485,インプットシート!$B:$Z,25,0),"")</f>
        <v/>
      </c>
      <c r="AF485" s="165" t="str">
        <f>IFERROR(+VLOOKUP(AD485,インプットシート!$B:$Z,21,0),"")</f>
        <v/>
      </c>
      <c r="AG485">
        <v>230</v>
      </c>
      <c r="AH485" s="165" t="str">
        <f t="shared" si="134"/>
        <v>2年目印刷製本費230</v>
      </c>
      <c r="AI485" s="165" t="str">
        <f>IFERROR(+VLOOKUP(AH485,インプットシート!$B:$Z,25,0),"")</f>
        <v/>
      </c>
      <c r="AJ485" s="165" t="str">
        <f>IFERROR(+VLOOKUP(AH485,インプットシート!$B:$Z,21,0),"")</f>
        <v/>
      </c>
      <c r="AK485">
        <v>230</v>
      </c>
      <c r="AL485" s="165" t="str">
        <f t="shared" si="135"/>
        <v>2年目通信運搬費230</v>
      </c>
      <c r="AM485" s="165" t="str">
        <f>IFERROR(+VLOOKUP(AL485,インプットシート!$B:$Z,25,0),"")</f>
        <v/>
      </c>
      <c r="AN485" s="165" t="str">
        <f>IFERROR(+VLOOKUP(AL485,インプットシート!$B:$Z,21,0),"")</f>
        <v/>
      </c>
      <c r="AO485">
        <v>230</v>
      </c>
      <c r="AP485" s="165" t="str">
        <f t="shared" si="136"/>
        <v>2年目委託費230</v>
      </c>
      <c r="AQ485" s="165" t="str">
        <f>IFERROR(+VLOOKUP(AP485,インプットシート!$B:$Z,25,0),"")</f>
        <v/>
      </c>
      <c r="AR485" s="165" t="str">
        <f>IFERROR(+VLOOKUP(AP485,インプットシート!$B:$Z,21,0),"")</f>
        <v/>
      </c>
      <c r="AS485">
        <v>230</v>
      </c>
      <c r="AT485" s="165" t="str">
        <f t="shared" si="137"/>
        <v>2年目雑役務費230</v>
      </c>
      <c r="AU485" s="165" t="str">
        <f>IFERROR(+VLOOKUP(AT485,インプットシート!$B:$Z,25,0),"")</f>
        <v/>
      </c>
      <c r="AV485" s="165" t="str">
        <f>IFERROR(+VLOOKUP(AT485,インプットシート!$B:$Z,21,0),"")</f>
        <v/>
      </c>
      <c r="AW485">
        <v>230</v>
      </c>
      <c r="AX485" s="165" t="str">
        <f t="shared" si="138"/>
        <v>2年目保険料230</v>
      </c>
      <c r="AY485" s="165" t="str">
        <f>IFERROR(+VLOOKUP(AX485,インプットシート!$B:$Z,25,0),"")</f>
        <v/>
      </c>
      <c r="AZ485" s="165" t="str">
        <f>IFERROR(+VLOOKUP(AX485,インプットシート!$B:$Z,21,0),"")</f>
        <v/>
      </c>
      <c r="BA485">
        <v>230</v>
      </c>
      <c r="BB485" s="165" t="str">
        <f t="shared" si="139"/>
        <v>2年目その他の経費230</v>
      </c>
      <c r="BC485" s="165" t="str">
        <f>IFERROR(+VLOOKUP(BB485,インプットシート!$B:$Z,25,0),"")</f>
        <v/>
      </c>
      <c r="BD485" s="165" t="str">
        <f>IFERROR(+VLOOKUP(BB485,インプットシート!$B:$Z,21,0),"")</f>
        <v/>
      </c>
      <c r="BE485">
        <v>230</v>
      </c>
      <c r="BF485" s="165" t="str">
        <f t="shared" si="140"/>
        <v>2年目参加費収入230</v>
      </c>
      <c r="BG485" s="165" t="str">
        <f>IFERROR(+VLOOKUP(BF485,インプットシート!$B:$Z,25,0),"")</f>
        <v/>
      </c>
      <c r="BH485" s="165" t="str">
        <f>IFERROR(+VLOOKUP(BF485,インプットシート!$B:$Z,21,0),"")</f>
        <v/>
      </c>
      <c r="BI485">
        <v>230</v>
      </c>
      <c r="BJ485" s="165" t="str">
        <f t="shared" si="141"/>
        <v>2年目寄付金・協賛金収入230</v>
      </c>
      <c r="BK485" s="165" t="str">
        <f>IFERROR(+VLOOKUP(BJ485,インプットシート!$B:$Z,25,0),"")</f>
        <v/>
      </c>
      <c r="BL485" s="165" t="str">
        <f>IFERROR(+VLOOKUP(BJ485,インプットシート!$B:$Z,21,0),"")</f>
        <v/>
      </c>
      <c r="BM485">
        <v>230</v>
      </c>
      <c r="BN485" s="165" t="str">
        <f t="shared" si="142"/>
        <v>2年目一般会計繰入金230</v>
      </c>
      <c r="BO485" s="165" t="str">
        <f>IFERROR(+VLOOKUP(BN485,インプットシート!$B:$Z,25,0),"")</f>
        <v/>
      </c>
      <c r="BP485" s="165" t="str">
        <f>IFERROR(+VLOOKUP(BN485,インプットシート!$B:$Z,21,0),"")</f>
        <v/>
      </c>
      <c r="BQ485">
        <v>230</v>
      </c>
      <c r="BR485" s="165" t="str">
        <f t="shared" si="143"/>
        <v>2年目賃金（職員）230</v>
      </c>
      <c r="BS485" s="165" t="str">
        <f>IFERROR(+VLOOKUP(BR485,インプットシート!$B:$Z,25,0),"")</f>
        <v/>
      </c>
      <c r="BT485" s="165" t="str">
        <f>IFERROR(+VLOOKUP(BR485,インプットシート!$B:$Z,21,0),"")</f>
        <v/>
      </c>
    </row>
    <row r="486" spans="1:72">
      <c r="A486">
        <v>231</v>
      </c>
      <c r="B486" s="165" t="str">
        <f t="shared" si="126"/>
        <v>2年目謝金231</v>
      </c>
      <c r="C486" s="165" t="str">
        <f>IFERROR(+VLOOKUP(B486,インプットシート!$B:$Z,25,0),"")</f>
        <v/>
      </c>
      <c r="D486" s="165" t="str">
        <f>IFERROR(+VLOOKUP(B486,インプットシート!$B:$Z,21,0),"")</f>
        <v/>
      </c>
      <c r="E486">
        <v>231</v>
      </c>
      <c r="F486" s="165" t="str">
        <f t="shared" si="127"/>
        <v>2年目旅費231</v>
      </c>
      <c r="G486" s="165" t="str">
        <f>IFERROR(+VLOOKUP(F486,インプットシート!$B:$Z,25,0),"")</f>
        <v/>
      </c>
      <c r="H486" s="165" t="str">
        <f>IFERROR(+VLOOKUP(F486,インプットシート!$B:$Z,21,0),"")</f>
        <v/>
      </c>
      <c r="I486">
        <v>231</v>
      </c>
      <c r="J486" s="165" t="str">
        <f t="shared" si="128"/>
        <v>2年目賃金（アルバイト）231</v>
      </c>
      <c r="K486" s="165" t="str">
        <f>IFERROR(+VLOOKUP(J486,インプットシート!$B:$Z,25,0),"")</f>
        <v/>
      </c>
      <c r="L486" s="165" t="str">
        <f>IFERROR(+VLOOKUP(J486,インプットシート!$B:$Z,21,0),"")</f>
        <v/>
      </c>
      <c r="M486">
        <v>231</v>
      </c>
      <c r="N486" s="165" t="str">
        <f t="shared" si="129"/>
        <v>2年目家賃231</v>
      </c>
      <c r="O486" s="165" t="str">
        <f>IFERROR(+VLOOKUP(N486,インプットシート!$B:$Z,25,0),"")</f>
        <v/>
      </c>
      <c r="P486" s="165" t="str">
        <f>IFERROR(+VLOOKUP(N486,インプットシート!$B:$Z,21,0),"")</f>
        <v/>
      </c>
      <c r="Q486">
        <v>231</v>
      </c>
      <c r="R486" s="165" t="str">
        <f t="shared" si="130"/>
        <v>2年目光熱水費231</v>
      </c>
      <c r="S486" s="165" t="str">
        <f>IFERROR(+VLOOKUP(R486,インプットシート!$B:$Z,25,0),"")</f>
        <v/>
      </c>
      <c r="T486" s="165" t="str">
        <f>IFERROR(+VLOOKUP(R486,インプットシート!$B:$Z,21,0),"")</f>
        <v/>
      </c>
      <c r="U486">
        <v>231</v>
      </c>
      <c r="V486" s="165" t="str">
        <f t="shared" si="131"/>
        <v>2年目備品購入費231</v>
      </c>
      <c r="W486" s="165" t="str">
        <f>IFERROR(+VLOOKUP(V486,インプットシート!$B:$Z,25,0),"")</f>
        <v/>
      </c>
      <c r="X486" s="165" t="str">
        <f>IFERROR(+VLOOKUP(V486,インプットシート!$B:$Z,21,0),"")</f>
        <v/>
      </c>
      <c r="Y486">
        <v>231</v>
      </c>
      <c r="Z486" s="165" t="str">
        <f t="shared" si="132"/>
        <v>2年目消耗品費231</v>
      </c>
      <c r="AA486" s="165" t="str">
        <f>IFERROR(+VLOOKUP(Z486,インプットシート!$B:$Z,25,0),"")</f>
        <v/>
      </c>
      <c r="AB486" s="165" t="str">
        <f>IFERROR(+VLOOKUP(Z486,インプットシート!$B:$Z,21,0),"")</f>
        <v/>
      </c>
      <c r="AC486">
        <v>231</v>
      </c>
      <c r="AD486" s="165" t="str">
        <f t="shared" si="133"/>
        <v>2年目借料損料231</v>
      </c>
      <c r="AE486" s="165" t="str">
        <f>IFERROR(+VLOOKUP(AD486,インプットシート!$B:$Z,25,0),"")</f>
        <v/>
      </c>
      <c r="AF486" s="165" t="str">
        <f>IFERROR(+VLOOKUP(AD486,インプットシート!$B:$Z,21,0),"")</f>
        <v/>
      </c>
      <c r="AG486">
        <v>231</v>
      </c>
      <c r="AH486" s="165" t="str">
        <f t="shared" si="134"/>
        <v>2年目印刷製本費231</v>
      </c>
      <c r="AI486" s="165" t="str">
        <f>IFERROR(+VLOOKUP(AH486,インプットシート!$B:$Z,25,0),"")</f>
        <v/>
      </c>
      <c r="AJ486" s="165" t="str">
        <f>IFERROR(+VLOOKUP(AH486,インプットシート!$B:$Z,21,0),"")</f>
        <v/>
      </c>
      <c r="AK486">
        <v>231</v>
      </c>
      <c r="AL486" s="165" t="str">
        <f t="shared" si="135"/>
        <v>2年目通信運搬費231</v>
      </c>
      <c r="AM486" s="165" t="str">
        <f>IFERROR(+VLOOKUP(AL486,インプットシート!$B:$Z,25,0),"")</f>
        <v/>
      </c>
      <c r="AN486" s="165" t="str">
        <f>IFERROR(+VLOOKUP(AL486,インプットシート!$B:$Z,21,0),"")</f>
        <v/>
      </c>
      <c r="AO486">
        <v>231</v>
      </c>
      <c r="AP486" s="165" t="str">
        <f t="shared" si="136"/>
        <v>2年目委託費231</v>
      </c>
      <c r="AQ486" s="165" t="str">
        <f>IFERROR(+VLOOKUP(AP486,インプットシート!$B:$Z,25,0),"")</f>
        <v/>
      </c>
      <c r="AR486" s="165" t="str">
        <f>IFERROR(+VLOOKUP(AP486,インプットシート!$B:$Z,21,0),"")</f>
        <v/>
      </c>
      <c r="AS486">
        <v>231</v>
      </c>
      <c r="AT486" s="165" t="str">
        <f t="shared" si="137"/>
        <v>2年目雑役務費231</v>
      </c>
      <c r="AU486" s="165" t="str">
        <f>IFERROR(+VLOOKUP(AT486,インプットシート!$B:$Z,25,0),"")</f>
        <v/>
      </c>
      <c r="AV486" s="165" t="str">
        <f>IFERROR(+VLOOKUP(AT486,インプットシート!$B:$Z,21,0),"")</f>
        <v/>
      </c>
      <c r="AW486">
        <v>231</v>
      </c>
      <c r="AX486" s="165" t="str">
        <f t="shared" si="138"/>
        <v>2年目保険料231</v>
      </c>
      <c r="AY486" s="165" t="str">
        <f>IFERROR(+VLOOKUP(AX486,インプットシート!$B:$Z,25,0),"")</f>
        <v/>
      </c>
      <c r="AZ486" s="165" t="str">
        <f>IFERROR(+VLOOKUP(AX486,インプットシート!$B:$Z,21,0),"")</f>
        <v/>
      </c>
      <c r="BA486">
        <v>231</v>
      </c>
      <c r="BB486" s="165" t="str">
        <f t="shared" si="139"/>
        <v>2年目その他の経費231</v>
      </c>
      <c r="BC486" s="165" t="str">
        <f>IFERROR(+VLOOKUP(BB486,インプットシート!$B:$Z,25,0),"")</f>
        <v/>
      </c>
      <c r="BD486" s="165" t="str">
        <f>IFERROR(+VLOOKUP(BB486,インプットシート!$B:$Z,21,0),"")</f>
        <v/>
      </c>
      <c r="BE486">
        <v>231</v>
      </c>
      <c r="BF486" s="165" t="str">
        <f t="shared" si="140"/>
        <v>2年目参加費収入231</v>
      </c>
      <c r="BG486" s="165" t="str">
        <f>IFERROR(+VLOOKUP(BF486,インプットシート!$B:$Z,25,0),"")</f>
        <v/>
      </c>
      <c r="BH486" s="165" t="str">
        <f>IFERROR(+VLOOKUP(BF486,インプットシート!$B:$Z,21,0),"")</f>
        <v/>
      </c>
      <c r="BI486">
        <v>231</v>
      </c>
      <c r="BJ486" s="165" t="str">
        <f t="shared" si="141"/>
        <v>2年目寄付金・協賛金収入231</v>
      </c>
      <c r="BK486" s="165" t="str">
        <f>IFERROR(+VLOOKUP(BJ486,インプットシート!$B:$Z,25,0),"")</f>
        <v/>
      </c>
      <c r="BL486" s="165" t="str">
        <f>IFERROR(+VLOOKUP(BJ486,インプットシート!$B:$Z,21,0),"")</f>
        <v/>
      </c>
      <c r="BM486">
        <v>231</v>
      </c>
      <c r="BN486" s="165" t="str">
        <f t="shared" si="142"/>
        <v>2年目一般会計繰入金231</v>
      </c>
      <c r="BO486" s="165" t="str">
        <f>IFERROR(+VLOOKUP(BN486,インプットシート!$B:$Z,25,0),"")</f>
        <v/>
      </c>
      <c r="BP486" s="165" t="str">
        <f>IFERROR(+VLOOKUP(BN486,インプットシート!$B:$Z,21,0),"")</f>
        <v/>
      </c>
      <c r="BQ486">
        <v>231</v>
      </c>
      <c r="BR486" s="165" t="str">
        <f t="shared" si="143"/>
        <v>2年目賃金（職員）231</v>
      </c>
      <c r="BS486" s="165" t="str">
        <f>IFERROR(+VLOOKUP(BR486,インプットシート!$B:$Z,25,0),"")</f>
        <v/>
      </c>
      <c r="BT486" s="165" t="str">
        <f>IFERROR(+VLOOKUP(BR486,インプットシート!$B:$Z,21,0),"")</f>
        <v/>
      </c>
    </row>
    <row r="487" spans="1:72">
      <c r="A487">
        <v>232</v>
      </c>
      <c r="B487" s="165" t="str">
        <f t="shared" si="126"/>
        <v>2年目謝金232</v>
      </c>
      <c r="C487" s="165" t="str">
        <f>IFERROR(+VLOOKUP(B487,インプットシート!$B:$Z,25,0),"")</f>
        <v/>
      </c>
      <c r="D487" s="165" t="str">
        <f>IFERROR(+VLOOKUP(B487,インプットシート!$B:$Z,21,0),"")</f>
        <v/>
      </c>
      <c r="E487">
        <v>232</v>
      </c>
      <c r="F487" s="165" t="str">
        <f t="shared" si="127"/>
        <v>2年目旅費232</v>
      </c>
      <c r="G487" s="165" t="str">
        <f>IFERROR(+VLOOKUP(F487,インプットシート!$B:$Z,25,0),"")</f>
        <v/>
      </c>
      <c r="H487" s="165" t="str">
        <f>IFERROR(+VLOOKUP(F487,インプットシート!$B:$Z,21,0),"")</f>
        <v/>
      </c>
      <c r="I487">
        <v>232</v>
      </c>
      <c r="J487" s="165" t="str">
        <f t="shared" si="128"/>
        <v>2年目賃金（アルバイト）232</v>
      </c>
      <c r="K487" s="165" t="str">
        <f>IFERROR(+VLOOKUP(J487,インプットシート!$B:$Z,25,0),"")</f>
        <v/>
      </c>
      <c r="L487" s="165" t="str">
        <f>IFERROR(+VLOOKUP(J487,インプットシート!$B:$Z,21,0),"")</f>
        <v/>
      </c>
      <c r="M487">
        <v>232</v>
      </c>
      <c r="N487" s="165" t="str">
        <f t="shared" si="129"/>
        <v>2年目家賃232</v>
      </c>
      <c r="O487" s="165" t="str">
        <f>IFERROR(+VLOOKUP(N487,インプットシート!$B:$Z,25,0),"")</f>
        <v/>
      </c>
      <c r="P487" s="165" t="str">
        <f>IFERROR(+VLOOKUP(N487,インプットシート!$B:$Z,21,0),"")</f>
        <v/>
      </c>
      <c r="Q487">
        <v>232</v>
      </c>
      <c r="R487" s="165" t="str">
        <f t="shared" si="130"/>
        <v>2年目光熱水費232</v>
      </c>
      <c r="S487" s="165" t="str">
        <f>IFERROR(+VLOOKUP(R487,インプットシート!$B:$Z,25,0),"")</f>
        <v/>
      </c>
      <c r="T487" s="165" t="str">
        <f>IFERROR(+VLOOKUP(R487,インプットシート!$B:$Z,21,0),"")</f>
        <v/>
      </c>
      <c r="U487">
        <v>232</v>
      </c>
      <c r="V487" s="165" t="str">
        <f t="shared" si="131"/>
        <v>2年目備品購入費232</v>
      </c>
      <c r="W487" s="165" t="str">
        <f>IFERROR(+VLOOKUP(V487,インプットシート!$B:$Z,25,0),"")</f>
        <v/>
      </c>
      <c r="X487" s="165" t="str">
        <f>IFERROR(+VLOOKUP(V487,インプットシート!$B:$Z,21,0),"")</f>
        <v/>
      </c>
      <c r="Y487">
        <v>232</v>
      </c>
      <c r="Z487" s="165" t="str">
        <f t="shared" si="132"/>
        <v>2年目消耗品費232</v>
      </c>
      <c r="AA487" s="165" t="str">
        <f>IFERROR(+VLOOKUP(Z487,インプットシート!$B:$Z,25,0),"")</f>
        <v/>
      </c>
      <c r="AB487" s="165" t="str">
        <f>IFERROR(+VLOOKUP(Z487,インプットシート!$B:$Z,21,0),"")</f>
        <v/>
      </c>
      <c r="AC487">
        <v>232</v>
      </c>
      <c r="AD487" s="165" t="str">
        <f t="shared" si="133"/>
        <v>2年目借料損料232</v>
      </c>
      <c r="AE487" s="165" t="str">
        <f>IFERROR(+VLOOKUP(AD487,インプットシート!$B:$Z,25,0),"")</f>
        <v/>
      </c>
      <c r="AF487" s="165" t="str">
        <f>IFERROR(+VLOOKUP(AD487,インプットシート!$B:$Z,21,0),"")</f>
        <v/>
      </c>
      <c r="AG487">
        <v>232</v>
      </c>
      <c r="AH487" s="165" t="str">
        <f t="shared" si="134"/>
        <v>2年目印刷製本費232</v>
      </c>
      <c r="AI487" s="165" t="str">
        <f>IFERROR(+VLOOKUP(AH487,インプットシート!$B:$Z,25,0),"")</f>
        <v/>
      </c>
      <c r="AJ487" s="165" t="str">
        <f>IFERROR(+VLOOKUP(AH487,インプットシート!$B:$Z,21,0),"")</f>
        <v/>
      </c>
      <c r="AK487">
        <v>232</v>
      </c>
      <c r="AL487" s="165" t="str">
        <f t="shared" si="135"/>
        <v>2年目通信運搬費232</v>
      </c>
      <c r="AM487" s="165" t="str">
        <f>IFERROR(+VLOOKUP(AL487,インプットシート!$B:$Z,25,0),"")</f>
        <v/>
      </c>
      <c r="AN487" s="165" t="str">
        <f>IFERROR(+VLOOKUP(AL487,インプットシート!$B:$Z,21,0),"")</f>
        <v/>
      </c>
      <c r="AO487">
        <v>232</v>
      </c>
      <c r="AP487" s="165" t="str">
        <f t="shared" si="136"/>
        <v>2年目委託費232</v>
      </c>
      <c r="AQ487" s="165" t="str">
        <f>IFERROR(+VLOOKUP(AP487,インプットシート!$B:$Z,25,0),"")</f>
        <v/>
      </c>
      <c r="AR487" s="165" t="str">
        <f>IFERROR(+VLOOKUP(AP487,インプットシート!$B:$Z,21,0),"")</f>
        <v/>
      </c>
      <c r="AS487">
        <v>232</v>
      </c>
      <c r="AT487" s="165" t="str">
        <f t="shared" si="137"/>
        <v>2年目雑役務費232</v>
      </c>
      <c r="AU487" s="165" t="str">
        <f>IFERROR(+VLOOKUP(AT487,インプットシート!$B:$Z,25,0),"")</f>
        <v/>
      </c>
      <c r="AV487" s="165" t="str">
        <f>IFERROR(+VLOOKUP(AT487,インプットシート!$B:$Z,21,0),"")</f>
        <v/>
      </c>
      <c r="AW487">
        <v>232</v>
      </c>
      <c r="AX487" s="165" t="str">
        <f t="shared" si="138"/>
        <v>2年目保険料232</v>
      </c>
      <c r="AY487" s="165" t="str">
        <f>IFERROR(+VLOOKUP(AX487,インプットシート!$B:$Z,25,0),"")</f>
        <v/>
      </c>
      <c r="AZ487" s="165" t="str">
        <f>IFERROR(+VLOOKUP(AX487,インプットシート!$B:$Z,21,0),"")</f>
        <v/>
      </c>
      <c r="BA487">
        <v>232</v>
      </c>
      <c r="BB487" s="165" t="str">
        <f t="shared" si="139"/>
        <v>2年目その他の経費232</v>
      </c>
      <c r="BC487" s="165" t="str">
        <f>IFERROR(+VLOOKUP(BB487,インプットシート!$B:$Z,25,0),"")</f>
        <v/>
      </c>
      <c r="BD487" s="165" t="str">
        <f>IFERROR(+VLOOKUP(BB487,インプットシート!$B:$Z,21,0),"")</f>
        <v/>
      </c>
      <c r="BE487">
        <v>232</v>
      </c>
      <c r="BF487" s="165" t="str">
        <f t="shared" si="140"/>
        <v>2年目参加費収入232</v>
      </c>
      <c r="BG487" s="165" t="str">
        <f>IFERROR(+VLOOKUP(BF487,インプットシート!$B:$Z,25,0),"")</f>
        <v/>
      </c>
      <c r="BH487" s="165" t="str">
        <f>IFERROR(+VLOOKUP(BF487,インプットシート!$B:$Z,21,0),"")</f>
        <v/>
      </c>
      <c r="BI487">
        <v>232</v>
      </c>
      <c r="BJ487" s="165" t="str">
        <f t="shared" si="141"/>
        <v>2年目寄付金・協賛金収入232</v>
      </c>
      <c r="BK487" s="165" t="str">
        <f>IFERROR(+VLOOKUP(BJ487,インプットシート!$B:$Z,25,0),"")</f>
        <v/>
      </c>
      <c r="BL487" s="165" t="str">
        <f>IFERROR(+VLOOKUP(BJ487,インプットシート!$B:$Z,21,0),"")</f>
        <v/>
      </c>
      <c r="BM487">
        <v>232</v>
      </c>
      <c r="BN487" s="165" t="str">
        <f t="shared" si="142"/>
        <v>2年目一般会計繰入金232</v>
      </c>
      <c r="BO487" s="165" t="str">
        <f>IFERROR(+VLOOKUP(BN487,インプットシート!$B:$Z,25,0),"")</f>
        <v/>
      </c>
      <c r="BP487" s="165" t="str">
        <f>IFERROR(+VLOOKUP(BN487,インプットシート!$B:$Z,21,0),"")</f>
        <v/>
      </c>
      <c r="BQ487">
        <v>232</v>
      </c>
      <c r="BR487" s="165" t="str">
        <f t="shared" si="143"/>
        <v>2年目賃金（職員）232</v>
      </c>
      <c r="BS487" s="165" t="str">
        <f>IFERROR(+VLOOKUP(BR487,インプットシート!$B:$Z,25,0),"")</f>
        <v/>
      </c>
      <c r="BT487" s="165" t="str">
        <f>IFERROR(+VLOOKUP(BR487,インプットシート!$B:$Z,21,0),"")</f>
        <v/>
      </c>
    </row>
    <row r="488" spans="1:72">
      <c r="A488">
        <v>233</v>
      </c>
      <c r="B488" s="165" t="str">
        <f t="shared" si="126"/>
        <v>2年目謝金233</v>
      </c>
      <c r="C488" s="165" t="str">
        <f>IFERROR(+VLOOKUP(B488,インプットシート!$B:$Z,25,0),"")</f>
        <v/>
      </c>
      <c r="D488" s="165" t="str">
        <f>IFERROR(+VLOOKUP(B488,インプットシート!$B:$Z,21,0),"")</f>
        <v/>
      </c>
      <c r="E488">
        <v>233</v>
      </c>
      <c r="F488" s="165" t="str">
        <f t="shared" si="127"/>
        <v>2年目旅費233</v>
      </c>
      <c r="G488" s="165" t="str">
        <f>IFERROR(+VLOOKUP(F488,インプットシート!$B:$Z,25,0),"")</f>
        <v/>
      </c>
      <c r="H488" s="165" t="str">
        <f>IFERROR(+VLOOKUP(F488,インプットシート!$B:$Z,21,0),"")</f>
        <v/>
      </c>
      <c r="I488">
        <v>233</v>
      </c>
      <c r="J488" s="165" t="str">
        <f t="shared" si="128"/>
        <v>2年目賃金（アルバイト）233</v>
      </c>
      <c r="K488" s="165" t="str">
        <f>IFERROR(+VLOOKUP(J488,インプットシート!$B:$Z,25,0),"")</f>
        <v/>
      </c>
      <c r="L488" s="165" t="str">
        <f>IFERROR(+VLOOKUP(J488,インプットシート!$B:$Z,21,0),"")</f>
        <v/>
      </c>
      <c r="M488">
        <v>233</v>
      </c>
      <c r="N488" s="165" t="str">
        <f t="shared" si="129"/>
        <v>2年目家賃233</v>
      </c>
      <c r="O488" s="165" t="str">
        <f>IFERROR(+VLOOKUP(N488,インプットシート!$B:$Z,25,0),"")</f>
        <v/>
      </c>
      <c r="P488" s="165" t="str">
        <f>IFERROR(+VLOOKUP(N488,インプットシート!$B:$Z,21,0),"")</f>
        <v/>
      </c>
      <c r="Q488">
        <v>233</v>
      </c>
      <c r="R488" s="165" t="str">
        <f t="shared" si="130"/>
        <v>2年目光熱水費233</v>
      </c>
      <c r="S488" s="165" t="str">
        <f>IFERROR(+VLOOKUP(R488,インプットシート!$B:$Z,25,0),"")</f>
        <v/>
      </c>
      <c r="T488" s="165" t="str">
        <f>IFERROR(+VLOOKUP(R488,インプットシート!$B:$Z,21,0),"")</f>
        <v/>
      </c>
      <c r="U488">
        <v>233</v>
      </c>
      <c r="V488" s="165" t="str">
        <f t="shared" si="131"/>
        <v>2年目備品購入費233</v>
      </c>
      <c r="W488" s="165" t="str">
        <f>IFERROR(+VLOOKUP(V488,インプットシート!$B:$Z,25,0),"")</f>
        <v/>
      </c>
      <c r="X488" s="165" t="str">
        <f>IFERROR(+VLOOKUP(V488,インプットシート!$B:$Z,21,0),"")</f>
        <v/>
      </c>
      <c r="Y488">
        <v>233</v>
      </c>
      <c r="Z488" s="165" t="str">
        <f t="shared" si="132"/>
        <v>2年目消耗品費233</v>
      </c>
      <c r="AA488" s="165" t="str">
        <f>IFERROR(+VLOOKUP(Z488,インプットシート!$B:$Z,25,0),"")</f>
        <v/>
      </c>
      <c r="AB488" s="165" t="str">
        <f>IFERROR(+VLOOKUP(Z488,インプットシート!$B:$Z,21,0),"")</f>
        <v/>
      </c>
      <c r="AC488">
        <v>233</v>
      </c>
      <c r="AD488" s="165" t="str">
        <f t="shared" si="133"/>
        <v>2年目借料損料233</v>
      </c>
      <c r="AE488" s="165" t="str">
        <f>IFERROR(+VLOOKUP(AD488,インプットシート!$B:$Z,25,0),"")</f>
        <v/>
      </c>
      <c r="AF488" s="165" t="str">
        <f>IFERROR(+VLOOKUP(AD488,インプットシート!$B:$Z,21,0),"")</f>
        <v/>
      </c>
      <c r="AG488">
        <v>233</v>
      </c>
      <c r="AH488" s="165" t="str">
        <f t="shared" si="134"/>
        <v>2年目印刷製本費233</v>
      </c>
      <c r="AI488" s="165" t="str">
        <f>IFERROR(+VLOOKUP(AH488,インプットシート!$B:$Z,25,0),"")</f>
        <v/>
      </c>
      <c r="AJ488" s="165" t="str">
        <f>IFERROR(+VLOOKUP(AH488,インプットシート!$B:$Z,21,0),"")</f>
        <v/>
      </c>
      <c r="AK488">
        <v>233</v>
      </c>
      <c r="AL488" s="165" t="str">
        <f t="shared" si="135"/>
        <v>2年目通信運搬費233</v>
      </c>
      <c r="AM488" s="165" t="str">
        <f>IFERROR(+VLOOKUP(AL488,インプットシート!$B:$Z,25,0),"")</f>
        <v/>
      </c>
      <c r="AN488" s="165" t="str">
        <f>IFERROR(+VLOOKUP(AL488,インプットシート!$B:$Z,21,0),"")</f>
        <v/>
      </c>
      <c r="AO488">
        <v>233</v>
      </c>
      <c r="AP488" s="165" t="str">
        <f t="shared" si="136"/>
        <v>2年目委託費233</v>
      </c>
      <c r="AQ488" s="165" t="str">
        <f>IFERROR(+VLOOKUP(AP488,インプットシート!$B:$Z,25,0),"")</f>
        <v/>
      </c>
      <c r="AR488" s="165" t="str">
        <f>IFERROR(+VLOOKUP(AP488,インプットシート!$B:$Z,21,0),"")</f>
        <v/>
      </c>
      <c r="AS488">
        <v>233</v>
      </c>
      <c r="AT488" s="165" t="str">
        <f t="shared" si="137"/>
        <v>2年目雑役務費233</v>
      </c>
      <c r="AU488" s="165" t="str">
        <f>IFERROR(+VLOOKUP(AT488,インプットシート!$B:$Z,25,0),"")</f>
        <v/>
      </c>
      <c r="AV488" s="165" t="str">
        <f>IFERROR(+VLOOKUP(AT488,インプットシート!$B:$Z,21,0),"")</f>
        <v/>
      </c>
      <c r="AW488">
        <v>233</v>
      </c>
      <c r="AX488" s="165" t="str">
        <f t="shared" si="138"/>
        <v>2年目保険料233</v>
      </c>
      <c r="AY488" s="165" t="str">
        <f>IFERROR(+VLOOKUP(AX488,インプットシート!$B:$Z,25,0),"")</f>
        <v/>
      </c>
      <c r="AZ488" s="165" t="str">
        <f>IFERROR(+VLOOKUP(AX488,インプットシート!$B:$Z,21,0),"")</f>
        <v/>
      </c>
      <c r="BA488">
        <v>233</v>
      </c>
      <c r="BB488" s="165" t="str">
        <f t="shared" si="139"/>
        <v>2年目その他の経費233</v>
      </c>
      <c r="BC488" s="165" t="str">
        <f>IFERROR(+VLOOKUP(BB488,インプットシート!$B:$Z,25,0),"")</f>
        <v/>
      </c>
      <c r="BD488" s="165" t="str">
        <f>IFERROR(+VLOOKUP(BB488,インプットシート!$B:$Z,21,0),"")</f>
        <v/>
      </c>
      <c r="BE488">
        <v>233</v>
      </c>
      <c r="BF488" s="165" t="str">
        <f t="shared" si="140"/>
        <v>2年目参加費収入233</v>
      </c>
      <c r="BG488" s="165" t="str">
        <f>IFERROR(+VLOOKUP(BF488,インプットシート!$B:$Z,25,0),"")</f>
        <v/>
      </c>
      <c r="BH488" s="165" t="str">
        <f>IFERROR(+VLOOKUP(BF488,インプットシート!$B:$Z,21,0),"")</f>
        <v/>
      </c>
      <c r="BI488">
        <v>233</v>
      </c>
      <c r="BJ488" s="165" t="str">
        <f t="shared" si="141"/>
        <v>2年目寄付金・協賛金収入233</v>
      </c>
      <c r="BK488" s="165" t="str">
        <f>IFERROR(+VLOOKUP(BJ488,インプットシート!$B:$Z,25,0),"")</f>
        <v/>
      </c>
      <c r="BL488" s="165" t="str">
        <f>IFERROR(+VLOOKUP(BJ488,インプットシート!$B:$Z,21,0),"")</f>
        <v/>
      </c>
      <c r="BM488">
        <v>233</v>
      </c>
      <c r="BN488" s="165" t="str">
        <f t="shared" si="142"/>
        <v>2年目一般会計繰入金233</v>
      </c>
      <c r="BO488" s="165" t="str">
        <f>IFERROR(+VLOOKUP(BN488,インプットシート!$B:$Z,25,0),"")</f>
        <v/>
      </c>
      <c r="BP488" s="165" t="str">
        <f>IFERROR(+VLOOKUP(BN488,インプットシート!$B:$Z,21,0),"")</f>
        <v/>
      </c>
      <c r="BQ488">
        <v>233</v>
      </c>
      <c r="BR488" s="165" t="str">
        <f t="shared" si="143"/>
        <v>2年目賃金（職員）233</v>
      </c>
      <c r="BS488" s="165" t="str">
        <f>IFERROR(+VLOOKUP(BR488,インプットシート!$B:$Z,25,0),"")</f>
        <v/>
      </c>
      <c r="BT488" s="165" t="str">
        <f>IFERROR(+VLOOKUP(BR488,インプットシート!$B:$Z,21,0),"")</f>
        <v/>
      </c>
    </row>
    <row r="489" spans="1:72">
      <c r="A489">
        <v>234</v>
      </c>
      <c r="B489" s="165" t="str">
        <f t="shared" si="126"/>
        <v>2年目謝金234</v>
      </c>
      <c r="C489" s="165" t="str">
        <f>IFERROR(+VLOOKUP(B489,インプットシート!$B:$Z,25,0),"")</f>
        <v/>
      </c>
      <c r="D489" s="165" t="str">
        <f>IFERROR(+VLOOKUP(B489,インプットシート!$B:$Z,21,0),"")</f>
        <v/>
      </c>
      <c r="E489">
        <v>234</v>
      </c>
      <c r="F489" s="165" t="str">
        <f t="shared" si="127"/>
        <v>2年目旅費234</v>
      </c>
      <c r="G489" s="165" t="str">
        <f>IFERROR(+VLOOKUP(F489,インプットシート!$B:$Z,25,0),"")</f>
        <v/>
      </c>
      <c r="H489" s="165" t="str">
        <f>IFERROR(+VLOOKUP(F489,インプットシート!$B:$Z,21,0),"")</f>
        <v/>
      </c>
      <c r="I489">
        <v>234</v>
      </c>
      <c r="J489" s="165" t="str">
        <f t="shared" si="128"/>
        <v>2年目賃金（アルバイト）234</v>
      </c>
      <c r="K489" s="165" t="str">
        <f>IFERROR(+VLOOKUP(J489,インプットシート!$B:$Z,25,0),"")</f>
        <v/>
      </c>
      <c r="L489" s="165" t="str">
        <f>IFERROR(+VLOOKUP(J489,インプットシート!$B:$Z,21,0),"")</f>
        <v/>
      </c>
      <c r="M489">
        <v>234</v>
      </c>
      <c r="N489" s="165" t="str">
        <f t="shared" si="129"/>
        <v>2年目家賃234</v>
      </c>
      <c r="O489" s="165" t="str">
        <f>IFERROR(+VLOOKUP(N489,インプットシート!$B:$Z,25,0),"")</f>
        <v/>
      </c>
      <c r="P489" s="165" t="str">
        <f>IFERROR(+VLOOKUP(N489,インプットシート!$B:$Z,21,0),"")</f>
        <v/>
      </c>
      <c r="Q489">
        <v>234</v>
      </c>
      <c r="R489" s="165" t="str">
        <f t="shared" si="130"/>
        <v>2年目光熱水費234</v>
      </c>
      <c r="S489" s="165" t="str">
        <f>IFERROR(+VLOOKUP(R489,インプットシート!$B:$Z,25,0),"")</f>
        <v/>
      </c>
      <c r="T489" s="165" t="str">
        <f>IFERROR(+VLOOKUP(R489,インプットシート!$B:$Z,21,0),"")</f>
        <v/>
      </c>
      <c r="U489">
        <v>234</v>
      </c>
      <c r="V489" s="165" t="str">
        <f t="shared" si="131"/>
        <v>2年目備品購入費234</v>
      </c>
      <c r="W489" s="165" t="str">
        <f>IFERROR(+VLOOKUP(V489,インプットシート!$B:$Z,25,0),"")</f>
        <v/>
      </c>
      <c r="X489" s="165" t="str">
        <f>IFERROR(+VLOOKUP(V489,インプットシート!$B:$Z,21,0),"")</f>
        <v/>
      </c>
      <c r="Y489">
        <v>234</v>
      </c>
      <c r="Z489" s="165" t="str">
        <f t="shared" si="132"/>
        <v>2年目消耗品費234</v>
      </c>
      <c r="AA489" s="165" t="str">
        <f>IFERROR(+VLOOKUP(Z489,インプットシート!$B:$Z,25,0),"")</f>
        <v/>
      </c>
      <c r="AB489" s="165" t="str">
        <f>IFERROR(+VLOOKUP(Z489,インプットシート!$B:$Z,21,0),"")</f>
        <v/>
      </c>
      <c r="AC489">
        <v>234</v>
      </c>
      <c r="AD489" s="165" t="str">
        <f t="shared" si="133"/>
        <v>2年目借料損料234</v>
      </c>
      <c r="AE489" s="165" t="str">
        <f>IFERROR(+VLOOKUP(AD489,インプットシート!$B:$Z,25,0),"")</f>
        <v/>
      </c>
      <c r="AF489" s="165" t="str">
        <f>IFERROR(+VLOOKUP(AD489,インプットシート!$B:$Z,21,0),"")</f>
        <v/>
      </c>
      <c r="AG489">
        <v>234</v>
      </c>
      <c r="AH489" s="165" t="str">
        <f t="shared" si="134"/>
        <v>2年目印刷製本費234</v>
      </c>
      <c r="AI489" s="165" t="str">
        <f>IFERROR(+VLOOKUP(AH489,インプットシート!$B:$Z,25,0),"")</f>
        <v/>
      </c>
      <c r="AJ489" s="165" t="str">
        <f>IFERROR(+VLOOKUP(AH489,インプットシート!$B:$Z,21,0),"")</f>
        <v/>
      </c>
      <c r="AK489">
        <v>234</v>
      </c>
      <c r="AL489" s="165" t="str">
        <f t="shared" si="135"/>
        <v>2年目通信運搬費234</v>
      </c>
      <c r="AM489" s="165" t="str">
        <f>IFERROR(+VLOOKUP(AL489,インプットシート!$B:$Z,25,0),"")</f>
        <v/>
      </c>
      <c r="AN489" s="165" t="str">
        <f>IFERROR(+VLOOKUP(AL489,インプットシート!$B:$Z,21,0),"")</f>
        <v/>
      </c>
      <c r="AO489">
        <v>234</v>
      </c>
      <c r="AP489" s="165" t="str">
        <f t="shared" si="136"/>
        <v>2年目委託費234</v>
      </c>
      <c r="AQ489" s="165" t="str">
        <f>IFERROR(+VLOOKUP(AP489,インプットシート!$B:$Z,25,0),"")</f>
        <v/>
      </c>
      <c r="AR489" s="165" t="str">
        <f>IFERROR(+VLOOKUP(AP489,インプットシート!$B:$Z,21,0),"")</f>
        <v/>
      </c>
      <c r="AS489">
        <v>234</v>
      </c>
      <c r="AT489" s="165" t="str">
        <f t="shared" si="137"/>
        <v>2年目雑役務費234</v>
      </c>
      <c r="AU489" s="165" t="str">
        <f>IFERROR(+VLOOKUP(AT489,インプットシート!$B:$Z,25,0),"")</f>
        <v/>
      </c>
      <c r="AV489" s="165" t="str">
        <f>IFERROR(+VLOOKUP(AT489,インプットシート!$B:$Z,21,0),"")</f>
        <v/>
      </c>
      <c r="AW489">
        <v>234</v>
      </c>
      <c r="AX489" s="165" t="str">
        <f t="shared" si="138"/>
        <v>2年目保険料234</v>
      </c>
      <c r="AY489" s="165" t="str">
        <f>IFERROR(+VLOOKUP(AX489,インプットシート!$B:$Z,25,0),"")</f>
        <v/>
      </c>
      <c r="AZ489" s="165" t="str">
        <f>IFERROR(+VLOOKUP(AX489,インプットシート!$B:$Z,21,0),"")</f>
        <v/>
      </c>
      <c r="BA489">
        <v>234</v>
      </c>
      <c r="BB489" s="165" t="str">
        <f t="shared" si="139"/>
        <v>2年目その他の経費234</v>
      </c>
      <c r="BC489" s="165" t="str">
        <f>IFERROR(+VLOOKUP(BB489,インプットシート!$B:$Z,25,0),"")</f>
        <v/>
      </c>
      <c r="BD489" s="165" t="str">
        <f>IFERROR(+VLOOKUP(BB489,インプットシート!$B:$Z,21,0),"")</f>
        <v/>
      </c>
      <c r="BE489">
        <v>234</v>
      </c>
      <c r="BF489" s="165" t="str">
        <f t="shared" si="140"/>
        <v>2年目参加費収入234</v>
      </c>
      <c r="BG489" s="165" t="str">
        <f>IFERROR(+VLOOKUP(BF489,インプットシート!$B:$Z,25,0),"")</f>
        <v/>
      </c>
      <c r="BH489" s="165" t="str">
        <f>IFERROR(+VLOOKUP(BF489,インプットシート!$B:$Z,21,0),"")</f>
        <v/>
      </c>
      <c r="BI489">
        <v>234</v>
      </c>
      <c r="BJ489" s="165" t="str">
        <f t="shared" si="141"/>
        <v>2年目寄付金・協賛金収入234</v>
      </c>
      <c r="BK489" s="165" t="str">
        <f>IFERROR(+VLOOKUP(BJ489,インプットシート!$B:$Z,25,0),"")</f>
        <v/>
      </c>
      <c r="BL489" s="165" t="str">
        <f>IFERROR(+VLOOKUP(BJ489,インプットシート!$B:$Z,21,0),"")</f>
        <v/>
      </c>
      <c r="BM489">
        <v>234</v>
      </c>
      <c r="BN489" s="165" t="str">
        <f t="shared" si="142"/>
        <v>2年目一般会計繰入金234</v>
      </c>
      <c r="BO489" s="165" t="str">
        <f>IFERROR(+VLOOKUP(BN489,インプットシート!$B:$Z,25,0),"")</f>
        <v/>
      </c>
      <c r="BP489" s="165" t="str">
        <f>IFERROR(+VLOOKUP(BN489,インプットシート!$B:$Z,21,0),"")</f>
        <v/>
      </c>
      <c r="BQ489">
        <v>234</v>
      </c>
      <c r="BR489" s="165" t="str">
        <f t="shared" si="143"/>
        <v>2年目賃金（職員）234</v>
      </c>
      <c r="BS489" s="165" t="str">
        <f>IFERROR(+VLOOKUP(BR489,インプットシート!$B:$Z,25,0),"")</f>
        <v/>
      </c>
      <c r="BT489" s="165" t="str">
        <f>IFERROR(+VLOOKUP(BR489,インプットシート!$B:$Z,21,0),"")</f>
        <v/>
      </c>
    </row>
    <row r="490" spans="1:72">
      <c r="A490">
        <v>235</v>
      </c>
      <c r="B490" s="165" t="str">
        <f t="shared" si="126"/>
        <v>2年目謝金235</v>
      </c>
      <c r="C490" s="165" t="str">
        <f>IFERROR(+VLOOKUP(B490,インプットシート!$B:$Z,25,0),"")</f>
        <v/>
      </c>
      <c r="D490" s="165" t="str">
        <f>IFERROR(+VLOOKUP(B490,インプットシート!$B:$Z,21,0),"")</f>
        <v/>
      </c>
      <c r="E490">
        <v>235</v>
      </c>
      <c r="F490" s="165" t="str">
        <f t="shared" si="127"/>
        <v>2年目旅費235</v>
      </c>
      <c r="G490" s="165" t="str">
        <f>IFERROR(+VLOOKUP(F490,インプットシート!$B:$Z,25,0),"")</f>
        <v/>
      </c>
      <c r="H490" s="165" t="str">
        <f>IFERROR(+VLOOKUP(F490,インプットシート!$B:$Z,21,0),"")</f>
        <v/>
      </c>
      <c r="I490">
        <v>235</v>
      </c>
      <c r="J490" s="165" t="str">
        <f t="shared" si="128"/>
        <v>2年目賃金（アルバイト）235</v>
      </c>
      <c r="K490" s="165" t="str">
        <f>IFERROR(+VLOOKUP(J490,インプットシート!$B:$Z,25,0),"")</f>
        <v/>
      </c>
      <c r="L490" s="165" t="str">
        <f>IFERROR(+VLOOKUP(J490,インプットシート!$B:$Z,21,0),"")</f>
        <v/>
      </c>
      <c r="M490">
        <v>235</v>
      </c>
      <c r="N490" s="165" t="str">
        <f t="shared" si="129"/>
        <v>2年目家賃235</v>
      </c>
      <c r="O490" s="165" t="str">
        <f>IFERROR(+VLOOKUP(N490,インプットシート!$B:$Z,25,0),"")</f>
        <v/>
      </c>
      <c r="P490" s="165" t="str">
        <f>IFERROR(+VLOOKUP(N490,インプットシート!$B:$Z,21,0),"")</f>
        <v/>
      </c>
      <c r="Q490">
        <v>235</v>
      </c>
      <c r="R490" s="165" t="str">
        <f t="shared" si="130"/>
        <v>2年目光熱水費235</v>
      </c>
      <c r="S490" s="165" t="str">
        <f>IFERROR(+VLOOKUP(R490,インプットシート!$B:$Z,25,0),"")</f>
        <v/>
      </c>
      <c r="T490" s="165" t="str">
        <f>IFERROR(+VLOOKUP(R490,インプットシート!$B:$Z,21,0),"")</f>
        <v/>
      </c>
      <c r="U490">
        <v>235</v>
      </c>
      <c r="V490" s="165" t="str">
        <f t="shared" si="131"/>
        <v>2年目備品購入費235</v>
      </c>
      <c r="W490" s="165" t="str">
        <f>IFERROR(+VLOOKUP(V490,インプットシート!$B:$Z,25,0),"")</f>
        <v/>
      </c>
      <c r="X490" s="165" t="str">
        <f>IFERROR(+VLOOKUP(V490,インプットシート!$B:$Z,21,0),"")</f>
        <v/>
      </c>
      <c r="Y490">
        <v>235</v>
      </c>
      <c r="Z490" s="165" t="str">
        <f t="shared" si="132"/>
        <v>2年目消耗品費235</v>
      </c>
      <c r="AA490" s="165" t="str">
        <f>IFERROR(+VLOOKUP(Z490,インプットシート!$B:$Z,25,0),"")</f>
        <v/>
      </c>
      <c r="AB490" s="165" t="str">
        <f>IFERROR(+VLOOKUP(Z490,インプットシート!$B:$Z,21,0),"")</f>
        <v/>
      </c>
      <c r="AC490">
        <v>235</v>
      </c>
      <c r="AD490" s="165" t="str">
        <f t="shared" si="133"/>
        <v>2年目借料損料235</v>
      </c>
      <c r="AE490" s="165" t="str">
        <f>IFERROR(+VLOOKUP(AD490,インプットシート!$B:$Z,25,0),"")</f>
        <v/>
      </c>
      <c r="AF490" s="165" t="str">
        <f>IFERROR(+VLOOKUP(AD490,インプットシート!$B:$Z,21,0),"")</f>
        <v/>
      </c>
      <c r="AG490">
        <v>235</v>
      </c>
      <c r="AH490" s="165" t="str">
        <f t="shared" si="134"/>
        <v>2年目印刷製本費235</v>
      </c>
      <c r="AI490" s="165" t="str">
        <f>IFERROR(+VLOOKUP(AH490,インプットシート!$B:$Z,25,0),"")</f>
        <v/>
      </c>
      <c r="AJ490" s="165" t="str">
        <f>IFERROR(+VLOOKUP(AH490,インプットシート!$B:$Z,21,0),"")</f>
        <v/>
      </c>
      <c r="AK490">
        <v>235</v>
      </c>
      <c r="AL490" s="165" t="str">
        <f t="shared" si="135"/>
        <v>2年目通信運搬費235</v>
      </c>
      <c r="AM490" s="165" t="str">
        <f>IFERROR(+VLOOKUP(AL490,インプットシート!$B:$Z,25,0),"")</f>
        <v/>
      </c>
      <c r="AN490" s="165" t="str">
        <f>IFERROR(+VLOOKUP(AL490,インプットシート!$B:$Z,21,0),"")</f>
        <v/>
      </c>
      <c r="AO490">
        <v>235</v>
      </c>
      <c r="AP490" s="165" t="str">
        <f t="shared" si="136"/>
        <v>2年目委託費235</v>
      </c>
      <c r="AQ490" s="165" t="str">
        <f>IFERROR(+VLOOKUP(AP490,インプットシート!$B:$Z,25,0),"")</f>
        <v/>
      </c>
      <c r="AR490" s="165" t="str">
        <f>IFERROR(+VLOOKUP(AP490,インプットシート!$B:$Z,21,0),"")</f>
        <v/>
      </c>
      <c r="AS490">
        <v>235</v>
      </c>
      <c r="AT490" s="165" t="str">
        <f t="shared" si="137"/>
        <v>2年目雑役務費235</v>
      </c>
      <c r="AU490" s="165" t="str">
        <f>IFERROR(+VLOOKUP(AT490,インプットシート!$B:$Z,25,0),"")</f>
        <v/>
      </c>
      <c r="AV490" s="165" t="str">
        <f>IFERROR(+VLOOKUP(AT490,インプットシート!$B:$Z,21,0),"")</f>
        <v/>
      </c>
      <c r="AW490">
        <v>235</v>
      </c>
      <c r="AX490" s="165" t="str">
        <f t="shared" si="138"/>
        <v>2年目保険料235</v>
      </c>
      <c r="AY490" s="165" t="str">
        <f>IFERROR(+VLOOKUP(AX490,インプットシート!$B:$Z,25,0),"")</f>
        <v/>
      </c>
      <c r="AZ490" s="165" t="str">
        <f>IFERROR(+VLOOKUP(AX490,インプットシート!$B:$Z,21,0),"")</f>
        <v/>
      </c>
      <c r="BA490">
        <v>235</v>
      </c>
      <c r="BB490" s="165" t="str">
        <f t="shared" si="139"/>
        <v>2年目その他の経費235</v>
      </c>
      <c r="BC490" s="165" t="str">
        <f>IFERROR(+VLOOKUP(BB490,インプットシート!$B:$Z,25,0),"")</f>
        <v/>
      </c>
      <c r="BD490" s="165" t="str">
        <f>IFERROR(+VLOOKUP(BB490,インプットシート!$B:$Z,21,0),"")</f>
        <v/>
      </c>
      <c r="BE490">
        <v>235</v>
      </c>
      <c r="BF490" s="165" t="str">
        <f t="shared" si="140"/>
        <v>2年目参加費収入235</v>
      </c>
      <c r="BG490" s="165" t="str">
        <f>IFERROR(+VLOOKUP(BF490,インプットシート!$B:$Z,25,0),"")</f>
        <v/>
      </c>
      <c r="BH490" s="165" t="str">
        <f>IFERROR(+VLOOKUP(BF490,インプットシート!$B:$Z,21,0),"")</f>
        <v/>
      </c>
      <c r="BI490">
        <v>235</v>
      </c>
      <c r="BJ490" s="165" t="str">
        <f t="shared" si="141"/>
        <v>2年目寄付金・協賛金収入235</v>
      </c>
      <c r="BK490" s="165" t="str">
        <f>IFERROR(+VLOOKUP(BJ490,インプットシート!$B:$Z,25,0),"")</f>
        <v/>
      </c>
      <c r="BL490" s="165" t="str">
        <f>IFERROR(+VLOOKUP(BJ490,インプットシート!$B:$Z,21,0),"")</f>
        <v/>
      </c>
      <c r="BM490">
        <v>235</v>
      </c>
      <c r="BN490" s="165" t="str">
        <f t="shared" si="142"/>
        <v>2年目一般会計繰入金235</v>
      </c>
      <c r="BO490" s="165" t="str">
        <f>IFERROR(+VLOOKUP(BN490,インプットシート!$B:$Z,25,0),"")</f>
        <v/>
      </c>
      <c r="BP490" s="165" t="str">
        <f>IFERROR(+VLOOKUP(BN490,インプットシート!$B:$Z,21,0),"")</f>
        <v/>
      </c>
      <c r="BQ490">
        <v>235</v>
      </c>
      <c r="BR490" s="165" t="str">
        <f t="shared" si="143"/>
        <v>2年目賃金（職員）235</v>
      </c>
      <c r="BS490" s="165" t="str">
        <f>IFERROR(+VLOOKUP(BR490,インプットシート!$B:$Z,25,0),"")</f>
        <v/>
      </c>
      <c r="BT490" s="165" t="str">
        <f>IFERROR(+VLOOKUP(BR490,インプットシート!$B:$Z,21,0),"")</f>
        <v/>
      </c>
    </row>
    <row r="491" spans="1:72">
      <c r="A491">
        <v>236</v>
      </c>
      <c r="B491" s="165" t="str">
        <f t="shared" si="126"/>
        <v>2年目謝金236</v>
      </c>
      <c r="C491" s="165" t="str">
        <f>IFERROR(+VLOOKUP(B491,インプットシート!$B:$Z,25,0),"")</f>
        <v/>
      </c>
      <c r="D491" s="165" t="str">
        <f>IFERROR(+VLOOKUP(B491,インプットシート!$B:$Z,21,0),"")</f>
        <v/>
      </c>
      <c r="E491">
        <v>236</v>
      </c>
      <c r="F491" s="165" t="str">
        <f t="shared" si="127"/>
        <v>2年目旅費236</v>
      </c>
      <c r="G491" s="165" t="str">
        <f>IFERROR(+VLOOKUP(F491,インプットシート!$B:$Z,25,0),"")</f>
        <v/>
      </c>
      <c r="H491" s="165" t="str">
        <f>IFERROR(+VLOOKUP(F491,インプットシート!$B:$Z,21,0),"")</f>
        <v/>
      </c>
      <c r="I491">
        <v>236</v>
      </c>
      <c r="J491" s="165" t="str">
        <f t="shared" si="128"/>
        <v>2年目賃金（アルバイト）236</v>
      </c>
      <c r="K491" s="165" t="str">
        <f>IFERROR(+VLOOKUP(J491,インプットシート!$B:$Z,25,0),"")</f>
        <v/>
      </c>
      <c r="L491" s="165" t="str">
        <f>IFERROR(+VLOOKUP(J491,インプットシート!$B:$Z,21,0),"")</f>
        <v/>
      </c>
      <c r="M491">
        <v>236</v>
      </c>
      <c r="N491" s="165" t="str">
        <f t="shared" si="129"/>
        <v>2年目家賃236</v>
      </c>
      <c r="O491" s="165" t="str">
        <f>IFERROR(+VLOOKUP(N491,インプットシート!$B:$Z,25,0),"")</f>
        <v/>
      </c>
      <c r="P491" s="165" t="str">
        <f>IFERROR(+VLOOKUP(N491,インプットシート!$B:$Z,21,0),"")</f>
        <v/>
      </c>
      <c r="Q491">
        <v>236</v>
      </c>
      <c r="R491" s="165" t="str">
        <f t="shared" si="130"/>
        <v>2年目光熱水費236</v>
      </c>
      <c r="S491" s="165" t="str">
        <f>IFERROR(+VLOOKUP(R491,インプットシート!$B:$Z,25,0),"")</f>
        <v/>
      </c>
      <c r="T491" s="165" t="str">
        <f>IFERROR(+VLOOKUP(R491,インプットシート!$B:$Z,21,0),"")</f>
        <v/>
      </c>
      <c r="U491">
        <v>236</v>
      </c>
      <c r="V491" s="165" t="str">
        <f t="shared" si="131"/>
        <v>2年目備品購入費236</v>
      </c>
      <c r="W491" s="165" t="str">
        <f>IFERROR(+VLOOKUP(V491,インプットシート!$B:$Z,25,0),"")</f>
        <v/>
      </c>
      <c r="X491" s="165" t="str">
        <f>IFERROR(+VLOOKUP(V491,インプットシート!$B:$Z,21,0),"")</f>
        <v/>
      </c>
      <c r="Y491">
        <v>236</v>
      </c>
      <c r="Z491" s="165" t="str">
        <f t="shared" si="132"/>
        <v>2年目消耗品費236</v>
      </c>
      <c r="AA491" s="165" t="str">
        <f>IFERROR(+VLOOKUP(Z491,インプットシート!$B:$Z,25,0),"")</f>
        <v/>
      </c>
      <c r="AB491" s="165" t="str">
        <f>IFERROR(+VLOOKUP(Z491,インプットシート!$B:$Z,21,0),"")</f>
        <v/>
      </c>
      <c r="AC491">
        <v>236</v>
      </c>
      <c r="AD491" s="165" t="str">
        <f t="shared" si="133"/>
        <v>2年目借料損料236</v>
      </c>
      <c r="AE491" s="165" t="str">
        <f>IFERROR(+VLOOKUP(AD491,インプットシート!$B:$Z,25,0),"")</f>
        <v/>
      </c>
      <c r="AF491" s="165" t="str">
        <f>IFERROR(+VLOOKUP(AD491,インプットシート!$B:$Z,21,0),"")</f>
        <v/>
      </c>
      <c r="AG491">
        <v>236</v>
      </c>
      <c r="AH491" s="165" t="str">
        <f t="shared" si="134"/>
        <v>2年目印刷製本費236</v>
      </c>
      <c r="AI491" s="165" t="str">
        <f>IFERROR(+VLOOKUP(AH491,インプットシート!$B:$Z,25,0),"")</f>
        <v/>
      </c>
      <c r="AJ491" s="165" t="str">
        <f>IFERROR(+VLOOKUP(AH491,インプットシート!$B:$Z,21,0),"")</f>
        <v/>
      </c>
      <c r="AK491">
        <v>236</v>
      </c>
      <c r="AL491" s="165" t="str">
        <f t="shared" si="135"/>
        <v>2年目通信運搬費236</v>
      </c>
      <c r="AM491" s="165" t="str">
        <f>IFERROR(+VLOOKUP(AL491,インプットシート!$B:$Z,25,0),"")</f>
        <v/>
      </c>
      <c r="AN491" s="165" t="str">
        <f>IFERROR(+VLOOKUP(AL491,インプットシート!$B:$Z,21,0),"")</f>
        <v/>
      </c>
      <c r="AO491">
        <v>236</v>
      </c>
      <c r="AP491" s="165" t="str">
        <f t="shared" si="136"/>
        <v>2年目委託費236</v>
      </c>
      <c r="AQ491" s="165" t="str">
        <f>IFERROR(+VLOOKUP(AP491,インプットシート!$B:$Z,25,0),"")</f>
        <v/>
      </c>
      <c r="AR491" s="165" t="str">
        <f>IFERROR(+VLOOKUP(AP491,インプットシート!$B:$Z,21,0),"")</f>
        <v/>
      </c>
      <c r="AS491">
        <v>236</v>
      </c>
      <c r="AT491" s="165" t="str">
        <f t="shared" si="137"/>
        <v>2年目雑役務費236</v>
      </c>
      <c r="AU491" s="165" t="str">
        <f>IFERROR(+VLOOKUP(AT491,インプットシート!$B:$Z,25,0),"")</f>
        <v/>
      </c>
      <c r="AV491" s="165" t="str">
        <f>IFERROR(+VLOOKUP(AT491,インプットシート!$B:$Z,21,0),"")</f>
        <v/>
      </c>
      <c r="AW491">
        <v>236</v>
      </c>
      <c r="AX491" s="165" t="str">
        <f t="shared" si="138"/>
        <v>2年目保険料236</v>
      </c>
      <c r="AY491" s="165" t="str">
        <f>IFERROR(+VLOOKUP(AX491,インプットシート!$B:$Z,25,0),"")</f>
        <v/>
      </c>
      <c r="AZ491" s="165" t="str">
        <f>IFERROR(+VLOOKUP(AX491,インプットシート!$B:$Z,21,0),"")</f>
        <v/>
      </c>
      <c r="BA491">
        <v>236</v>
      </c>
      <c r="BB491" s="165" t="str">
        <f t="shared" si="139"/>
        <v>2年目その他の経費236</v>
      </c>
      <c r="BC491" s="165" t="str">
        <f>IFERROR(+VLOOKUP(BB491,インプットシート!$B:$Z,25,0),"")</f>
        <v/>
      </c>
      <c r="BD491" s="165" t="str">
        <f>IFERROR(+VLOOKUP(BB491,インプットシート!$B:$Z,21,0),"")</f>
        <v/>
      </c>
      <c r="BE491">
        <v>236</v>
      </c>
      <c r="BF491" s="165" t="str">
        <f t="shared" si="140"/>
        <v>2年目参加費収入236</v>
      </c>
      <c r="BG491" s="165" t="str">
        <f>IFERROR(+VLOOKUP(BF491,インプットシート!$B:$Z,25,0),"")</f>
        <v/>
      </c>
      <c r="BH491" s="165" t="str">
        <f>IFERROR(+VLOOKUP(BF491,インプットシート!$B:$Z,21,0),"")</f>
        <v/>
      </c>
      <c r="BI491">
        <v>236</v>
      </c>
      <c r="BJ491" s="165" t="str">
        <f t="shared" si="141"/>
        <v>2年目寄付金・協賛金収入236</v>
      </c>
      <c r="BK491" s="165" t="str">
        <f>IFERROR(+VLOOKUP(BJ491,インプットシート!$B:$Z,25,0),"")</f>
        <v/>
      </c>
      <c r="BL491" s="165" t="str">
        <f>IFERROR(+VLOOKUP(BJ491,インプットシート!$B:$Z,21,0),"")</f>
        <v/>
      </c>
      <c r="BM491">
        <v>236</v>
      </c>
      <c r="BN491" s="165" t="str">
        <f t="shared" si="142"/>
        <v>2年目一般会計繰入金236</v>
      </c>
      <c r="BO491" s="165" t="str">
        <f>IFERROR(+VLOOKUP(BN491,インプットシート!$B:$Z,25,0),"")</f>
        <v/>
      </c>
      <c r="BP491" s="165" t="str">
        <f>IFERROR(+VLOOKUP(BN491,インプットシート!$B:$Z,21,0),"")</f>
        <v/>
      </c>
      <c r="BQ491">
        <v>236</v>
      </c>
      <c r="BR491" s="165" t="str">
        <f t="shared" si="143"/>
        <v>2年目賃金（職員）236</v>
      </c>
      <c r="BS491" s="165" t="str">
        <f>IFERROR(+VLOOKUP(BR491,インプットシート!$B:$Z,25,0),"")</f>
        <v/>
      </c>
      <c r="BT491" s="165" t="str">
        <f>IFERROR(+VLOOKUP(BR491,インプットシート!$B:$Z,21,0),"")</f>
        <v/>
      </c>
    </row>
    <row r="492" spans="1:72">
      <c r="A492">
        <v>237</v>
      </c>
      <c r="B492" s="165" t="str">
        <f t="shared" si="126"/>
        <v>2年目謝金237</v>
      </c>
      <c r="C492" s="165" t="str">
        <f>IFERROR(+VLOOKUP(B492,インプットシート!$B:$Z,25,0),"")</f>
        <v/>
      </c>
      <c r="D492" s="165" t="str">
        <f>IFERROR(+VLOOKUP(B492,インプットシート!$B:$Z,21,0),"")</f>
        <v/>
      </c>
      <c r="E492">
        <v>237</v>
      </c>
      <c r="F492" s="165" t="str">
        <f t="shared" si="127"/>
        <v>2年目旅費237</v>
      </c>
      <c r="G492" s="165" t="str">
        <f>IFERROR(+VLOOKUP(F492,インプットシート!$B:$Z,25,0),"")</f>
        <v/>
      </c>
      <c r="H492" s="165" t="str">
        <f>IFERROR(+VLOOKUP(F492,インプットシート!$B:$Z,21,0),"")</f>
        <v/>
      </c>
      <c r="I492">
        <v>237</v>
      </c>
      <c r="J492" s="165" t="str">
        <f t="shared" si="128"/>
        <v>2年目賃金（アルバイト）237</v>
      </c>
      <c r="K492" s="165" t="str">
        <f>IFERROR(+VLOOKUP(J492,インプットシート!$B:$Z,25,0),"")</f>
        <v/>
      </c>
      <c r="L492" s="165" t="str">
        <f>IFERROR(+VLOOKUP(J492,インプットシート!$B:$Z,21,0),"")</f>
        <v/>
      </c>
      <c r="M492">
        <v>237</v>
      </c>
      <c r="N492" s="165" t="str">
        <f t="shared" si="129"/>
        <v>2年目家賃237</v>
      </c>
      <c r="O492" s="165" t="str">
        <f>IFERROR(+VLOOKUP(N492,インプットシート!$B:$Z,25,0),"")</f>
        <v/>
      </c>
      <c r="P492" s="165" t="str">
        <f>IFERROR(+VLOOKUP(N492,インプットシート!$B:$Z,21,0),"")</f>
        <v/>
      </c>
      <c r="Q492">
        <v>237</v>
      </c>
      <c r="R492" s="165" t="str">
        <f t="shared" si="130"/>
        <v>2年目光熱水費237</v>
      </c>
      <c r="S492" s="165" t="str">
        <f>IFERROR(+VLOOKUP(R492,インプットシート!$B:$Z,25,0),"")</f>
        <v/>
      </c>
      <c r="T492" s="165" t="str">
        <f>IFERROR(+VLOOKUP(R492,インプットシート!$B:$Z,21,0),"")</f>
        <v/>
      </c>
      <c r="U492">
        <v>237</v>
      </c>
      <c r="V492" s="165" t="str">
        <f t="shared" si="131"/>
        <v>2年目備品購入費237</v>
      </c>
      <c r="W492" s="165" t="str">
        <f>IFERROR(+VLOOKUP(V492,インプットシート!$B:$Z,25,0),"")</f>
        <v/>
      </c>
      <c r="X492" s="165" t="str">
        <f>IFERROR(+VLOOKUP(V492,インプットシート!$B:$Z,21,0),"")</f>
        <v/>
      </c>
      <c r="Y492">
        <v>237</v>
      </c>
      <c r="Z492" s="165" t="str">
        <f t="shared" si="132"/>
        <v>2年目消耗品費237</v>
      </c>
      <c r="AA492" s="165" t="str">
        <f>IFERROR(+VLOOKUP(Z492,インプットシート!$B:$Z,25,0),"")</f>
        <v/>
      </c>
      <c r="AB492" s="165" t="str">
        <f>IFERROR(+VLOOKUP(Z492,インプットシート!$B:$Z,21,0),"")</f>
        <v/>
      </c>
      <c r="AC492">
        <v>237</v>
      </c>
      <c r="AD492" s="165" t="str">
        <f t="shared" si="133"/>
        <v>2年目借料損料237</v>
      </c>
      <c r="AE492" s="165" t="str">
        <f>IFERROR(+VLOOKUP(AD492,インプットシート!$B:$Z,25,0),"")</f>
        <v/>
      </c>
      <c r="AF492" s="165" t="str">
        <f>IFERROR(+VLOOKUP(AD492,インプットシート!$B:$Z,21,0),"")</f>
        <v/>
      </c>
      <c r="AG492">
        <v>237</v>
      </c>
      <c r="AH492" s="165" t="str">
        <f t="shared" si="134"/>
        <v>2年目印刷製本費237</v>
      </c>
      <c r="AI492" s="165" t="str">
        <f>IFERROR(+VLOOKUP(AH492,インプットシート!$B:$Z,25,0),"")</f>
        <v/>
      </c>
      <c r="AJ492" s="165" t="str">
        <f>IFERROR(+VLOOKUP(AH492,インプットシート!$B:$Z,21,0),"")</f>
        <v/>
      </c>
      <c r="AK492">
        <v>237</v>
      </c>
      <c r="AL492" s="165" t="str">
        <f t="shared" si="135"/>
        <v>2年目通信運搬費237</v>
      </c>
      <c r="AM492" s="165" t="str">
        <f>IFERROR(+VLOOKUP(AL492,インプットシート!$B:$Z,25,0),"")</f>
        <v/>
      </c>
      <c r="AN492" s="165" t="str">
        <f>IFERROR(+VLOOKUP(AL492,インプットシート!$B:$Z,21,0),"")</f>
        <v/>
      </c>
      <c r="AO492">
        <v>237</v>
      </c>
      <c r="AP492" s="165" t="str">
        <f t="shared" si="136"/>
        <v>2年目委託費237</v>
      </c>
      <c r="AQ492" s="165" t="str">
        <f>IFERROR(+VLOOKUP(AP492,インプットシート!$B:$Z,25,0),"")</f>
        <v/>
      </c>
      <c r="AR492" s="165" t="str">
        <f>IFERROR(+VLOOKUP(AP492,インプットシート!$B:$Z,21,0),"")</f>
        <v/>
      </c>
      <c r="AS492">
        <v>237</v>
      </c>
      <c r="AT492" s="165" t="str">
        <f t="shared" si="137"/>
        <v>2年目雑役務費237</v>
      </c>
      <c r="AU492" s="165" t="str">
        <f>IFERROR(+VLOOKUP(AT492,インプットシート!$B:$Z,25,0),"")</f>
        <v/>
      </c>
      <c r="AV492" s="165" t="str">
        <f>IFERROR(+VLOOKUP(AT492,インプットシート!$B:$Z,21,0),"")</f>
        <v/>
      </c>
      <c r="AW492">
        <v>237</v>
      </c>
      <c r="AX492" s="165" t="str">
        <f t="shared" si="138"/>
        <v>2年目保険料237</v>
      </c>
      <c r="AY492" s="165" t="str">
        <f>IFERROR(+VLOOKUP(AX492,インプットシート!$B:$Z,25,0),"")</f>
        <v/>
      </c>
      <c r="AZ492" s="165" t="str">
        <f>IFERROR(+VLOOKUP(AX492,インプットシート!$B:$Z,21,0),"")</f>
        <v/>
      </c>
      <c r="BA492">
        <v>237</v>
      </c>
      <c r="BB492" s="165" t="str">
        <f t="shared" si="139"/>
        <v>2年目その他の経費237</v>
      </c>
      <c r="BC492" s="165" t="str">
        <f>IFERROR(+VLOOKUP(BB492,インプットシート!$B:$Z,25,0),"")</f>
        <v/>
      </c>
      <c r="BD492" s="165" t="str">
        <f>IFERROR(+VLOOKUP(BB492,インプットシート!$B:$Z,21,0),"")</f>
        <v/>
      </c>
      <c r="BE492">
        <v>237</v>
      </c>
      <c r="BF492" s="165" t="str">
        <f t="shared" si="140"/>
        <v>2年目参加費収入237</v>
      </c>
      <c r="BG492" s="165" t="str">
        <f>IFERROR(+VLOOKUP(BF492,インプットシート!$B:$Z,25,0),"")</f>
        <v/>
      </c>
      <c r="BH492" s="165" t="str">
        <f>IFERROR(+VLOOKUP(BF492,インプットシート!$B:$Z,21,0),"")</f>
        <v/>
      </c>
      <c r="BI492">
        <v>237</v>
      </c>
      <c r="BJ492" s="165" t="str">
        <f t="shared" si="141"/>
        <v>2年目寄付金・協賛金収入237</v>
      </c>
      <c r="BK492" s="165" t="str">
        <f>IFERROR(+VLOOKUP(BJ492,インプットシート!$B:$Z,25,0),"")</f>
        <v/>
      </c>
      <c r="BL492" s="165" t="str">
        <f>IFERROR(+VLOOKUP(BJ492,インプットシート!$B:$Z,21,0),"")</f>
        <v/>
      </c>
      <c r="BM492">
        <v>237</v>
      </c>
      <c r="BN492" s="165" t="str">
        <f t="shared" si="142"/>
        <v>2年目一般会計繰入金237</v>
      </c>
      <c r="BO492" s="165" t="str">
        <f>IFERROR(+VLOOKUP(BN492,インプットシート!$B:$Z,25,0),"")</f>
        <v/>
      </c>
      <c r="BP492" s="165" t="str">
        <f>IFERROR(+VLOOKUP(BN492,インプットシート!$B:$Z,21,0),"")</f>
        <v/>
      </c>
      <c r="BQ492">
        <v>237</v>
      </c>
      <c r="BR492" s="165" t="str">
        <f t="shared" si="143"/>
        <v>2年目賃金（職員）237</v>
      </c>
      <c r="BS492" s="165" t="str">
        <f>IFERROR(+VLOOKUP(BR492,インプットシート!$B:$Z,25,0),"")</f>
        <v/>
      </c>
      <c r="BT492" s="165" t="str">
        <f>IFERROR(+VLOOKUP(BR492,インプットシート!$B:$Z,21,0),"")</f>
        <v/>
      </c>
    </row>
    <row r="493" spans="1:72">
      <c r="A493">
        <v>238</v>
      </c>
      <c r="B493" s="165" t="str">
        <f t="shared" si="126"/>
        <v>2年目謝金238</v>
      </c>
      <c r="C493" s="165" t="str">
        <f>IFERROR(+VLOOKUP(B493,インプットシート!$B:$Z,25,0),"")</f>
        <v/>
      </c>
      <c r="D493" s="165" t="str">
        <f>IFERROR(+VLOOKUP(B493,インプットシート!$B:$Z,21,0),"")</f>
        <v/>
      </c>
      <c r="E493">
        <v>238</v>
      </c>
      <c r="F493" s="165" t="str">
        <f t="shared" si="127"/>
        <v>2年目旅費238</v>
      </c>
      <c r="G493" s="165" t="str">
        <f>IFERROR(+VLOOKUP(F493,インプットシート!$B:$Z,25,0),"")</f>
        <v/>
      </c>
      <c r="H493" s="165" t="str">
        <f>IFERROR(+VLOOKUP(F493,インプットシート!$B:$Z,21,0),"")</f>
        <v/>
      </c>
      <c r="I493">
        <v>238</v>
      </c>
      <c r="J493" s="165" t="str">
        <f t="shared" si="128"/>
        <v>2年目賃金（アルバイト）238</v>
      </c>
      <c r="K493" s="165" t="str">
        <f>IFERROR(+VLOOKUP(J493,インプットシート!$B:$Z,25,0),"")</f>
        <v/>
      </c>
      <c r="L493" s="165" t="str">
        <f>IFERROR(+VLOOKUP(J493,インプットシート!$B:$Z,21,0),"")</f>
        <v/>
      </c>
      <c r="M493">
        <v>238</v>
      </c>
      <c r="N493" s="165" t="str">
        <f t="shared" si="129"/>
        <v>2年目家賃238</v>
      </c>
      <c r="O493" s="165" t="str">
        <f>IFERROR(+VLOOKUP(N493,インプットシート!$B:$Z,25,0),"")</f>
        <v/>
      </c>
      <c r="P493" s="165" t="str">
        <f>IFERROR(+VLOOKUP(N493,インプットシート!$B:$Z,21,0),"")</f>
        <v/>
      </c>
      <c r="Q493">
        <v>238</v>
      </c>
      <c r="R493" s="165" t="str">
        <f t="shared" si="130"/>
        <v>2年目光熱水費238</v>
      </c>
      <c r="S493" s="165" t="str">
        <f>IFERROR(+VLOOKUP(R493,インプットシート!$B:$Z,25,0),"")</f>
        <v/>
      </c>
      <c r="T493" s="165" t="str">
        <f>IFERROR(+VLOOKUP(R493,インプットシート!$B:$Z,21,0),"")</f>
        <v/>
      </c>
      <c r="U493">
        <v>238</v>
      </c>
      <c r="V493" s="165" t="str">
        <f t="shared" si="131"/>
        <v>2年目備品購入費238</v>
      </c>
      <c r="W493" s="165" t="str">
        <f>IFERROR(+VLOOKUP(V493,インプットシート!$B:$Z,25,0),"")</f>
        <v/>
      </c>
      <c r="X493" s="165" t="str">
        <f>IFERROR(+VLOOKUP(V493,インプットシート!$B:$Z,21,0),"")</f>
        <v/>
      </c>
      <c r="Y493">
        <v>238</v>
      </c>
      <c r="Z493" s="165" t="str">
        <f t="shared" si="132"/>
        <v>2年目消耗品費238</v>
      </c>
      <c r="AA493" s="165" t="str">
        <f>IFERROR(+VLOOKUP(Z493,インプットシート!$B:$Z,25,0),"")</f>
        <v/>
      </c>
      <c r="AB493" s="165" t="str">
        <f>IFERROR(+VLOOKUP(Z493,インプットシート!$B:$Z,21,0),"")</f>
        <v/>
      </c>
      <c r="AC493">
        <v>238</v>
      </c>
      <c r="AD493" s="165" t="str">
        <f t="shared" si="133"/>
        <v>2年目借料損料238</v>
      </c>
      <c r="AE493" s="165" t="str">
        <f>IFERROR(+VLOOKUP(AD493,インプットシート!$B:$Z,25,0),"")</f>
        <v/>
      </c>
      <c r="AF493" s="165" t="str">
        <f>IFERROR(+VLOOKUP(AD493,インプットシート!$B:$Z,21,0),"")</f>
        <v/>
      </c>
      <c r="AG493">
        <v>238</v>
      </c>
      <c r="AH493" s="165" t="str">
        <f t="shared" si="134"/>
        <v>2年目印刷製本費238</v>
      </c>
      <c r="AI493" s="165" t="str">
        <f>IFERROR(+VLOOKUP(AH493,インプットシート!$B:$Z,25,0),"")</f>
        <v/>
      </c>
      <c r="AJ493" s="165" t="str">
        <f>IFERROR(+VLOOKUP(AH493,インプットシート!$B:$Z,21,0),"")</f>
        <v/>
      </c>
      <c r="AK493">
        <v>238</v>
      </c>
      <c r="AL493" s="165" t="str">
        <f t="shared" si="135"/>
        <v>2年目通信運搬費238</v>
      </c>
      <c r="AM493" s="165" t="str">
        <f>IFERROR(+VLOOKUP(AL493,インプットシート!$B:$Z,25,0),"")</f>
        <v/>
      </c>
      <c r="AN493" s="165" t="str">
        <f>IFERROR(+VLOOKUP(AL493,インプットシート!$B:$Z,21,0),"")</f>
        <v/>
      </c>
      <c r="AO493">
        <v>238</v>
      </c>
      <c r="AP493" s="165" t="str">
        <f t="shared" si="136"/>
        <v>2年目委託費238</v>
      </c>
      <c r="AQ493" s="165" t="str">
        <f>IFERROR(+VLOOKUP(AP493,インプットシート!$B:$Z,25,0),"")</f>
        <v/>
      </c>
      <c r="AR493" s="165" t="str">
        <f>IFERROR(+VLOOKUP(AP493,インプットシート!$B:$Z,21,0),"")</f>
        <v/>
      </c>
      <c r="AS493">
        <v>238</v>
      </c>
      <c r="AT493" s="165" t="str">
        <f t="shared" si="137"/>
        <v>2年目雑役務費238</v>
      </c>
      <c r="AU493" s="165" t="str">
        <f>IFERROR(+VLOOKUP(AT493,インプットシート!$B:$Z,25,0),"")</f>
        <v/>
      </c>
      <c r="AV493" s="165" t="str">
        <f>IFERROR(+VLOOKUP(AT493,インプットシート!$B:$Z,21,0),"")</f>
        <v/>
      </c>
      <c r="AW493">
        <v>238</v>
      </c>
      <c r="AX493" s="165" t="str">
        <f t="shared" si="138"/>
        <v>2年目保険料238</v>
      </c>
      <c r="AY493" s="165" t="str">
        <f>IFERROR(+VLOOKUP(AX493,インプットシート!$B:$Z,25,0),"")</f>
        <v/>
      </c>
      <c r="AZ493" s="165" t="str">
        <f>IFERROR(+VLOOKUP(AX493,インプットシート!$B:$Z,21,0),"")</f>
        <v/>
      </c>
      <c r="BA493">
        <v>238</v>
      </c>
      <c r="BB493" s="165" t="str">
        <f t="shared" si="139"/>
        <v>2年目その他の経費238</v>
      </c>
      <c r="BC493" s="165" t="str">
        <f>IFERROR(+VLOOKUP(BB493,インプットシート!$B:$Z,25,0),"")</f>
        <v/>
      </c>
      <c r="BD493" s="165" t="str">
        <f>IFERROR(+VLOOKUP(BB493,インプットシート!$B:$Z,21,0),"")</f>
        <v/>
      </c>
      <c r="BE493">
        <v>238</v>
      </c>
      <c r="BF493" s="165" t="str">
        <f t="shared" si="140"/>
        <v>2年目参加費収入238</v>
      </c>
      <c r="BG493" s="165" t="str">
        <f>IFERROR(+VLOOKUP(BF493,インプットシート!$B:$Z,25,0),"")</f>
        <v/>
      </c>
      <c r="BH493" s="165" t="str">
        <f>IFERROR(+VLOOKUP(BF493,インプットシート!$B:$Z,21,0),"")</f>
        <v/>
      </c>
      <c r="BI493">
        <v>238</v>
      </c>
      <c r="BJ493" s="165" t="str">
        <f t="shared" si="141"/>
        <v>2年目寄付金・協賛金収入238</v>
      </c>
      <c r="BK493" s="165" t="str">
        <f>IFERROR(+VLOOKUP(BJ493,インプットシート!$B:$Z,25,0),"")</f>
        <v/>
      </c>
      <c r="BL493" s="165" t="str">
        <f>IFERROR(+VLOOKUP(BJ493,インプットシート!$B:$Z,21,0),"")</f>
        <v/>
      </c>
      <c r="BM493">
        <v>238</v>
      </c>
      <c r="BN493" s="165" t="str">
        <f t="shared" si="142"/>
        <v>2年目一般会計繰入金238</v>
      </c>
      <c r="BO493" s="165" t="str">
        <f>IFERROR(+VLOOKUP(BN493,インプットシート!$B:$Z,25,0),"")</f>
        <v/>
      </c>
      <c r="BP493" s="165" t="str">
        <f>IFERROR(+VLOOKUP(BN493,インプットシート!$B:$Z,21,0),"")</f>
        <v/>
      </c>
      <c r="BQ493">
        <v>238</v>
      </c>
      <c r="BR493" s="165" t="str">
        <f t="shared" si="143"/>
        <v>2年目賃金（職員）238</v>
      </c>
      <c r="BS493" s="165" t="str">
        <f>IFERROR(+VLOOKUP(BR493,インプットシート!$B:$Z,25,0),"")</f>
        <v/>
      </c>
      <c r="BT493" s="165" t="str">
        <f>IFERROR(+VLOOKUP(BR493,インプットシート!$B:$Z,21,0),"")</f>
        <v/>
      </c>
    </row>
    <row r="494" spans="1:72">
      <c r="A494">
        <v>239</v>
      </c>
      <c r="B494" s="165" t="str">
        <f t="shared" si="126"/>
        <v>2年目謝金239</v>
      </c>
      <c r="C494" s="165" t="str">
        <f>IFERROR(+VLOOKUP(B494,インプットシート!$B:$Z,25,0),"")</f>
        <v/>
      </c>
      <c r="D494" s="165" t="str">
        <f>IFERROR(+VLOOKUP(B494,インプットシート!$B:$Z,21,0),"")</f>
        <v/>
      </c>
      <c r="E494">
        <v>239</v>
      </c>
      <c r="F494" s="165" t="str">
        <f t="shared" si="127"/>
        <v>2年目旅費239</v>
      </c>
      <c r="G494" s="165" t="str">
        <f>IFERROR(+VLOOKUP(F494,インプットシート!$B:$Z,25,0),"")</f>
        <v/>
      </c>
      <c r="H494" s="165" t="str">
        <f>IFERROR(+VLOOKUP(F494,インプットシート!$B:$Z,21,0),"")</f>
        <v/>
      </c>
      <c r="I494">
        <v>239</v>
      </c>
      <c r="J494" s="165" t="str">
        <f t="shared" si="128"/>
        <v>2年目賃金（アルバイト）239</v>
      </c>
      <c r="K494" s="165" t="str">
        <f>IFERROR(+VLOOKUP(J494,インプットシート!$B:$Z,25,0),"")</f>
        <v/>
      </c>
      <c r="L494" s="165" t="str">
        <f>IFERROR(+VLOOKUP(J494,インプットシート!$B:$Z,21,0),"")</f>
        <v/>
      </c>
      <c r="M494">
        <v>239</v>
      </c>
      <c r="N494" s="165" t="str">
        <f t="shared" si="129"/>
        <v>2年目家賃239</v>
      </c>
      <c r="O494" s="165" t="str">
        <f>IFERROR(+VLOOKUP(N494,インプットシート!$B:$Z,25,0),"")</f>
        <v/>
      </c>
      <c r="P494" s="165" t="str">
        <f>IFERROR(+VLOOKUP(N494,インプットシート!$B:$Z,21,0),"")</f>
        <v/>
      </c>
      <c r="Q494">
        <v>239</v>
      </c>
      <c r="R494" s="165" t="str">
        <f t="shared" si="130"/>
        <v>2年目光熱水費239</v>
      </c>
      <c r="S494" s="165" t="str">
        <f>IFERROR(+VLOOKUP(R494,インプットシート!$B:$Z,25,0),"")</f>
        <v/>
      </c>
      <c r="T494" s="165" t="str">
        <f>IFERROR(+VLOOKUP(R494,インプットシート!$B:$Z,21,0),"")</f>
        <v/>
      </c>
      <c r="U494">
        <v>239</v>
      </c>
      <c r="V494" s="165" t="str">
        <f t="shared" si="131"/>
        <v>2年目備品購入費239</v>
      </c>
      <c r="W494" s="165" t="str">
        <f>IFERROR(+VLOOKUP(V494,インプットシート!$B:$Z,25,0),"")</f>
        <v/>
      </c>
      <c r="X494" s="165" t="str">
        <f>IFERROR(+VLOOKUP(V494,インプットシート!$B:$Z,21,0),"")</f>
        <v/>
      </c>
      <c r="Y494">
        <v>239</v>
      </c>
      <c r="Z494" s="165" t="str">
        <f t="shared" si="132"/>
        <v>2年目消耗品費239</v>
      </c>
      <c r="AA494" s="165" t="str">
        <f>IFERROR(+VLOOKUP(Z494,インプットシート!$B:$Z,25,0),"")</f>
        <v/>
      </c>
      <c r="AB494" s="165" t="str">
        <f>IFERROR(+VLOOKUP(Z494,インプットシート!$B:$Z,21,0),"")</f>
        <v/>
      </c>
      <c r="AC494">
        <v>239</v>
      </c>
      <c r="AD494" s="165" t="str">
        <f t="shared" si="133"/>
        <v>2年目借料損料239</v>
      </c>
      <c r="AE494" s="165" t="str">
        <f>IFERROR(+VLOOKUP(AD494,インプットシート!$B:$Z,25,0),"")</f>
        <v/>
      </c>
      <c r="AF494" s="165" t="str">
        <f>IFERROR(+VLOOKUP(AD494,インプットシート!$B:$Z,21,0),"")</f>
        <v/>
      </c>
      <c r="AG494">
        <v>239</v>
      </c>
      <c r="AH494" s="165" t="str">
        <f t="shared" si="134"/>
        <v>2年目印刷製本費239</v>
      </c>
      <c r="AI494" s="165" t="str">
        <f>IFERROR(+VLOOKUP(AH494,インプットシート!$B:$Z,25,0),"")</f>
        <v/>
      </c>
      <c r="AJ494" s="165" t="str">
        <f>IFERROR(+VLOOKUP(AH494,インプットシート!$B:$Z,21,0),"")</f>
        <v/>
      </c>
      <c r="AK494">
        <v>239</v>
      </c>
      <c r="AL494" s="165" t="str">
        <f t="shared" si="135"/>
        <v>2年目通信運搬費239</v>
      </c>
      <c r="AM494" s="165" t="str">
        <f>IFERROR(+VLOOKUP(AL494,インプットシート!$B:$Z,25,0),"")</f>
        <v/>
      </c>
      <c r="AN494" s="165" t="str">
        <f>IFERROR(+VLOOKUP(AL494,インプットシート!$B:$Z,21,0),"")</f>
        <v/>
      </c>
      <c r="AO494">
        <v>239</v>
      </c>
      <c r="AP494" s="165" t="str">
        <f t="shared" si="136"/>
        <v>2年目委託費239</v>
      </c>
      <c r="AQ494" s="165" t="str">
        <f>IFERROR(+VLOOKUP(AP494,インプットシート!$B:$Z,25,0),"")</f>
        <v/>
      </c>
      <c r="AR494" s="165" t="str">
        <f>IFERROR(+VLOOKUP(AP494,インプットシート!$B:$Z,21,0),"")</f>
        <v/>
      </c>
      <c r="AS494">
        <v>239</v>
      </c>
      <c r="AT494" s="165" t="str">
        <f t="shared" si="137"/>
        <v>2年目雑役務費239</v>
      </c>
      <c r="AU494" s="165" t="str">
        <f>IFERROR(+VLOOKUP(AT494,インプットシート!$B:$Z,25,0),"")</f>
        <v/>
      </c>
      <c r="AV494" s="165" t="str">
        <f>IFERROR(+VLOOKUP(AT494,インプットシート!$B:$Z,21,0),"")</f>
        <v/>
      </c>
      <c r="AW494">
        <v>239</v>
      </c>
      <c r="AX494" s="165" t="str">
        <f t="shared" si="138"/>
        <v>2年目保険料239</v>
      </c>
      <c r="AY494" s="165" t="str">
        <f>IFERROR(+VLOOKUP(AX494,インプットシート!$B:$Z,25,0),"")</f>
        <v/>
      </c>
      <c r="AZ494" s="165" t="str">
        <f>IFERROR(+VLOOKUP(AX494,インプットシート!$B:$Z,21,0),"")</f>
        <v/>
      </c>
      <c r="BA494">
        <v>239</v>
      </c>
      <c r="BB494" s="165" t="str">
        <f t="shared" si="139"/>
        <v>2年目その他の経費239</v>
      </c>
      <c r="BC494" s="165" t="str">
        <f>IFERROR(+VLOOKUP(BB494,インプットシート!$B:$Z,25,0),"")</f>
        <v/>
      </c>
      <c r="BD494" s="165" t="str">
        <f>IFERROR(+VLOOKUP(BB494,インプットシート!$B:$Z,21,0),"")</f>
        <v/>
      </c>
      <c r="BE494">
        <v>239</v>
      </c>
      <c r="BF494" s="165" t="str">
        <f t="shared" si="140"/>
        <v>2年目参加費収入239</v>
      </c>
      <c r="BG494" s="165" t="str">
        <f>IFERROR(+VLOOKUP(BF494,インプットシート!$B:$Z,25,0),"")</f>
        <v/>
      </c>
      <c r="BH494" s="165" t="str">
        <f>IFERROR(+VLOOKUP(BF494,インプットシート!$B:$Z,21,0),"")</f>
        <v/>
      </c>
      <c r="BI494">
        <v>239</v>
      </c>
      <c r="BJ494" s="165" t="str">
        <f t="shared" si="141"/>
        <v>2年目寄付金・協賛金収入239</v>
      </c>
      <c r="BK494" s="165" t="str">
        <f>IFERROR(+VLOOKUP(BJ494,インプットシート!$B:$Z,25,0),"")</f>
        <v/>
      </c>
      <c r="BL494" s="165" t="str">
        <f>IFERROR(+VLOOKUP(BJ494,インプットシート!$B:$Z,21,0),"")</f>
        <v/>
      </c>
      <c r="BM494">
        <v>239</v>
      </c>
      <c r="BN494" s="165" t="str">
        <f t="shared" si="142"/>
        <v>2年目一般会計繰入金239</v>
      </c>
      <c r="BO494" s="165" t="str">
        <f>IFERROR(+VLOOKUP(BN494,インプットシート!$B:$Z,25,0),"")</f>
        <v/>
      </c>
      <c r="BP494" s="165" t="str">
        <f>IFERROR(+VLOOKUP(BN494,インプットシート!$B:$Z,21,0),"")</f>
        <v/>
      </c>
      <c r="BQ494">
        <v>239</v>
      </c>
      <c r="BR494" s="165" t="str">
        <f t="shared" si="143"/>
        <v>2年目賃金（職員）239</v>
      </c>
      <c r="BS494" s="165" t="str">
        <f>IFERROR(+VLOOKUP(BR494,インプットシート!$B:$Z,25,0),"")</f>
        <v/>
      </c>
      <c r="BT494" s="165" t="str">
        <f>IFERROR(+VLOOKUP(BR494,インプットシート!$B:$Z,21,0),"")</f>
        <v/>
      </c>
    </row>
    <row r="495" spans="1:72">
      <c r="A495">
        <v>240</v>
      </c>
      <c r="B495" s="165" t="str">
        <f t="shared" si="126"/>
        <v>2年目謝金240</v>
      </c>
      <c r="C495" s="165" t="str">
        <f>IFERROR(+VLOOKUP(B495,インプットシート!$B:$Z,25,0),"")</f>
        <v/>
      </c>
      <c r="D495" s="165" t="str">
        <f>IFERROR(+VLOOKUP(B495,インプットシート!$B:$Z,21,0),"")</f>
        <v/>
      </c>
      <c r="E495">
        <v>240</v>
      </c>
      <c r="F495" s="165" t="str">
        <f t="shared" si="127"/>
        <v>2年目旅費240</v>
      </c>
      <c r="G495" s="165" t="str">
        <f>IFERROR(+VLOOKUP(F495,インプットシート!$B:$Z,25,0),"")</f>
        <v/>
      </c>
      <c r="H495" s="165" t="str">
        <f>IFERROR(+VLOOKUP(F495,インプットシート!$B:$Z,21,0),"")</f>
        <v/>
      </c>
      <c r="I495">
        <v>240</v>
      </c>
      <c r="J495" s="165" t="str">
        <f t="shared" si="128"/>
        <v>2年目賃金（アルバイト）240</v>
      </c>
      <c r="K495" s="165" t="str">
        <f>IFERROR(+VLOOKUP(J495,インプットシート!$B:$Z,25,0),"")</f>
        <v/>
      </c>
      <c r="L495" s="165" t="str">
        <f>IFERROR(+VLOOKUP(J495,インプットシート!$B:$Z,21,0),"")</f>
        <v/>
      </c>
      <c r="M495">
        <v>240</v>
      </c>
      <c r="N495" s="165" t="str">
        <f t="shared" si="129"/>
        <v>2年目家賃240</v>
      </c>
      <c r="O495" s="165" t="str">
        <f>IFERROR(+VLOOKUP(N495,インプットシート!$B:$Z,25,0),"")</f>
        <v/>
      </c>
      <c r="P495" s="165" t="str">
        <f>IFERROR(+VLOOKUP(N495,インプットシート!$B:$Z,21,0),"")</f>
        <v/>
      </c>
      <c r="Q495">
        <v>240</v>
      </c>
      <c r="R495" s="165" t="str">
        <f t="shared" si="130"/>
        <v>2年目光熱水費240</v>
      </c>
      <c r="S495" s="165" t="str">
        <f>IFERROR(+VLOOKUP(R495,インプットシート!$B:$Z,25,0),"")</f>
        <v/>
      </c>
      <c r="T495" s="165" t="str">
        <f>IFERROR(+VLOOKUP(R495,インプットシート!$B:$Z,21,0),"")</f>
        <v/>
      </c>
      <c r="U495">
        <v>240</v>
      </c>
      <c r="V495" s="165" t="str">
        <f t="shared" si="131"/>
        <v>2年目備品購入費240</v>
      </c>
      <c r="W495" s="165" t="str">
        <f>IFERROR(+VLOOKUP(V495,インプットシート!$B:$Z,25,0),"")</f>
        <v/>
      </c>
      <c r="X495" s="165" t="str">
        <f>IFERROR(+VLOOKUP(V495,インプットシート!$B:$Z,21,0),"")</f>
        <v/>
      </c>
      <c r="Y495">
        <v>240</v>
      </c>
      <c r="Z495" s="165" t="str">
        <f t="shared" si="132"/>
        <v>2年目消耗品費240</v>
      </c>
      <c r="AA495" s="165" t="str">
        <f>IFERROR(+VLOOKUP(Z495,インプットシート!$B:$Z,25,0),"")</f>
        <v/>
      </c>
      <c r="AB495" s="165" t="str">
        <f>IFERROR(+VLOOKUP(Z495,インプットシート!$B:$Z,21,0),"")</f>
        <v/>
      </c>
      <c r="AC495">
        <v>240</v>
      </c>
      <c r="AD495" s="165" t="str">
        <f t="shared" si="133"/>
        <v>2年目借料損料240</v>
      </c>
      <c r="AE495" s="165" t="str">
        <f>IFERROR(+VLOOKUP(AD495,インプットシート!$B:$Z,25,0),"")</f>
        <v/>
      </c>
      <c r="AF495" s="165" t="str">
        <f>IFERROR(+VLOOKUP(AD495,インプットシート!$B:$Z,21,0),"")</f>
        <v/>
      </c>
      <c r="AG495">
        <v>240</v>
      </c>
      <c r="AH495" s="165" t="str">
        <f t="shared" si="134"/>
        <v>2年目印刷製本費240</v>
      </c>
      <c r="AI495" s="165" t="str">
        <f>IFERROR(+VLOOKUP(AH495,インプットシート!$B:$Z,25,0),"")</f>
        <v/>
      </c>
      <c r="AJ495" s="165" t="str">
        <f>IFERROR(+VLOOKUP(AH495,インプットシート!$B:$Z,21,0),"")</f>
        <v/>
      </c>
      <c r="AK495">
        <v>240</v>
      </c>
      <c r="AL495" s="165" t="str">
        <f t="shared" si="135"/>
        <v>2年目通信運搬費240</v>
      </c>
      <c r="AM495" s="165" t="str">
        <f>IFERROR(+VLOOKUP(AL495,インプットシート!$B:$Z,25,0),"")</f>
        <v/>
      </c>
      <c r="AN495" s="165" t="str">
        <f>IFERROR(+VLOOKUP(AL495,インプットシート!$B:$Z,21,0),"")</f>
        <v/>
      </c>
      <c r="AO495">
        <v>240</v>
      </c>
      <c r="AP495" s="165" t="str">
        <f t="shared" si="136"/>
        <v>2年目委託費240</v>
      </c>
      <c r="AQ495" s="165" t="str">
        <f>IFERROR(+VLOOKUP(AP495,インプットシート!$B:$Z,25,0),"")</f>
        <v/>
      </c>
      <c r="AR495" s="165" t="str">
        <f>IFERROR(+VLOOKUP(AP495,インプットシート!$B:$Z,21,0),"")</f>
        <v/>
      </c>
      <c r="AS495">
        <v>240</v>
      </c>
      <c r="AT495" s="165" t="str">
        <f t="shared" si="137"/>
        <v>2年目雑役務費240</v>
      </c>
      <c r="AU495" s="165" t="str">
        <f>IFERROR(+VLOOKUP(AT495,インプットシート!$B:$Z,25,0),"")</f>
        <v/>
      </c>
      <c r="AV495" s="165" t="str">
        <f>IFERROR(+VLOOKUP(AT495,インプットシート!$B:$Z,21,0),"")</f>
        <v/>
      </c>
      <c r="AW495">
        <v>240</v>
      </c>
      <c r="AX495" s="165" t="str">
        <f t="shared" si="138"/>
        <v>2年目保険料240</v>
      </c>
      <c r="AY495" s="165" t="str">
        <f>IFERROR(+VLOOKUP(AX495,インプットシート!$B:$Z,25,0),"")</f>
        <v/>
      </c>
      <c r="AZ495" s="165" t="str">
        <f>IFERROR(+VLOOKUP(AX495,インプットシート!$B:$Z,21,0),"")</f>
        <v/>
      </c>
      <c r="BA495">
        <v>240</v>
      </c>
      <c r="BB495" s="165" t="str">
        <f t="shared" si="139"/>
        <v>2年目その他の経費240</v>
      </c>
      <c r="BC495" s="165" t="str">
        <f>IFERROR(+VLOOKUP(BB495,インプットシート!$B:$Z,25,0),"")</f>
        <v/>
      </c>
      <c r="BD495" s="165" t="str">
        <f>IFERROR(+VLOOKUP(BB495,インプットシート!$B:$Z,21,0),"")</f>
        <v/>
      </c>
      <c r="BE495">
        <v>240</v>
      </c>
      <c r="BF495" s="165" t="str">
        <f t="shared" si="140"/>
        <v>2年目参加費収入240</v>
      </c>
      <c r="BG495" s="165" t="str">
        <f>IFERROR(+VLOOKUP(BF495,インプットシート!$B:$Z,25,0),"")</f>
        <v/>
      </c>
      <c r="BH495" s="165" t="str">
        <f>IFERROR(+VLOOKUP(BF495,インプットシート!$B:$Z,21,0),"")</f>
        <v/>
      </c>
      <c r="BI495">
        <v>240</v>
      </c>
      <c r="BJ495" s="165" t="str">
        <f t="shared" si="141"/>
        <v>2年目寄付金・協賛金収入240</v>
      </c>
      <c r="BK495" s="165" t="str">
        <f>IFERROR(+VLOOKUP(BJ495,インプットシート!$B:$Z,25,0),"")</f>
        <v/>
      </c>
      <c r="BL495" s="165" t="str">
        <f>IFERROR(+VLOOKUP(BJ495,インプットシート!$B:$Z,21,0),"")</f>
        <v/>
      </c>
      <c r="BM495">
        <v>240</v>
      </c>
      <c r="BN495" s="165" t="str">
        <f t="shared" si="142"/>
        <v>2年目一般会計繰入金240</v>
      </c>
      <c r="BO495" s="165" t="str">
        <f>IFERROR(+VLOOKUP(BN495,インプットシート!$B:$Z,25,0),"")</f>
        <v/>
      </c>
      <c r="BP495" s="165" t="str">
        <f>IFERROR(+VLOOKUP(BN495,インプットシート!$B:$Z,21,0),"")</f>
        <v/>
      </c>
      <c r="BQ495">
        <v>240</v>
      </c>
      <c r="BR495" s="165" t="str">
        <f t="shared" si="143"/>
        <v>2年目賃金（職員）240</v>
      </c>
      <c r="BS495" s="165" t="str">
        <f>IFERROR(+VLOOKUP(BR495,インプットシート!$B:$Z,25,0),"")</f>
        <v/>
      </c>
      <c r="BT495" s="165" t="str">
        <f>IFERROR(+VLOOKUP(BR495,インプットシート!$B:$Z,21,0),"")</f>
        <v/>
      </c>
    </row>
    <row r="496" spans="1:72">
      <c r="A496">
        <v>241</v>
      </c>
      <c r="B496" s="165" t="str">
        <f t="shared" si="126"/>
        <v>2年目謝金241</v>
      </c>
      <c r="C496" s="165" t="str">
        <f>IFERROR(+VLOOKUP(B496,インプットシート!$B:$Z,25,0),"")</f>
        <v/>
      </c>
      <c r="D496" s="165" t="str">
        <f>IFERROR(+VLOOKUP(B496,インプットシート!$B:$Z,21,0),"")</f>
        <v/>
      </c>
      <c r="E496">
        <v>241</v>
      </c>
      <c r="F496" s="165" t="str">
        <f t="shared" si="127"/>
        <v>2年目旅費241</v>
      </c>
      <c r="G496" s="165" t="str">
        <f>IFERROR(+VLOOKUP(F496,インプットシート!$B:$Z,25,0),"")</f>
        <v/>
      </c>
      <c r="H496" s="165" t="str">
        <f>IFERROR(+VLOOKUP(F496,インプットシート!$B:$Z,21,0),"")</f>
        <v/>
      </c>
      <c r="I496">
        <v>241</v>
      </c>
      <c r="J496" s="165" t="str">
        <f t="shared" si="128"/>
        <v>2年目賃金（アルバイト）241</v>
      </c>
      <c r="K496" s="165" t="str">
        <f>IFERROR(+VLOOKUP(J496,インプットシート!$B:$Z,25,0),"")</f>
        <v/>
      </c>
      <c r="L496" s="165" t="str">
        <f>IFERROR(+VLOOKUP(J496,インプットシート!$B:$Z,21,0),"")</f>
        <v/>
      </c>
      <c r="M496">
        <v>241</v>
      </c>
      <c r="N496" s="165" t="str">
        <f t="shared" si="129"/>
        <v>2年目家賃241</v>
      </c>
      <c r="O496" s="165" t="str">
        <f>IFERROR(+VLOOKUP(N496,インプットシート!$B:$Z,25,0),"")</f>
        <v/>
      </c>
      <c r="P496" s="165" t="str">
        <f>IFERROR(+VLOOKUP(N496,インプットシート!$B:$Z,21,0),"")</f>
        <v/>
      </c>
      <c r="Q496">
        <v>241</v>
      </c>
      <c r="R496" s="165" t="str">
        <f t="shared" si="130"/>
        <v>2年目光熱水費241</v>
      </c>
      <c r="S496" s="165" t="str">
        <f>IFERROR(+VLOOKUP(R496,インプットシート!$B:$Z,25,0),"")</f>
        <v/>
      </c>
      <c r="T496" s="165" t="str">
        <f>IFERROR(+VLOOKUP(R496,インプットシート!$B:$Z,21,0),"")</f>
        <v/>
      </c>
      <c r="U496">
        <v>241</v>
      </c>
      <c r="V496" s="165" t="str">
        <f t="shared" si="131"/>
        <v>2年目備品購入費241</v>
      </c>
      <c r="W496" s="165" t="str">
        <f>IFERROR(+VLOOKUP(V496,インプットシート!$B:$Z,25,0),"")</f>
        <v/>
      </c>
      <c r="X496" s="165" t="str">
        <f>IFERROR(+VLOOKUP(V496,インプットシート!$B:$Z,21,0),"")</f>
        <v/>
      </c>
      <c r="Y496">
        <v>241</v>
      </c>
      <c r="Z496" s="165" t="str">
        <f t="shared" si="132"/>
        <v>2年目消耗品費241</v>
      </c>
      <c r="AA496" s="165" t="str">
        <f>IFERROR(+VLOOKUP(Z496,インプットシート!$B:$Z,25,0),"")</f>
        <v/>
      </c>
      <c r="AB496" s="165" t="str">
        <f>IFERROR(+VLOOKUP(Z496,インプットシート!$B:$Z,21,0),"")</f>
        <v/>
      </c>
      <c r="AC496">
        <v>241</v>
      </c>
      <c r="AD496" s="165" t="str">
        <f t="shared" si="133"/>
        <v>2年目借料損料241</v>
      </c>
      <c r="AE496" s="165" t="str">
        <f>IFERROR(+VLOOKUP(AD496,インプットシート!$B:$Z,25,0),"")</f>
        <v/>
      </c>
      <c r="AF496" s="165" t="str">
        <f>IFERROR(+VLOOKUP(AD496,インプットシート!$B:$Z,21,0),"")</f>
        <v/>
      </c>
      <c r="AG496">
        <v>241</v>
      </c>
      <c r="AH496" s="165" t="str">
        <f t="shared" si="134"/>
        <v>2年目印刷製本費241</v>
      </c>
      <c r="AI496" s="165" t="str">
        <f>IFERROR(+VLOOKUP(AH496,インプットシート!$B:$Z,25,0),"")</f>
        <v/>
      </c>
      <c r="AJ496" s="165" t="str">
        <f>IFERROR(+VLOOKUP(AH496,インプットシート!$B:$Z,21,0),"")</f>
        <v/>
      </c>
      <c r="AK496">
        <v>241</v>
      </c>
      <c r="AL496" s="165" t="str">
        <f t="shared" si="135"/>
        <v>2年目通信運搬費241</v>
      </c>
      <c r="AM496" s="165" t="str">
        <f>IFERROR(+VLOOKUP(AL496,インプットシート!$B:$Z,25,0),"")</f>
        <v/>
      </c>
      <c r="AN496" s="165" t="str">
        <f>IFERROR(+VLOOKUP(AL496,インプットシート!$B:$Z,21,0),"")</f>
        <v/>
      </c>
      <c r="AO496">
        <v>241</v>
      </c>
      <c r="AP496" s="165" t="str">
        <f t="shared" si="136"/>
        <v>2年目委託費241</v>
      </c>
      <c r="AQ496" s="165" t="str">
        <f>IFERROR(+VLOOKUP(AP496,インプットシート!$B:$Z,25,0),"")</f>
        <v/>
      </c>
      <c r="AR496" s="165" t="str">
        <f>IFERROR(+VLOOKUP(AP496,インプットシート!$B:$Z,21,0),"")</f>
        <v/>
      </c>
      <c r="AS496">
        <v>241</v>
      </c>
      <c r="AT496" s="165" t="str">
        <f t="shared" si="137"/>
        <v>2年目雑役務費241</v>
      </c>
      <c r="AU496" s="165" t="str">
        <f>IFERROR(+VLOOKUP(AT496,インプットシート!$B:$Z,25,0),"")</f>
        <v/>
      </c>
      <c r="AV496" s="165" t="str">
        <f>IFERROR(+VLOOKUP(AT496,インプットシート!$B:$Z,21,0),"")</f>
        <v/>
      </c>
      <c r="AW496">
        <v>241</v>
      </c>
      <c r="AX496" s="165" t="str">
        <f t="shared" si="138"/>
        <v>2年目保険料241</v>
      </c>
      <c r="AY496" s="165" t="str">
        <f>IFERROR(+VLOOKUP(AX496,インプットシート!$B:$Z,25,0),"")</f>
        <v/>
      </c>
      <c r="AZ496" s="165" t="str">
        <f>IFERROR(+VLOOKUP(AX496,インプットシート!$B:$Z,21,0),"")</f>
        <v/>
      </c>
      <c r="BA496">
        <v>241</v>
      </c>
      <c r="BB496" s="165" t="str">
        <f t="shared" si="139"/>
        <v>2年目その他の経費241</v>
      </c>
      <c r="BC496" s="165" t="str">
        <f>IFERROR(+VLOOKUP(BB496,インプットシート!$B:$Z,25,0),"")</f>
        <v/>
      </c>
      <c r="BD496" s="165" t="str">
        <f>IFERROR(+VLOOKUP(BB496,インプットシート!$B:$Z,21,0),"")</f>
        <v/>
      </c>
      <c r="BE496">
        <v>241</v>
      </c>
      <c r="BF496" s="165" t="str">
        <f t="shared" si="140"/>
        <v>2年目参加費収入241</v>
      </c>
      <c r="BG496" s="165" t="str">
        <f>IFERROR(+VLOOKUP(BF496,インプットシート!$B:$Z,25,0),"")</f>
        <v/>
      </c>
      <c r="BH496" s="165" t="str">
        <f>IFERROR(+VLOOKUP(BF496,インプットシート!$B:$Z,21,0),"")</f>
        <v/>
      </c>
      <c r="BI496">
        <v>241</v>
      </c>
      <c r="BJ496" s="165" t="str">
        <f t="shared" si="141"/>
        <v>2年目寄付金・協賛金収入241</v>
      </c>
      <c r="BK496" s="165" t="str">
        <f>IFERROR(+VLOOKUP(BJ496,インプットシート!$B:$Z,25,0),"")</f>
        <v/>
      </c>
      <c r="BL496" s="165" t="str">
        <f>IFERROR(+VLOOKUP(BJ496,インプットシート!$B:$Z,21,0),"")</f>
        <v/>
      </c>
      <c r="BM496">
        <v>241</v>
      </c>
      <c r="BN496" s="165" t="str">
        <f t="shared" si="142"/>
        <v>2年目一般会計繰入金241</v>
      </c>
      <c r="BO496" s="165" t="str">
        <f>IFERROR(+VLOOKUP(BN496,インプットシート!$B:$Z,25,0),"")</f>
        <v/>
      </c>
      <c r="BP496" s="165" t="str">
        <f>IFERROR(+VLOOKUP(BN496,インプットシート!$B:$Z,21,0),"")</f>
        <v/>
      </c>
      <c r="BQ496">
        <v>241</v>
      </c>
      <c r="BR496" s="165" t="str">
        <f t="shared" si="143"/>
        <v>2年目賃金（職員）241</v>
      </c>
      <c r="BS496" s="165" t="str">
        <f>IFERROR(+VLOOKUP(BR496,インプットシート!$B:$Z,25,0),"")</f>
        <v/>
      </c>
      <c r="BT496" s="165" t="str">
        <f>IFERROR(+VLOOKUP(BR496,インプットシート!$B:$Z,21,0),"")</f>
        <v/>
      </c>
    </row>
    <row r="497" spans="1:72">
      <c r="A497">
        <v>242</v>
      </c>
      <c r="B497" s="165" t="str">
        <f t="shared" si="126"/>
        <v>2年目謝金242</v>
      </c>
      <c r="C497" s="165" t="str">
        <f>IFERROR(+VLOOKUP(B497,インプットシート!$B:$Z,25,0),"")</f>
        <v/>
      </c>
      <c r="D497" s="165" t="str">
        <f>IFERROR(+VLOOKUP(B497,インプットシート!$B:$Z,21,0),"")</f>
        <v/>
      </c>
      <c r="E497">
        <v>242</v>
      </c>
      <c r="F497" s="165" t="str">
        <f t="shared" si="127"/>
        <v>2年目旅費242</v>
      </c>
      <c r="G497" s="165" t="str">
        <f>IFERROR(+VLOOKUP(F497,インプットシート!$B:$Z,25,0),"")</f>
        <v/>
      </c>
      <c r="H497" s="165" t="str">
        <f>IFERROR(+VLOOKUP(F497,インプットシート!$B:$Z,21,0),"")</f>
        <v/>
      </c>
      <c r="I497">
        <v>242</v>
      </c>
      <c r="J497" s="165" t="str">
        <f t="shared" si="128"/>
        <v>2年目賃金（アルバイト）242</v>
      </c>
      <c r="K497" s="165" t="str">
        <f>IFERROR(+VLOOKUP(J497,インプットシート!$B:$Z,25,0),"")</f>
        <v/>
      </c>
      <c r="L497" s="165" t="str">
        <f>IFERROR(+VLOOKUP(J497,インプットシート!$B:$Z,21,0),"")</f>
        <v/>
      </c>
      <c r="M497">
        <v>242</v>
      </c>
      <c r="N497" s="165" t="str">
        <f t="shared" si="129"/>
        <v>2年目家賃242</v>
      </c>
      <c r="O497" s="165" t="str">
        <f>IFERROR(+VLOOKUP(N497,インプットシート!$B:$Z,25,0),"")</f>
        <v/>
      </c>
      <c r="P497" s="165" t="str">
        <f>IFERROR(+VLOOKUP(N497,インプットシート!$B:$Z,21,0),"")</f>
        <v/>
      </c>
      <c r="Q497">
        <v>242</v>
      </c>
      <c r="R497" s="165" t="str">
        <f t="shared" si="130"/>
        <v>2年目光熱水費242</v>
      </c>
      <c r="S497" s="165" t="str">
        <f>IFERROR(+VLOOKUP(R497,インプットシート!$B:$Z,25,0),"")</f>
        <v/>
      </c>
      <c r="T497" s="165" t="str">
        <f>IFERROR(+VLOOKUP(R497,インプットシート!$B:$Z,21,0),"")</f>
        <v/>
      </c>
      <c r="U497">
        <v>242</v>
      </c>
      <c r="V497" s="165" t="str">
        <f t="shared" si="131"/>
        <v>2年目備品購入費242</v>
      </c>
      <c r="W497" s="165" t="str">
        <f>IFERROR(+VLOOKUP(V497,インプットシート!$B:$Z,25,0),"")</f>
        <v/>
      </c>
      <c r="X497" s="165" t="str">
        <f>IFERROR(+VLOOKUP(V497,インプットシート!$B:$Z,21,0),"")</f>
        <v/>
      </c>
      <c r="Y497">
        <v>242</v>
      </c>
      <c r="Z497" s="165" t="str">
        <f t="shared" si="132"/>
        <v>2年目消耗品費242</v>
      </c>
      <c r="AA497" s="165" t="str">
        <f>IFERROR(+VLOOKUP(Z497,インプットシート!$B:$Z,25,0),"")</f>
        <v/>
      </c>
      <c r="AB497" s="165" t="str">
        <f>IFERROR(+VLOOKUP(Z497,インプットシート!$B:$Z,21,0),"")</f>
        <v/>
      </c>
      <c r="AC497">
        <v>242</v>
      </c>
      <c r="AD497" s="165" t="str">
        <f t="shared" si="133"/>
        <v>2年目借料損料242</v>
      </c>
      <c r="AE497" s="165" t="str">
        <f>IFERROR(+VLOOKUP(AD497,インプットシート!$B:$Z,25,0),"")</f>
        <v/>
      </c>
      <c r="AF497" s="165" t="str">
        <f>IFERROR(+VLOOKUP(AD497,インプットシート!$B:$Z,21,0),"")</f>
        <v/>
      </c>
      <c r="AG497">
        <v>242</v>
      </c>
      <c r="AH497" s="165" t="str">
        <f t="shared" si="134"/>
        <v>2年目印刷製本費242</v>
      </c>
      <c r="AI497" s="165" t="str">
        <f>IFERROR(+VLOOKUP(AH497,インプットシート!$B:$Z,25,0),"")</f>
        <v/>
      </c>
      <c r="AJ497" s="165" t="str">
        <f>IFERROR(+VLOOKUP(AH497,インプットシート!$B:$Z,21,0),"")</f>
        <v/>
      </c>
      <c r="AK497">
        <v>242</v>
      </c>
      <c r="AL497" s="165" t="str">
        <f t="shared" si="135"/>
        <v>2年目通信運搬費242</v>
      </c>
      <c r="AM497" s="165" t="str">
        <f>IFERROR(+VLOOKUP(AL497,インプットシート!$B:$Z,25,0),"")</f>
        <v/>
      </c>
      <c r="AN497" s="165" t="str">
        <f>IFERROR(+VLOOKUP(AL497,インプットシート!$B:$Z,21,0),"")</f>
        <v/>
      </c>
      <c r="AO497">
        <v>242</v>
      </c>
      <c r="AP497" s="165" t="str">
        <f t="shared" si="136"/>
        <v>2年目委託費242</v>
      </c>
      <c r="AQ497" s="165" t="str">
        <f>IFERROR(+VLOOKUP(AP497,インプットシート!$B:$Z,25,0),"")</f>
        <v/>
      </c>
      <c r="AR497" s="165" t="str">
        <f>IFERROR(+VLOOKUP(AP497,インプットシート!$B:$Z,21,0),"")</f>
        <v/>
      </c>
      <c r="AS497">
        <v>242</v>
      </c>
      <c r="AT497" s="165" t="str">
        <f t="shared" si="137"/>
        <v>2年目雑役務費242</v>
      </c>
      <c r="AU497" s="165" t="str">
        <f>IFERROR(+VLOOKUP(AT497,インプットシート!$B:$Z,25,0),"")</f>
        <v/>
      </c>
      <c r="AV497" s="165" t="str">
        <f>IFERROR(+VLOOKUP(AT497,インプットシート!$B:$Z,21,0),"")</f>
        <v/>
      </c>
      <c r="AW497">
        <v>242</v>
      </c>
      <c r="AX497" s="165" t="str">
        <f t="shared" si="138"/>
        <v>2年目保険料242</v>
      </c>
      <c r="AY497" s="165" t="str">
        <f>IFERROR(+VLOOKUP(AX497,インプットシート!$B:$Z,25,0),"")</f>
        <v/>
      </c>
      <c r="AZ497" s="165" t="str">
        <f>IFERROR(+VLOOKUP(AX497,インプットシート!$B:$Z,21,0),"")</f>
        <v/>
      </c>
      <c r="BA497">
        <v>242</v>
      </c>
      <c r="BB497" s="165" t="str">
        <f t="shared" si="139"/>
        <v>2年目その他の経費242</v>
      </c>
      <c r="BC497" s="165" t="str">
        <f>IFERROR(+VLOOKUP(BB497,インプットシート!$B:$Z,25,0),"")</f>
        <v/>
      </c>
      <c r="BD497" s="165" t="str">
        <f>IFERROR(+VLOOKUP(BB497,インプットシート!$B:$Z,21,0),"")</f>
        <v/>
      </c>
      <c r="BE497">
        <v>242</v>
      </c>
      <c r="BF497" s="165" t="str">
        <f t="shared" si="140"/>
        <v>2年目参加費収入242</v>
      </c>
      <c r="BG497" s="165" t="str">
        <f>IFERROR(+VLOOKUP(BF497,インプットシート!$B:$Z,25,0),"")</f>
        <v/>
      </c>
      <c r="BH497" s="165" t="str">
        <f>IFERROR(+VLOOKUP(BF497,インプットシート!$B:$Z,21,0),"")</f>
        <v/>
      </c>
      <c r="BI497">
        <v>242</v>
      </c>
      <c r="BJ497" s="165" t="str">
        <f t="shared" si="141"/>
        <v>2年目寄付金・協賛金収入242</v>
      </c>
      <c r="BK497" s="165" t="str">
        <f>IFERROR(+VLOOKUP(BJ497,インプットシート!$B:$Z,25,0),"")</f>
        <v/>
      </c>
      <c r="BL497" s="165" t="str">
        <f>IFERROR(+VLOOKUP(BJ497,インプットシート!$B:$Z,21,0),"")</f>
        <v/>
      </c>
      <c r="BM497">
        <v>242</v>
      </c>
      <c r="BN497" s="165" t="str">
        <f t="shared" si="142"/>
        <v>2年目一般会計繰入金242</v>
      </c>
      <c r="BO497" s="165" t="str">
        <f>IFERROR(+VLOOKUP(BN497,インプットシート!$B:$Z,25,0),"")</f>
        <v/>
      </c>
      <c r="BP497" s="165" t="str">
        <f>IFERROR(+VLOOKUP(BN497,インプットシート!$B:$Z,21,0),"")</f>
        <v/>
      </c>
      <c r="BQ497">
        <v>242</v>
      </c>
      <c r="BR497" s="165" t="str">
        <f t="shared" si="143"/>
        <v>2年目賃金（職員）242</v>
      </c>
      <c r="BS497" s="165" t="str">
        <f>IFERROR(+VLOOKUP(BR497,インプットシート!$B:$Z,25,0),"")</f>
        <v/>
      </c>
      <c r="BT497" s="165" t="str">
        <f>IFERROR(+VLOOKUP(BR497,インプットシート!$B:$Z,21,0),"")</f>
        <v/>
      </c>
    </row>
    <row r="498" spans="1:72">
      <c r="A498">
        <v>243</v>
      </c>
      <c r="B498" s="165" t="str">
        <f t="shared" si="126"/>
        <v>2年目謝金243</v>
      </c>
      <c r="C498" s="165" t="str">
        <f>IFERROR(+VLOOKUP(B498,インプットシート!$B:$Z,25,0),"")</f>
        <v/>
      </c>
      <c r="D498" s="165" t="str">
        <f>IFERROR(+VLOOKUP(B498,インプットシート!$B:$Z,21,0),"")</f>
        <v/>
      </c>
      <c r="E498">
        <v>243</v>
      </c>
      <c r="F498" s="165" t="str">
        <f t="shared" si="127"/>
        <v>2年目旅費243</v>
      </c>
      <c r="G498" s="165" t="str">
        <f>IFERROR(+VLOOKUP(F498,インプットシート!$B:$Z,25,0),"")</f>
        <v/>
      </c>
      <c r="H498" s="165" t="str">
        <f>IFERROR(+VLOOKUP(F498,インプットシート!$B:$Z,21,0),"")</f>
        <v/>
      </c>
      <c r="I498">
        <v>243</v>
      </c>
      <c r="J498" s="165" t="str">
        <f t="shared" si="128"/>
        <v>2年目賃金（アルバイト）243</v>
      </c>
      <c r="K498" s="165" t="str">
        <f>IFERROR(+VLOOKUP(J498,インプットシート!$B:$Z,25,0),"")</f>
        <v/>
      </c>
      <c r="L498" s="165" t="str">
        <f>IFERROR(+VLOOKUP(J498,インプットシート!$B:$Z,21,0),"")</f>
        <v/>
      </c>
      <c r="M498">
        <v>243</v>
      </c>
      <c r="N498" s="165" t="str">
        <f t="shared" si="129"/>
        <v>2年目家賃243</v>
      </c>
      <c r="O498" s="165" t="str">
        <f>IFERROR(+VLOOKUP(N498,インプットシート!$B:$Z,25,0),"")</f>
        <v/>
      </c>
      <c r="P498" s="165" t="str">
        <f>IFERROR(+VLOOKUP(N498,インプットシート!$B:$Z,21,0),"")</f>
        <v/>
      </c>
      <c r="Q498">
        <v>243</v>
      </c>
      <c r="R498" s="165" t="str">
        <f t="shared" si="130"/>
        <v>2年目光熱水費243</v>
      </c>
      <c r="S498" s="165" t="str">
        <f>IFERROR(+VLOOKUP(R498,インプットシート!$B:$Z,25,0),"")</f>
        <v/>
      </c>
      <c r="T498" s="165" t="str">
        <f>IFERROR(+VLOOKUP(R498,インプットシート!$B:$Z,21,0),"")</f>
        <v/>
      </c>
      <c r="U498">
        <v>243</v>
      </c>
      <c r="V498" s="165" t="str">
        <f t="shared" si="131"/>
        <v>2年目備品購入費243</v>
      </c>
      <c r="W498" s="165" t="str">
        <f>IFERROR(+VLOOKUP(V498,インプットシート!$B:$Z,25,0),"")</f>
        <v/>
      </c>
      <c r="X498" s="165" t="str">
        <f>IFERROR(+VLOOKUP(V498,インプットシート!$B:$Z,21,0),"")</f>
        <v/>
      </c>
      <c r="Y498">
        <v>243</v>
      </c>
      <c r="Z498" s="165" t="str">
        <f t="shared" si="132"/>
        <v>2年目消耗品費243</v>
      </c>
      <c r="AA498" s="165" t="str">
        <f>IFERROR(+VLOOKUP(Z498,インプットシート!$B:$Z,25,0),"")</f>
        <v/>
      </c>
      <c r="AB498" s="165" t="str">
        <f>IFERROR(+VLOOKUP(Z498,インプットシート!$B:$Z,21,0),"")</f>
        <v/>
      </c>
      <c r="AC498">
        <v>243</v>
      </c>
      <c r="AD498" s="165" t="str">
        <f t="shared" si="133"/>
        <v>2年目借料損料243</v>
      </c>
      <c r="AE498" s="165" t="str">
        <f>IFERROR(+VLOOKUP(AD498,インプットシート!$B:$Z,25,0),"")</f>
        <v/>
      </c>
      <c r="AF498" s="165" t="str">
        <f>IFERROR(+VLOOKUP(AD498,インプットシート!$B:$Z,21,0),"")</f>
        <v/>
      </c>
      <c r="AG498">
        <v>243</v>
      </c>
      <c r="AH498" s="165" t="str">
        <f t="shared" si="134"/>
        <v>2年目印刷製本費243</v>
      </c>
      <c r="AI498" s="165" t="str">
        <f>IFERROR(+VLOOKUP(AH498,インプットシート!$B:$Z,25,0),"")</f>
        <v/>
      </c>
      <c r="AJ498" s="165" t="str">
        <f>IFERROR(+VLOOKUP(AH498,インプットシート!$B:$Z,21,0),"")</f>
        <v/>
      </c>
      <c r="AK498">
        <v>243</v>
      </c>
      <c r="AL498" s="165" t="str">
        <f t="shared" si="135"/>
        <v>2年目通信運搬費243</v>
      </c>
      <c r="AM498" s="165" t="str">
        <f>IFERROR(+VLOOKUP(AL498,インプットシート!$B:$Z,25,0),"")</f>
        <v/>
      </c>
      <c r="AN498" s="165" t="str">
        <f>IFERROR(+VLOOKUP(AL498,インプットシート!$B:$Z,21,0),"")</f>
        <v/>
      </c>
      <c r="AO498">
        <v>243</v>
      </c>
      <c r="AP498" s="165" t="str">
        <f t="shared" si="136"/>
        <v>2年目委託費243</v>
      </c>
      <c r="AQ498" s="165" t="str">
        <f>IFERROR(+VLOOKUP(AP498,インプットシート!$B:$Z,25,0),"")</f>
        <v/>
      </c>
      <c r="AR498" s="165" t="str">
        <f>IFERROR(+VLOOKUP(AP498,インプットシート!$B:$Z,21,0),"")</f>
        <v/>
      </c>
      <c r="AS498">
        <v>243</v>
      </c>
      <c r="AT498" s="165" t="str">
        <f t="shared" si="137"/>
        <v>2年目雑役務費243</v>
      </c>
      <c r="AU498" s="165" t="str">
        <f>IFERROR(+VLOOKUP(AT498,インプットシート!$B:$Z,25,0),"")</f>
        <v/>
      </c>
      <c r="AV498" s="165" t="str">
        <f>IFERROR(+VLOOKUP(AT498,インプットシート!$B:$Z,21,0),"")</f>
        <v/>
      </c>
      <c r="AW498">
        <v>243</v>
      </c>
      <c r="AX498" s="165" t="str">
        <f t="shared" si="138"/>
        <v>2年目保険料243</v>
      </c>
      <c r="AY498" s="165" t="str">
        <f>IFERROR(+VLOOKUP(AX498,インプットシート!$B:$Z,25,0),"")</f>
        <v/>
      </c>
      <c r="AZ498" s="165" t="str">
        <f>IFERROR(+VLOOKUP(AX498,インプットシート!$B:$Z,21,0),"")</f>
        <v/>
      </c>
      <c r="BA498">
        <v>243</v>
      </c>
      <c r="BB498" s="165" t="str">
        <f t="shared" si="139"/>
        <v>2年目その他の経費243</v>
      </c>
      <c r="BC498" s="165" t="str">
        <f>IFERROR(+VLOOKUP(BB498,インプットシート!$B:$Z,25,0),"")</f>
        <v/>
      </c>
      <c r="BD498" s="165" t="str">
        <f>IFERROR(+VLOOKUP(BB498,インプットシート!$B:$Z,21,0),"")</f>
        <v/>
      </c>
      <c r="BE498">
        <v>243</v>
      </c>
      <c r="BF498" s="165" t="str">
        <f t="shared" si="140"/>
        <v>2年目参加費収入243</v>
      </c>
      <c r="BG498" s="165" t="str">
        <f>IFERROR(+VLOOKUP(BF498,インプットシート!$B:$Z,25,0),"")</f>
        <v/>
      </c>
      <c r="BH498" s="165" t="str">
        <f>IFERROR(+VLOOKUP(BF498,インプットシート!$B:$Z,21,0),"")</f>
        <v/>
      </c>
      <c r="BI498">
        <v>243</v>
      </c>
      <c r="BJ498" s="165" t="str">
        <f t="shared" si="141"/>
        <v>2年目寄付金・協賛金収入243</v>
      </c>
      <c r="BK498" s="165" t="str">
        <f>IFERROR(+VLOOKUP(BJ498,インプットシート!$B:$Z,25,0),"")</f>
        <v/>
      </c>
      <c r="BL498" s="165" t="str">
        <f>IFERROR(+VLOOKUP(BJ498,インプットシート!$B:$Z,21,0),"")</f>
        <v/>
      </c>
      <c r="BM498">
        <v>243</v>
      </c>
      <c r="BN498" s="165" t="str">
        <f t="shared" si="142"/>
        <v>2年目一般会計繰入金243</v>
      </c>
      <c r="BO498" s="165" t="str">
        <f>IFERROR(+VLOOKUP(BN498,インプットシート!$B:$Z,25,0),"")</f>
        <v/>
      </c>
      <c r="BP498" s="165" t="str">
        <f>IFERROR(+VLOOKUP(BN498,インプットシート!$B:$Z,21,0),"")</f>
        <v/>
      </c>
      <c r="BQ498">
        <v>243</v>
      </c>
      <c r="BR498" s="165" t="str">
        <f t="shared" si="143"/>
        <v>2年目賃金（職員）243</v>
      </c>
      <c r="BS498" s="165" t="str">
        <f>IFERROR(+VLOOKUP(BR498,インプットシート!$B:$Z,25,0),"")</f>
        <v/>
      </c>
      <c r="BT498" s="165" t="str">
        <f>IFERROR(+VLOOKUP(BR498,インプットシート!$B:$Z,21,0),"")</f>
        <v/>
      </c>
    </row>
    <row r="499" spans="1:72">
      <c r="A499">
        <v>244</v>
      </c>
      <c r="B499" s="165" t="str">
        <f t="shared" si="126"/>
        <v>2年目謝金244</v>
      </c>
      <c r="C499" s="165" t="str">
        <f>IFERROR(+VLOOKUP(B499,インプットシート!$B:$Z,25,0),"")</f>
        <v/>
      </c>
      <c r="D499" s="165" t="str">
        <f>IFERROR(+VLOOKUP(B499,インプットシート!$B:$Z,21,0),"")</f>
        <v/>
      </c>
      <c r="E499">
        <v>244</v>
      </c>
      <c r="F499" s="165" t="str">
        <f t="shared" si="127"/>
        <v>2年目旅費244</v>
      </c>
      <c r="G499" s="165" t="str">
        <f>IFERROR(+VLOOKUP(F499,インプットシート!$B:$Z,25,0),"")</f>
        <v/>
      </c>
      <c r="H499" s="165" t="str">
        <f>IFERROR(+VLOOKUP(F499,インプットシート!$B:$Z,21,0),"")</f>
        <v/>
      </c>
      <c r="I499">
        <v>244</v>
      </c>
      <c r="J499" s="165" t="str">
        <f t="shared" si="128"/>
        <v>2年目賃金（アルバイト）244</v>
      </c>
      <c r="K499" s="165" t="str">
        <f>IFERROR(+VLOOKUP(J499,インプットシート!$B:$Z,25,0),"")</f>
        <v/>
      </c>
      <c r="L499" s="165" t="str">
        <f>IFERROR(+VLOOKUP(J499,インプットシート!$B:$Z,21,0),"")</f>
        <v/>
      </c>
      <c r="M499">
        <v>244</v>
      </c>
      <c r="N499" s="165" t="str">
        <f t="shared" si="129"/>
        <v>2年目家賃244</v>
      </c>
      <c r="O499" s="165" t="str">
        <f>IFERROR(+VLOOKUP(N499,インプットシート!$B:$Z,25,0),"")</f>
        <v/>
      </c>
      <c r="P499" s="165" t="str">
        <f>IFERROR(+VLOOKUP(N499,インプットシート!$B:$Z,21,0),"")</f>
        <v/>
      </c>
      <c r="Q499">
        <v>244</v>
      </c>
      <c r="R499" s="165" t="str">
        <f t="shared" si="130"/>
        <v>2年目光熱水費244</v>
      </c>
      <c r="S499" s="165" t="str">
        <f>IFERROR(+VLOOKUP(R499,インプットシート!$B:$Z,25,0),"")</f>
        <v/>
      </c>
      <c r="T499" s="165" t="str">
        <f>IFERROR(+VLOOKUP(R499,インプットシート!$B:$Z,21,0),"")</f>
        <v/>
      </c>
      <c r="U499">
        <v>244</v>
      </c>
      <c r="V499" s="165" t="str">
        <f t="shared" si="131"/>
        <v>2年目備品購入費244</v>
      </c>
      <c r="W499" s="165" t="str">
        <f>IFERROR(+VLOOKUP(V499,インプットシート!$B:$Z,25,0),"")</f>
        <v/>
      </c>
      <c r="X499" s="165" t="str">
        <f>IFERROR(+VLOOKUP(V499,インプットシート!$B:$Z,21,0),"")</f>
        <v/>
      </c>
      <c r="Y499">
        <v>244</v>
      </c>
      <c r="Z499" s="165" t="str">
        <f t="shared" si="132"/>
        <v>2年目消耗品費244</v>
      </c>
      <c r="AA499" s="165" t="str">
        <f>IFERROR(+VLOOKUP(Z499,インプットシート!$B:$Z,25,0),"")</f>
        <v/>
      </c>
      <c r="AB499" s="165" t="str">
        <f>IFERROR(+VLOOKUP(Z499,インプットシート!$B:$Z,21,0),"")</f>
        <v/>
      </c>
      <c r="AC499">
        <v>244</v>
      </c>
      <c r="AD499" s="165" t="str">
        <f t="shared" si="133"/>
        <v>2年目借料損料244</v>
      </c>
      <c r="AE499" s="165" t="str">
        <f>IFERROR(+VLOOKUP(AD499,インプットシート!$B:$Z,25,0),"")</f>
        <v/>
      </c>
      <c r="AF499" s="165" t="str">
        <f>IFERROR(+VLOOKUP(AD499,インプットシート!$B:$Z,21,0),"")</f>
        <v/>
      </c>
      <c r="AG499">
        <v>244</v>
      </c>
      <c r="AH499" s="165" t="str">
        <f t="shared" si="134"/>
        <v>2年目印刷製本費244</v>
      </c>
      <c r="AI499" s="165" t="str">
        <f>IFERROR(+VLOOKUP(AH499,インプットシート!$B:$Z,25,0),"")</f>
        <v/>
      </c>
      <c r="AJ499" s="165" t="str">
        <f>IFERROR(+VLOOKUP(AH499,インプットシート!$B:$Z,21,0),"")</f>
        <v/>
      </c>
      <c r="AK499">
        <v>244</v>
      </c>
      <c r="AL499" s="165" t="str">
        <f t="shared" si="135"/>
        <v>2年目通信運搬費244</v>
      </c>
      <c r="AM499" s="165" t="str">
        <f>IFERROR(+VLOOKUP(AL499,インプットシート!$B:$Z,25,0),"")</f>
        <v/>
      </c>
      <c r="AN499" s="165" t="str">
        <f>IFERROR(+VLOOKUP(AL499,インプットシート!$B:$Z,21,0),"")</f>
        <v/>
      </c>
      <c r="AO499">
        <v>244</v>
      </c>
      <c r="AP499" s="165" t="str">
        <f t="shared" si="136"/>
        <v>2年目委託費244</v>
      </c>
      <c r="AQ499" s="165" t="str">
        <f>IFERROR(+VLOOKUP(AP499,インプットシート!$B:$Z,25,0),"")</f>
        <v/>
      </c>
      <c r="AR499" s="165" t="str">
        <f>IFERROR(+VLOOKUP(AP499,インプットシート!$B:$Z,21,0),"")</f>
        <v/>
      </c>
      <c r="AS499">
        <v>244</v>
      </c>
      <c r="AT499" s="165" t="str">
        <f t="shared" si="137"/>
        <v>2年目雑役務費244</v>
      </c>
      <c r="AU499" s="165" t="str">
        <f>IFERROR(+VLOOKUP(AT499,インプットシート!$B:$Z,25,0),"")</f>
        <v/>
      </c>
      <c r="AV499" s="165" t="str">
        <f>IFERROR(+VLOOKUP(AT499,インプットシート!$B:$Z,21,0),"")</f>
        <v/>
      </c>
      <c r="AW499">
        <v>244</v>
      </c>
      <c r="AX499" s="165" t="str">
        <f t="shared" si="138"/>
        <v>2年目保険料244</v>
      </c>
      <c r="AY499" s="165" t="str">
        <f>IFERROR(+VLOOKUP(AX499,インプットシート!$B:$Z,25,0),"")</f>
        <v/>
      </c>
      <c r="AZ499" s="165" t="str">
        <f>IFERROR(+VLOOKUP(AX499,インプットシート!$B:$Z,21,0),"")</f>
        <v/>
      </c>
      <c r="BA499">
        <v>244</v>
      </c>
      <c r="BB499" s="165" t="str">
        <f t="shared" si="139"/>
        <v>2年目その他の経費244</v>
      </c>
      <c r="BC499" s="165" t="str">
        <f>IFERROR(+VLOOKUP(BB499,インプットシート!$B:$Z,25,0),"")</f>
        <v/>
      </c>
      <c r="BD499" s="165" t="str">
        <f>IFERROR(+VLOOKUP(BB499,インプットシート!$B:$Z,21,0),"")</f>
        <v/>
      </c>
      <c r="BE499">
        <v>244</v>
      </c>
      <c r="BF499" s="165" t="str">
        <f t="shared" si="140"/>
        <v>2年目参加費収入244</v>
      </c>
      <c r="BG499" s="165" t="str">
        <f>IFERROR(+VLOOKUP(BF499,インプットシート!$B:$Z,25,0),"")</f>
        <v/>
      </c>
      <c r="BH499" s="165" t="str">
        <f>IFERROR(+VLOOKUP(BF499,インプットシート!$B:$Z,21,0),"")</f>
        <v/>
      </c>
      <c r="BI499">
        <v>244</v>
      </c>
      <c r="BJ499" s="165" t="str">
        <f t="shared" si="141"/>
        <v>2年目寄付金・協賛金収入244</v>
      </c>
      <c r="BK499" s="165" t="str">
        <f>IFERROR(+VLOOKUP(BJ499,インプットシート!$B:$Z,25,0),"")</f>
        <v/>
      </c>
      <c r="BL499" s="165" t="str">
        <f>IFERROR(+VLOOKUP(BJ499,インプットシート!$B:$Z,21,0),"")</f>
        <v/>
      </c>
      <c r="BM499">
        <v>244</v>
      </c>
      <c r="BN499" s="165" t="str">
        <f t="shared" si="142"/>
        <v>2年目一般会計繰入金244</v>
      </c>
      <c r="BO499" s="165" t="str">
        <f>IFERROR(+VLOOKUP(BN499,インプットシート!$B:$Z,25,0),"")</f>
        <v/>
      </c>
      <c r="BP499" s="165" t="str">
        <f>IFERROR(+VLOOKUP(BN499,インプットシート!$B:$Z,21,0),"")</f>
        <v/>
      </c>
      <c r="BQ499">
        <v>244</v>
      </c>
      <c r="BR499" s="165" t="str">
        <f t="shared" si="143"/>
        <v>2年目賃金（職員）244</v>
      </c>
      <c r="BS499" s="165" t="str">
        <f>IFERROR(+VLOOKUP(BR499,インプットシート!$B:$Z,25,0),"")</f>
        <v/>
      </c>
      <c r="BT499" s="165" t="str">
        <f>IFERROR(+VLOOKUP(BR499,インプットシート!$B:$Z,21,0),"")</f>
        <v/>
      </c>
    </row>
    <row r="500" spans="1:72">
      <c r="A500">
        <v>245</v>
      </c>
      <c r="B500" s="165" t="str">
        <f t="shared" si="126"/>
        <v>2年目謝金245</v>
      </c>
      <c r="C500" s="165" t="str">
        <f>IFERROR(+VLOOKUP(B500,インプットシート!$B:$Z,25,0),"")</f>
        <v/>
      </c>
      <c r="D500" s="165" t="str">
        <f>IFERROR(+VLOOKUP(B500,インプットシート!$B:$Z,21,0),"")</f>
        <v/>
      </c>
      <c r="E500">
        <v>245</v>
      </c>
      <c r="F500" s="165" t="str">
        <f t="shared" si="127"/>
        <v>2年目旅費245</v>
      </c>
      <c r="G500" s="165" t="str">
        <f>IFERROR(+VLOOKUP(F500,インプットシート!$B:$Z,25,0),"")</f>
        <v/>
      </c>
      <c r="H500" s="165" t="str">
        <f>IFERROR(+VLOOKUP(F500,インプットシート!$B:$Z,21,0),"")</f>
        <v/>
      </c>
      <c r="I500">
        <v>245</v>
      </c>
      <c r="J500" s="165" t="str">
        <f t="shared" si="128"/>
        <v>2年目賃金（アルバイト）245</v>
      </c>
      <c r="K500" s="165" t="str">
        <f>IFERROR(+VLOOKUP(J500,インプットシート!$B:$Z,25,0),"")</f>
        <v/>
      </c>
      <c r="L500" s="165" t="str">
        <f>IFERROR(+VLOOKUP(J500,インプットシート!$B:$Z,21,0),"")</f>
        <v/>
      </c>
      <c r="M500">
        <v>245</v>
      </c>
      <c r="N500" s="165" t="str">
        <f t="shared" si="129"/>
        <v>2年目家賃245</v>
      </c>
      <c r="O500" s="165" t="str">
        <f>IFERROR(+VLOOKUP(N500,インプットシート!$B:$Z,25,0),"")</f>
        <v/>
      </c>
      <c r="P500" s="165" t="str">
        <f>IFERROR(+VLOOKUP(N500,インプットシート!$B:$Z,21,0),"")</f>
        <v/>
      </c>
      <c r="Q500">
        <v>245</v>
      </c>
      <c r="R500" s="165" t="str">
        <f t="shared" si="130"/>
        <v>2年目光熱水費245</v>
      </c>
      <c r="S500" s="165" t="str">
        <f>IFERROR(+VLOOKUP(R500,インプットシート!$B:$Z,25,0),"")</f>
        <v/>
      </c>
      <c r="T500" s="165" t="str">
        <f>IFERROR(+VLOOKUP(R500,インプットシート!$B:$Z,21,0),"")</f>
        <v/>
      </c>
      <c r="U500">
        <v>245</v>
      </c>
      <c r="V500" s="165" t="str">
        <f t="shared" si="131"/>
        <v>2年目備品購入費245</v>
      </c>
      <c r="W500" s="165" t="str">
        <f>IFERROR(+VLOOKUP(V500,インプットシート!$B:$Z,25,0),"")</f>
        <v/>
      </c>
      <c r="X500" s="165" t="str">
        <f>IFERROR(+VLOOKUP(V500,インプットシート!$B:$Z,21,0),"")</f>
        <v/>
      </c>
      <c r="Y500">
        <v>245</v>
      </c>
      <c r="Z500" s="165" t="str">
        <f t="shared" si="132"/>
        <v>2年目消耗品費245</v>
      </c>
      <c r="AA500" s="165" t="str">
        <f>IFERROR(+VLOOKUP(Z500,インプットシート!$B:$Z,25,0),"")</f>
        <v/>
      </c>
      <c r="AB500" s="165" t="str">
        <f>IFERROR(+VLOOKUP(Z500,インプットシート!$B:$Z,21,0),"")</f>
        <v/>
      </c>
      <c r="AC500">
        <v>245</v>
      </c>
      <c r="AD500" s="165" t="str">
        <f t="shared" si="133"/>
        <v>2年目借料損料245</v>
      </c>
      <c r="AE500" s="165" t="str">
        <f>IFERROR(+VLOOKUP(AD500,インプットシート!$B:$Z,25,0),"")</f>
        <v/>
      </c>
      <c r="AF500" s="165" t="str">
        <f>IFERROR(+VLOOKUP(AD500,インプットシート!$B:$Z,21,0),"")</f>
        <v/>
      </c>
      <c r="AG500">
        <v>245</v>
      </c>
      <c r="AH500" s="165" t="str">
        <f t="shared" si="134"/>
        <v>2年目印刷製本費245</v>
      </c>
      <c r="AI500" s="165" t="str">
        <f>IFERROR(+VLOOKUP(AH500,インプットシート!$B:$Z,25,0),"")</f>
        <v/>
      </c>
      <c r="AJ500" s="165" t="str">
        <f>IFERROR(+VLOOKUP(AH500,インプットシート!$B:$Z,21,0),"")</f>
        <v/>
      </c>
      <c r="AK500">
        <v>245</v>
      </c>
      <c r="AL500" s="165" t="str">
        <f t="shared" si="135"/>
        <v>2年目通信運搬費245</v>
      </c>
      <c r="AM500" s="165" t="str">
        <f>IFERROR(+VLOOKUP(AL500,インプットシート!$B:$Z,25,0),"")</f>
        <v/>
      </c>
      <c r="AN500" s="165" t="str">
        <f>IFERROR(+VLOOKUP(AL500,インプットシート!$B:$Z,21,0),"")</f>
        <v/>
      </c>
      <c r="AO500">
        <v>245</v>
      </c>
      <c r="AP500" s="165" t="str">
        <f t="shared" si="136"/>
        <v>2年目委託費245</v>
      </c>
      <c r="AQ500" s="165" t="str">
        <f>IFERROR(+VLOOKUP(AP500,インプットシート!$B:$Z,25,0),"")</f>
        <v/>
      </c>
      <c r="AR500" s="165" t="str">
        <f>IFERROR(+VLOOKUP(AP500,インプットシート!$B:$Z,21,0),"")</f>
        <v/>
      </c>
      <c r="AS500">
        <v>245</v>
      </c>
      <c r="AT500" s="165" t="str">
        <f t="shared" si="137"/>
        <v>2年目雑役務費245</v>
      </c>
      <c r="AU500" s="165" t="str">
        <f>IFERROR(+VLOOKUP(AT500,インプットシート!$B:$Z,25,0),"")</f>
        <v/>
      </c>
      <c r="AV500" s="165" t="str">
        <f>IFERROR(+VLOOKUP(AT500,インプットシート!$B:$Z,21,0),"")</f>
        <v/>
      </c>
      <c r="AW500">
        <v>245</v>
      </c>
      <c r="AX500" s="165" t="str">
        <f t="shared" si="138"/>
        <v>2年目保険料245</v>
      </c>
      <c r="AY500" s="165" t="str">
        <f>IFERROR(+VLOOKUP(AX500,インプットシート!$B:$Z,25,0),"")</f>
        <v/>
      </c>
      <c r="AZ500" s="165" t="str">
        <f>IFERROR(+VLOOKUP(AX500,インプットシート!$B:$Z,21,0),"")</f>
        <v/>
      </c>
      <c r="BA500">
        <v>245</v>
      </c>
      <c r="BB500" s="165" t="str">
        <f t="shared" si="139"/>
        <v>2年目その他の経費245</v>
      </c>
      <c r="BC500" s="165" t="str">
        <f>IFERROR(+VLOOKUP(BB500,インプットシート!$B:$Z,25,0),"")</f>
        <v/>
      </c>
      <c r="BD500" s="165" t="str">
        <f>IFERROR(+VLOOKUP(BB500,インプットシート!$B:$Z,21,0),"")</f>
        <v/>
      </c>
      <c r="BE500">
        <v>245</v>
      </c>
      <c r="BF500" s="165" t="str">
        <f t="shared" si="140"/>
        <v>2年目参加費収入245</v>
      </c>
      <c r="BG500" s="165" t="str">
        <f>IFERROR(+VLOOKUP(BF500,インプットシート!$B:$Z,25,0),"")</f>
        <v/>
      </c>
      <c r="BH500" s="165" t="str">
        <f>IFERROR(+VLOOKUP(BF500,インプットシート!$B:$Z,21,0),"")</f>
        <v/>
      </c>
      <c r="BI500">
        <v>245</v>
      </c>
      <c r="BJ500" s="165" t="str">
        <f t="shared" si="141"/>
        <v>2年目寄付金・協賛金収入245</v>
      </c>
      <c r="BK500" s="165" t="str">
        <f>IFERROR(+VLOOKUP(BJ500,インプットシート!$B:$Z,25,0),"")</f>
        <v/>
      </c>
      <c r="BL500" s="165" t="str">
        <f>IFERROR(+VLOOKUP(BJ500,インプットシート!$B:$Z,21,0),"")</f>
        <v/>
      </c>
      <c r="BM500">
        <v>245</v>
      </c>
      <c r="BN500" s="165" t="str">
        <f t="shared" si="142"/>
        <v>2年目一般会計繰入金245</v>
      </c>
      <c r="BO500" s="165" t="str">
        <f>IFERROR(+VLOOKUP(BN500,インプットシート!$B:$Z,25,0),"")</f>
        <v/>
      </c>
      <c r="BP500" s="165" t="str">
        <f>IFERROR(+VLOOKUP(BN500,インプットシート!$B:$Z,21,0),"")</f>
        <v/>
      </c>
      <c r="BQ500">
        <v>245</v>
      </c>
      <c r="BR500" s="165" t="str">
        <f t="shared" si="143"/>
        <v>2年目賃金（職員）245</v>
      </c>
      <c r="BS500" s="165" t="str">
        <f>IFERROR(+VLOOKUP(BR500,インプットシート!$B:$Z,25,0),"")</f>
        <v/>
      </c>
      <c r="BT500" s="165" t="str">
        <f>IFERROR(+VLOOKUP(BR500,インプットシート!$B:$Z,21,0),"")</f>
        <v/>
      </c>
    </row>
    <row r="501" spans="1:72">
      <c r="A501">
        <v>246</v>
      </c>
      <c r="B501" s="165" t="str">
        <f t="shared" si="126"/>
        <v>2年目謝金246</v>
      </c>
      <c r="C501" s="165" t="str">
        <f>IFERROR(+VLOOKUP(B501,インプットシート!$B:$Z,25,0),"")</f>
        <v/>
      </c>
      <c r="D501" s="165" t="str">
        <f>IFERROR(+VLOOKUP(B501,インプットシート!$B:$Z,21,0),"")</f>
        <v/>
      </c>
      <c r="E501">
        <v>246</v>
      </c>
      <c r="F501" s="165" t="str">
        <f t="shared" si="127"/>
        <v>2年目旅費246</v>
      </c>
      <c r="G501" s="165" t="str">
        <f>IFERROR(+VLOOKUP(F501,インプットシート!$B:$Z,25,0),"")</f>
        <v/>
      </c>
      <c r="H501" s="165" t="str">
        <f>IFERROR(+VLOOKUP(F501,インプットシート!$B:$Z,21,0),"")</f>
        <v/>
      </c>
      <c r="I501">
        <v>246</v>
      </c>
      <c r="J501" s="165" t="str">
        <f t="shared" si="128"/>
        <v>2年目賃金（アルバイト）246</v>
      </c>
      <c r="K501" s="165" t="str">
        <f>IFERROR(+VLOOKUP(J501,インプットシート!$B:$Z,25,0),"")</f>
        <v/>
      </c>
      <c r="L501" s="165" t="str">
        <f>IFERROR(+VLOOKUP(J501,インプットシート!$B:$Z,21,0),"")</f>
        <v/>
      </c>
      <c r="M501">
        <v>246</v>
      </c>
      <c r="N501" s="165" t="str">
        <f t="shared" si="129"/>
        <v>2年目家賃246</v>
      </c>
      <c r="O501" s="165" t="str">
        <f>IFERROR(+VLOOKUP(N501,インプットシート!$B:$Z,25,0),"")</f>
        <v/>
      </c>
      <c r="P501" s="165" t="str">
        <f>IFERROR(+VLOOKUP(N501,インプットシート!$B:$Z,21,0),"")</f>
        <v/>
      </c>
      <c r="Q501">
        <v>246</v>
      </c>
      <c r="R501" s="165" t="str">
        <f t="shared" si="130"/>
        <v>2年目光熱水費246</v>
      </c>
      <c r="S501" s="165" t="str">
        <f>IFERROR(+VLOOKUP(R501,インプットシート!$B:$Z,25,0),"")</f>
        <v/>
      </c>
      <c r="T501" s="165" t="str">
        <f>IFERROR(+VLOOKUP(R501,インプットシート!$B:$Z,21,0),"")</f>
        <v/>
      </c>
      <c r="U501">
        <v>246</v>
      </c>
      <c r="V501" s="165" t="str">
        <f t="shared" si="131"/>
        <v>2年目備品購入費246</v>
      </c>
      <c r="W501" s="165" t="str">
        <f>IFERROR(+VLOOKUP(V501,インプットシート!$B:$Z,25,0),"")</f>
        <v/>
      </c>
      <c r="X501" s="165" t="str">
        <f>IFERROR(+VLOOKUP(V501,インプットシート!$B:$Z,21,0),"")</f>
        <v/>
      </c>
      <c r="Y501">
        <v>246</v>
      </c>
      <c r="Z501" s="165" t="str">
        <f t="shared" si="132"/>
        <v>2年目消耗品費246</v>
      </c>
      <c r="AA501" s="165" t="str">
        <f>IFERROR(+VLOOKUP(Z501,インプットシート!$B:$Z,25,0),"")</f>
        <v/>
      </c>
      <c r="AB501" s="165" t="str">
        <f>IFERROR(+VLOOKUP(Z501,インプットシート!$B:$Z,21,0),"")</f>
        <v/>
      </c>
      <c r="AC501">
        <v>246</v>
      </c>
      <c r="AD501" s="165" t="str">
        <f t="shared" si="133"/>
        <v>2年目借料損料246</v>
      </c>
      <c r="AE501" s="165" t="str">
        <f>IFERROR(+VLOOKUP(AD501,インプットシート!$B:$Z,25,0),"")</f>
        <v/>
      </c>
      <c r="AF501" s="165" t="str">
        <f>IFERROR(+VLOOKUP(AD501,インプットシート!$B:$Z,21,0),"")</f>
        <v/>
      </c>
      <c r="AG501">
        <v>246</v>
      </c>
      <c r="AH501" s="165" t="str">
        <f t="shared" si="134"/>
        <v>2年目印刷製本費246</v>
      </c>
      <c r="AI501" s="165" t="str">
        <f>IFERROR(+VLOOKUP(AH501,インプットシート!$B:$Z,25,0),"")</f>
        <v/>
      </c>
      <c r="AJ501" s="165" t="str">
        <f>IFERROR(+VLOOKUP(AH501,インプットシート!$B:$Z,21,0),"")</f>
        <v/>
      </c>
      <c r="AK501">
        <v>246</v>
      </c>
      <c r="AL501" s="165" t="str">
        <f t="shared" si="135"/>
        <v>2年目通信運搬費246</v>
      </c>
      <c r="AM501" s="165" t="str">
        <f>IFERROR(+VLOOKUP(AL501,インプットシート!$B:$Z,25,0),"")</f>
        <v/>
      </c>
      <c r="AN501" s="165" t="str">
        <f>IFERROR(+VLOOKUP(AL501,インプットシート!$B:$Z,21,0),"")</f>
        <v/>
      </c>
      <c r="AO501">
        <v>246</v>
      </c>
      <c r="AP501" s="165" t="str">
        <f t="shared" si="136"/>
        <v>2年目委託費246</v>
      </c>
      <c r="AQ501" s="165" t="str">
        <f>IFERROR(+VLOOKUP(AP501,インプットシート!$B:$Z,25,0),"")</f>
        <v/>
      </c>
      <c r="AR501" s="165" t="str">
        <f>IFERROR(+VLOOKUP(AP501,インプットシート!$B:$Z,21,0),"")</f>
        <v/>
      </c>
      <c r="AS501">
        <v>246</v>
      </c>
      <c r="AT501" s="165" t="str">
        <f t="shared" si="137"/>
        <v>2年目雑役務費246</v>
      </c>
      <c r="AU501" s="165" t="str">
        <f>IFERROR(+VLOOKUP(AT501,インプットシート!$B:$Z,25,0),"")</f>
        <v/>
      </c>
      <c r="AV501" s="165" t="str">
        <f>IFERROR(+VLOOKUP(AT501,インプットシート!$B:$Z,21,0),"")</f>
        <v/>
      </c>
      <c r="AW501">
        <v>246</v>
      </c>
      <c r="AX501" s="165" t="str">
        <f t="shared" si="138"/>
        <v>2年目保険料246</v>
      </c>
      <c r="AY501" s="165" t="str">
        <f>IFERROR(+VLOOKUP(AX501,インプットシート!$B:$Z,25,0),"")</f>
        <v/>
      </c>
      <c r="AZ501" s="165" t="str">
        <f>IFERROR(+VLOOKUP(AX501,インプットシート!$B:$Z,21,0),"")</f>
        <v/>
      </c>
      <c r="BA501">
        <v>246</v>
      </c>
      <c r="BB501" s="165" t="str">
        <f t="shared" si="139"/>
        <v>2年目その他の経費246</v>
      </c>
      <c r="BC501" s="165" t="str">
        <f>IFERROR(+VLOOKUP(BB501,インプットシート!$B:$Z,25,0),"")</f>
        <v/>
      </c>
      <c r="BD501" s="165" t="str">
        <f>IFERROR(+VLOOKUP(BB501,インプットシート!$B:$Z,21,0),"")</f>
        <v/>
      </c>
      <c r="BE501">
        <v>246</v>
      </c>
      <c r="BF501" s="165" t="str">
        <f t="shared" si="140"/>
        <v>2年目参加費収入246</v>
      </c>
      <c r="BG501" s="165" t="str">
        <f>IFERROR(+VLOOKUP(BF501,インプットシート!$B:$Z,25,0),"")</f>
        <v/>
      </c>
      <c r="BH501" s="165" t="str">
        <f>IFERROR(+VLOOKUP(BF501,インプットシート!$B:$Z,21,0),"")</f>
        <v/>
      </c>
      <c r="BI501">
        <v>246</v>
      </c>
      <c r="BJ501" s="165" t="str">
        <f t="shared" si="141"/>
        <v>2年目寄付金・協賛金収入246</v>
      </c>
      <c r="BK501" s="165" t="str">
        <f>IFERROR(+VLOOKUP(BJ501,インプットシート!$B:$Z,25,0),"")</f>
        <v/>
      </c>
      <c r="BL501" s="165" t="str">
        <f>IFERROR(+VLOOKUP(BJ501,インプットシート!$B:$Z,21,0),"")</f>
        <v/>
      </c>
      <c r="BM501">
        <v>246</v>
      </c>
      <c r="BN501" s="165" t="str">
        <f t="shared" si="142"/>
        <v>2年目一般会計繰入金246</v>
      </c>
      <c r="BO501" s="165" t="str">
        <f>IFERROR(+VLOOKUP(BN501,インプットシート!$B:$Z,25,0),"")</f>
        <v/>
      </c>
      <c r="BP501" s="165" t="str">
        <f>IFERROR(+VLOOKUP(BN501,インプットシート!$B:$Z,21,0),"")</f>
        <v/>
      </c>
      <c r="BQ501">
        <v>246</v>
      </c>
      <c r="BR501" s="165" t="str">
        <f t="shared" si="143"/>
        <v>2年目賃金（職員）246</v>
      </c>
      <c r="BS501" s="165" t="str">
        <f>IFERROR(+VLOOKUP(BR501,インプットシート!$B:$Z,25,0),"")</f>
        <v/>
      </c>
      <c r="BT501" s="165" t="str">
        <f>IFERROR(+VLOOKUP(BR501,インプットシート!$B:$Z,21,0),"")</f>
        <v/>
      </c>
    </row>
    <row r="502" spans="1:72">
      <c r="A502">
        <v>247</v>
      </c>
      <c r="B502" s="165" t="str">
        <f t="shared" si="126"/>
        <v>2年目謝金247</v>
      </c>
      <c r="C502" s="165" t="str">
        <f>IFERROR(+VLOOKUP(B502,インプットシート!$B:$Z,25,0),"")</f>
        <v/>
      </c>
      <c r="D502" s="165" t="str">
        <f>IFERROR(+VLOOKUP(B502,インプットシート!$B:$Z,21,0),"")</f>
        <v/>
      </c>
      <c r="E502">
        <v>247</v>
      </c>
      <c r="F502" s="165" t="str">
        <f t="shared" si="127"/>
        <v>2年目旅費247</v>
      </c>
      <c r="G502" s="165" t="str">
        <f>IFERROR(+VLOOKUP(F502,インプットシート!$B:$Z,25,0),"")</f>
        <v/>
      </c>
      <c r="H502" s="165" t="str">
        <f>IFERROR(+VLOOKUP(F502,インプットシート!$B:$Z,21,0),"")</f>
        <v/>
      </c>
      <c r="I502">
        <v>247</v>
      </c>
      <c r="J502" s="165" t="str">
        <f t="shared" si="128"/>
        <v>2年目賃金（アルバイト）247</v>
      </c>
      <c r="K502" s="165" t="str">
        <f>IFERROR(+VLOOKUP(J502,インプットシート!$B:$Z,25,0),"")</f>
        <v/>
      </c>
      <c r="L502" s="165" t="str">
        <f>IFERROR(+VLOOKUP(J502,インプットシート!$B:$Z,21,0),"")</f>
        <v/>
      </c>
      <c r="M502">
        <v>247</v>
      </c>
      <c r="N502" s="165" t="str">
        <f t="shared" si="129"/>
        <v>2年目家賃247</v>
      </c>
      <c r="O502" s="165" t="str">
        <f>IFERROR(+VLOOKUP(N502,インプットシート!$B:$Z,25,0),"")</f>
        <v/>
      </c>
      <c r="P502" s="165" t="str">
        <f>IFERROR(+VLOOKUP(N502,インプットシート!$B:$Z,21,0),"")</f>
        <v/>
      </c>
      <c r="Q502">
        <v>247</v>
      </c>
      <c r="R502" s="165" t="str">
        <f t="shared" si="130"/>
        <v>2年目光熱水費247</v>
      </c>
      <c r="S502" s="165" t="str">
        <f>IFERROR(+VLOOKUP(R502,インプットシート!$B:$Z,25,0),"")</f>
        <v/>
      </c>
      <c r="T502" s="165" t="str">
        <f>IFERROR(+VLOOKUP(R502,インプットシート!$B:$Z,21,0),"")</f>
        <v/>
      </c>
      <c r="U502">
        <v>247</v>
      </c>
      <c r="V502" s="165" t="str">
        <f t="shared" si="131"/>
        <v>2年目備品購入費247</v>
      </c>
      <c r="W502" s="165" t="str">
        <f>IFERROR(+VLOOKUP(V502,インプットシート!$B:$Z,25,0),"")</f>
        <v/>
      </c>
      <c r="X502" s="165" t="str">
        <f>IFERROR(+VLOOKUP(V502,インプットシート!$B:$Z,21,0),"")</f>
        <v/>
      </c>
      <c r="Y502">
        <v>247</v>
      </c>
      <c r="Z502" s="165" t="str">
        <f t="shared" si="132"/>
        <v>2年目消耗品費247</v>
      </c>
      <c r="AA502" s="165" t="str">
        <f>IFERROR(+VLOOKUP(Z502,インプットシート!$B:$Z,25,0),"")</f>
        <v/>
      </c>
      <c r="AB502" s="165" t="str">
        <f>IFERROR(+VLOOKUP(Z502,インプットシート!$B:$Z,21,0),"")</f>
        <v/>
      </c>
      <c r="AC502">
        <v>247</v>
      </c>
      <c r="AD502" s="165" t="str">
        <f t="shared" si="133"/>
        <v>2年目借料損料247</v>
      </c>
      <c r="AE502" s="165" t="str">
        <f>IFERROR(+VLOOKUP(AD502,インプットシート!$B:$Z,25,0),"")</f>
        <v/>
      </c>
      <c r="AF502" s="165" t="str">
        <f>IFERROR(+VLOOKUP(AD502,インプットシート!$B:$Z,21,0),"")</f>
        <v/>
      </c>
      <c r="AG502">
        <v>247</v>
      </c>
      <c r="AH502" s="165" t="str">
        <f t="shared" si="134"/>
        <v>2年目印刷製本費247</v>
      </c>
      <c r="AI502" s="165" t="str">
        <f>IFERROR(+VLOOKUP(AH502,インプットシート!$B:$Z,25,0),"")</f>
        <v/>
      </c>
      <c r="AJ502" s="165" t="str">
        <f>IFERROR(+VLOOKUP(AH502,インプットシート!$B:$Z,21,0),"")</f>
        <v/>
      </c>
      <c r="AK502">
        <v>247</v>
      </c>
      <c r="AL502" s="165" t="str">
        <f t="shared" si="135"/>
        <v>2年目通信運搬費247</v>
      </c>
      <c r="AM502" s="165" t="str">
        <f>IFERROR(+VLOOKUP(AL502,インプットシート!$B:$Z,25,0),"")</f>
        <v/>
      </c>
      <c r="AN502" s="165" t="str">
        <f>IFERROR(+VLOOKUP(AL502,インプットシート!$B:$Z,21,0),"")</f>
        <v/>
      </c>
      <c r="AO502">
        <v>247</v>
      </c>
      <c r="AP502" s="165" t="str">
        <f t="shared" si="136"/>
        <v>2年目委託費247</v>
      </c>
      <c r="AQ502" s="165" t="str">
        <f>IFERROR(+VLOOKUP(AP502,インプットシート!$B:$Z,25,0),"")</f>
        <v/>
      </c>
      <c r="AR502" s="165" t="str">
        <f>IFERROR(+VLOOKUP(AP502,インプットシート!$B:$Z,21,0),"")</f>
        <v/>
      </c>
      <c r="AS502">
        <v>247</v>
      </c>
      <c r="AT502" s="165" t="str">
        <f t="shared" si="137"/>
        <v>2年目雑役務費247</v>
      </c>
      <c r="AU502" s="165" t="str">
        <f>IFERROR(+VLOOKUP(AT502,インプットシート!$B:$Z,25,0),"")</f>
        <v/>
      </c>
      <c r="AV502" s="165" t="str">
        <f>IFERROR(+VLOOKUP(AT502,インプットシート!$B:$Z,21,0),"")</f>
        <v/>
      </c>
      <c r="AW502">
        <v>247</v>
      </c>
      <c r="AX502" s="165" t="str">
        <f t="shared" si="138"/>
        <v>2年目保険料247</v>
      </c>
      <c r="AY502" s="165" t="str">
        <f>IFERROR(+VLOOKUP(AX502,インプットシート!$B:$Z,25,0),"")</f>
        <v/>
      </c>
      <c r="AZ502" s="165" t="str">
        <f>IFERROR(+VLOOKUP(AX502,インプットシート!$B:$Z,21,0),"")</f>
        <v/>
      </c>
      <c r="BA502">
        <v>247</v>
      </c>
      <c r="BB502" s="165" t="str">
        <f t="shared" si="139"/>
        <v>2年目その他の経費247</v>
      </c>
      <c r="BC502" s="165" t="str">
        <f>IFERROR(+VLOOKUP(BB502,インプットシート!$B:$Z,25,0),"")</f>
        <v/>
      </c>
      <c r="BD502" s="165" t="str">
        <f>IFERROR(+VLOOKUP(BB502,インプットシート!$B:$Z,21,0),"")</f>
        <v/>
      </c>
      <c r="BE502">
        <v>247</v>
      </c>
      <c r="BF502" s="165" t="str">
        <f t="shared" si="140"/>
        <v>2年目参加費収入247</v>
      </c>
      <c r="BG502" s="165" t="str">
        <f>IFERROR(+VLOOKUP(BF502,インプットシート!$B:$Z,25,0),"")</f>
        <v/>
      </c>
      <c r="BH502" s="165" t="str">
        <f>IFERROR(+VLOOKUP(BF502,インプットシート!$B:$Z,21,0),"")</f>
        <v/>
      </c>
      <c r="BI502">
        <v>247</v>
      </c>
      <c r="BJ502" s="165" t="str">
        <f t="shared" si="141"/>
        <v>2年目寄付金・協賛金収入247</v>
      </c>
      <c r="BK502" s="165" t="str">
        <f>IFERROR(+VLOOKUP(BJ502,インプットシート!$B:$Z,25,0),"")</f>
        <v/>
      </c>
      <c r="BL502" s="165" t="str">
        <f>IFERROR(+VLOOKUP(BJ502,インプットシート!$B:$Z,21,0),"")</f>
        <v/>
      </c>
      <c r="BM502">
        <v>247</v>
      </c>
      <c r="BN502" s="165" t="str">
        <f t="shared" si="142"/>
        <v>2年目一般会計繰入金247</v>
      </c>
      <c r="BO502" s="165" t="str">
        <f>IFERROR(+VLOOKUP(BN502,インプットシート!$B:$Z,25,0),"")</f>
        <v/>
      </c>
      <c r="BP502" s="165" t="str">
        <f>IFERROR(+VLOOKUP(BN502,インプットシート!$B:$Z,21,0),"")</f>
        <v/>
      </c>
      <c r="BQ502">
        <v>247</v>
      </c>
      <c r="BR502" s="165" t="str">
        <f t="shared" si="143"/>
        <v>2年目賃金（職員）247</v>
      </c>
      <c r="BS502" s="165" t="str">
        <f>IFERROR(+VLOOKUP(BR502,インプットシート!$B:$Z,25,0),"")</f>
        <v/>
      </c>
      <c r="BT502" s="165" t="str">
        <f>IFERROR(+VLOOKUP(BR502,インプットシート!$B:$Z,21,0),"")</f>
        <v/>
      </c>
    </row>
    <row r="503" spans="1:72">
      <c r="D503">
        <f>SUM(D256:D502)</f>
        <v>0</v>
      </c>
      <c r="H503">
        <f>SUM(H256:H502)</f>
        <v>0</v>
      </c>
      <c r="L503">
        <f>SUM(L256:L502)</f>
        <v>0</v>
      </c>
      <c r="P503">
        <f>SUM(P256:P502)</f>
        <v>0</v>
      </c>
      <c r="T503">
        <f>SUM(T256:T502)</f>
        <v>0</v>
      </c>
      <c r="X503">
        <f>SUM(X256:X502)</f>
        <v>0</v>
      </c>
      <c r="AB503">
        <f>SUM(AB256:AB502)</f>
        <v>0</v>
      </c>
      <c r="AF503">
        <f>SUM(AF256:AF502)</f>
        <v>0</v>
      </c>
      <c r="AJ503">
        <f>SUM(AJ256:AJ502)</f>
        <v>0</v>
      </c>
      <c r="AN503">
        <f>SUM(AN256:AN502)</f>
        <v>0</v>
      </c>
      <c r="AR503">
        <f>SUM(AR256:AR502)</f>
        <v>0</v>
      </c>
      <c r="AV503">
        <f>SUM(AV256:AV502)</f>
        <v>0</v>
      </c>
      <c r="AZ503">
        <f>SUM(AZ256:AZ502)</f>
        <v>0</v>
      </c>
      <c r="BD503">
        <f>SUM(BD256:BD502)</f>
        <v>0</v>
      </c>
      <c r="BH503">
        <f>SUM(BH256:BH502)</f>
        <v>0</v>
      </c>
      <c r="BL503">
        <f>SUM(BL256:BL502)</f>
        <v>0</v>
      </c>
      <c r="BP503">
        <f>SUM(BP256:BP502)</f>
        <v>0</v>
      </c>
      <c r="BT503">
        <f>SUM(BT256:BT502)</f>
        <v>0</v>
      </c>
    </row>
    <row r="505" spans="1:72">
      <c r="A505" t="s">
        <v>492</v>
      </c>
      <c r="E505" t="s">
        <v>492</v>
      </c>
      <c r="I505" t="s">
        <v>492</v>
      </c>
      <c r="M505" t="s">
        <v>492</v>
      </c>
      <c r="Q505" t="s">
        <v>492</v>
      </c>
      <c r="U505" t="s">
        <v>492</v>
      </c>
      <c r="Y505" t="s">
        <v>492</v>
      </c>
      <c r="AC505" t="s">
        <v>492</v>
      </c>
      <c r="AG505" t="s">
        <v>492</v>
      </c>
      <c r="AK505" t="s">
        <v>492</v>
      </c>
      <c r="AO505" t="s">
        <v>492</v>
      </c>
      <c r="AS505" t="s">
        <v>492</v>
      </c>
      <c r="AW505" t="s">
        <v>492</v>
      </c>
      <c r="BA505" t="s">
        <v>492</v>
      </c>
      <c r="BE505" t="s">
        <v>492</v>
      </c>
      <c r="BI505" t="s">
        <v>492</v>
      </c>
      <c r="BM505" t="s">
        <v>492</v>
      </c>
      <c r="BQ505" t="s">
        <v>402</v>
      </c>
    </row>
    <row r="506" spans="1:72">
      <c r="A506">
        <v>1</v>
      </c>
      <c r="B506" s="165" t="str">
        <f t="shared" ref="B506:B569" si="144">A$505&amp;B$1&amp;A506</f>
        <v>3年目謝金1</v>
      </c>
      <c r="C506" s="165" t="str">
        <f>IFERROR(+VLOOKUP(B506,インプットシート!$B:$Z,25,0),"")</f>
        <v/>
      </c>
      <c r="D506" s="165" t="str">
        <f>IFERROR(+VLOOKUP(B506,インプットシート!$B:$Z,21,0),"")</f>
        <v/>
      </c>
      <c r="E506">
        <v>1</v>
      </c>
      <c r="F506" s="165" t="str">
        <f t="shared" ref="F506:F569" si="145">E$505&amp;F$1&amp;E506</f>
        <v>3年目旅費1</v>
      </c>
      <c r="G506" s="165" t="str">
        <f>IFERROR(+VLOOKUP(F506,インプットシート!$B:$Z,25,0),"")</f>
        <v/>
      </c>
      <c r="H506" s="165" t="str">
        <f>IFERROR(+VLOOKUP(F506,インプットシート!$B:$Z,21,0),"")</f>
        <v/>
      </c>
      <c r="I506">
        <v>1</v>
      </c>
      <c r="J506" s="165" t="str">
        <f t="shared" ref="J506:J569" si="146">I$505&amp;J$1&amp;I506</f>
        <v>3年目賃金（アルバイト）1</v>
      </c>
      <c r="K506" s="165" t="str">
        <f>IFERROR(+VLOOKUP(J506,インプットシート!$B:$Z,25,0),"")</f>
        <v/>
      </c>
      <c r="L506" s="165" t="str">
        <f>IFERROR(+VLOOKUP(J506,インプットシート!$B:$Z,21,0),"")</f>
        <v/>
      </c>
      <c r="M506">
        <v>1</v>
      </c>
      <c r="N506" s="165" t="str">
        <f t="shared" ref="N506:N569" si="147">M$505&amp;N$1&amp;M506</f>
        <v>3年目家賃1</v>
      </c>
      <c r="O506" s="165" t="str">
        <f>IFERROR(+VLOOKUP(N506,インプットシート!$B:$Z,25,0),"")</f>
        <v/>
      </c>
      <c r="P506" s="165" t="str">
        <f>IFERROR(+VLOOKUP(N506,インプットシート!$B:$Z,21,0),"")</f>
        <v/>
      </c>
      <c r="Q506">
        <v>1</v>
      </c>
      <c r="R506" s="165" t="str">
        <f t="shared" ref="R506:R569" si="148">Q$505&amp;R$1&amp;Q506</f>
        <v>3年目光熱水費1</v>
      </c>
      <c r="S506" s="165" t="str">
        <f>IFERROR(+VLOOKUP(R506,インプットシート!$B:$Z,25,0),"")</f>
        <v/>
      </c>
      <c r="T506" s="165" t="str">
        <f>IFERROR(+VLOOKUP(R506,インプットシート!$B:$Z,21,0),"")</f>
        <v/>
      </c>
      <c r="U506">
        <v>1</v>
      </c>
      <c r="V506" s="165" t="str">
        <f t="shared" ref="V506:V569" si="149">U$505&amp;V$1&amp;U506</f>
        <v>3年目備品購入費1</v>
      </c>
      <c r="W506" s="165" t="str">
        <f>IFERROR(+VLOOKUP(V506,インプットシート!$B:$Z,25,0),"")</f>
        <v/>
      </c>
      <c r="X506" s="165" t="str">
        <f>IFERROR(+VLOOKUP(V506,インプットシート!$B:$Z,21,0),"")</f>
        <v/>
      </c>
      <c r="Y506">
        <v>1</v>
      </c>
      <c r="Z506" s="165" t="str">
        <f t="shared" ref="Z506:Z569" si="150">Y$505&amp;Z$1&amp;Y506</f>
        <v>3年目消耗品費1</v>
      </c>
      <c r="AA506" s="165" t="str">
        <f>IFERROR(+VLOOKUP(Z506,インプットシート!$B:$Z,25,0),"")</f>
        <v/>
      </c>
      <c r="AB506" s="165" t="str">
        <f>IFERROR(+VLOOKUP(Z506,インプットシート!$B:$Z,21,0),"")</f>
        <v/>
      </c>
      <c r="AC506">
        <v>1</v>
      </c>
      <c r="AD506" s="165" t="str">
        <f t="shared" ref="AD506:AD569" si="151">AC$505&amp;AD$1&amp;AC506</f>
        <v>3年目借料損料1</v>
      </c>
      <c r="AE506" s="165" t="str">
        <f>IFERROR(+VLOOKUP(AD506,インプットシート!$B:$Z,25,0),"")</f>
        <v/>
      </c>
      <c r="AF506" s="165" t="str">
        <f>IFERROR(+VLOOKUP(AD506,インプットシート!$B:$Z,21,0),"")</f>
        <v/>
      </c>
      <c r="AG506">
        <v>1</v>
      </c>
      <c r="AH506" s="165" t="str">
        <f t="shared" ref="AH506:AH569" si="152">AG$505&amp;AH$1&amp;AG506</f>
        <v>3年目印刷製本費1</v>
      </c>
      <c r="AI506" s="165" t="str">
        <f>IFERROR(+VLOOKUP(AH506,インプットシート!$B:$Z,25,0),"")</f>
        <v/>
      </c>
      <c r="AJ506" s="165" t="str">
        <f>IFERROR(+VLOOKUP(AH506,インプットシート!$B:$Z,21,0),"")</f>
        <v/>
      </c>
      <c r="AK506">
        <v>1</v>
      </c>
      <c r="AL506" s="165" t="str">
        <f t="shared" ref="AL506:AL569" si="153">AK$505&amp;AL$1&amp;AK506</f>
        <v>3年目通信運搬費1</v>
      </c>
      <c r="AM506" s="165" t="str">
        <f>IFERROR(+VLOOKUP(AL506,インプットシート!$B:$Z,25,0),"")</f>
        <v/>
      </c>
      <c r="AN506" s="165" t="str">
        <f>IFERROR(+VLOOKUP(AL506,インプットシート!$B:$Z,21,0),"")</f>
        <v/>
      </c>
      <c r="AO506">
        <v>1</v>
      </c>
      <c r="AP506" s="165" t="str">
        <f t="shared" ref="AP506:AP569" si="154">AO$505&amp;AP$1&amp;AO506</f>
        <v>3年目委託費1</v>
      </c>
      <c r="AQ506" s="165" t="str">
        <f>IFERROR(+VLOOKUP(AP506,インプットシート!$B:$Z,25,0),"")</f>
        <v/>
      </c>
      <c r="AR506" s="165" t="str">
        <f>IFERROR(+VLOOKUP(AP506,インプットシート!$B:$Z,21,0),"")</f>
        <v/>
      </c>
      <c r="AS506">
        <v>1</v>
      </c>
      <c r="AT506" s="165" t="str">
        <f t="shared" ref="AT506:AT569" si="155">AS$505&amp;AT$1&amp;AS506</f>
        <v>3年目雑役務費1</v>
      </c>
      <c r="AU506" s="165" t="str">
        <f>IFERROR(+VLOOKUP(AT506,インプットシート!$B:$Z,25,0),"")</f>
        <v/>
      </c>
      <c r="AV506" s="165" t="str">
        <f>IFERROR(+VLOOKUP(AT506,インプットシート!$B:$Z,21,0),"")</f>
        <v/>
      </c>
      <c r="AW506">
        <v>1</v>
      </c>
      <c r="AX506" s="165" t="str">
        <f t="shared" ref="AX506:AX569" si="156">AW$505&amp;AX$1&amp;AW506</f>
        <v>3年目保険料1</v>
      </c>
      <c r="AY506" s="165" t="str">
        <f>IFERROR(+VLOOKUP(AX506,インプットシート!$B:$Z,25,0),"")</f>
        <v/>
      </c>
      <c r="AZ506" s="165" t="str">
        <f>IFERROR(+VLOOKUP(AX506,インプットシート!$B:$Z,21,0),"")</f>
        <v/>
      </c>
      <c r="BA506">
        <v>1</v>
      </c>
      <c r="BB506" s="165" t="str">
        <f t="shared" ref="BB506:BB569" si="157">BA$505&amp;BB$1&amp;BA506</f>
        <v>3年目その他の経費1</v>
      </c>
      <c r="BC506" s="165" t="str">
        <f>IFERROR(+VLOOKUP(BB506,インプットシート!$B:$Z,25,0),"")</f>
        <v/>
      </c>
      <c r="BD506" s="165" t="str">
        <f>IFERROR(+VLOOKUP(BB506,インプットシート!$B:$Z,21,0),"")</f>
        <v/>
      </c>
      <c r="BE506">
        <v>1</v>
      </c>
      <c r="BF506" s="165" t="str">
        <f t="shared" ref="BF506:BF569" si="158">BE$505&amp;BF$1&amp;BE506</f>
        <v>3年目参加費収入1</v>
      </c>
      <c r="BG506" s="165" t="str">
        <f>IFERROR(+VLOOKUP(BF506,インプットシート!$B:$Z,25,0),"")</f>
        <v/>
      </c>
      <c r="BH506" s="165" t="str">
        <f>IFERROR(+VLOOKUP(BF506,インプットシート!$B:$Z,21,0),"")</f>
        <v/>
      </c>
      <c r="BI506">
        <v>1</v>
      </c>
      <c r="BJ506" s="165" t="str">
        <f t="shared" ref="BJ506:BJ569" si="159">BI$505&amp;BJ$1&amp;BI506</f>
        <v>3年目寄付金・協賛金収入1</v>
      </c>
      <c r="BK506" s="165" t="str">
        <f>IFERROR(+VLOOKUP(BJ506,インプットシート!$B:$Z,25,0),"")</f>
        <v/>
      </c>
      <c r="BL506" s="165" t="str">
        <f>IFERROR(+VLOOKUP(BJ506,インプットシート!$B:$Z,21,0),"")</f>
        <v/>
      </c>
      <c r="BM506">
        <v>1</v>
      </c>
      <c r="BN506" s="165" t="str">
        <f t="shared" ref="BN506:BN569" si="160">BM$505&amp;BN$1&amp;BM506</f>
        <v>3年目一般会計繰入金1</v>
      </c>
      <c r="BO506" s="165" t="str">
        <f>IFERROR(+VLOOKUP(BN506,インプットシート!$B:$Z,25,0),"")</f>
        <v/>
      </c>
      <c r="BP506" s="165" t="str">
        <f>IFERROR(+VLOOKUP(BN506,インプットシート!$B:$Z,21,0),"")</f>
        <v/>
      </c>
      <c r="BQ506">
        <v>1</v>
      </c>
      <c r="BR506" s="165" t="str">
        <f t="shared" ref="BR506:BR569" si="161">BQ$505&amp;BR$1&amp;BQ506</f>
        <v>3年目賃金（職員）1</v>
      </c>
      <c r="BS506" s="165" t="str">
        <f>IFERROR(+VLOOKUP(BR506,インプットシート!$B:$Z,25,0),"")</f>
        <v/>
      </c>
      <c r="BT506" s="165" t="str">
        <f>IFERROR(+VLOOKUP(BR506,インプットシート!$B:$Z,21,0),"")</f>
        <v/>
      </c>
    </row>
    <row r="507" spans="1:72">
      <c r="A507">
        <v>2</v>
      </c>
      <c r="B507" s="165" t="str">
        <f t="shared" si="144"/>
        <v>3年目謝金2</v>
      </c>
      <c r="C507" s="165" t="str">
        <f>IFERROR(+VLOOKUP(B507,インプットシート!$B:$Z,25,0),"")</f>
        <v/>
      </c>
      <c r="D507" s="165" t="str">
        <f>IFERROR(+VLOOKUP(B507,インプットシート!$B:$Z,21,0),"")</f>
        <v/>
      </c>
      <c r="E507">
        <v>2</v>
      </c>
      <c r="F507" s="165" t="str">
        <f t="shared" si="145"/>
        <v>3年目旅費2</v>
      </c>
      <c r="G507" s="165" t="str">
        <f>IFERROR(+VLOOKUP(F507,インプットシート!$B:$Z,25,0),"")</f>
        <v/>
      </c>
      <c r="H507" s="165" t="str">
        <f>IFERROR(+VLOOKUP(F507,インプットシート!$B:$Z,21,0),"")</f>
        <v/>
      </c>
      <c r="I507">
        <v>2</v>
      </c>
      <c r="J507" s="165" t="str">
        <f t="shared" si="146"/>
        <v>3年目賃金（アルバイト）2</v>
      </c>
      <c r="K507" s="165" t="str">
        <f>IFERROR(+VLOOKUP(J507,インプットシート!$B:$Z,25,0),"")</f>
        <v/>
      </c>
      <c r="L507" s="165" t="str">
        <f>IFERROR(+VLOOKUP(J507,インプットシート!$B:$Z,21,0),"")</f>
        <v/>
      </c>
      <c r="M507">
        <v>2</v>
      </c>
      <c r="N507" s="165" t="str">
        <f t="shared" si="147"/>
        <v>3年目家賃2</v>
      </c>
      <c r="O507" s="165" t="str">
        <f>IFERROR(+VLOOKUP(N507,インプットシート!$B:$Z,25,0),"")</f>
        <v/>
      </c>
      <c r="P507" s="165" t="str">
        <f>IFERROR(+VLOOKUP(N507,インプットシート!$B:$Z,21,0),"")</f>
        <v/>
      </c>
      <c r="Q507">
        <v>2</v>
      </c>
      <c r="R507" s="165" t="str">
        <f t="shared" si="148"/>
        <v>3年目光熱水費2</v>
      </c>
      <c r="S507" s="165" t="str">
        <f>IFERROR(+VLOOKUP(R507,インプットシート!$B:$Z,25,0),"")</f>
        <v/>
      </c>
      <c r="T507" s="165" t="str">
        <f>IFERROR(+VLOOKUP(R507,インプットシート!$B:$Z,21,0),"")</f>
        <v/>
      </c>
      <c r="U507">
        <v>2</v>
      </c>
      <c r="V507" s="165" t="str">
        <f t="shared" si="149"/>
        <v>3年目備品購入費2</v>
      </c>
      <c r="W507" s="165" t="str">
        <f>IFERROR(+VLOOKUP(V507,インプットシート!$B:$Z,25,0),"")</f>
        <v/>
      </c>
      <c r="X507" s="165" t="str">
        <f>IFERROR(+VLOOKUP(V507,インプットシート!$B:$Z,21,0),"")</f>
        <v/>
      </c>
      <c r="Y507">
        <v>2</v>
      </c>
      <c r="Z507" s="165" t="str">
        <f t="shared" si="150"/>
        <v>3年目消耗品費2</v>
      </c>
      <c r="AA507" s="165" t="str">
        <f>IFERROR(+VLOOKUP(Z507,インプットシート!$B:$Z,25,0),"")</f>
        <v/>
      </c>
      <c r="AB507" s="165" t="str">
        <f>IFERROR(+VLOOKUP(Z507,インプットシート!$B:$Z,21,0),"")</f>
        <v/>
      </c>
      <c r="AC507">
        <v>2</v>
      </c>
      <c r="AD507" s="165" t="str">
        <f t="shared" si="151"/>
        <v>3年目借料損料2</v>
      </c>
      <c r="AE507" s="165" t="str">
        <f>IFERROR(+VLOOKUP(AD507,インプットシート!$B:$Z,25,0),"")</f>
        <v/>
      </c>
      <c r="AF507" s="165" t="str">
        <f>IFERROR(+VLOOKUP(AD507,インプットシート!$B:$Z,21,0),"")</f>
        <v/>
      </c>
      <c r="AG507">
        <v>2</v>
      </c>
      <c r="AH507" s="165" t="str">
        <f t="shared" si="152"/>
        <v>3年目印刷製本費2</v>
      </c>
      <c r="AI507" s="165" t="str">
        <f>IFERROR(+VLOOKUP(AH507,インプットシート!$B:$Z,25,0),"")</f>
        <v/>
      </c>
      <c r="AJ507" s="165" t="str">
        <f>IFERROR(+VLOOKUP(AH507,インプットシート!$B:$Z,21,0),"")</f>
        <v/>
      </c>
      <c r="AK507">
        <v>2</v>
      </c>
      <c r="AL507" s="165" t="str">
        <f t="shared" si="153"/>
        <v>3年目通信運搬費2</v>
      </c>
      <c r="AM507" s="165" t="str">
        <f>IFERROR(+VLOOKUP(AL507,インプットシート!$B:$Z,25,0),"")</f>
        <v/>
      </c>
      <c r="AN507" s="165" t="str">
        <f>IFERROR(+VLOOKUP(AL507,インプットシート!$B:$Z,21,0),"")</f>
        <v/>
      </c>
      <c r="AO507">
        <v>2</v>
      </c>
      <c r="AP507" s="165" t="str">
        <f t="shared" si="154"/>
        <v>3年目委託費2</v>
      </c>
      <c r="AQ507" s="165" t="str">
        <f>IFERROR(+VLOOKUP(AP507,インプットシート!$B:$Z,25,0),"")</f>
        <v/>
      </c>
      <c r="AR507" s="165" t="str">
        <f>IFERROR(+VLOOKUP(AP507,インプットシート!$B:$Z,21,0),"")</f>
        <v/>
      </c>
      <c r="AS507">
        <v>2</v>
      </c>
      <c r="AT507" s="165" t="str">
        <f t="shared" si="155"/>
        <v>3年目雑役務費2</v>
      </c>
      <c r="AU507" s="165" t="str">
        <f>IFERROR(+VLOOKUP(AT507,インプットシート!$B:$Z,25,0),"")</f>
        <v/>
      </c>
      <c r="AV507" s="165" t="str">
        <f>IFERROR(+VLOOKUP(AT507,インプットシート!$B:$Z,21,0),"")</f>
        <v/>
      </c>
      <c r="AW507">
        <v>2</v>
      </c>
      <c r="AX507" s="165" t="str">
        <f t="shared" si="156"/>
        <v>3年目保険料2</v>
      </c>
      <c r="AY507" s="165" t="str">
        <f>IFERROR(+VLOOKUP(AX507,インプットシート!$B:$Z,25,0),"")</f>
        <v/>
      </c>
      <c r="AZ507" s="165" t="str">
        <f>IFERROR(+VLOOKUP(AX507,インプットシート!$B:$Z,21,0),"")</f>
        <v/>
      </c>
      <c r="BA507">
        <v>2</v>
      </c>
      <c r="BB507" s="165" t="str">
        <f t="shared" si="157"/>
        <v>3年目その他の経費2</v>
      </c>
      <c r="BC507" s="165" t="str">
        <f>IFERROR(+VLOOKUP(BB507,インプットシート!$B:$Z,25,0),"")</f>
        <v/>
      </c>
      <c r="BD507" s="165" t="str">
        <f>IFERROR(+VLOOKUP(BB507,インプットシート!$B:$Z,21,0),"")</f>
        <v/>
      </c>
      <c r="BE507">
        <v>2</v>
      </c>
      <c r="BF507" s="165" t="str">
        <f t="shared" si="158"/>
        <v>3年目参加費収入2</v>
      </c>
      <c r="BG507" s="165" t="str">
        <f>IFERROR(+VLOOKUP(BF507,インプットシート!$B:$Z,25,0),"")</f>
        <v/>
      </c>
      <c r="BH507" s="165" t="str">
        <f>IFERROR(+VLOOKUP(BF507,インプットシート!$B:$Z,21,0),"")</f>
        <v/>
      </c>
      <c r="BI507">
        <v>2</v>
      </c>
      <c r="BJ507" s="165" t="str">
        <f t="shared" si="159"/>
        <v>3年目寄付金・協賛金収入2</v>
      </c>
      <c r="BK507" s="165" t="str">
        <f>IFERROR(+VLOOKUP(BJ507,インプットシート!$B:$Z,25,0),"")</f>
        <v/>
      </c>
      <c r="BL507" s="165" t="str">
        <f>IFERROR(+VLOOKUP(BJ507,インプットシート!$B:$Z,21,0),"")</f>
        <v/>
      </c>
      <c r="BM507">
        <v>2</v>
      </c>
      <c r="BN507" s="165" t="str">
        <f t="shared" si="160"/>
        <v>3年目一般会計繰入金2</v>
      </c>
      <c r="BO507" s="165" t="str">
        <f>IFERROR(+VLOOKUP(BN507,インプットシート!$B:$Z,25,0),"")</f>
        <v/>
      </c>
      <c r="BP507" s="165" t="str">
        <f>IFERROR(+VLOOKUP(BN507,インプットシート!$B:$Z,21,0),"")</f>
        <v/>
      </c>
      <c r="BQ507">
        <v>2</v>
      </c>
      <c r="BR507" s="165" t="str">
        <f t="shared" si="161"/>
        <v>3年目賃金（職員）2</v>
      </c>
      <c r="BS507" s="165" t="str">
        <f>IFERROR(+VLOOKUP(BR507,インプットシート!$B:$Z,25,0),"")</f>
        <v/>
      </c>
      <c r="BT507" s="165" t="str">
        <f>IFERROR(+VLOOKUP(BR507,インプットシート!$B:$Z,21,0),"")</f>
        <v/>
      </c>
    </row>
    <row r="508" spans="1:72">
      <c r="A508">
        <v>3</v>
      </c>
      <c r="B508" s="165" t="str">
        <f t="shared" si="144"/>
        <v>3年目謝金3</v>
      </c>
      <c r="C508" s="165" t="str">
        <f>IFERROR(+VLOOKUP(B508,インプットシート!$B:$Z,25,0),"")</f>
        <v/>
      </c>
      <c r="D508" s="165" t="str">
        <f>IFERROR(+VLOOKUP(B508,インプットシート!$B:$Z,21,0),"")</f>
        <v/>
      </c>
      <c r="E508">
        <v>3</v>
      </c>
      <c r="F508" s="165" t="str">
        <f t="shared" si="145"/>
        <v>3年目旅費3</v>
      </c>
      <c r="G508" s="165" t="str">
        <f>IFERROR(+VLOOKUP(F508,インプットシート!$B:$Z,25,0),"")</f>
        <v/>
      </c>
      <c r="H508" s="165" t="str">
        <f>IFERROR(+VLOOKUP(F508,インプットシート!$B:$Z,21,0),"")</f>
        <v/>
      </c>
      <c r="I508">
        <v>3</v>
      </c>
      <c r="J508" s="165" t="str">
        <f t="shared" si="146"/>
        <v>3年目賃金（アルバイト）3</v>
      </c>
      <c r="K508" s="165" t="str">
        <f>IFERROR(+VLOOKUP(J508,インプットシート!$B:$Z,25,0),"")</f>
        <v/>
      </c>
      <c r="L508" s="165" t="str">
        <f>IFERROR(+VLOOKUP(J508,インプットシート!$B:$Z,21,0),"")</f>
        <v/>
      </c>
      <c r="M508">
        <v>3</v>
      </c>
      <c r="N508" s="165" t="str">
        <f t="shared" si="147"/>
        <v>3年目家賃3</v>
      </c>
      <c r="O508" s="165" t="str">
        <f>IFERROR(+VLOOKUP(N508,インプットシート!$B:$Z,25,0),"")</f>
        <v/>
      </c>
      <c r="P508" s="165" t="str">
        <f>IFERROR(+VLOOKUP(N508,インプットシート!$B:$Z,21,0),"")</f>
        <v/>
      </c>
      <c r="Q508">
        <v>3</v>
      </c>
      <c r="R508" s="165" t="str">
        <f t="shared" si="148"/>
        <v>3年目光熱水費3</v>
      </c>
      <c r="S508" s="165" t="str">
        <f>IFERROR(+VLOOKUP(R508,インプットシート!$B:$Z,25,0),"")</f>
        <v/>
      </c>
      <c r="T508" s="165" t="str">
        <f>IFERROR(+VLOOKUP(R508,インプットシート!$B:$Z,21,0),"")</f>
        <v/>
      </c>
      <c r="U508">
        <v>3</v>
      </c>
      <c r="V508" s="165" t="str">
        <f t="shared" si="149"/>
        <v>3年目備品購入費3</v>
      </c>
      <c r="W508" s="165" t="str">
        <f>IFERROR(+VLOOKUP(V508,インプットシート!$B:$Z,25,0),"")</f>
        <v/>
      </c>
      <c r="X508" s="165" t="str">
        <f>IFERROR(+VLOOKUP(V508,インプットシート!$B:$Z,21,0),"")</f>
        <v/>
      </c>
      <c r="Y508">
        <v>3</v>
      </c>
      <c r="Z508" s="165" t="str">
        <f t="shared" si="150"/>
        <v>3年目消耗品費3</v>
      </c>
      <c r="AA508" s="165" t="str">
        <f>IFERROR(+VLOOKUP(Z508,インプットシート!$B:$Z,25,0),"")</f>
        <v/>
      </c>
      <c r="AB508" s="165" t="str">
        <f>IFERROR(+VLOOKUP(Z508,インプットシート!$B:$Z,21,0),"")</f>
        <v/>
      </c>
      <c r="AC508">
        <v>3</v>
      </c>
      <c r="AD508" s="165" t="str">
        <f t="shared" si="151"/>
        <v>3年目借料損料3</v>
      </c>
      <c r="AE508" s="165" t="str">
        <f>IFERROR(+VLOOKUP(AD508,インプットシート!$B:$Z,25,0),"")</f>
        <v/>
      </c>
      <c r="AF508" s="165" t="str">
        <f>IFERROR(+VLOOKUP(AD508,インプットシート!$B:$Z,21,0),"")</f>
        <v/>
      </c>
      <c r="AG508">
        <v>3</v>
      </c>
      <c r="AH508" s="165" t="str">
        <f t="shared" si="152"/>
        <v>3年目印刷製本費3</v>
      </c>
      <c r="AI508" s="165" t="str">
        <f>IFERROR(+VLOOKUP(AH508,インプットシート!$B:$Z,25,0),"")</f>
        <v/>
      </c>
      <c r="AJ508" s="165" t="str">
        <f>IFERROR(+VLOOKUP(AH508,インプットシート!$B:$Z,21,0),"")</f>
        <v/>
      </c>
      <c r="AK508">
        <v>3</v>
      </c>
      <c r="AL508" s="165" t="str">
        <f t="shared" si="153"/>
        <v>3年目通信運搬費3</v>
      </c>
      <c r="AM508" s="165" t="str">
        <f>IFERROR(+VLOOKUP(AL508,インプットシート!$B:$Z,25,0),"")</f>
        <v/>
      </c>
      <c r="AN508" s="165" t="str">
        <f>IFERROR(+VLOOKUP(AL508,インプットシート!$B:$Z,21,0),"")</f>
        <v/>
      </c>
      <c r="AO508">
        <v>3</v>
      </c>
      <c r="AP508" s="165" t="str">
        <f t="shared" si="154"/>
        <v>3年目委託費3</v>
      </c>
      <c r="AQ508" s="165" t="str">
        <f>IFERROR(+VLOOKUP(AP508,インプットシート!$B:$Z,25,0),"")</f>
        <v/>
      </c>
      <c r="AR508" s="165" t="str">
        <f>IFERROR(+VLOOKUP(AP508,インプットシート!$B:$Z,21,0),"")</f>
        <v/>
      </c>
      <c r="AS508">
        <v>3</v>
      </c>
      <c r="AT508" s="165" t="str">
        <f t="shared" si="155"/>
        <v>3年目雑役務費3</v>
      </c>
      <c r="AU508" s="165" t="str">
        <f>IFERROR(+VLOOKUP(AT508,インプットシート!$B:$Z,25,0),"")</f>
        <v/>
      </c>
      <c r="AV508" s="165" t="str">
        <f>IFERROR(+VLOOKUP(AT508,インプットシート!$B:$Z,21,0),"")</f>
        <v/>
      </c>
      <c r="AW508">
        <v>3</v>
      </c>
      <c r="AX508" s="165" t="str">
        <f t="shared" si="156"/>
        <v>3年目保険料3</v>
      </c>
      <c r="AY508" s="165" t="str">
        <f>IFERROR(+VLOOKUP(AX508,インプットシート!$B:$Z,25,0),"")</f>
        <v/>
      </c>
      <c r="AZ508" s="165" t="str">
        <f>IFERROR(+VLOOKUP(AX508,インプットシート!$B:$Z,21,0),"")</f>
        <v/>
      </c>
      <c r="BA508">
        <v>3</v>
      </c>
      <c r="BB508" s="165" t="str">
        <f t="shared" si="157"/>
        <v>3年目その他の経費3</v>
      </c>
      <c r="BC508" s="165" t="str">
        <f>IFERROR(+VLOOKUP(BB508,インプットシート!$B:$Z,25,0),"")</f>
        <v/>
      </c>
      <c r="BD508" s="165" t="str">
        <f>IFERROR(+VLOOKUP(BB508,インプットシート!$B:$Z,21,0),"")</f>
        <v/>
      </c>
      <c r="BE508">
        <v>3</v>
      </c>
      <c r="BF508" s="165" t="str">
        <f t="shared" si="158"/>
        <v>3年目参加費収入3</v>
      </c>
      <c r="BG508" s="165" t="str">
        <f>IFERROR(+VLOOKUP(BF508,インプットシート!$B:$Z,25,0),"")</f>
        <v/>
      </c>
      <c r="BH508" s="165" t="str">
        <f>IFERROR(+VLOOKUP(BF508,インプットシート!$B:$Z,21,0),"")</f>
        <v/>
      </c>
      <c r="BI508">
        <v>3</v>
      </c>
      <c r="BJ508" s="165" t="str">
        <f t="shared" si="159"/>
        <v>3年目寄付金・協賛金収入3</v>
      </c>
      <c r="BK508" s="165" t="str">
        <f>IFERROR(+VLOOKUP(BJ508,インプットシート!$B:$Z,25,0),"")</f>
        <v/>
      </c>
      <c r="BL508" s="165" t="str">
        <f>IFERROR(+VLOOKUP(BJ508,インプットシート!$B:$Z,21,0),"")</f>
        <v/>
      </c>
      <c r="BM508">
        <v>3</v>
      </c>
      <c r="BN508" s="165" t="str">
        <f t="shared" si="160"/>
        <v>3年目一般会計繰入金3</v>
      </c>
      <c r="BO508" s="165" t="str">
        <f>IFERROR(+VLOOKUP(BN508,インプットシート!$B:$Z,25,0),"")</f>
        <v/>
      </c>
      <c r="BP508" s="165" t="str">
        <f>IFERROR(+VLOOKUP(BN508,インプットシート!$B:$Z,21,0),"")</f>
        <v/>
      </c>
      <c r="BQ508">
        <v>3</v>
      </c>
      <c r="BR508" s="165" t="str">
        <f t="shared" si="161"/>
        <v>3年目賃金（職員）3</v>
      </c>
      <c r="BS508" s="165" t="str">
        <f>IFERROR(+VLOOKUP(BR508,インプットシート!$B:$Z,25,0),"")</f>
        <v/>
      </c>
      <c r="BT508" s="165" t="str">
        <f>IFERROR(+VLOOKUP(BR508,インプットシート!$B:$Z,21,0),"")</f>
        <v/>
      </c>
    </row>
    <row r="509" spans="1:72">
      <c r="A509">
        <v>4</v>
      </c>
      <c r="B509" s="165" t="str">
        <f t="shared" si="144"/>
        <v>3年目謝金4</v>
      </c>
      <c r="C509" s="165" t="str">
        <f>IFERROR(+VLOOKUP(B509,インプットシート!$B:$Z,25,0),"")</f>
        <v/>
      </c>
      <c r="D509" s="165" t="str">
        <f>IFERROR(+VLOOKUP(B509,インプットシート!$B:$Z,21,0),"")</f>
        <v/>
      </c>
      <c r="E509">
        <v>4</v>
      </c>
      <c r="F509" s="165" t="str">
        <f t="shared" si="145"/>
        <v>3年目旅費4</v>
      </c>
      <c r="G509" s="165" t="str">
        <f>IFERROR(+VLOOKUP(F509,インプットシート!$B:$Z,25,0),"")</f>
        <v/>
      </c>
      <c r="H509" s="165" t="str">
        <f>IFERROR(+VLOOKUP(F509,インプットシート!$B:$Z,21,0),"")</f>
        <v/>
      </c>
      <c r="I509">
        <v>4</v>
      </c>
      <c r="J509" s="165" t="str">
        <f t="shared" si="146"/>
        <v>3年目賃金（アルバイト）4</v>
      </c>
      <c r="K509" s="165" t="str">
        <f>IFERROR(+VLOOKUP(J509,インプットシート!$B:$Z,25,0),"")</f>
        <v/>
      </c>
      <c r="L509" s="165" t="str">
        <f>IFERROR(+VLOOKUP(J509,インプットシート!$B:$Z,21,0),"")</f>
        <v/>
      </c>
      <c r="M509">
        <v>4</v>
      </c>
      <c r="N509" s="165" t="str">
        <f t="shared" si="147"/>
        <v>3年目家賃4</v>
      </c>
      <c r="O509" s="165" t="str">
        <f>IFERROR(+VLOOKUP(N509,インプットシート!$B:$Z,25,0),"")</f>
        <v/>
      </c>
      <c r="P509" s="165" t="str">
        <f>IFERROR(+VLOOKUP(N509,インプットシート!$B:$Z,21,0),"")</f>
        <v/>
      </c>
      <c r="Q509">
        <v>4</v>
      </c>
      <c r="R509" s="165" t="str">
        <f t="shared" si="148"/>
        <v>3年目光熱水費4</v>
      </c>
      <c r="S509" s="165" t="str">
        <f>IFERROR(+VLOOKUP(R509,インプットシート!$B:$Z,25,0),"")</f>
        <v/>
      </c>
      <c r="T509" s="165" t="str">
        <f>IFERROR(+VLOOKUP(R509,インプットシート!$B:$Z,21,0),"")</f>
        <v/>
      </c>
      <c r="U509">
        <v>4</v>
      </c>
      <c r="V509" s="165" t="str">
        <f t="shared" si="149"/>
        <v>3年目備品購入費4</v>
      </c>
      <c r="W509" s="165" t="str">
        <f>IFERROR(+VLOOKUP(V509,インプットシート!$B:$Z,25,0),"")</f>
        <v/>
      </c>
      <c r="X509" s="165" t="str">
        <f>IFERROR(+VLOOKUP(V509,インプットシート!$B:$Z,21,0),"")</f>
        <v/>
      </c>
      <c r="Y509">
        <v>4</v>
      </c>
      <c r="Z509" s="165" t="str">
        <f t="shared" si="150"/>
        <v>3年目消耗品費4</v>
      </c>
      <c r="AA509" s="165" t="str">
        <f>IFERROR(+VLOOKUP(Z509,インプットシート!$B:$Z,25,0),"")</f>
        <v/>
      </c>
      <c r="AB509" s="165" t="str">
        <f>IFERROR(+VLOOKUP(Z509,インプットシート!$B:$Z,21,0),"")</f>
        <v/>
      </c>
      <c r="AC509">
        <v>4</v>
      </c>
      <c r="AD509" s="165" t="str">
        <f t="shared" si="151"/>
        <v>3年目借料損料4</v>
      </c>
      <c r="AE509" s="165" t="str">
        <f>IFERROR(+VLOOKUP(AD509,インプットシート!$B:$Z,25,0),"")</f>
        <v/>
      </c>
      <c r="AF509" s="165" t="str">
        <f>IFERROR(+VLOOKUP(AD509,インプットシート!$B:$Z,21,0),"")</f>
        <v/>
      </c>
      <c r="AG509">
        <v>4</v>
      </c>
      <c r="AH509" s="165" t="str">
        <f t="shared" si="152"/>
        <v>3年目印刷製本費4</v>
      </c>
      <c r="AI509" s="165" t="str">
        <f>IFERROR(+VLOOKUP(AH509,インプットシート!$B:$Z,25,0),"")</f>
        <v/>
      </c>
      <c r="AJ509" s="165" t="str">
        <f>IFERROR(+VLOOKUP(AH509,インプットシート!$B:$Z,21,0),"")</f>
        <v/>
      </c>
      <c r="AK509">
        <v>4</v>
      </c>
      <c r="AL509" s="165" t="str">
        <f t="shared" si="153"/>
        <v>3年目通信運搬費4</v>
      </c>
      <c r="AM509" s="165" t="str">
        <f>IFERROR(+VLOOKUP(AL509,インプットシート!$B:$Z,25,0),"")</f>
        <v/>
      </c>
      <c r="AN509" s="165" t="str">
        <f>IFERROR(+VLOOKUP(AL509,インプットシート!$B:$Z,21,0),"")</f>
        <v/>
      </c>
      <c r="AO509">
        <v>4</v>
      </c>
      <c r="AP509" s="165" t="str">
        <f t="shared" si="154"/>
        <v>3年目委託費4</v>
      </c>
      <c r="AQ509" s="165" t="str">
        <f>IFERROR(+VLOOKUP(AP509,インプットシート!$B:$Z,25,0),"")</f>
        <v/>
      </c>
      <c r="AR509" s="165" t="str">
        <f>IFERROR(+VLOOKUP(AP509,インプットシート!$B:$Z,21,0),"")</f>
        <v/>
      </c>
      <c r="AS509">
        <v>4</v>
      </c>
      <c r="AT509" s="165" t="str">
        <f t="shared" si="155"/>
        <v>3年目雑役務費4</v>
      </c>
      <c r="AU509" s="165" t="str">
        <f>IFERROR(+VLOOKUP(AT509,インプットシート!$B:$Z,25,0),"")</f>
        <v/>
      </c>
      <c r="AV509" s="165" t="str">
        <f>IFERROR(+VLOOKUP(AT509,インプットシート!$B:$Z,21,0),"")</f>
        <v/>
      </c>
      <c r="AW509">
        <v>4</v>
      </c>
      <c r="AX509" s="165" t="str">
        <f t="shared" si="156"/>
        <v>3年目保険料4</v>
      </c>
      <c r="AY509" s="165" t="str">
        <f>IFERROR(+VLOOKUP(AX509,インプットシート!$B:$Z,25,0),"")</f>
        <v/>
      </c>
      <c r="AZ509" s="165" t="str">
        <f>IFERROR(+VLOOKUP(AX509,インプットシート!$B:$Z,21,0),"")</f>
        <v/>
      </c>
      <c r="BA509">
        <v>4</v>
      </c>
      <c r="BB509" s="165" t="str">
        <f t="shared" si="157"/>
        <v>3年目その他の経費4</v>
      </c>
      <c r="BC509" s="165" t="str">
        <f>IFERROR(+VLOOKUP(BB509,インプットシート!$B:$Z,25,0),"")</f>
        <v/>
      </c>
      <c r="BD509" s="165" t="str">
        <f>IFERROR(+VLOOKUP(BB509,インプットシート!$B:$Z,21,0),"")</f>
        <v/>
      </c>
      <c r="BE509">
        <v>4</v>
      </c>
      <c r="BF509" s="165" t="str">
        <f t="shared" si="158"/>
        <v>3年目参加費収入4</v>
      </c>
      <c r="BG509" s="165" t="str">
        <f>IFERROR(+VLOOKUP(BF509,インプットシート!$B:$Z,25,0),"")</f>
        <v/>
      </c>
      <c r="BH509" s="165" t="str">
        <f>IFERROR(+VLOOKUP(BF509,インプットシート!$B:$Z,21,0),"")</f>
        <v/>
      </c>
      <c r="BI509">
        <v>4</v>
      </c>
      <c r="BJ509" s="165" t="str">
        <f t="shared" si="159"/>
        <v>3年目寄付金・協賛金収入4</v>
      </c>
      <c r="BK509" s="165" t="str">
        <f>IFERROR(+VLOOKUP(BJ509,インプットシート!$B:$Z,25,0),"")</f>
        <v/>
      </c>
      <c r="BL509" s="165" t="str">
        <f>IFERROR(+VLOOKUP(BJ509,インプットシート!$B:$Z,21,0),"")</f>
        <v/>
      </c>
      <c r="BM509">
        <v>4</v>
      </c>
      <c r="BN509" s="165" t="str">
        <f t="shared" si="160"/>
        <v>3年目一般会計繰入金4</v>
      </c>
      <c r="BO509" s="165" t="str">
        <f>IFERROR(+VLOOKUP(BN509,インプットシート!$B:$Z,25,0),"")</f>
        <v/>
      </c>
      <c r="BP509" s="165" t="str">
        <f>IFERROR(+VLOOKUP(BN509,インプットシート!$B:$Z,21,0),"")</f>
        <v/>
      </c>
      <c r="BQ509">
        <v>4</v>
      </c>
      <c r="BR509" s="165" t="str">
        <f t="shared" si="161"/>
        <v>3年目賃金（職員）4</v>
      </c>
      <c r="BS509" s="165" t="str">
        <f>IFERROR(+VLOOKUP(BR509,インプットシート!$B:$Z,25,0),"")</f>
        <v/>
      </c>
      <c r="BT509" s="165" t="str">
        <f>IFERROR(+VLOOKUP(BR509,インプットシート!$B:$Z,21,0),"")</f>
        <v/>
      </c>
    </row>
    <row r="510" spans="1:72">
      <c r="A510">
        <v>5</v>
      </c>
      <c r="B510" s="165" t="str">
        <f t="shared" si="144"/>
        <v>3年目謝金5</v>
      </c>
      <c r="C510" s="165" t="str">
        <f>IFERROR(+VLOOKUP(B510,インプットシート!$B:$Z,25,0),"")</f>
        <v/>
      </c>
      <c r="D510" s="165" t="str">
        <f>IFERROR(+VLOOKUP(B510,インプットシート!$B:$Z,21,0),"")</f>
        <v/>
      </c>
      <c r="E510">
        <v>5</v>
      </c>
      <c r="F510" s="165" t="str">
        <f t="shared" si="145"/>
        <v>3年目旅費5</v>
      </c>
      <c r="G510" s="165" t="str">
        <f>IFERROR(+VLOOKUP(F510,インプットシート!$B:$Z,25,0),"")</f>
        <v/>
      </c>
      <c r="H510" s="165" t="str">
        <f>IFERROR(+VLOOKUP(F510,インプットシート!$B:$Z,21,0),"")</f>
        <v/>
      </c>
      <c r="I510">
        <v>5</v>
      </c>
      <c r="J510" s="165" t="str">
        <f t="shared" si="146"/>
        <v>3年目賃金（アルバイト）5</v>
      </c>
      <c r="K510" s="165" t="str">
        <f>IFERROR(+VLOOKUP(J510,インプットシート!$B:$Z,25,0),"")</f>
        <v/>
      </c>
      <c r="L510" s="165" t="str">
        <f>IFERROR(+VLOOKUP(J510,インプットシート!$B:$Z,21,0),"")</f>
        <v/>
      </c>
      <c r="M510">
        <v>5</v>
      </c>
      <c r="N510" s="165" t="str">
        <f t="shared" si="147"/>
        <v>3年目家賃5</v>
      </c>
      <c r="O510" s="165" t="str">
        <f>IFERROR(+VLOOKUP(N510,インプットシート!$B:$Z,25,0),"")</f>
        <v/>
      </c>
      <c r="P510" s="165" t="str">
        <f>IFERROR(+VLOOKUP(N510,インプットシート!$B:$Z,21,0),"")</f>
        <v/>
      </c>
      <c r="Q510">
        <v>5</v>
      </c>
      <c r="R510" s="165" t="str">
        <f t="shared" si="148"/>
        <v>3年目光熱水費5</v>
      </c>
      <c r="S510" s="165" t="str">
        <f>IFERROR(+VLOOKUP(R510,インプットシート!$B:$Z,25,0),"")</f>
        <v/>
      </c>
      <c r="T510" s="165" t="str">
        <f>IFERROR(+VLOOKUP(R510,インプットシート!$B:$Z,21,0),"")</f>
        <v/>
      </c>
      <c r="U510">
        <v>5</v>
      </c>
      <c r="V510" s="165" t="str">
        <f t="shared" si="149"/>
        <v>3年目備品購入費5</v>
      </c>
      <c r="W510" s="165" t="str">
        <f>IFERROR(+VLOOKUP(V510,インプットシート!$B:$Z,25,0),"")</f>
        <v/>
      </c>
      <c r="X510" s="165" t="str">
        <f>IFERROR(+VLOOKUP(V510,インプットシート!$B:$Z,21,0),"")</f>
        <v/>
      </c>
      <c r="Y510">
        <v>5</v>
      </c>
      <c r="Z510" s="165" t="str">
        <f t="shared" si="150"/>
        <v>3年目消耗品費5</v>
      </c>
      <c r="AA510" s="165" t="str">
        <f>IFERROR(+VLOOKUP(Z510,インプットシート!$B:$Z,25,0),"")</f>
        <v/>
      </c>
      <c r="AB510" s="165" t="str">
        <f>IFERROR(+VLOOKUP(Z510,インプットシート!$B:$Z,21,0),"")</f>
        <v/>
      </c>
      <c r="AC510">
        <v>5</v>
      </c>
      <c r="AD510" s="165" t="str">
        <f t="shared" si="151"/>
        <v>3年目借料損料5</v>
      </c>
      <c r="AE510" s="165" t="str">
        <f>IFERROR(+VLOOKUP(AD510,インプットシート!$B:$Z,25,0),"")</f>
        <v/>
      </c>
      <c r="AF510" s="165" t="str">
        <f>IFERROR(+VLOOKUP(AD510,インプットシート!$B:$Z,21,0),"")</f>
        <v/>
      </c>
      <c r="AG510">
        <v>5</v>
      </c>
      <c r="AH510" s="165" t="str">
        <f t="shared" si="152"/>
        <v>3年目印刷製本費5</v>
      </c>
      <c r="AI510" s="165" t="str">
        <f>IFERROR(+VLOOKUP(AH510,インプットシート!$B:$Z,25,0),"")</f>
        <v/>
      </c>
      <c r="AJ510" s="165" t="str">
        <f>IFERROR(+VLOOKUP(AH510,インプットシート!$B:$Z,21,0),"")</f>
        <v/>
      </c>
      <c r="AK510">
        <v>5</v>
      </c>
      <c r="AL510" s="165" t="str">
        <f t="shared" si="153"/>
        <v>3年目通信運搬費5</v>
      </c>
      <c r="AM510" s="165" t="str">
        <f>IFERROR(+VLOOKUP(AL510,インプットシート!$B:$Z,25,0),"")</f>
        <v/>
      </c>
      <c r="AN510" s="165" t="str">
        <f>IFERROR(+VLOOKUP(AL510,インプットシート!$B:$Z,21,0),"")</f>
        <v/>
      </c>
      <c r="AO510">
        <v>5</v>
      </c>
      <c r="AP510" s="165" t="str">
        <f t="shared" si="154"/>
        <v>3年目委託費5</v>
      </c>
      <c r="AQ510" s="165" t="str">
        <f>IFERROR(+VLOOKUP(AP510,インプットシート!$B:$Z,25,0),"")</f>
        <v/>
      </c>
      <c r="AR510" s="165" t="str">
        <f>IFERROR(+VLOOKUP(AP510,インプットシート!$B:$Z,21,0),"")</f>
        <v/>
      </c>
      <c r="AS510">
        <v>5</v>
      </c>
      <c r="AT510" s="165" t="str">
        <f t="shared" si="155"/>
        <v>3年目雑役務費5</v>
      </c>
      <c r="AU510" s="165" t="str">
        <f>IFERROR(+VLOOKUP(AT510,インプットシート!$B:$Z,25,0),"")</f>
        <v/>
      </c>
      <c r="AV510" s="165" t="str">
        <f>IFERROR(+VLOOKUP(AT510,インプットシート!$B:$Z,21,0),"")</f>
        <v/>
      </c>
      <c r="AW510">
        <v>5</v>
      </c>
      <c r="AX510" s="165" t="str">
        <f t="shared" si="156"/>
        <v>3年目保険料5</v>
      </c>
      <c r="AY510" s="165" t="str">
        <f>IFERROR(+VLOOKUP(AX510,インプットシート!$B:$Z,25,0),"")</f>
        <v/>
      </c>
      <c r="AZ510" s="165" t="str">
        <f>IFERROR(+VLOOKUP(AX510,インプットシート!$B:$Z,21,0),"")</f>
        <v/>
      </c>
      <c r="BA510">
        <v>5</v>
      </c>
      <c r="BB510" s="165" t="str">
        <f t="shared" si="157"/>
        <v>3年目その他の経費5</v>
      </c>
      <c r="BC510" s="165" t="str">
        <f>IFERROR(+VLOOKUP(BB510,インプットシート!$B:$Z,25,0),"")</f>
        <v/>
      </c>
      <c r="BD510" s="165" t="str">
        <f>IFERROR(+VLOOKUP(BB510,インプットシート!$B:$Z,21,0),"")</f>
        <v/>
      </c>
      <c r="BE510">
        <v>5</v>
      </c>
      <c r="BF510" s="165" t="str">
        <f t="shared" si="158"/>
        <v>3年目参加費収入5</v>
      </c>
      <c r="BG510" s="165" t="str">
        <f>IFERROR(+VLOOKUP(BF510,インプットシート!$B:$Z,25,0),"")</f>
        <v/>
      </c>
      <c r="BH510" s="165" t="str">
        <f>IFERROR(+VLOOKUP(BF510,インプットシート!$B:$Z,21,0),"")</f>
        <v/>
      </c>
      <c r="BI510">
        <v>5</v>
      </c>
      <c r="BJ510" s="165" t="str">
        <f t="shared" si="159"/>
        <v>3年目寄付金・協賛金収入5</v>
      </c>
      <c r="BK510" s="165" t="str">
        <f>IFERROR(+VLOOKUP(BJ510,インプットシート!$B:$Z,25,0),"")</f>
        <v/>
      </c>
      <c r="BL510" s="165" t="str">
        <f>IFERROR(+VLOOKUP(BJ510,インプットシート!$B:$Z,21,0),"")</f>
        <v/>
      </c>
      <c r="BM510">
        <v>5</v>
      </c>
      <c r="BN510" s="165" t="str">
        <f t="shared" si="160"/>
        <v>3年目一般会計繰入金5</v>
      </c>
      <c r="BO510" s="165" t="str">
        <f>IFERROR(+VLOOKUP(BN510,インプットシート!$B:$Z,25,0),"")</f>
        <v/>
      </c>
      <c r="BP510" s="165" t="str">
        <f>IFERROR(+VLOOKUP(BN510,インプットシート!$B:$Z,21,0),"")</f>
        <v/>
      </c>
      <c r="BQ510">
        <v>5</v>
      </c>
      <c r="BR510" s="165" t="str">
        <f t="shared" si="161"/>
        <v>3年目賃金（職員）5</v>
      </c>
      <c r="BS510" s="165" t="str">
        <f>IFERROR(+VLOOKUP(BR510,インプットシート!$B:$Z,25,0),"")</f>
        <v/>
      </c>
      <c r="BT510" s="165" t="str">
        <f>IFERROR(+VLOOKUP(BR510,インプットシート!$B:$Z,21,0),"")</f>
        <v/>
      </c>
    </row>
    <row r="511" spans="1:72">
      <c r="A511">
        <v>6</v>
      </c>
      <c r="B511" s="165" t="str">
        <f t="shared" si="144"/>
        <v>3年目謝金6</v>
      </c>
      <c r="C511" s="165" t="str">
        <f>IFERROR(+VLOOKUP(B511,インプットシート!$B:$Z,25,0),"")</f>
        <v/>
      </c>
      <c r="D511" s="165" t="str">
        <f>IFERROR(+VLOOKUP(B511,インプットシート!$B:$Z,21,0),"")</f>
        <v/>
      </c>
      <c r="E511">
        <v>6</v>
      </c>
      <c r="F511" s="165" t="str">
        <f t="shared" si="145"/>
        <v>3年目旅費6</v>
      </c>
      <c r="G511" s="165" t="str">
        <f>IFERROR(+VLOOKUP(F511,インプットシート!$B:$Z,25,0),"")</f>
        <v/>
      </c>
      <c r="H511" s="165" t="str">
        <f>IFERROR(+VLOOKUP(F511,インプットシート!$B:$Z,21,0),"")</f>
        <v/>
      </c>
      <c r="I511">
        <v>6</v>
      </c>
      <c r="J511" s="165" t="str">
        <f t="shared" si="146"/>
        <v>3年目賃金（アルバイト）6</v>
      </c>
      <c r="K511" s="165" t="str">
        <f>IFERROR(+VLOOKUP(J511,インプットシート!$B:$Z,25,0),"")</f>
        <v/>
      </c>
      <c r="L511" s="165" t="str">
        <f>IFERROR(+VLOOKUP(J511,インプットシート!$B:$Z,21,0),"")</f>
        <v/>
      </c>
      <c r="M511">
        <v>6</v>
      </c>
      <c r="N511" s="165" t="str">
        <f t="shared" si="147"/>
        <v>3年目家賃6</v>
      </c>
      <c r="O511" s="165" t="str">
        <f>IFERROR(+VLOOKUP(N511,インプットシート!$B:$Z,25,0),"")</f>
        <v/>
      </c>
      <c r="P511" s="165" t="str">
        <f>IFERROR(+VLOOKUP(N511,インプットシート!$B:$Z,21,0),"")</f>
        <v/>
      </c>
      <c r="Q511">
        <v>6</v>
      </c>
      <c r="R511" s="165" t="str">
        <f t="shared" si="148"/>
        <v>3年目光熱水費6</v>
      </c>
      <c r="S511" s="165" t="str">
        <f>IFERROR(+VLOOKUP(R511,インプットシート!$B:$Z,25,0),"")</f>
        <v/>
      </c>
      <c r="T511" s="165" t="str">
        <f>IFERROR(+VLOOKUP(R511,インプットシート!$B:$Z,21,0),"")</f>
        <v/>
      </c>
      <c r="U511">
        <v>6</v>
      </c>
      <c r="V511" s="165" t="str">
        <f t="shared" si="149"/>
        <v>3年目備品購入費6</v>
      </c>
      <c r="W511" s="165" t="str">
        <f>IFERROR(+VLOOKUP(V511,インプットシート!$B:$Z,25,0),"")</f>
        <v/>
      </c>
      <c r="X511" s="165" t="str">
        <f>IFERROR(+VLOOKUP(V511,インプットシート!$B:$Z,21,0),"")</f>
        <v/>
      </c>
      <c r="Y511">
        <v>6</v>
      </c>
      <c r="Z511" s="165" t="str">
        <f t="shared" si="150"/>
        <v>3年目消耗品費6</v>
      </c>
      <c r="AA511" s="165" t="str">
        <f>IFERROR(+VLOOKUP(Z511,インプットシート!$B:$Z,25,0),"")</f>
        <v/>
      </c>
      <c r="AB511" s="165" t="str">
        <f>IFERROR(+VLOOKUP(Z511,インプットシート!$B:$Z,21,0),"")</f>
        <v/>
      </c>
      <c r="AC511">
        <v>6</v>
      </c>
      <c r="AD511" s="165" t="str">
        <f t="shared" si="151"/>
        <v>3年目借料損料6</v>
      </c>
      <c r="AE511" s="165" t="str">
        <f>IFERROR(+VLOOKUP(AD511,インプットシート!$B:$Z,25,0),"")</f>
        <v/>
      </c>
      <c r="AF511" s="165" t="str">
        <f>IFERROR(+VLOOKUP(AD511,インプットシート!$B:$Z,21,0),"")</f>
        <v/>
      </c>
      <c r="AG511">
        <v>6</v>
      </c>
      <c r="AH511" s="165" t="str">
        <f t="shared" si="152"/>
        <v>3年目印刷製本費6</v>
      </c>
      <c r="AI511" s="165" t="str">
        <f>IFERROR(+VLOOKUP(AH511,インプットシート!$B:$Z,25,0),"")</f>
        <v/>
      </c>
      <c r="AJ511" s="165" t="str">
        <f>IFERROR(+VLOOKUP(AH511,インプットシート!$B:$Z,21,0),"")</f>
        <v/>
      </c>
      <c r="AK511">
        <v>6</v>
      </c>
      <c r="AL511" s="165" t="str">
        <f t="shared" si="153"/>
        <v>3年目通信運搬費6</v>
      </c>
      <c r="AM511" s="165" t="str">
        <f>IFERROR(+VLOOKUP(AL511,インプットシート!$B:$Z,25,0),"")</f>
        <v/>
      </c>
      <c r="AN511" s="165" t="str">
        <f>IFERROR(+VLOOKUP(AL511,インプットシート!$B:$Z,21,0),"")</f>
        <v/>
      </c>
      <c r="AO511">
        <v>6</v>
      </c>
      <c r="AP511" s="165" t="str">
        <f t="shared" si="154"/>
        <v>3年目委託費6</v>
      </c>
      <c r="AQ511" s="165" t="str">
        <f>IFERROR(+VLOOKUP(AP511,インプットシート!$B:$Z,25,0),"")</f>
        <v/>
      </c>
      <c r="AR511" s="165" t="str">
        <f>IFERROR(+VLOOKUP(AP511,インプットシート!$B:$Z,21,0),"")</f>
        <v/>
      </c>
      <c r="AS511">
        <v>6</v>
      </c>
      <c r="AT511" s="165" t="str">
        <f t="shared" si="155"/>
        <v>3年目雑役務費6</v>
      </c>
      <c r="AU511" s="165" t="str">
        <f>IFERROR(+VLOOKUP(AT511,インプットシート!$B:$Z,25,0),"")</f>
        <v/>
      </c>
      <c r="AV511" s="165" t="str">
        <f>IFERROR(+VLOOKUP(AT511,インプットシート!$B:$Z,21,0),"")</f>
        <v/>
      </c>
      <c r="AW511">
        <v>6</v>
      </c>
      <c r="AX511" s="165" t="str">
        <f t="shared" si="156"/>
        <v>3年目保険料6</v>
      </c>
      <c r="AY511" s="165" t="str">
        <f>IFERROR(+VLOOKUP(AX511,インプットシート!$B:$Z,25,0),"")</f>
        <v/>
      </c>
      <c r="AZ511" s="165" t="str">
        <f>IFERROR(+VLOOKUP(AX511,インプットシート!$B:$Z,21,0),"")</f>
        <v/>
      </c>
      <c r="BA511">
        <v>6</v>
      </c>
      <c r="BB511" s="165" t="str">
        <f t="shared" si="157"/>
        <v>3年目その他の経費6</v>
      </c>
      <c r="BC511" s="165" t="str">
        <f>IFERROR(+VLOOKUP(BB511,インプットシート!$B:$Z,25,0),"")</f>
        <v/>
      </c>
      <c r="BD511" s="165" t="str">
        <f>IFERROR(+VLOOKUP(BB511,インプットシート!$B:$Z,21,0),"")</f>
        <v/>
      </c>
      <c r="BE511">
        <v>6</v>
      </c>
      <c r="BF511" s="165" t="str">
        <f t="shared" si="158"/>
        <v>3年目参加費収入6</v>
      </c>
      <c r="BG511" s="165" t="str">
        <f>IFERROR(+VLOOKUP(BF511,インプットシート!$B:$Z,25,0),"")</f>
        <v/>
      </c>
      <c r="BH511" s="165" t="str">
        <f>IFERROR(+VLOOKUP(BF511,インプットシート!$B:$Z,21,0),"")</f>
        <v/>
      </c>
      <c r="BI511">
        <v>6</v>
      </c>
      <c r="BJ511" s="165" t="str">
        <f t="shared" si="159"/>
        <v>3年目寄付金・協賛金収入6</v>
      </c>
      <c r="BK511" s="165" t="str">
        <f>IFERROR(+VLOOKUP(BJ511,インプットシート!$B:$Z,25,0),"")</f>
        <v/>
      </c>
      <c r="BL511" s="165" t="str">
        <f>IFERROR(+VLOOKUP(BJ511,インプットシート!$B:$Z,21,0),"")</f>
        <v/>
      </c>
      <c r="BM511">
        <v>6</v>
      </c>
      <c r="BN511" s="165" t="str">
        <f t="shared" si="160"/>
        <v>3年目一般会計繰入金6</v>
      </c>
      <c r="BO511" s="165" t="str">
        <f>IFERROR(+VLOOKUP(BN511,インプットシート!$B:$Z,25,0),"")</f>
        <v/>
      </c>
      <c r="BP511" s="165" t="str">
        <f>IFERROR(+VLOOKUP(BN511,インプットシート!$B:$Z,21,0),"")</f>
        <v/>
      </c>
      <c r="BQ511">
        <v>6</v>
      </c>
      <c r="BR511" s="165" t="str">
        <f t="shared" si="161"/>
        <v>3年目賃金（職員）6</v>
      </c>
      <c r="BS511" s="165" t="str">
        <f>IFERROR(+VLOOKUP(BR511,インプットシート!$B:$Z,25,0),"")</f>
        <v/>
      </c>
      <c r="BT511" s="165" t="str">
        <f>IFERROR(+VLOOKUP(BR511,インプットシート!$B:$Z,21,0),"")</f>
        <v/>
      </c>
    </row>
    <row r="512" spans="1:72">
      <c r="A512">
        <v>7</v>
      </c>
      <c r="B512" s="165" t="str">
        <f t="shared" si="144"/>
        <v>3年目謝金7</v>
      </c>
      <c r="C512" s="165" t="str">
        <f>IFERROR(+VLOOKUP(B512,インプットシート!$B:$Z,25,0),"")</f>
        <v/>
      </c>
      <c r="D512" s="165" t="str">
        <f>IFERROR(+VLOOKUP(B512,インプットシート!$B:$Z,21,0),"")</f>
        <v/>
      </c>
      <c r="E512">
        <v>7</v>
      </c>
      <c r="F512" s="165" t="str">
        <f t="shared" si="145"/>
        <v>3年目旅費7</v>
      </c>
      <c r="G512" s="165" t="str">
        <f>IFERROR(+VLOOKUP(F512,インプットシート!$B:$Z,25,0),"")</f>
        <v/>
      </c>
      <c r="H512" s="165" t="str">
        <f>IFERROR(+VLOOKUP(F512,インプットシート!$B:$Z,21,0),"")</f>
        <v/>
      </c>
      <c r="I512">
        <v>7</v>
      </c>
      <c r="J512" s="165" t="str">
        <f t="shared" si="146"/>
        <v>3年目賃金（アルバイト）7</v>
      </c>
      <c r="K512" s="165" t="str">
        <f>IFERROR(+VLOOKUP(J512,インプットシート!$B:$Z,25,0),"")</f>
        <v/>
      </c>
      <c r="L512" s="165" t="str">
        <f>IFERROR(+VLOOKUP(J512,インプットシート!$B:$Z,21,0),"")</f>
        <v/>
      </c>
      <c r="M512">
        <v>7</v>
      </c>
      <c r="N512" s="165" t="str">
        <f t="shared" si="147"/>
        <v>3年目家賃7</v>
      </c>
      <c r="O512" s="165" t="str">
        <f>IFERROR(+VLOOKUP(N512,インプットシート!$B:$Z,25,0),"")</f>
        <v/>
      </c>
      <c r="P512" s="165" t="str">
        <f>IFERROR(+VLOOKUP(N512,インプットシート!$B:$Z,21,0),"")</f>
        <v/>
      </c>
      <c r="Q512">
        <v>7</v>
      </c>
      <c r="R512" s="165" t="str">
        <f t="shared" si="148"/>
        <v>3年目光熱水費7</v>
      </c>
      <c r="S512" s="165" t="str">
        <f>IFERROR(+VLOOKUP(R512,インプットシート!$B:$Z,25,0),"")</f>
        <v/>
      </c>
      <c r="T512" s="165" t="str">
        <f>IFERROR(+VLOOKUP(R512,インプットシート!$B:$Z,21,0),"")</f>
        <v/>
      </c>
      <c r="U512">
        <v>7</v>
      </c>
      <c r="V512" s="165" t="str">
        <f t="shared" si="149"/>
        <v>3年目備品購入費7</v>
      </c>
      <c r="W512" s="165" t="str">
        <f>IFERROR(+VLOOKUP(V512,インプットシート!$B:$Z,25,0),"")</f>
        <v/>
      </c>
      <c r="X512" s="165" t="str">
        <f>IFERROR(+VLOOKUP(V512,インプットシート!$B:$Z,21,0),"")</f>
        <v/>
      </c>
      <c r="Y512">
        <v>7</v>
      </c>
      <c r="Z512" s="165" t="str">
        <f t="shared" si="150"/>
        <v>3年目消耗品費7</v>
      </c>
      <c r="AA512" s="165" t="str">
        <f>IFERROR(+VLOOKUP(Z512,インプットシート!$B:$Z,25,0),"")</f>
        <v/>
      </c>
      <c r="AB512" s="165" t="str">
        <f>IFERROR(+VLOOKUP(Z512,インプットシート!$B:$Z,21,0),"")</f>
        <v/>
      </c>
      <c r="AC512">
        <v>7</v>
      </c>
      <c r="AD512" s="165" t="str">
        <f t="shared" si="151"/>
        <v>3年目借料損料7</v>
      </c>
      <c r="AE512" s="165" t="str">
        <f>IFERROR(+VLOOKUP(AD512,インプットシート!$B:$Z,25,0),"")</f>
        <v/>
      </c>
      <c r="AF512" s="165" t="str">
        <f>IFERROR(+VLOOKUP(AD512,インプットシート!$B:$Z,21,0),"")</f>
        <v/>
      </c>
      <c r="AG512">
        <v>7</v>
      </c>
      <c r="AH512" s="165" t="str">
        <f t="shared" si="152"/>
        <v>3年目印刷製本費7</v>
      </c>
      <c r="AI512" s="165" t="str">
        <f>IFERROR(+VLOOKUP(AH512,インプットシート!$B:$Z,25,0),"")</f>
        <v/>
      </c>
      <c r="AJ512" s="165" t="str">
        <f>IFERROR(+VLOOKUP(AH512,インプットシート!$B:$Z,21,0),"")</f>
        <v/>
      </c>
      <c r="AK512">
        <v>7</v>
      </c>
      <c r="AL512" s="165" t="str">
        <f t="shared" si="153"/>
        <v>3年目通信運搬費7</v>
      </c>
      <c r="AM512" s="165" t="str">
        <f>IFERROR(+VLOOKUP(AL512,インプットシート!$B:$Z,25,0),"")</f>
        <v/>
      </c>
      <c r="AN512" s="165" t="str">
        <f>IFERROR(+VLOOKUP(AL512,インプットシート!$B:$Z,21,0),"")</f>
        <v/>
      </c>
      <c r="AO512">
        <v>7</v>
      </c>
      <c r="AP512" s="165" t="str">
        <f t="shared" si="154"/>
        <v>3年目委託費7</v>
      </c>
      <c r="AQ512" s="165" t="str">
        <f>IFERROR(+VLOOKUP(AP512,インプットシート!$B:$Z,25,0),"")</f>
        <v/>
      </c>
      <c r="AR512" s="165" t="str">
        <f>IFERROR(+VLOOKUP(AP512,インプットシート!$B:$Z,21,0),"")</f>
        <v/>
      </c>
      <c r="AS512">
        <v>7</v>
      </c>
      <c r="AT512" s="165" t="str">
        <f t="shared" si="155"/>
        <v>3年目雑役務費7</v>
      </c>
      <c r="AU512" s="165" t="str">
        <f>IFERROR(+VLOOKUP(AT512,インプットシート!$B:$Z,25,0),"")</f>
        <v/>
      </c>
      <c r="AV512" s="165" t="str">
        <f>IFERROR(+VLOOKUP(AT512,インプットシート!$B:$Z,21,0),"")</f>
        <v/>
      </c>
      <c r="AW512">
        <v>7</v>
      </c>
      <c r="AX512" s="165" t="str">
        <f t="shared" si="156"/>
        <v>3年目保険料7</v>
      </c>
      <c r="AY512" s="165" t="str">
        <f>IFERROR(+VLOOKUP(AX512,インプットシート!$B:$Z,25,0),"")</f>
        <v/>
      </c>
      <c r="AZ512" s="165" t="str">
        <f>IFERROR(+VLOOKUP(AX512,インプットシート!$B:$Z,21,0),"")</f>
        <v/>
      </c>
      <c r="BA512">
        <v>7</v>
      </c>
      <c r="BB512" s="165" t="str">
        <f t="shared" si="157"/>
        <v>3年目その他の経費7</v>
      </c>
      <c r="BC512" s="165" t="str">
        <f>IFERROR(+VLOOKUP(BB512,インプットシート!$B:$Z,25,0),"")</f>
        <v/>
      </c>
      <c r="BD512" s="165" t="str">
        <f>IFERROR(+VLOOKUP(BB512,インプットシート!$B:$Z,21,0),"")</f>
        <v/>
      </c>
      <c r="BE512">
        <v>7</v>
      </c>
      <c r="BF512" s="165" t="str">
        <f t="shared" si="158"/>
        <v>3年目参加費収入7</v>
      </c>
      <c r="BG512" s="165" t="str">
        <f>IFERROR(+VLOOKUP(BF512,インプットシート!$B:$Z,25,0),"")</f>
        <v/>
      </c>
      <c r="BH512" s="165" t="str">
        <f>IFERROR(+VLOOKUP(BF512,インプットシート!$B:$Z,21,0),"")</f>
        <v/>
      </c>
      <c r="BI512">
        <v>7</v>
      </c>
      <c r="BJ512" s="165" t="str">
        <f t="shared" si="159"/>
        <v>3年目寄付金・協賛金収入7</v>
      </c>
      <c r="BK512" s="165" t="str">
        <f>IFERROR(+VLOOKUP(BJ512,インプットシート!$B:$Z,25,0),"")</f>
        <v/>
      </c>
      <c r="BL512" s="165" t="str">
        <f>IFERROR(+VLOOKUP(BJ512,インプットシート!$B:$Z,21,0),"")</f>
        <v/>
      </c>
      <c r="BM512">
        <v>7</v>
      </c>
      <c r="BN512" s="165" t="str">
        <f t="shared" si="160"/>
        <v>3年目一般会計繰入金7</v>
      </c>
      <c r="BO512" s="165" t="str">
        <f>IFERROR(+VLOOKUP(BN512,インプットシート!$B:$Z,25,0),"")</f>
        <v/>
      </c>
      <c r="BP512" s="165" t="str">
        <f>IFERROR(+VLOOKUP(BN512,インプットシート!$B:$Z,21,0),"")</f>
        <v/>
      </c>
      <c r="BQ512">
        <v>7</v>
      </c>
      <c r="BR512" s="165" t="str">
        <f t="shared" si="161"/>
        <v>3年目賃金（職員）7</v>
      </c>
      <c r="BS512" s="165" t="str">
        <f>IFERROR(+VLOOKUP(BR512,インプットシート!$B:$Z,25,0),"")</f>
        <v/>
      </c>
      <c r="BT512" s="165" t="str">
        <f>IFERROR(+VLOOKUP(BR512,インプットシート!$B:$Z,21,0),"")</f>
        <v/>
      </c>
    </row>
    <row r="513" spans="1:72">
      <c r="A513">
        <v>8</v>
      </c>
      <c r="B513" s="165" t="str">
        <f t="shared" si="144"/>
        <v>3年目謝金8</v>
      </c>
      <c r="C513" s="165" t="str">
        <f>IFERROR(+VLOOKUP(B513,インプットシート!$B:$Z,25,0),"")</f>
        <v/>
      </c>
      <c r="D513" s="165" t="str">
        <f>IFERROR(+VLOOKUP(B513,インプットシート!$B:$Z,21,0),"")</f>
        <v/>
      </c>
      <c r="E513">
        <v>8</v>
      </c>
      <c r="F513" s="165" t="str">
        <f t="shared" si="145"/>
        <v>3年目旅費8</v>
      </c>
      <c r="G513" s="165" t="str">
        <f>IFERROR(+VLOOKUP(F513,インプットシート!$B:$Z,25,0),"")</f>
        <v/>
      </c>
      <c r="H513" s="165" t="str">
        <f>IFERROR(+VLOOKUP(F513,インプットシート!$B:$Z,21,0),"")</f>
        <v/>
      </c>
      <c r="I513">
        <v>8</v>
      </c>
      <c r="J513" s="165" t="str">
        <f t="shared" si="146"/>
        <v>3年目賃金（アルバイト）8</v>
      </c>
      <c r="K513" s="165" t="str">
        <f>IFERROR(+VLOOKUP(J513,インプットシート!$B:$Z,25,0),"")</f>
        <v/>
      </c>
      <c r="L513" s="165" t="str">
        <f>IFERROR(+VLOOKUP(J513,インプットシート!$B:$Z,21,0),"")</f>
        <v/>
      </c>
      <c r="M513">
        <v>8</v>
      </c>
      <c r="N513" s="165" t="str">
        <f t="shared" si="147"/>
        <v>3年目家賃8</v>
      </c>
      <c r="O513" s="165" t="str">
        <f>IFERROR(+VLOOKUP(N513,インプットシート!$B:$Z,25,0),"")</f>
        <v/>
      </c>
      <c r="P513" s="165" t="str">
        <f>IFERROR(+VLOOKUP(N513,インプットシート!$B:$Z,21,0),"")</f>
        <v/>
      </c>
      <c r="Q513">
        <v>8</v>
      </c>
      <c r="R513" s="165" t="str">
        <f t="shared" si="148"/>
        <v>3年目光熱水費8</v>
      </c>
      <c r="S513" s="165" t="str">
        <f>IFERROR(+VLOOKUP(R513,インプットシート!$B:$Z,25,0),"")</f>
        <v/>
      </c>
      <c r="T513" s="165" t="str">
        <f>IFERROR(+VLOOKUP(R513,インプットシート!$B:$Z,21,0),"")</f>
        <v/>
      </c>
      <c r="U513">
        <v>8</v>
      </c>
      <c r="V513" s="165" t="str">
        <f t="shared" si="149"/>
        <v>3年目備品購入費8</v>
      </c>
      <c r="W513" s="165" t="str">
        <f>IFERROR(+VLOOKUP(V513,インプットシート!$B:$Z,25,0),"")</f>
        <v/>
      </c>
      <c r="X513" s="165" t="str">
        <f>IFERROR(+VLOOKUP(V513,インプットシート!$B:$Z,21,0),"")</f>
        <v/>
      </c>
      <c r="Y513">
        <v>8</v>
      </c>
      <c r="Z513" s="165" t="str">
        <f t="shared" si="150"/>
        <v>3年目消耗品費8</v>
      </c>
      <c r="AA513" s="165" t="str">
        <f>IFERROR(+VLOOKUP(Z513,インプットシート!$B:$Z,25,0),"")</f>
        <v/>
      </c>
      <c r="AB513" s="165" t="str">
        <f>IFERROR(+VLOOKUP(Z513,インプットシート!$B:$Z,21,0),"")</f>
        <v/>
      </c>
      <c r="AC513">
        <v>8</v>
      </c>
      <c r="AD513" s="165" t="str">
        <f t="shared" si="151"/>
        <v>3年目借料損料8</v>
      </c>
      <c r="AE513" s="165" t="str">
        <f>IFERROR(+VLOOKUP(AD513,インプットシート!$B:$Z,25,0),"")</f>
        <v/>
      </c>
      <c r="AF513" s="165" t="str">
        <f>IFERROR(+VLOOKUP(AD513,インプットシート!$B:$Z,21,0),"")</f>
        <v/>
      </c>
      <c r="AG513">
        <v>8</v>
      </c>
      <c r="AH513" s="165" t="str">
        <f t="shared" si="152"/>
        <v>3年目印刷製本費8</v>
      </c>
      <c r="AI513" s="165" t="str">
        <f>IFERROR(+VLOOKUP(AH513,インプットシート!$B:$Z,25,0),"")</f>
        <v/>
      </c>
      <c r="AJ513" s="165" t="str">
        <f>IFERROR(+VLOOKUP(AH513,インプットシート!$B:$Z,21,0),"")</f>
        <v/>
      </c>
      <c r="AK513">
        <v>8</v>
      </c>
      <c r="AL513" s="165" t="str">
        <f t="shared" si="153"/>
        <v>3年目通信運搬費8</v>
      </c>
      <c r="AM513" s="165" t="str">
        <f>IFERROR(+VLOOKUP(AL513,インプットシート!$B:$Z,25,0),"")</f>
        <v/>
      </c>
      <c r="AN513" s="165" t="str">
        <f>IFERROR(+VLOOKUP(AL513,インプットシート!$B:$Z,21,0),"")</f>
        <v/>
      </c>
      <c r="AO513">
        <v>8</v>
      </c>
      <c r="AP513" s="165" t="str">
        <f t="shared" si="154"/>
        <v>3年目委託費8</v>
      </c>
      <c r="AQ513" s="165" t="str">
        <f>IFERROR(+VLOOKUP(AP513,インプットシート!$B:$Z,25,0),"")</f>
        <v/>
      </c>
      <c r="AR513" s="165" t="str">
        <f>IFERROR(+VLOOKUP(AP513,インプットシート!$B:$Z,21,0),"")</f>
        <v/>
      </c>
      <c r="AS513">
        <v>8</v>
      </c>
      <c r="AT513" s="165" t="str">
        <f t="shared" si="155"/>
        <v>3年目雑役務費8</v>
      </c>
      <c r="AU513" s="165" t="str">
        <f>IFERROR(+VLOOKUP(AT513,インプットシート!$B:$Z,25,0),"")</f>
        <v/>
      </c>
      <c r="AV513" s="165" t="str">
        <f>IFERROR(+VLOOKUP(AT513,インプットシート!$B:$Z,21,0),"")</f>
        <v/>
      </c>
      <c r="AW513">
        <v>8</v>
      </c>
      <c r="AX513" s="165" t="str">
        <f t="shared" si="156"/>
        <v>3年目保険料8</v>
      </c>
      <c r="AY513" s="165" t="str">
        <f>IFERROR(+VLOOKUP(AX513,インプットシート!$B:$Z,25,0),"")</f>
        <v/>
      </c>
      <c r="AZ513" s="165" t="str">
        <f>IFERROR(+VLOOKUP(AX513,インプットシート!$B:$Z,21,0),"")</f>
        <v/>
      </c>
      <c r="BA513">
        <v>8</v>
      </c>
      <c r="BB513" s="165" t="str">
        <f t="shared" si="157"/>
        <v>3年目その他の経費8</v>
      </c>
      <c r="BC513" s="165" t="str">
        <f>IFERROR(+VLOOKUP(BB513,インプットシート!$B:$Z,25,0),"")</f>
        <v/>
      </c>
      <c r="BD513" s="165" t="str">
        <f>IFERROR(+VLOOKUP(BB513,インプットシート!$B:$Z,21,0),"")</f>
        <v/>
      </c>
      <c r="BE513">
        <v>8</v>
      </c>
      <c r="BF513" s="165" t="str">
        <f t="shared" si="158"/>
        <v>3年目参加費収入8</v>
      </c>
      <c r="BG513" s="165" t="str">
        <f>IFERROR(+VLOOKUP(BF513,インプットシート!$B:$Z,25,0),"")</f>
        <v/>
      </c>
      <c r="BH513" s="165" t="str">
        <f>IFERROR(+VLOOKUP(BF513,インプットシート!$B:$Z,21,0),"")</f>
        <v/>
      </c>
      <c r="BI513">
        <v>8</v>
      </c>
      <c r="BJ513" s="165" t="str">
        <f t="shared" si="159"/>
        <v>3年目寄付金・協賛金収入8</v>
      </c>
      <c r="BK513" s="165" t="str">
        <f>IFERROR(+VLOOKUP(BJ513,インプットシート!$B:$Z,25,0),"")</f>
        <v/>
      </c>
      <c r="BL513" s="165" t="str">
        <f>IFERROR(+VLOOKUP(BJ513,インプットシート!$B:$Z,21,0),"")</f>
        <v/>
      </c>
      <c r="BM513">
        <v>8</v>
      </c>
      <c r="BN513" s="165" t="str">
        <f t="shared" si="160"/>
        <v>3年目一般会計繰入金8</v>
      </c>
      <c r="BO513" s="165" t="str">
        <f>IFERROR(+VLOOKUP(BN513,インプットシート!$B:$Z,25,0),"")</f>
        <v/>
      </c>
      <c r="BP513" s="165" t="str">
        <f>IFERROR(+VLOOKUP(BN513,インプットシート!$B:$Z,21,0),"")</f>
        <v/>
      </c>
      <c r="BQ513">
        <v>8</v>
      </c>
      <c r="BR513" s="165" t="str">
        <f t="shared" si="161"/>
        <v>3年目賃金（職員）8</v>
      </c>
      <c r="BS513" s="165" t="str">
        <f>IFERROR(+VLOOKUP(BR513,インプットシート!$B:$Z,25,0),"")</f>
        <v/>
      </c>
      <c r="BT513" s="165" t="str">
        <f>IFERROR(+VLOOKUP(BR513,インプットシート!$B:$Z,21,0),"")</f>
        <v/>
      </c>
    </row>
    <row r="514" spans="1:72">
      <c r="A514">
        <v>9</v>
      </c>
      <c r="B514" s="165" t="str">
        <f t="shared" si="144"/>
        <v>3年目謝金9</v>
      </c>
      <c r="C514" s="165" t="str">
        <f>IFERROR(+VLOOKUP(B514,インプットシート!$B:$Z,25,0),"")</f>
        <v/>
      </c>
      <c r="D514" s="165" t="str">
        <f>IFERROR(+VLOOKUP(B514,インプットシート!$B:$Z,21,0),"")</f>
        <v/>
      </c>
      <c r="E514">
        <v>9</v>
      </c>
      <c r="F514" s="165" t="str">
        <f t="shared" si="145"/>
        <v>3年目旅費9</v>
      </c>
      <c r="G514" s="165" t="str">
        <f>IFERROR(+VLOOKUP(F514,インプットシート!$B:$Z,25,0),"")</f>
        <v/>
      </c>
      <c r="H514" s="165" t="str">
        <f>IFERROR(+VLOOKUP(F514,インプットシート!$B:$Z,21,0),"")</f>
        <v/>
      </c>
      <c r="I514">
        <v>9</v>
      </c>
      <c r="J514" s="165" t="str">
        <f t="shared" si="146"/>
        <v>3年目賃金（アルバイト）9</v>
      </c>
      <c r="K514" s="165" t="str">
        <f>IFERROR(+VLOOKUP(J514,インプットシート!$B:$Z,25,0),"")</f>
        <v/>
      </c>
      <c r="L514" s="165" t="str">
        <f>IFERROR(+VLOOKUP(J514,インプットシート!$B:$Z,21,0),"")</f>
        <v/>
      </c>
      <c r="M514">
        <v>9</v>
      </c>
      <c r="N514" s="165" t="str">
        <f t="shared" si="147"/>
        <v>3年目家賃9</v>
      </c>
      <c r="O514" s="165" t="str">
        <f>IFERROR(+VLOOKUP(N514,インプットシート!$B:$Z,25,0),"")</f>
        <v/>
      </c>
      <c r="P514" s="165" t="str">
        <f>IFERROR(+VLOOKUP(N514,インプットシート!$B:$Z,21,0),"")</f>
        <v/>
      </c>
      <c r="Q514">
        <v>9</v>
      </c>
      <c r="R514" s="165" t="str">
        <f t="shared" si="148"/>
        <v>3年目光熱水費9</v>
      </c>
      <c r="S514" s="165" t="str">
        <f>IFERROR(+VLOOKUP(R514,インプットシート!$B:$Z,25,0),"")</f>
        <v/>
      </c>
      <c r="T514" s="165" t="str">
        <f>IFERROR(+VLOOKUP(R514,インプットシート!$B:$Z,21,0),"")</f>
        <v/>
      </c>
      <c r="U514">
        <v>9</v>
      </c>
      <c r="V514" s="165" t="str">
        <f t="shared" si="149"/>
        <v>3年目備品購入費9</v>
      </c>
      <c r="W514" s="165" t="str">
        <f>IFERROR(+VLOOKUP(V514,インプットシート!$B:$Z,25,0),"")</f>
        <v/>
      </c>
      <c r="X514" s="165" t="str">
        <f>IFERROR(+VLOOKUP(V514,インプットシート!$B:$Z,21,0),"")</f>
        <v/>
      </c>
      <c r="Y514">
        <v>9</v>
      </c>
      <c r="Z514" s="165" t="str">
        <f t="shared" si="150"/>
        <v>3年目消耗品費9</v>
      </c>
      <c r="AA514" s="165" t="str">
        <f>IFERROR(+VLOOKUP(Z514,インプットシート!$B:$Z,25,0),"")</f>
        <v/>
      </c>
      <c r="AB514" s="165" t="str">
        <f>IFERROR(+VLOOKUP(Z514,インプットシート!$B:$Z,21,0),"")</f>
        <v/>
      </c>
      <c r="AC514">
        <v>9</v>
      </c>
      <c r="AD514" s="165" t="str">
        <f t="shared" si="151"/>
        <v>3年目借料損料9</v>
      </c>
      <c r="AE514" s="165" t="str">
        <f>IFERROR(+VLOOKUP(AD514,インプットシート!$B:$Z,25,0),"")</f>
        <v/>
      </c>
      <c r="AF514" s="165" t="str">
        <f>IFERROR(+VLOOKUP(AD514,インプットシート!$B:$Z,21,0),"")</f>
        <v/>
      </c>
      <c r="AG514">
        <v>9</v>
      </c>
      <c r="AH514" s="165" t="str">
        <f t="shared" si="152"/>
        <v>3年目印刷製本費9</v>
      </c>
      <c r="AI514" s="165" t="str">
        <f>IFERROR(+VLOOKUP(AH514,インプットシート!$B:$Z,25,0),"")</f>
        <v/>
      </c>
      <c r="AJ514" s="165" t="str">
        <f>IFERROR(+VLOOKUP(AH514,インプットシート!$B:$Z,21,0),"")</f>
        <v/>
      </c>
      <c r="AK514">
        <v>9</v>
      </c>
      <c r="AL514" s="165" t="str">
        <f t="shared" si="153"/>
        <v>3年目通信運搬費9</v>
      </c>
      <c r="AM514" s="165" t="str">
        <f>IFERROR(+VLOOKUP(AL514,インプットシート!$B:$Z,25,0),"")</f>
        <v/>
      </c>
      <c r="AN514" s="165" t="str">
        <f>IFERROR(+VLOOKUP(AL514,インプットシート!$B:$Z,21,0),"")</f>
        <v/>
      </c>
      <c r="AO514">
        <v>9</v>
      </c>
      <c r="AP514" s="165" t="str">
        <f t="shared" si="154"/>
        <v>3年目委託費9</v>
      </c>
      <c r="AQ514" s="165" t="str">
        <f>IFERROR(+VLOOKUP(AP514,インプットシート!$B:$Z,25,0),"")</f>
        <v/>
      </c>
      <c r="AR514" s="165" t="str">
        <f>IFERROR(+VLOOKUP(AP514,インプットシート!$B:$Z,21,0),"")</f>
        <v/>
      </c>
      <c r="AS514">
        <v>9</v>
      </c>
      <c r="AT514" s="165" t="str">
        <f t="shared" si="155"/>
        <v>3年目雑役務費9</v>
      </c>
      <c r="AU514" s="165" t="str">
        <f>IFERROR(+VLOOKUP(AT514,インプットシート!$B:$Z,25,0),"")</f>
        <v/>
      </c>
      <c r="AV514" s="165" t="str">
        <f>IFERROR(+VLOOKUP(AT514,インプットシート!$B:$Z,21,0),"")</f>
        <v/>
      </c>
      <c r="AW514">
        <v>9</v>
      </c>
      <c r="AX514" s="165" t="str">
        <f t="shared" si="156"/>
        <v>3年目保険料9</v>
      </c>
      <c r="AY514" s="165" t="str">
        <f>IFERROR(+VLOOKUP(AX514,インプットシート!$B:$Z,25,0),"")</f>
        <v/>
      </c>
      <c r="AZ514" s="165" t="str">
        <f>IFERROR(+VLOOKUP(AX514,インプットシート!$B:$Z,21,0),"")</f>
        <v/>
      </c>
      <c r="BA514">
        <v>9</v>
      </c>
      <c r="BB514" s="165" t="str">
        <f t="shared" si="157"/>
        <v>3年目その他の経費9</v>
      </c>
      <c r="BC514" s="165" t="str">
        <f>IFERROR(+VLOOKUP(BB514,インプットシート!$B:$Z,25,0),"")</f>
        <v/>
      </c>
      <c r="BD514" s="165" t="str">
        <f>IFERROR(+VLOOKUP(BB514,インプットシート!$B:$Z,21,0),"")</f>
        <v/>
      </c>
      <c r="BE514">
        <v>9</v>
      </c>
      <c r="BF514" s="165" t="str">
        <f t="shared" si="158"/>
        <v>3年目参加費収入9</v>
      </c>
      <c r="BG514" s="165" t="str">
        <f>IFERROR(+VLOOKUP(BF514,インプットシート!$B:$Z,25,0),"")</f>
        <v/>
      </c>
      <c r="BH514" s="165" t="str">
        <f>IFERROR(+VLOOKUP(BF514,インプットシート!$B:$Z,21,0),"")</f>
        <v/>
      </c>
      <c r="BI514">
        <v>9</v>
      </c>
      <c r="BJ514" s="165" t="str">
        <f t="shared" si="159"/>
        <v>3年目寄付金・協賛金収入9</v>
      </c>
      <c r="BK514" s="165" t="str">
        <f>IFERROR(+VLOOKUP(BJ514,インプットシート!$B:$Z,25,0),"")</f>
        <v/>
      </c>
      <c r="BL514" s="165" t="str">
        <f>IFERROR(+VLOOKUP(BJ514,インプットシート!$B:$Z,21,0),"")</f>
        <v/>
      </c>
      <c r="BM514">
        <v>9</v>
      </c>
      <c r="BN514" s="165" t="str">
        <f t="shared" si="160"/>
        <v>3年目一般会計繰入金9</v>
      </c>
      <c r="BO514" s="165" t="str">
        <f>IFERROR(+VLOOKUP(BN514,インプットシート!$B:$Z,25,0),"")</f>
        <v/>
      </c>
      <c r="BP514" s="165" t="str">
        <f>IFERROR(+VLOOKUP(BN514,インプットシート!$B:$Z,21,0),"")</f>
        <v/>
      </c>
      <c r="BQ514">
        <v>9</v>
      </c>
      <c r="BR514" s="165" t="str">
        <f t="shared" si="161"/>
        <v>3年目賃金（職員）9</v>
      </c>
      <c r="BS514" s="165" t="str">
        <f>IFERROR(+VLOOKUP(BR514,インプットシート!$B:$Z,25,0),"")</f>
        <v/>
      </c>
      <c r="BT514" s="165" t="str">
        <f>IFERROR(+VLOOKUP(BR514,インプットシート!$B:$Z,21,0),"")</f>
        <v/>
      </c>
    </row>
    <row r="515" spans="1:72">
      <c r="A515">
        <v>10</v>
      </c>
      <c r="B515" s="165" t="str">
        <f t="shared" si="144"/>
        <v>3年目謝金10</v>
      </c>
      <c r="C515" s="165" t="str">
        <f>IFERROR(+VLOOKUP(B515,インプットシート!$B:$Z,25,0),"")</f>
        <v/>
      </c>
      <c r="D515" s="165" t="str">
        <f>IFERROR(+VLOOKUP(B515,インプットシート!$B:$Z,21,0),"")</f>
        <v/>
      </c>
      <c r="E515">
        <v>10</v>
      </c>
      <c r="F515" s="165" t="str">
        <f t="shared" si="145"/>
        <v>3年目旅費10</v>
      </c>
      <c r="G515" s="165" t="str">
        <f>IFERROR(+VLOOKUP(F515,インプットシート!$B:$Z,25,0),"")</f>
        <v/>
      </c>
      <c r="H515" s="165" t="str">
        <f>IFERROR(+VLOOKUP(F515,インプットシート!$B:$Z,21,0),"")</f>
        <v/>
      </c>
      <c r="I515">
        <v>10</v>
      </c>
      <c r="J515" s="165" t="str">
        <f t="shared" si="146"/>
        <v>3年目賃金（アルバイト）10</v>
      </c>
      <c r="K515" s="165" t="str">
        <f>IFERROR(+VLOOKUP(J515,インプットシート!$B:$Z,25,0),"")</f>
        <v/>
      </c>
      <c r="L515" s="165" t="str">
        <f>IFERROR(+VLOOKUP(J515,インプットシート!$B:$Z,21,0),"")</f>
        <v/>
      </c>
      <c r="M515">
        <v>10</v>
      </c>
      <c r="N515" s="165" t="str">
        <f t="shared" si="147"/>
        <v>3年目家賃10</v>
      </c>
      <c r="O515" s="165" t="str">
        <f>IFERROR(+VLOOKUP(N515,インプットシート!$B:$Z,25,0),"")</f>
        <v/>
      </c>
      <c r="P515" s="165" t="str">
        <f>IFERROR(+VLOOKUP(N515,インプットシート!$B:$Z,21,0),"")</f>
        <v/>
      </c>
      <c r="Q515">
        <v>10</v>
      </c>
      <c r="R515" s="165" t="str">
        <f t="shared" si="148"/>
        <v>3年目光熱水費10</v>
      </c>
      <c r="S515" s="165" t="str">
        <f>IFERROR(+VLOOKUP(R515,インプットシート!$B:$Z,25,0),"")</f>
        <v/>
      </c>
      <c r="T515" s="165" t="str">
        <f>IFERROR(+VLOOKUP(R515,インプットシート!$B:$Z,21,0),"")</f>
        <v/>
      </c>
      <c r="U515">
        <v>10</v>
      </c>
      <c r="V515" s="165" t="str">
        <f t="shared" si="149"/>
        <v>3年目備品購入費10</v>
      </c>
      <c r="W515" s="165" t="str">
        <f>IFERROR(+VLOOKUP(V515,インプットシート!$B:$Z,25,0),"")</f>
        <v/>
      </c>
      <c r="X515" s="165" t="str">
        <f>IFERROR(+VLOOKUP(V515,インプットシート!$B:$Z,21,0),"")</f>
        <v/>
      </c>
      <c r="Y515">
        <v>10</v>
      </c>
      <c r="Z515" s="165" t="str">
        <f t="shared" si="150"/>
        <v>3年目消耗品費10</v>
      </c>
      <c r="AA515" s="165" t="str">
        <f>IFERROR(+VLOOKUP(Z515,インプットシート!$B:$Z,25,0),"")</f>
        <v/>
      </c>
      <c r="AB515" s="165" t="str">
        <f>IFERROR(+VLOOKUP(Z515,インプットシート!$B:$Z,21,0),"")</f>
        <v/>
      </c>
      <c r="AC515">
        <v>10</v>
      </c>
      <c r="AD515" s="165" t="str">
        <f t="shared" si="151"/>
        <v>3年目借料損料10</v>
      </c>
      <c r="AE515" s="165" t="str">
        <f>IFERROR(+VLOOKUP(AD515,インプットシート!$B:$Z,25,0),"")</f>
        <v/>
      </c>
      <c r="AF515" s="165" t="str">
        <f>IFERROR(+VLOOKUP(AD515,インプットシート!$B:$Z,21,0),"")</f>
        <v/>
      </c>
      <c r="AG515">
        <v>10</v>
      </c>
      <c r="AH515" s="165" t="str">
        <f t="shared" si="152"/>
        <v>3年目印刷製本費10</v>
      </c>
      <c r="AI515" s="165" t="str">
        <f>IFERROR(+VLOOKUP(AH515,インプットシート!$B:$Z,25,0),"")</f>
        <v/>
      </c>
      <c r="AJ515" s="165" t="str">
        <f>IFERROR(+VLOOKUP(AH515,インプットシート!$B:$Z,21,0),"")</f>
        <v/>
      </c>
      <c r="AK515">
        <v>10</v>
      </c>
      <c r="AL515" s="165" t="str">
        <f t="shared" si="153"/>
        <v>3年目通信運搬費10</v>
      </c>
      <c r="AM515" s="165" t="str">
        <f>IFERROR(+VLOOKUP(AL515,インプットシート!$B:$Z,25,0),"")</f>
        <v/>
      </c>
      <c r="AN515" s="165" t="str">
        <f>IFERROR(+VLOOKUP(AL515,インプットシート!$B:$Z,21,0),"")</f>
        <v/>
      </c>
      <c r="AO515">
        <v>10</v>
      </c>
      <c r="AP515" s="165" t="str">
        <f t="shared" si="154"/>
        <v>3年目委託費10</v>
      </c>
      <c r="AQ515" s="165" t="str">
        <f>IFERROR(+VLOOKUP(AP515,インプットシート!$B:$Z,25,0),"")</f>
        <v/>
      </c>
      <c r="AR515" s="165" t="str">
        <f>IFERROR(+VLOOKUP(AP515,インプットシート!$B:$Z,21,0),"")</f>
        <v/>
      </c>
      <c r="AS515">
        <v>10</v>
      </c>
      <c r="AT515" s="165" t="str">
        <f t="shared" si="155"/>
        <v>3年目雑役務費10</v>
      </c>
      <c r="AU515" s="165" t="str">
        <f>IFERROR(+VLOOKUP(AT515,インプットシート!$B:$Z,25,0),"")</f>
        <v/>
      </c>
      <c r="AV515" s="165" t="str">
        <f>IFERROR(+VLOOKUP(AT515,インプットシート!$B:$Z,21,0),"")</f>
        <v/>
      </c>
      <c r="AW515">
        <v>10</v>
      </c>
      <c r="AX515" s="165" t="str">
        <f t="shared" si="156"/>
        <v>3年目保険料10</v>
      </c>
      <c r="AY515" s="165" t="str">
        <f>IFERROR(+VLOOKUP(AX515,インプットシート!$B:$Z,25,0),"")</f>
        <v/>
      </c>
      <c r="AZ515" s="165" t="str">
        <f>IFERROR(+VLOOKUP(AX515,インプットシート!$B:$Z,21,0),"")</f>
        <v/>
      </c>
      <c r="BA515">
        <v>10</v>
      </c>
      <c r="BB515" s="165" t="str">
        <f t="shared" si="157"/>
        <v>3年目その他の経費10</v>
      </c>
      <c r="BC515" s="165" t="str">
        <f>IFERROR(+VLOOKUP(BB515,インプットシート!$B:$Z,25,0),"")</f>
        <v/>
      </c>
      <c r="BD515" s="165" t="str">
        <f>IFERROR(+VLOOKUP(BB515,インプットシート!$B:$Z,21,0),"")</f>
        <v/>
      </c>
      <c r="BE515">
        <v>10</v>
      </c>
      <c r="BF515" s="165" t="str">
        <f t="shared" si="158"/>
        <v>3年目参加費収入10</v>
      </c>
      <c r="BG515" s="165" t="str">
        <f>IFERROR(+VLOOKUP(BF515,インプットシート!$B:$Z,25,0),"")</f>
        <v/>
      </c>
      <c r="BH515" s="165" t="str">
        <f>IFERROR(+VLOOKUP(BF515,インプットシート!$B:$Z,21,0),"")</f>
        <v/>
      </c>
      <c r="BI515">
        <v>10</v>
      </c>
      <c r="BJ515" s="165" t="str">
        <f t="shared" si="159"/>
        <v>3年目寄付金・協賛金収入10</v>
      </c>
      <c r="BK515" s="165" t="str">
        <f>IFERROR(+VLOOKUP(BJ515,インプットシート!$B:$Z,25,0),"")</f>
        <v/>
      </c>
      <c r="BL515" s="165" t="str">
        <f>IFERROR(+VLOOKUP(BJ515,インプットシート!$B:$Z,21,0),"")</f>
        <v/>
      </c>
      <c r="BM515">
        <v>10</v>
      </c>
      <c r="BN515" s="165" t="str">
        <f t="shared" si="160"/>
        <v>3年目一般会計繰入金10</v>
      </c>
      <c r="BO515" s="165" t="str">
        <f>IFERROR(+VLOOKUP(BN515,インプットシート!$B:$Z,25,0),"")</f>
        <v/>
      </c>
      <c r="BP515" s="165" t="str">
        <f>IFERROR(+VLOOKUP(BN515,インプットシート!$B:$Z,21,0),"")</f>
        <v/>
      </c>
      <c r="BQ515">
        <v>10</v>
      </c>
      <c r="BR515" s="165" t="str">
        <f t="shared" si="161"/>
        <v>3年目賃金（職員）10</v>
      </c>
      <c r="BS515" s="165" t="str">
        <f>IFERROR(+VLOOKUP(BR515,インプットシート!$B:$Z,25,0),"")</f>
        <v/>
      </c>
      <c r="BT515" s="165" t="str">
        <f>IFERROR(+VLOOKUP(BR515,インプットシート!$B:$Z,21,0),"")</f>
        <v/>
      </c>
    </row>
    <row r="516" spans="1:72">
      <c r="A516">
        <v>11</v>
      </c>
      <c r="B516" s="165" t="str">
        <f t="shared" si="144"/>
        <v>3年目謝金11</v>
      </c>
      <c r="C516" s="165" t="str">
        <f>IFERROR(+VLOOKUP(B516,インプットシート!$B:$Z,25,0),"")</f>
        <v/>
      </c>
      <c r="D516" s="165" t="str">
        <f>IFERROR(+VLOOKUP(B516,インプットシート!$B:$Z,21,0),"")</f>
        <v/>
      </c>
      <c r="E516">
        <v>11</v>
      </c>
      <c r="F516" s="165" t="str">
        <f t="shared" si="145"/>
        <v>3年目旅費11</v>
      </c>
      <c r="G516" s="165" t="str">
        <f>IFERROR(+VLOOKUP(F516,インプットシート!$B:$Z,25,0),"")</f>
        <v/>
      </c>
      <c r="H516" s="165" t="str">
        <f>IFERROR(+VLOOKUP(F516,インプットシート!$B:$Z,21,0),"")</f>
        <v/>
      </c>
      <c r="I516">
        <v>11</v>
      </c>
      <c r="J516" s="165" t="str">
        <f t="shared" si="146"/>
        <v>3年目賃金（アルバイト）11</v>
      </c>
      <c r="K516" s="165" t="str">
        <f>IFERROR(+VLOOKUP(J516,インプットシート!$B:$Z,25,0),"")</f>
        <v/>
      </c>
      <c r="L516" s="165" t="str">
        <f>IFERROR(+VLOOKUP(J516,インプットシート!$B:$Z,21,0),"")</f>
        <v/>
      </c>
      <c r="M516">
        <v>11</v>
      </c>
      <c r="N516" s="165" t="str">
        <f t="shared" si="147"/>
        <v>3年目家賃11</v>
      </c>
      <c r="O516" s="165" t="str">
        <f>IFERROR(+VLOOKUP(N516,インプットシート!$B:$Z,25,0),"")</f>
        <v/>
      </c>
      <c r="P516" s="165" t="str">
        <f>IFERROR(+VLOOKUP(N516,インプットシート!$B:$Z,21,0),"")</f>
        <v/>
      </c>
      <c r="Q516">
        <v>11</v>
      </c>
      <c r="R516" s="165" t="str">
        <f t="shared" si="148"/>
        <v>3年目光熱水費11</v>
      </c>
      <c r="S516" s="165" t="str">
        <f>IFERROR(+VLOOKUP(R516,インプットシート!$B:$Z,25,0),"")</f>
        <v/>
      </c>
      <c r="T516" s="165" t="str">
        <f>IFERROR(+VLOOKUP(R516,インプットシート!$B:$Z,21,0),"")</f>
        <v/>
      </c>
      <c r="U516">
        <v>11</v>
      </c>
      <c r="V516" s="165" t="str">
        <f t="shared" si="149"/>
        <v>3年目備品購入費11</v>
      </c>
      <c r="W516" s="165" t="str">
        <f>IFERROR(+VLOOKUP(V516,インプットシート!$B:$Z,25,0),"")</f>
        <v/>
      </c>
      <c r="X516" s="165" t="str">
        <f>IFERROR(+VLOOKUP(V516,インプットシート!$B:$Z,21,0),"")</f>
        <v/>
      </c>
      <c r="Y516">
        <v>11</v>
      </c>
      <c r="Z516" s="165" t="str">
        <f t="shared" si="150"/>
        <v>3年目消耗品費11</v>
      </c>
      <c r="AA516" s="165" t="str">
        <f>IFERROR(+VLOOKUP(Z516,インプットシート!$B:$Z,25,0),"")</f>
        <v/>
      </c>
      <c r="AB516" s="165" t="str">
        <f>IFERROR(+VLOOKUP(Z516,インプットシート!$B:$Z,21,0),"")</f>
        <v/>
      </c>
      <c r="AC516">
        <v>11</v>
      </c>
      <c r="AD516" s="165" t="str">
        <f t="shared" si="151"/>
        <v>3年目借料損料11</v>
      </c>
      <c r="AE516" s="165" t="str">
        <f>IFERROR(+VLOOKUP(AD516,インプットシート!$B:$Z,25,0),"")</f>
        <v/>
      </c>
      <c r="AF516" s="165" t="str">
        <f>IFERROR(+VLOOKUP(AD516,インプットシート!$B:$Z,21,0),"")</f>
        <v/>
      </c>
      <c r="AG516">
        <v>11</v>
      </c>
      <c r="AH516" s="165" t="str">
        <f t="shared" si="152"/>
        <v>3年目印刷製本費11</v>
      </c>
      <c r="AI516" s="165" t="str">
        <f>IFERROR(+VLOOKUP(AH516,インプットシート!$B:$Z,25,0),"")</f>
        <v/>
      </c>
      <c r="AJ516" s="165" t="str">
        <f>IFERROR(+VLOOKUP(AH516,インプットシート!$B:$Z,21,0),"")</f>
        <v/>
      </c>
      <c r="AK516">
        <v>11</v>
      </c>
      <c r="AL516" s="165" t="str">
        <f t="shared" si="153"/>
        <v>3年目通信運搬費11</v>
      </c>
      <c r="AM516" s="165" t="str">
        <f>IFERROR(+VLOOKUP(AL516,インプットシート!$B:$Z,25,0),"")</f>
        <v/>
      </c>
      <c r="AN516" s="165" t="str">
        <f>IFERROR(+VLOOKUP(AL516,インプットシート!$B:$Z,21,0),"")</f>
        <v/>
      </c>
      <c r="AO516">
        <v>11</v>
      </c>
      <c r="AP516" s="165" t="str">
        <f t="shared" si="154"/>
        <v>3年目委託費11</v>
      </c>
      <c r="AQ516" s="165" t="str">
        <f>IFERROR(+VLOOKUP(AP516,インプットシート!$B:$Z,25,0),"")</f>
        <v/>
      </c>
      <c r="AR516" s="165" t="str">
        <f>IFERROR(+VLOOKUP(AP516,インプットシート!$B:$Z,21,0),"")</f>
        <v/>
      </c>
      <c r="AS516">
        <v>11</v>
      </c>
      <c r="AT516" s="165" t="str">
        <f t="shared" si="155"/>
        <v>3年目雑役務費11</v>
      </c>
      <c r="AU516" s="165" t="str">
        <f>IFERROR(+VLOOKUP(AT516,インプットシート!$B:$Z,25,0),"")</f>
        <v/>
      </c>
      <c r="AV516" s="165" t="str">
        <f>IFERROR(+VLOOKUP(AT516,インプットシート!$B:$Z,21,0),"")</f>
        <v/>
      </c>
      <c r="AW516">
        <v>11</v>
      </c>
      <c r="AX516" s="165" t="str">
        <f t="shared" si="156"/>
        <v>3年目保険料11</v>
      </c>
      <c r="AY516" s="165" t="str">
        <f>IFERROR(+VLOOKUP(AX516,インプットシート!$B:$Z,25,0),"")</f>
        <v/>
      </c>
      <c r="AZ516" s="165" t="str">
        <f>IFERROR(+VLOOKUP(AX516,インプットシート!$B:$Z,21,0),"")</f>
        <v/>
      </c>
      <c r="BA516">
        <v>11</v>
      </c>
      <c r="BB516" s="165" t="str">
        <f t="shared" si="157"/>
        <v>3年目その他の経費11</v>
      </c>
      <c r="BC516" s="165" t="str">
        <f>IFERROR(+VLOOKUP(BB516,インプットシート!$B:$Z,25,0),"")</f>
        <v/>
      </c>
      <c r="BD516" s="165" t="str">
        <f>IFERROR(+VLOOKUP(BB516,インプットシート!$B:$Z,21,0),"")</f>
        <v/>
      </c>
      <c r="BE516">
        <v>11</v>
      </c>
      <c r="BF516" s="165" t="str">
        <f t="shared" si="158"/>
        <v>3年目参加費収入11</v>
      </c>
      <c r="BG516" s="165" t="str">
        <f>IFERROR(+VLOOKUP(BF516,インプットシート!$B:$Z,25,0),"")</f>
        <v/>
      </c>
      <c r="BH516" s="165" t="str">
        <f>IFERROR(+VLOOKUP(BF516,インプットシート!$B:$Z,21,0),"")</f>
        <v/>
      </c>
      <c r="BI516">
        <v>11</v>
      </c>
      <c r="BJ516" s="165" t="str">
        <f t="shared" si="159"/>
        <v>3年目寄付金・協賛金収入11</v>
      </c>
      <c r="BK516" s="165" t="str">
        <f>IFERROR(+VLOOKUP(BJ516,インプットシート!$B:$Z,25,0),"")</f>
        <v/>
      </c>
      <c r="BL516" s="165" t="str">
        <f>IFERROR(+VLOOKUP(BJ516,インプットシート!$B:$Z,21,0),"")</f>
        <v/>
      </c>
      <c r="BM516">
        <v>11</v>
      </c>
      <c r="BN516" s="165" t="str">
        <f t="shared" si="160"/>
        <v>3年目一般会計繰入金11</v>
      </c>
      <c r="BO516" s="165" t="str">
        <f>IFERROR(+VLOOKUP(BN516,インプットシート!$B:$Z,25,0),"")</f>
        <v/>
      </c>
      <c r="BP516" s="165" t="str">
        <f>IFERROR(+VLOOKUP(BN516,インプットシート!$B:$Z,21,0),"")</f>
        <v/>
      </c>
      <c r="BQ516">
        <v>11</v>
      </c>
      <c r="BR516" s="165" t="str">
        <f t="shared" si="161"/>
        <v>3年目賃金（職員）11</v>
      </c>
      <c r="BS516" s="165" t="str">
        <f>IFERROR(+VLOOKUP(BR516,インプットシート!$B:$Z,25,0),"")</f>
        <v/>
      </c>
      <c r="BT516" s="165" t="str">
        <f>IFERROR(+VLOOKUP(BR516,インプットシート!$B:$Z,21,0),"")</f>
        <v/>
      </c>
    </row>
    <row r="517" spans="1:72">
      <c r="A517">
        <v>12</v>
      </c>
      <c r="B517" s="165" t="str">
        <f t="shared" si="144"/>
        <v>3年目謝金12</v>
      </c>
      <c r="C517" s="165" t="str">
        <f>IFERROR(+VLOOKUP(B517,インプットシート!$B:$Z,25,0),"")</f>
        <v/>
      </c>
      <c r="D517" s="165" t="str">
        <f>IFERROR(+VLOOKUP(B517,インプットシート!$B:$Z,21,0),"")</f>
        <v/>
      </c>
      <c r="E517">
        <v>12</v>
      </c>
      <c r="F517" s="165" t="str">
        <f t="shared" si="145"/>
        <v>3年目旅費12</v>
      </c>
      <c r="G517" s="165" t="str">
        <f>IFERROR(+VLOOKUP(F517,インプットシート!$B:$Z,25,0),"")</f>
        <v/>
      </c>
      <c r="H517" s="165" t="str">
        <f>IFERROR(+VLOOKUP(F517,インプットシート!$B:$Z,21,0),"")</f>
        <v/>
      </c>
      <c r="I517">
        <v>12</v>
      </c>
      <c r="J517" s="165" t="str">
        <f t="shared" si="146"/>
        <v>3年目賃金（アルバイト）12</v>
      </c>
      <c r="K517" s="165" t="str">
        <f>IFERROR(+VLOOKUP(J517,インプットシート!$B:$Z,25,0),"")</f>
        <v/>
      </c>
      <c r="L517" s="165" t="str">
        <f>IFERROR(+VLOOKUP(J517,インプットシート!$B:$Z,21,0),"")</f>
        <v/>
      </c>
      <c r="M517">
        <v>12</v>
      </c>
      <c r="N517" s="165" t="str">
        <f t="shared" si="147"/>
        <v>3年目家賃12</v>
      </c>
      <c r="O517" s="165" t="str">
        <f>IFERROR(+VLOOKUP(N517,インプットシート!$B:$Z,25,0),"")</f>
        <v/>
      </c>
      <c r="P517" s="165" t="str">
        <f>IFERROR(+VLOOKUP(N517,インプットシート!$B:$Z,21,0),"")</f>
        <v/>
      </c>
      <c r="Q517">
        <v>12</v>
      </c>
      <c r="R517" s="165" t="str">
        <f t="shared" si="148"/>
        <v>3年目光熱水費12</v>
      </c>
      <c r="S517" s="165" t="str">
        <f>IFERROR(+VLOOKUP(R517,インプットシート!$B:$Z,25,0),"")</f>
        <v/>
      </c>
      <c r="T517" s="165" t="str">
        <f>IFERROR(+VLOOKUP(R517,インプットシート!$B:$Z,21,0),"")</f>
        <v/>
      </c>
      <c r="U517">
        <v>12</v>
      </c>
      <c r="V517" s="165" t="str">
        <f t="shared" si="149"/>
        <v>3年目備品購入費12</v>
      </c>
      <c r="W517" s="165" t="str">
        <f>IFERROR(+VLOOKUP(V517,インプットシート!$B:$Z,25,0),"")</f>
        <v/>
      </c>
      <c r="X517" s="165" t="str">
        <f>IFERROR(+VLOOKUP(V517,インプットシート!$B:$Z,21,0),"")</f>
        <v/>
      </c>
      <c r="Y517">
        <v>12</v>
      </c>
      <c r="Z517" s="165" t="str">
        <f t="shared" si="150"/>
        <v>3年目消耗品費12</v>
      </c>
      <c r="AA517" s="165" t="str">
        <f>IFERROR(+VLOOKUP(Z517,インプットシート!$B:$Z,25,0),"")</f>
        <v/>
      </c>
      <c r="AB517" s="165" t="str">
        <f>IFERROR(+VLOOKUP(Z517,インプットシート!$B:$Z,21,0),"")</f>
        <v/>
      </c>
      <c r="AC517">
        <v>12</v>
      </c>
      <c r="AD517" s="165" t="str">
        <f t="shared" si="151"/>
        <v>3年目借料損料12</v>
      </c>
      <c r="AE517" s="165" t="str">
        <f>IFERROR(+VLOOKUP(AD517,インプットシート!$B:$Z,25,0),"")</f>
        <v/>
      </c>
      <c r="AF517" s="165" t="str">
        <f>IFERROR(+VLOOKUP(AD517,インプットシート!$B:$Z,21,0),"")</f>
        <v/>
      </c>
      <c r="AG517">
        <v>12</v>
      </c>
      <c r="AH517" s="165" t="str">
        <f t="shared" si="152"/>
        <v>3年目印刷製本費12</v>
      </c>
      <c r="AI517" s="165" t="str">
        <f>IFERROR(+VLOOKUP(AH517,インプットシート!$B:$Z,25,0),"")</f>
        <v/>
      </c>
      <c r="AJ517" s="165" t="str">
        <f>IFERROR(+VLOOKUP(AH517,インプットシート!$B:$Z,21,0),"")</f>
        <v/>
      </c>
      <c r="AK517">
        <v>12</v>
      </c>
      <c r="AL517" s="165" t="str">
        <f t="shared" si="153"/>
        <v>3年目通信運搬費12</v>
      </c>
      <c r="AM517" s="165" t="str">
        <f>IFERROR(+VLOOKUP(AL517,インプットシート!$B:$Z,25,0),"")</f>
        <v/>
      </c>
      <c r="AN517" s="165" t="str">
        <f>IFERROR(+VLOOKUP(AL517,インプットシート!$B:$Z,21,0),"")</f>
        <v/>
      </c>
      <c r="AO517">
        <v>12</v>
      </c>
      <c r="AP517" s="165" t="str">
        <f t="shared" si="154"/>
        <v>3年目委託費12</v>
      </c>
      <c r="AQ517" s="165" t="str">
        <f>IFERROR(+VLOOKUP(AP517,インプットシート!$B:$Z,25,0),"")</f>
        <v/>
      </c>
      <c r="AR517" s="165" t="str">
        <f>IFERROR(+VLOOKUP(AP517,インプットシート!$B:$Z,21,0),"")</f>
        <v/>
      </c>
      <c r="AS517">
        <v>12</v>
      </c>
      <c r="AT517" s="165" t="str">
        <f t="shared" si="155"/>
        <v>3年目雑役務費12</v>
      </c>
      <c r="AU517" s="165" t="str">
        <f>IFERROR(+VLOOKUP(AT517,インプットシート!$B:$Z,25,0),"")</f>
        <v/>
      </c>
      <c r="AV517" s="165" t="str">
        <f>IFERROR(+VLOOKUP(AT517,インプットシート!$B:$Z,21,0),"")</f>
        <v/>
      </c>
      <c r="AW517">
        <v>12</v>
      </c>
      <c r="AX517" s="165" t="str">
        <f t="shared" si="156"/>
        <v>3年目保険料12</v>
      </c>
      <c r="AY517" s="165" t="str">
        <f>IFERROR(+VLOOKUP(AX517,インプットシート!$B:$Z,25,0),"")</f>
        <v/>
      </c>
      <c r="AZ517" s="165" t="str">
        <f>IFERROR(+VLOOKUP(AX517,インプットシート!$B:$Z,21,0),"")</f>
        <v/>
      </c>
      <c r="BA517">
        <v>12</v>
      </c>
      <c r="BB517" s="165" t="str">
        <f t="shared" si="157"/>
        <v>3年目その他の経費12</v>
      </c>
      <c r="BC517" s="165" t="str">
        <f>IFERROR(+VLOOKUP(BB517,インプットシート!$B:$Z,25,0),"")</f>
        <v/>
      </c>
      <c r="BD517" s="165" t="str">
        <f>IFERROR(+VLOOKUP(BB517,インプットシート!$B:$Z,21,0),"")</f>
        <v/>
      </c>
      <c r="BE517">
        <v>12</v>
      </c>
      <c r="BF517" s="165" t="str">
        <f t="shared" si="158"/>
        <v>3年目参加費収入12</v>
      </c>
      <c r="BG517" s="165" t="str">
        <f>IFERROR(+VLOOKUP(BF517,インプットシート!$B:$Z,25,0),"")</f>
        <v/>
      </c>
      <c r="BH517" s="165" t="str">
        <f>IFERROR(+VLOOKUP(BF517,インプットシート!$B:$Z,21,0),"")</f>
        <v/>
      </c>
      <c r="BI517">
        <v>12</v>
      </c>
      <c r="BJ517" s="165" t="str">
        <f t="shared" si="159"/>
        <v>3年目寄付金・協賛金収入12</v>
      </c>
      <c r="BK517" s="165" t="str">
        <f>IFERROR(+VLOOKUP(BJ517,インプットシート!$B:$Z,25,0),"")</f>
        <v/>
      </c>
      <c r="BL517" s="165" t="str">
        <f>IFERROR(+VLOOKUP(BJ517,インプットシート!$B:$Z,21,0),"")</f>
        <v/>
      </c>
      <c r="BM517">
        <v>12</v>
      </c>
      <c r="BN517" s="165" t="str">
        <f t="shared" si="160"/>
        <v>3年目一般会計繰入金12</v>
      </c>
      <c r="BO517" s="165" t="str">
        <f>IFERROR(+VLOOKUP(BN517,インプットシート!$B:$Z,25,0),"")</f>
        <v/>
      </c>
      <c r="BP517" s="165" t="str">
        <f>IFERROR(+VLOOKUP(BN517,インプットシート!$B:$Z,21,0),"")</f>
        <v/>
      </c>
      <c r="BQ517">
        <v>12</v>
      </c>
      <c r="BR517" s="165" t="str">
        <f t="shared" si="161"/>
        <v>3年目賃金（職員）12</v>
      </c>
      <c r="BS517" s="165" t="str">
        <f>IFERROR(+VLOOKUP(BR517,インプットシート!$B:$Z,25,0),"")</f>
        <v/>
      </c>
      <c r="BT517" s="165" t="str">
        <f>IFERROR(+VLOOKUP(BR517,インプットシート!$B:$Z,21,0),"")</f>
        <v/>
      </c>
    </row>
    <row r="518" spans="1:72">
      <c r="A518">
        <v>13</v>
      </c>
      <c r="B518" s="165" t="str">
        <f t="shared" si="144"/>
        <v>3年目謝金13</v>
      </c>
      <c r="C518" s="165" t="str">
        <f>IFERROR(+VLOOKUP(B518,インプットシート!$B:$Z,25,0),"")</f>
        <v/>
      </c>
      <c r="D518" s="165" t="str">
        <f>IFERROR(+VLOOKUP(B518,インプットシート!$B:$Z,21,0),"")</f>
        <v/>
      </c>
      <c r="E518">
        <v>13</v>
      </c>
      <c r="F518" s="165" t="str">
        <f t="shared" si="145"/>
        <v>3年目旅費13</v>
      </c>
      <c r="G518" s="165" t="str">
        <f>IFERROR(+VLOOKUP(F518,インプットシート!$B:$Z,25,0),"")</f>
        <v/>
      </c>
      <c r="H518" s="165" t="str">
        <f>IFERROR(+VLOOKUP(F518,インプットシート!$B:$Z,21,0),"")</f>
        <v/>
      </c>
      <c r="I518">
        <v>13</v>
      </c>
      <c r="J518" s="165" t="str">
        <f t="shared" si="146"/>
        <v>3年目賃金（アルバイト）13</v>
      </c>
      <c r="K518" s="165" t="str">
        <f>IFERROR(+VLOOKUP(J518,インプットシート!$B:$Z,25,0),"")</f>
        <v/>
      </c>
      <c r="L518" s="165" t="str">
        <f>IFERROR(+VLOOKUP(J518,インプットシート!$B:$Z,21,0),"")</f>
        <v/>
      </c>
      <c r="M518">
        <v>13</v>
      </c>
      <c r="N518" s="165" t="str">
        <f t="shared" si="147"/>
        <v>3年目家賃13</v>
      </c>
      <c r="O518" s="165" t="str">
        <f>IFERROR(+VLOOKUP(N518,インプットシート!$B:$Z,25,0),"")</f>
        <v/>
      </c>
      <c r="P518" s="165" t="str">
        <f>IFERROR(+VLOOKUP(N518,インプットシート!$B:$Z,21,0),"")</f>
        <v/>
      </c>
      <c r="Q518">
        <v>13</v>
      </c>
      <c r="R518" s="165" t="str">
        <f t="shared" si="148"/>
        <v>3年目光熱水費13</v>
      </c>
      <c r="S518" s="165" t="str">
        <f>IFERROR(+VLOOKUP(R518,インプットシート!$B:$Z,25,0),"")</f>
        <v/>
      </c>
      <c r="T518" s="165" t="str">
        <f>IFERROR(+VLOOKUP(R518,インプットシート!$B:$Z,21,0),"")</f>
        <v/>
      </c>
      <c r="U518">
        <v>13</v>
      </c>
      <c r="V518" s="165" t="str">
        <f t="shared" si="149"/>
        <v>3年目備品購入費13</v>
      </c>
      <c r="W518" s="165" t="str">
        <f>IFERROR(+VLOOKUP(V518,インプットシート!$B:$Z,25,0),"")</f>
        <v/>
      </c>
      <c r="X518" s="165" t="str">
        <f>IFERROR(+VLOOKUP(V518,インプットシート!$B:$Z,21,0),"")</f>
        <v/>
      </c>
      <c r="Y518">
        <v>13</v>
      </c>
      <c r="Z518" s="165" t="str">
        <f t="shared" si="150"/>
        <v>3年目消耗品費13</v>
      </c>
      <c r="AA518" s="165" t="str">
        <f>IFERROR(+VLOOKUP(Z518,インプットシート!$B:$Z,25,0),"")</f>
        <v/>
      </c>
      <c r="AB518" s="165" t="str">
        <f>IFERROR(+VLOOKUP(Z518,インプットシート!$B:$Z,21,0),"")</f>
        <v/>
      </c>
      <c r="AC518">
        <v>13</v>
      </c>
      <c r="AD518" s="165" t="str">
        <f t="shared" si="151"/>
        <v>3年目借料損料13</v>
      </c>
      <c r="AE518" s="165" t="str">
        <f>IFERROR(+VLOOKUP(AD518,インプットシート!$B:$Z,25,0),"")</f>
        <v/>
      </c>
      <c r="AF518" s="165" t="str">
        <f>IFERROR(+VLOOKUP(AD518,インプットシート!$B:$Z,21,0),"")</f>
        <v/>
      </c>
      <c r="AG518">
        <v>13</v>
      </c>
      <c r="AH518" s="165" t="str">
        <f t="shared" si="152"/>
        <v>3年目印刷製本費13</v>
      </c>
      <c r="AI518" s="165" t="str">
        <f>IFERROR(+VLOOKUP(AH518,インプットシート!$B:$Z,25,0),"")</f>
        <v/>
      </c>
      <c r="AJ518" s="165" t="str">
        <f>IFERROR(+VLOOKUP(AH518,インプットシート!$B:$Z,21,0),"")</f>
        <v/>
      </c>
      <c r="AK518">
        <v>13</v>
      </c>
      <c r="AL518" s="165" t="str">
        <f t="shared" si="153"/>
        <v>3年目通信運搬費13</v>
      </c>
      <c r="AM518" s="165" t="str">
        <f>IFERROR(+VLOOKUP(AL518,インプットシート!$B:$Z,25,0),"")</f>
        <v/>
      </c>
      <c r="AN518" s="165" t="str">
        <f>IFERROR(+VLOOKUP(AL518,インプットシート!$B:$Z,21,0),"")</f>
        <v/>
      </c>
      <c r="AO518">
        <v>13</v>
      </c>
      <c r="AP518" s="165" t="str">
        <f t="shared" si="154"/>
        <v>3年目委託費13</v>
      </c>
      <c r="AQ518" s="165" t="str">
        <f>IFERROR(+VLOOKUP(AP518,インプットシート!$B:$Z,25,0),"")</f>
        <v/>
      </c>
      <c r="AR518" s="165" t="str">
        <f>IFERROR(+VLOOKUP(AP518,インプットシート!$B:$Z,21,0),"")</f>
        <v/>
      </c>
      <c r="AS518">
        <v>13</v>
      </c>
      <c r="AT518" s="165" t="str">
        <f t="shared" si="155"/>
        <v>3年目雑役務費13</v>
      </c>
      <c r="AU518" s="165" t="str">
        <f>IFERROR(+VLOOKUP(AT518,インプットシート!$B:$Z,25,0),"")</f>
        <v/>
      </c>
      <c r="AV518" s="165" t="str">
        <f>IFERROR(+VLOOKUP(AT518,インプットシート!$B:$Z,21,0),"")</f>
        <v/>
      </c>
      <c r="AW518">
        <v>13</v>
      </c>
      <c r="AX518" s="165" t="str">
        <f t="shared" si="156"/>
        <v>3年目保険料13</v>
      </c>
      <c r="AY518" s="165" t="str">
        <f>IFERROR(+VLOOKUP(AX518,インプットシート!$B:$Z,25,0),"")</f>
        <v/>
      </c>
      <c r="AZ518" s="165" t="str">
        <f>IFERROR(+VLOOKUP(AX518,インプットシート!$B:$Z,21,0),"")</f>
        <v/>
      </c>
      <c r="BA518">
        <v>13</v>
      </c>
      <c r="BB518" s="165" t="str">
        <f t="shared" si="157"/>
        <v>3年目その他の経費13</v>
      </c>
      <c r="BC518" s="165" t="str">
        <f>IFERROR(+VLOOKUP(BB518,インプットシート!$B:$Z,25,0),"")</f>
        <v/>
      </c>
      <c r="BD518" s="165" t="str">
        <f>IFERROR(+VLOOKUP(BB518,インプットシート!$B:$Z,21,0),"")</f>
        <v/>
      </c>
      <c r="BE518">
        <v>13</v>
      </c>
      <c r="BF518" s="165" t="str">
        <f t="shared" si="158"/>
        <v>3年目参加費収入13</v>
      </c>
      <c r="BG518" s="165" t="str">
        <f>IFERROR(+VLOOKUP(BF518,インプットシート!$B:$Z,25,0),"")</f>
        <v/>
      </c>
      <c r="BH518" s="165" t="str">
        <f>IFERROR(+VLOOKUP(BF518,インプットシート!$B:$Z,21,0),"")</f>
        <v/>
      </c>
      <c r="BI518">
        <v>13</v>
      </c>
      <c r="BJ518" s="165" t="str">
        <f t="shared" si="159"/>
        <v>3年目寄付金・協賛金収入13</v>
      </c>
      <c r="BK518" s="165" t="str">
        <f>IFERROR(+VLOOKUP(BJ518,インプットシート!$B:$Z,25,0),"")</f>
        <v/>
      </c>
      <c r="BL518" s="165" t="str">
        <f>IFERROR(+VLOOKUP(BJ518,インプットシート!$B:$Z,21,0),"")</f>
        <v/>
      </c>
      <c r="BM518">
        <v>13</v>
      </c>
      <c r="BN518" s="165" t="str">
        <f t="shared" si="160"/>
        <v>3年目一般会計繰入金13</v>
      </c>
      <c r="BO518" s="165" t="str">
        <f>IFERROR(+VLOOKUP(BN518,インプットシート!$B:$Z,25,0),"")</f>
        <v/>
      </c>
      <c r="BP518" s="165" t="str">
        <f>IFERROR(+VLOOKUP(BN518,インプットシート!$B:$Z,21,0),"")</f>
        <v/>
      </c>
      <c r="BQ518">
        <v>13</v>
      </c>
      <c r="BR518" s="165" t="str">
        <f t="shared" si="161"/>
        <v>3年目賃金（職員）13</v>
      </c>
      <c r="BS518" s="165" t="str">
        <f>IFERROR(+VLOOKUP(BR518,インプットシート!$B:$Z,25,0),"")</f>
        <v/>
      </c>
      <c r="BT518" s="165" t="str">
        <f>IFERROR(+VLOOKUP(BR518,インプットシート!$B:$Z,21,0),"")</f>
        <v/>
      </c>
    </row>
    <row r="519" spans="1:72">
      <c r="A519">
        <v>14</v>
      </c>
      <c r="B519" s="165" t="str">
        <f t="shared" si="144"/>
        <v>3年目謝金14</v>
      </c>
      <c r="C519" s="165" t="str">
        <f>IFERROR(+VLOOKUP(B519,インプットシート!$B:$Z,25,0),"")</f>
        <v/>
      </c>
      <c r="D519" s="165" t="str">
        <f>IFERROR(+VLOOKUP(B519,インプットシート!$B:$Z,21,0),"")</f>
        <v/>
      </c>
      <c r="E519">
        <v>14</v>
      </c>
      <c r="F519" s="165" t="str">
        <f t="shared" si="145"/>
        <v>3年目旅費14</v>
      </c>
      <c r="G519" s="165" t="str">
        <f>IFERROR(+VLOOKUP(F519,インプットシート!$B:$Z,25,0),"")</f>
        <v/>
      </c>
      <c r="H519" s="165" t="str">
        <f>IFERROR(+VLOOKUP(F519,インプットシート!$B:$Z,21,0),"")</f>
        <v/>
      </c>
      <c r="I519">
        <v>14</v>
      </c>
      <c r="J519" s="165" t="str">
        <f t="shared" si="146"/>
        <v>3年目賃金（アルバイト）14</v>
      </c>
      <c r="K519" s="165" t="str">
        <f>IFERROR(+VLOOKUP(J519,インプットシート!$B:$Z,25,0),"")</f>
        <v/>
      </c>
      <c r="L519" s="165" t="str">
        <f>IFERROR(+VLOOKUP(J519,インプットシート!$B:$Z,21,0),"")</f>
        <v/>
      </c>
      <c r="M519">
        <v>14</v>
      </c>
      <c r="N519" s="165" t="str">
        <f t="shared" si="147"/>
        <v>3年目家賃14</v>
      </c>
      <c r="O519" s="165" t="str">
        <f>IFERROR(+VLOOKUP(N519,インプットシート!$B:$Z,25,0),"")</f>
        <v/>
      </c>
      <c r="P519" s="165" t="str">
        <f>IFERROR(+VLOOKUP(N519,インプットシート!$B:$Z,21,0),"")</f>
        <v/>
      </c>
      <c r="Q519">
        <v>14</v>
      </c>
      <c r="R519" s="165" t="str">
        <f t="shared" si="148"/>
        <v>3年目光熱水費14</v>
      </c>
      <c r="S519" s="165" t="str">
        <f>IFERROR(+VLOOKUP(R519,インプットシート!$B:$Z,25,0),"")</f>
        <v/>
      </c>
      <c r="T519" s="165" t="str">
        <f>IFERROR(+VLOOKUP(R519,インプットシート!$B:$Z,21,0),"")</f>
        <v/>
      </c>
      <c r="U519">
        <v>14</v>
      </c>
      <c r="V519" s="165" t="str">
        <f t="shared" si="149"/>
        <v>3年目備品購入費14</v>
      </c>
      <c r="W519" s="165" t="str">
        <f>IFERROR(+VLOOKUP(V519,インプットシート!$B:$Z,25,0),"")</f>
        <v/>
      </c>
      <c r="X519" s="165" t="str">
        <f>IFERROR(+VLOOKUP(V519,インプットシート!$B:$Z,21,0),"")</f>
        <v/>
      </c>
      <c r="Y519">
        <v>14</v>
      </c>
      <c r="Z519" s="165" t="str">
        <f t="shared" si="150"/>
        <v>3年目消耗品費14</v>
      </c>
      <c r="AA519" s="165" t="str">
        <f>IFERROR(+VLOOKUP(Z519,インプットシート!$B:$Z,25,0),"")</f>
        <v/>
      </c>
      <c r="AB519" s="165" t="str">
        <f>IFERROR(+VLOOKUP(Z519,インプットシート!$B:$Z,21,0),"")</f>
        <v/>
      </c>
      <c r="AC519">
        <v>14</v>
      </c>
      <c r="AD519" s="165" t="str">
        <f t="shared" si="151"/>
        <v>3年目借料損料14</v>
      </c>
      <c r="AE519" s="165" t="str">
        <f>IFERROR(+VLOOKUP(AD519,インプットシート!$B:$Z,25,0),"")</f>
        <v/>
      </c>
      <c r="AF519" s="165" t="str">
        <f>IFERROR(+VLOOKUP(AD519,インプットシート!$B:$Z,21,0),"")</f>
        <v/>
      </c>
      <c r="AG519">
        <v>14</v>
      </c>
      <c r="AH519" s="165" t="str">
        <f t="shared" si="152"/>
        <v>3年目印刷製本費14</v>
      </c>
      <c r="AI519" s="165" t="str">
        <f>IFERROR(+VLOOKUP(AH519,インプットシート!$B:$Z,25,0),"")</f>
        <v/>
      </c>
      <c r="AJ519" s="165" t="str">
        <f>IFERROR(+VLOOKUP(AH519,インプットシート!$B:$Z,21,0),"")</f>
        <v/>
      </c>
      <c r="AK519">
        <v>14</v>
      </c>
      <c r="AL519" s="165" t="str">
        <f t="shared" si="153"/>
        <v>3年目通信運搬費14</v>
      </c>
      <c r="AM519" s="165" t="str">
        <f>IFERROR(+VLOOKUP(AL519,インプットシート!$B:$Z,25,0),"")</f>
        <v/>
      </c>
      <c r="AN519" s="165" t="str">
        <f>IFERROR(+VLOOKUP(AL519,インプットシート!$B:$Z,21,0),"")</f>
        <v/>
      </c>
      <c r="AO519">
        <v>14</v>
      </c>
      <c r="AP519" s="165" t="str">
        <f t="shared" si="154"/>
        <v>3年目委託費14</v>
      </c>
      <c r="AQ519" s="165" t="str">
        <f>IFERROR(+VLOOKUP(AP519,インプットシート!$B:$Z,25,0),"")</f>
        <v/>
      </c>
      <c r="AR519" s="165" t="str">
        <f>IFERROR(+VLOOKUP(AP519,インプットシート!$B:$Z,21,0),"")</f>
        <v/>
      </c>
      <c r="AS519">
        <v>14</v>
      </c>
      <c r="AT519" s="165" t="str">
        <f t="shared" si="155"/>
        <v>3年目雑役務費14</v>
      </c>
      <c r="AU519" s="165" t="str">
        <f>IFERROR(+VLOOKUP(AT519,インプットシート!$B:$Z,25,0),"")</f>
        <v/>
      </c>
      <c r="AV519" s="165" t="str">
        <f>IFERROR(+VLOOKUP(AT519,インプットシート!$B:$Z,21,0),"")</f>
        <v/>
      </c>
      <c r="AW519">
        <v>14</v>
      </c>
      <c r="AX519" s="165" t="str">
        <f t="shared" si="156"/>
        <v>3年目保険料14</v>
      </c>
      <c r="AY519" s="165" t="str">
        <f>IFERROR(+VLOOKUP(AX519,インプットシート!$B:$Z,25,0),"")</f>
        <v/>
      </c>
      <c r="AZ519" s="165" t="str">
        <f>IFERROR(+VLOOKUP(AX519,インプットシート!$B:$Z,21,0),"")</f>
        <v/>
      </c>
      <c r="BA519">
        <v>14</v>
      </c>
      <c r="BB519" s="165" t="str">
        <f t="shared" si="157"/>
        <v>3年目その他の経費14</v>
      </c>
      <c r="BC519" s="165" t="str">
        <f>IFERROR(+VLOOKUP(BB519,インプットシート!$B:$Z,25,0),"")</f>
        <v/>
      </c>
      <c r="BD519" s="165" t="str">
        <f>IFERROR(+VLOOKUP(BB519,インプットシート!$B:$Z,21,0),"")</f>
        <v/>
      </c>
      <c r="BE519">
        <v>14</v>
      </c>
      <c r="BF519" s="165" t="str">
        <f t="shared" si="158"/>
        <v>3年目参加費収入14</v>
      </c>
      <c r="BG519" s="165" t="str">
        <f>IFERROR(+VLOOKUP(BF519,インプットシート!$B:$Z,25,0),"")</f>
        <v/>
      </c>
      <c r="BH519" s="165" t="str">
        <f>IFERROR(+VLOOKUP(BF519,インプットシート!$B:$Z,21,0),"")</f>
        <v/>
      </c>
      <c r="BI519">
        <v>14</v>
      </c>
      <c r="BJ519" s="165" t="str">
        <f t="shared" si="159"/>
        <v>3年目寄付金・協賛金収入14</v>
      </c>
      <c r="BK519" s="165" t="str">
        <f>IFERROR(+VLOOKUP(BJ519,インプットシート!$B:$Z,25,0),"")</f>
        <v/>
      </c>
      <c r="BL519" s="165" t="str">
        <f>IFERROR(+VLOOKUP(BJ519,インプットシート!$B:$Z,21,0),"")</f>
        <v/>
      </c>
      <c r="BM519">
        <v>14</v>
      </c>
      <c r="BN519" s="165" t="str">
        <f t="shared" si="160"/>
        <v>3年目一般会計繰入金14</v>
      </c>
      <c r="BO519" s="165" t="str">
        <f>IFERROR(+VLOOKUP(BN519,インプットシート!$B:$Z,25,0),"")</f>
        <v/>
      </c>
      <c r="BP519" s="165" t="str">
        <f>IFERROR(+VLOOKUP(BN519,インプットシート!$B:$Z,21,0),"")</f>
        <v/>
      </c>
      <c r="BQ519">
        <v>14</v>
      </c>
      <c r="BR519" s="165" t="str">
        <f t="shared" si="161"/>
        <v>3年目賃金（職員）14</v>
      </c>
      <c r="BS519" s="165" t="str">
        <f>IFERROR(+VLOOKUP(BR519,インプットシート!$B:$Z,25,0),"")</f>
        <v/>
      </c>
      <c r="BT519" s="165" t="str">
        <f>IFERROR(+VLOOKUP(BR519,インプットシート!$B:$Z,21,0),"")</f>
        <v/>
      </c>
    </row>
    <row r="520" spans="1:72">
      <c r="A520">
        <v>15</v>
      </c>
      <c r="B520" s="165" t="str">
        <f t="shared" si="144"/>
        <v>3年目謝金15</v>
      </c>
      <c r="C520" s="165" t="str">
        <f>IFERROR(+VLOOKUP(B520,インプットシート!$B:$Z,25,0),"")</f>
        <v/>
      </c>
      <c r="D520" s="165" t="str">
        <f>IFERROR(+VLOOKUP(B520,インプットシート!$B:$Z,21,0),"")</f>
        <v/>
      </c>
      <c r="E520">
        <v>15</v>
      </c>
      <c r="F520" s="165" t="str">
        <f t="shared" si="145"/>
        <v>3年目旅費15</v>
      </c>
      <c r="G520" s="165" t="str">
        <f>IFERROR(+VLOOKUP(F520,インプットシート!$B:$Z,25,0),"")</f>
        <v/>
      </c>
      <c r="H520" s="165" t="str">
        <f>IFERROR(+VLOOKUP(F520,インプットシート!$B:$Z,21,0),"")</f>
        <v/>
      </c>
      <c r="I520">
        <v>15</v>
      </c>
      <c r="J520" s="165" t="str">
        <f t="shared" si="146"/>
        <v>3年目賃金（アルバイト）15</v>
      </c>
      <c r="K520" s="165" t="str">
        <f>IFERROR(+VLOOKUP(J520,インプットシート!$B:$Z,25,0),"")</f>
        <v/>
      </c>
      <c r="L520" s="165" t="str">
        <f>IFERROR(+VLOOKUP(J520,インプットシート!$B:$Z,21,0),"")</f>
        <v/>
      </c>
      <c r="M520">
        <v>15</v>
      </c>
      <c r="N520" s="165" t="str">
        <f t="shared" si="147"/>
        <v>3年目家賃15</v>
      </c>
      <c r="O520" s="165" t="str">
        <f>IFERROR(+VLOOKUP(N520,インプットシート!$B:$Z,25,0),"")</f>
        <v/>
      </c>
      <c r="P520" s="165" t="str">
        <f>IFERROR(+VLOOKUP(N520,インプットシート!$B:$Z,21,0),"")</f>
        <v/>
      </c>
      <c r="Q520">
        <v>15</v>
      </c>
      <c r="R520" s="165" t="str">
        <f t="shared" si="148"/>
        <v>3年目光熱水費15</v>
      </c>
      <c r="S520" s="165" t="str">
        <f>IFERROR(+VLOOKUP(R520,インプットシート!$B:$Z,25,0),"")</f>
        <v/>
      </c>
      <c r="T520" s="165" t="str">
        <f>IFERROR(+VLOOKUP(R520,インプットシート!$B:$Z,21,0),"")</f>
        <v/>
      </c>
      <c r="U520">
        <v>15</v>
      </c>
      <c r="V520" s="165" t="str">
        <f t="shared" si="149"/>
        <v>3年目備品購入費15</v>
      </c>
      <c r="W520" s="165" t="str">
        <f>IFERROR(+VLOOKUP(V520,インプットシート!$B:$Z,25,0),"")</f>
        <v/>
      </c>
      <c r="X520" s="165" t="str">
        <f>IFERROR(+VLOOKUP(V520,インプットシート!$B:$Z,21,0),"")</f>
        <v/>
      </c>
      <c r="Y520">
        <v>15</v>
      </c>
      <c r="Z520" s="165" t="str">
        <f t="shared" si="150"/>
        <v>3年目消耗品費15</v>
      </c>
      <c r="AA520" s="165" t="str">
        <f>IFERROR(+VLOOKUP(Z520,インプットシート!$B:$Z,25,0),"")</f>
        <v/>
      </c>
      <c r="AB520" s="165" t="str">
        <f>IFERROR(+VLOOKUP(Z520,インプットシート!$B:$Z,21,0),"")</f>
        <v/>
      </c>
      <c r="AC520">
        <v>15</v>
      </c>
      <c r="AD520" s="165" t="str">
        <f t="shared" si="151"/>
        <v>3年目借料損料15</v>
      </c>
      <c r="AE520" s="165" t="str">
        <f>IFERROR(+VLOOKUP(AD520,インプットシート!$B:$Z,25,0),"")</f>
        <v/>
      </c>
      <c r="AF520" s="165" t="str">
        <f>IFERROR(+VLOOKUP(AD520,インプットシート!$B:$Z,21,0),"")</f>
        <v/>
      </c>
      <c r="AG520">
        <v>15</v>
      </c>
      <c r="AH520" s="165" t="str">
        <f t="shared" si="152"/>
        <v>3年目印刷製本費15</v>
      </c>
      <c r="AI520" s="165" t="str">
        <f>IFERROR(+VLOOKUP(AH520,インプットシート!$B:$Z,25,0),"")</f>
        <v/>
      </c>
      <c r="AJ520" s="165" t="str">
        <f>IFERROR(+VLOOKUP(AH520,インプットシート!$B:$Z,21,0),"")</f>
        <v/>
      </c>
      <c r="AK520">
        <v>15</v>
      </c>
      <c r="AL520" s="165" t="str">
        <f t="shared" si="153"/>
        <v>3年目通信運搬費15</v>
      </c>
      <c r="AM520" s="165" t="str">
        <f>IFERROR(+VLOOKUP(AL520,インプットシート!$B:$Z,25,0),"")</f>
        <v/>
      </c>
      <c r="AN520" s="165" t="str">
        <f>IFERROR(+VLOOKUP(AL520,インプットシート!$B:$Z,21,0),"")</f>
        <v/>
      </c>
      <c r="AO520">
        <v>15</v>
      </c>
      <c r="AP520" s="165" t="str">
        <f t="shared" si="154"/>
        <v>3年目委託費15</v>
      </c>
      <c r="AQ520" s="165" t="str">
        <f>IFERROR(+VLOOKUP(AP520,インプットシート!$B:$Z,25,0),"")</f>
        <v/>
      </c>
      <c r="AR520" s="165" t="str">
        <f>IFERROR(+VLOOKUP(AP520,インプットシート!$B:$Z,21,0),"")</f>
        <v/>
      </c>
      <c r="AS520">
        <v>15</v>
      </c>
      <c r="AT520" s="165" t="str">
        <f t="shared" si="155"/>
        <v>3年目雑役務費15</v>
      </c>
      <c r="AU520" s="165" t="str">
        <f>IFERROR(+VLOOKUP(AT520,インプットシート!$B:$Z,25,0),"")</f>
        <v/>
      </c>
      <c r="AV520" s="165" t="str">
        <f>IFERROR(+VLOOKUP(AT520,インプットシート!$B:$Z,21,0),"")</f>
        <v/>
      </c>
      <c r="AW520">
        <v>15</v>
      </c>
      <c r="AX520" s="165" t="str">
        <f t="shared" si="156"/>
        <v>3年目保険料15</v>
      </c>
      <c r="AY520" s="165" t="str">
        <f>IFERROR(+VLOOKUP(AX520,インプットシート!$B:$Z,25,0),"")</f>
        <v/>
      </c>
      <c r="AZ520" s="165" t="str">
        <f>IFERROR(+VLOOKUP(AX520,インプットシート!$B:$Z,21,0),"")</f>
        <v/>
      </c>
      <c r="BA520">
        <v>15</v>
      </c>
      <c r="BB520" s="165" t="str">
        <f t="shared" si="157"/>
        <v>3年目その他の経費15</v>
      </c>
      <c r="BC520" s="165" t="str">
        <f>IFERROR(+VLOOKUP(BB520,インプットシート!$B:$Z,25,0),"")</f>
        <v/>
      </c>
      <c r="BD520" s="165" t="str">
        <f>IFERROR(+VLOOKUP(BB520,インプットシート!$B:$Z,21,0),"")</f>
        <v/>
      </c>
      <c r="BE520">
        <v>15</v>
      </c>
      <c r="BF520" s="165" t="str">
        <f t="shared" si="158"/>
        <v>3年目参加費収入15</v>
      </c>
      <c r="BG520" s="165" t="str">
        <f>IFERROR(+VLOOKUP(BF520,インプットシート!$B:$Z,25,0),"")</f>
        <v/>
      </c>
      <c r="BH520" s="165" t="str">
        <f>IFERROR(+VLOOKUP(BF520,インプットシート!$B:$Z,21,0),"")</f>
        <v/>
      </c>
      <c r="BI520">
        <v>15</v>
      </c>
      <c r="BJ520" s="165" t="str">
        <f t="shared" si="159"/>
        <v>3年目寄付金・協賛金収入15</v>
      </c>
      <c r="BK520" s="165" t="str">
        <f>IFERROR(+VLOOKUP(BJ520,インプットシート!$B:$Z,25,0),"")</f>
        <v/>
      </c>
      <c r="BL520" s="165" t="str">
        <f>IFERROR(+VLOOKUP(BJ520,インプットシート!$B:$Z,21,0),"")</f>
        <v/>
      </c>
      <c r="BM520">
        <v>15</v>
      </c>
      <c r="BN520" s="165" t="str">
        <f t="shared" si="160"/>
        <v>3年目一般会計繰入金15</v>
      </c>
      <c r="BO520" s="165" t="str">
        <f>IFERROR(+VLOOKUP(BN520,インプットシート!$B:$Z,25,0),"")</f>
        <v/>
      </c>
      <c r="BP520" s="165" t="str">
        <f>IFERROR(+VLOOKUP(BN520,インプットシート!$B:$Z,21,0),"")</f>
        <v/>
      </c>
      <c r="BQ520">
        <v>15</v>
      </c>
      <c r="BR520" s="165" t="str">
        <f t="shared" si="161"/>
        <v>3年目賃金（職員）15</v>
      </c>
      <c r="BS520" s="165" t="str">
        <f>IFERROR(+VLOOKUP(BR520,インプットシート!$B:$Z,25,0),"")</f>
        <v/>
      </c>
      <c r="BT520" s="165" t="str">
        <f>IFERROR(+VLOOKUP(BR520,インプットシート!$B:$Z,21,0),"")</f>
        <v/>
      </c>
    </row>
    <row r="521" spans="1:72">
      <c r="A521">
        <v>16</v>
      </c>
      <c r="B521" s="165" t="str">
        <f t="shared" si="144"/>
        <v>3年目謝金16</v>
      </c>
      <c r="C521" s="165" t="str">
        <f>IFERROR(+VLOOKUP(B521,インプットシート!$B:$Z,25,0),"")</f>
        <v/>
      </c>
      <c r="D521" s="165" t="str">
        <f>IFERROR(+VLOOKUP(B521,インプットシート!$B:$Z,21,0),"")</f>
        <v/>
      </c>
      <c r="E521">
        <v>16</v>
      </c>
      <c r="F521" s="165" t="str">
        <f t="shared" si="145"/>
        <v>3年目旅費16</v>
      </c>
      <c r="G521" s="165" t="str">
        <f>IFERROR(+VLOOKUP(F521,インプットシート!$B:$Z,25,0),"")</f>
        <v/>
      </c>
      <c r="H521" s="165" t="str">
        <f>IFERROR(+VLOOKUP(F521,インプットシート!$B:$Z,21,0),"")</f>
        <v/>
      </c>
      <c r="I521">
        <v>16</v>
      </c>
      <c r="J521" s="165" t="str">
        <f t="shared" si="146"/>
        <v>3年目賃金（アルバイト）16</v>
      </c>
      <c r="K521" s="165" t="str">
        <f>IFERROR(+VLOOKUP(J521,インプットシート!$B:$Z,25,0),"")</f>
        <v/>
      </c>
      <c r="L521" s="165" t="str">
        <f>IFERROR(+VLOOKUP(J521,インプットシート!$B:$Z,21,0),"")</f>
        <v/>
      </c>
      <c r="M521">
        <v>16</v>
      </c>
      <c r="N521" s="165" t="str">
        <f t="shared" si="147"/>
        <v>3年目家賃16</v>
      </c>
      <c r="O521" s="165" t="str">
        <f>IFERROR(+VLOOKUP(N521,インプットシート!$B:$Z,25,0),"")</f>
        <v/>
      </c>
      <c r="P521" s="165" t="str">
        <f>IFERROR(+VLOOKUP(N521,インプットシート!$B:$Z,21,0),"")</f>
        <v/>
      </c>
      <c r="Q521">
        <v>16</v>
      </c>
      <c r="R521" s="165" t="str">
        <f t="shared" si="148"/>
        <v>3年目光熱水費16</v>
      </c>
      <c r="S521" s="165" t="str">
        <f>IFERROR(+VLOOKUP(R521,インプットシート!$B:$Z,25,0),"")</f>
        <v/>
      </c>
      <c r="T521" s="165" t="str">
        <f>IFERROR(+VLOOKUP(R521,インプットシート!$B:$Z,21,0),"")</f>
        <v/>
      </c>
      <c r="U521">
        <v>16</v>
      </c>
      <c r="V521" s="165" t="str">
        <f t="shared" si="149"/>
        <v>3年目備品購入費16</v>
      </c>
      <c r="W521" s="165" t="str">
        <f>IFERROR(+VLOOKUP(V521,インプットシート!$B:$Z,25,0),"")</f>
        <v/>
      </c>
      <c r="X521" s="165" t="str">
        <f>IFERROR(+VLOOKUP(V521,インプットシート!$B:$Z,21,0),"")</f>
        <v/>
      </c>
      <c r="Y521">
        <v>16</v>
      </c>
      <c r="Z521" s="165" t="str">
        <f t="shared" si="150"/>
        <v>3年目消耗品費16</v>
      </c>
      <c r="AA521" s="165" t="str">
        <f>IFERROR(+VLOOKUP(Z521,インプットシート!$B:$Z,25,0),"")</f>
        <v/>
      </c>
      <c r="AB521" s="165" t="str">
        <f>IFERROR(+VLOOKUP(Z521,インプットシート!$B:$Z,21,0),"")</f>
        <v/>
      </c>
      <c r="AC521">
        <v>16</v>
      </c>
      <c r="AD521" s="165" t="str">
        <f t="shared" si="151"/>
        <v>3年目借料損料16</v>
      </c>
      <c r="AE521" s="165" t="str">
        <f>IFERROR(+VLOOKUP(AD521,インプットシート!$B:$Z,25,0),"")</f>
        <v/>
      </c>
      <c r="AF521" s="165" t="str">
        <f>IFERROR(+VLOOKUP(AD521,インプットシート!$B:$Z,21,0),"")</f>
        <v/>
      </c>
      <c r="AG521">
        <v>16</v>
      </c>
      <c r="AH521" s="165" t="str">
        <f t="shared" si="152"/>
        <v>3年目印刷製本費16</v>
      </c>
      <c r="AI521" s="165" t="str">
        <f>IFERROR(+VLOOKUP(AH521,インプットシート!$B:$Z,25,0),"")</f>
        <v/>
      </c>
      <c r="AJ521" s="165" t="str">
        <f>IFERROR(+VLOOKUP(AH521,インプットシート!$B:$Z,21,0),"")</f>
        <v/>
      </c>
      <c r="AK521">
        <v>16</v>
      </c>
      <c r="AL521" s="165" t="str">
        <f t="shared" si="153"/>
        <v>3年目通信運搬費16</v>
      </c>
      <c r="AM521" s="165" t="str">
        <f>IFERROR(+VLOOKUP(AL521,インプットシート!$B:$Z,25,0),"")</f>
        <v/>
      </c>
      <c r="AN521" s="165" t="str">
        <f>IFERROR(+VLOOKUP(AL521,インプットシート!$B:$Z,21,0),"")</f>
        <v/>
      </c>
      <c r="AO521">
        <v>16</v>
      </c>
      <c r="AP521" s="165" t="str">
        <f t="shared" si="154"/>
        <v>3年目委託費16</v>
      </c>
      <c r="AQ521" s="165" t="str">
        <f>IFERROR(+VLOOKUP(AP521,インプットシート!$B:$Z,25,0),"")</f>
        <v/>
      </c>
      <c r="AR521" s="165" t="str">
        <f>IFERROR(+VLOOKUP(AP521,インプットシート!$B:$Z,21,0),"")</f>
        <v/>
      </c>
      <c r="AS521">
        <v>16</v>
      </c>
      <c r="AT521" s="165" t="str">
        <f t="shared" si="155"/>
        <v>3年目雑役務費16</v>
      </c>
      <c r="AU521" s="165" t="str">
        <f>IFERROR(+VLOOKUP(AT521,インプットシート!$B:$Z,25,0),"")</f>
        <v/>
      </c>
      <c r="AV521" s="165" t="str">
        <f>IFERROR(+VLOOKUP(AT521,インプットシート!$B:$Z,21,0),"")</f>
        <v/>
      </c>
      <c r="AW521">
        <v>16</v>
      </c>
      <c r="AX521" s="165" t="str">
        <f t="shared" si="156"/>
        <v>3年目保険料16</v>
      </c>
      <c r="AY521" s="165" t="str">
        <f>IFERROR(+VLOOKUP(AX521,インプットシート!$B:$Z,25,0),"")</f>
        <v/>
      </c>
      <c r="AZ521" s="165" t="str">
        <f>IFERROR(+VLOOKUP(AX521,インプットシート!$B:$Z,21,0),"")</f>
        <v/>
      </c>
      <c r="BA521">
        <v>16</v>
      </c>
      <c r="BB521" s="165" t="str">
        <f t="shared" si="157"/>
        <v>3年目その他の経費16</v>
      </c>
      <c r="BC521" s="165" t="str">
        <f>IFERROR(+VLOOKUP(BB521,インプットシート!$B:$Z,25,0),"")</f>
        <v/>
      </c>
      <c r="BD521" s="165" t="str">
        <f>IFERROR(+VLOOKUP(BB521,インプットシート!$B:$Z,21,0),"")</f>
        <v/>
      </c>
      <c r="BE521">
        <v>16</v>
      </c>
      <c r="BF521" s="165" t="str">
        <f t="shared" si="158"/>
        <v>3年目参加費収入16</v>
      </c>
      <c r="BG521" s="165" t="str">
        <f>IFERROR(+VLOOKUP(BF521,インプットシート!$B:$Z,25,0),"")</f>
        <v/>
      </c>
      <c r="BH521" s="165" t="str">
        <f>IFERROR(+VLOOKUP(BF521,インプットシート!$B:$Z,21,0),"")</f>
        <v/>
      </c>
      <c r="BI521">
        <v>16</v>
      </c>
      <c r="BJ521" s="165" t="str">
        <f t="shared" si="159"/>
        <v>3年目寄付金・協賛金収入16</v>
      </c>
      <c r="BK521" s="165" t="str">
        <f>IFERROR(+VLOOKUP(BJ521,インプットシート!$B:$Z,25,0),"")</f>
        <v/>
      </c>
      <c r="BL521" s="165" t="str">
        <f>IFERROR(+VLOOKUP(BJ521,インプットシート!$B:$Z,21,0),"")</f>
        <v/>
      </c>
      <c r="BM521">
        <v>16</v>
      </c>
      <c r="BN521" s="165" t="str">
        <f t="shared" si="160"/>
        <v>3年目一般会計繰入金16</v>
      </c>
      <c r="BO521" s="165" t="str">
        <f>IFERROR(+VLOOKUP(BN521,インプットシート!$B:$Z,25,0),"")</f>
        <v/>
      </c>
      <c r="BP521" s="165" t="str">
        <f>IFERROR(+VLOOKUP(BN521,インプットシート!$B:$Z,21,0),"")</f>
        <v/>
      </c>
      <c r="BQ521">
        <v>16</v>
      </c>
      <c r="BR521" s="165" t="str">
        <f t="shared" si="161"/>
        <v>3年目賃金（職員）16</v>
      </c>
      <c r="BS521" s="165" t="str">
        <f>IFERROR(+VLOOKUP(BR521,インプットシート!$B:$Z,25,0),"")</f>
        <v/>
      </c>
      <c r="BT521" s="165" t="str">
        <f>IFERROR(+VLOOKUP(BR521,インプットシート!$B:$Z,21,0),"")</f>
        <v/>
      </c>
    </row>
    <row r="522" spans="1:72">
      <c r="A522">
        <v>17</v>
      </c>
      <c r="B522" s="165" t="str">
        <f t="shared" si="144"/>
        <v>3年目謝金17</v>
      </c>
      <c r="C522" s="165" t="str">
        <f>IFERROR(+VLOOKUP(B522,インプットシート!$B:$Z,25,0),"")</f>
        <v/>
      </c>
      <c r="D522" s="165" t="str">
        <f>IFERROR(+VLOOKUP(B522,インプットシート!$B:$Z,21,0),"")</f>
        <v/>
      </c>
      <c r="E522">
        <v>17</v>
      </c>
      <c r="F522" s="165" t="str">
        <f t="shared" si="145"/>
        <v>3年目旅費17</v>
      </c>
      <c r="G522" s="165" t="str">
        <f>IFERROR(+VLOOKUP(F522,インプットシート!$B:$Z,25,0),"")</f>
        <v/>
      </c>
      <c r="H522" s="165" t="str">
        <f>IFERROR(+VLOOKUP(F522,インプットシート!$B:$Z,21,0),"")</f>
        <v/>
      </c>
      <c r="I522">
        <v>17</v>
      </c>
      <c r="J522" s="165" t="str">
        <f t="shared" si="146"/>
        <v>3年目賃金（アルバイト）17</v>
      </c>
      <c r="K522" s="165" t="str">
        <f>IFERROR(+VLOOKUP(J522,インプットシート!$B:$Z,25,0),"")</f>
        <v/>
      </c>
      <c r="L522" s="165" t="str">
        <f>IFERROR(+VLOOKUP(J522,インプットシート!$B:$Z,21,0),"")</f>
        <v/>
      </c>
      <c r="M522">
        <v>17</v>
      </c>
      <c r="N522" s="165" t="str">
        <f t="shared" si="147"/>
        <v>3年目家賃17</v>
      </c>
      <c r="O522" s="165" t="str">
        <f>IFERROR(+VLOOKUP(N522,インプットシート!$B:$Z,25,0),"")</f>
        <v/>
      </c>
      <c r="P522" s="165" t="str">
        <f>IFERROR(+VLOOKUP(N522,インプットシート!$B:$Z,21,0),"")</f>
        <v/>
      </c>
      <c r="Q522">
        <v>17</v>
      </c>
      <c r="R522" s="165" t="str">
        <f t="shared" si="148"/>
        <v>3年目光熱水費17</v>
      </c>
      <c r="S522" s="165" t="str">
        <f>IFERROR(+VLOOKUP(R522,インプットシート!$B:$Z,25,0),"")</f>
        <v/>
      </c>
      <c r="T522" s="165" t="str">
        <f>IFERROR(+VLOOKUP(R522,インプットシート!$B:$Z,21,0),"")</f>
        <v/>
      </c>
      <c r="U522">
        <v>17</v>
      </c>
      <c r="V522" s="165" t="str">
        <f t="shared" si="149"/>
        <v>3年目備品購入費17</v>
      </c>
      <c r="W522" s="165" t="str">
        <f>IFERROR(+VLOOKUP(V522,インプットシート!$B:$Z,25,0),"")</f>
        <v/>
      </c>
      <c r="X522" s="165" t="str">
        <f>IFERROR(+VLOOKUP(V522,インプットシート!$B:$Z,21,0),"")</f>
        <v/>
      </c>
      <c r="Y522">
        <v>17</v>
      </c>
      <c r="Z522" s="165" t="str">
        <f t="shared" si="150"/>
        <v>3年目消耗品費17</v>
      </c>
      <c r="AA522" s="165" t="str">
        <f>IFERROR(+VLOOKUP(Z522,インプットシート!$B:$Z,25,0),"")</f>
        <v/>
      </c>
      <c r="AB522" s="165" t="str">
        <f>IFERROR(+VLOOKUP(Z522,インプットシート!$B:$Z,21,0),"")</f>
        <v/>
      </c>
      <c r="AC522">
        <v>17</v>
      </c>
      <c r="AD522" s="165" t="str">
        <f t="shared" si="151"/>
        <v>3年目借料損料17</v>
      </c>
      <c r="AE522" s="165" t="str">
        <f>IFERROR(+VLOOKUP(AD522,インプットシート!$B:$Z,25,0),"")</f>
        <v/>
      </c>
      <c r="AF522" s="165" t="str">
        <f>IFERROR(+VLOOKUP(AD522,インプットシート!$B:$Z,21,0),"")</f>
        <v/>
      </c>
      <c r="AG522">
        <v>17</v>
      </c>
      <c r="AH522" s="165" t="str">
        <f t="shared" si="152"/>
        <v>3年目印刷製本費17</v>
      </c>
      <c r="AI522" s="165" t="str">
        <f>IFERROR(+VLOOKUP(AH522,インプットシート!$B:$Z,25,0),"")</f>
        <v/>
      </c>
      <c r="AJ522" s="165" t="str">
        <f>IFERROR(+VLOOKUP(AH522,インプットシート!$B:$Z,21,0),"")</f>
        <v/>
      </c>
      <c r="AK522">
        <v>17</v>
      </c>
      <c r="AL522" s="165" t="str">
        <f t="shared" si="153"/>
        <v>3年目通信運搬費17</v>
      </c>
      <c r="AM522" s="165" t="str">
        <f>IFERROR(+VLOOKUP(AL522,インプットシート!$B:$Z,25,0),"")</f>
        <v/>
      </c>
      <c r="AN522" s="165" t="str">
        <f>IFERROR(+VLOOKUP(AL522,インプットシート!$B:$Z,21,0),"")</f>
        <v/>
      </c>
      <c r="AO522">
        <v>17</v>
      </c>
      <c r="AP522" s="165" t="str">
        <f t="shared" si="154"/>
        <v>3年目委託費17</v>
      </c>
      <c r="AQ522" s="165" t="str">
        <f>IFERROR(+VLOOKUP(AP522,インプットシート!$B:$Z,25,0),"")</f>
        <v/>
      </c>
      <c r="AR522" s="165" t="str">
        <f>IFERROR(+VLOOKUP(AP522,インプットシート!$B:$Z,21,0),"")</f>
        <v/>
      </c>
      <c r="AS522">
        <v>17</v>
      </c>
      <c r="AT522" s="165" t="str">
        <f t="shared" si="155"/>
        <v>3年目雑役務費17</v>
      </c>
      <c r="AU522" s="165" t="str">
        <f>IFERROR(+VLOOKUP(AT522,インプットシート!$B:$Z,25,0),"")</f>
        <v/>
      </c>
      <c r="AV522" s="165" t="str">
        <f>IFERROR(+VLOOKUP(AT522,インプットシート!$B:$Z,21,0),"")</f>
        <v/>
      </c>
      <c r="AW522">
        <v>17</v>
      </c>
      <c r="AX522" s="165" t="str">
        <f t="shared" si="156"/>
        <v>3年目保険料17</v>
      </c>
      <c r="AY522" s="165" t="str">
        <f>IFERROR(+VLOOKUP(AX522,インプットシート!$B:$Z,25,0),"")</f>
        <v/>
      </c>
      <c r="AZ522" s="165" t="str">
        <f>IFERROR(+VLOOKUP(AX522,インプットシート!$B:$Z,21,0),"")</f>
        <v/>
      </c>
      <c r="BA522">
        <v>17</v>
      </c>
      <c r="BB522" s="165" t="str">
        <f t="shared" si="157"/>
        <v>3年目その他の経費17</v>
      </c>
      <c r="BC522" s="165" t="str">
        <f>IFERROR(+VLOOKUP(BB522,インプットシート!$B:$Z,25,0),"")</f>
        <v/>
      </c>
      <c r="BD522" s="165" t="str">
        <f>IFERROR(+VLOOKUP(BB522,インプットシート!$B:$Z,21,0),"")</f>
        <v/>
      </c>
      <c r="BE522">
        <v>17</v>
      </c>
      <c r="BF522" s="165" t="str">
        <f t="shared" si="158"/>
        <v>3年目参加費収入17</v>
      </c>
      <c r="BG522" s="165" t="str">
        <f>IFERROR(+VLOOKUP(BF522,インプットシート!$B:$Z,25,0),"")</f>
        <v/>
      </c>
      <c r="BH522" s="165" t="str">
        <f>IFERROR(+VLOOKUP(BF522,インプットシート!$B:$Z,21,0),"")</f>
        <v/>
      </c>
      <c r="BI522">
        <v>17</v>
      </c>
      <c r="BJ522" s="165" t="str">
        <f t="shared" si="159"/>
        <v>3年目寄付金・協賛金収入17</v>
      </c>
      <c r="BK522" s="165" t="str">
        <f>IFERROR(+VLOOKUP(BJ522,インプットシート!$B:$Z,25,0),"")</f>
        <v/>
      </c>
      <c r="BL522" s="165" t="str">
        <f>IFERROR(+VLOOKUP(BJ522,インプットシート!$B:$Z,21,0),"")</f>
        <v/>
      </c>
      <c r="BM522">
        <v>17</v>
      </c>
      <c r="BN522" s="165" t="str">
        <f t="shared" si="160"/>
        <v>3年目一般会計繰入金17</v>
      </c>
      <c r="BO522" s="165" t="str">
        <f>IFERROR(+VLOOKUP(BN522,インプットシート!$B:$Z,25,0),"")</f>
        <v/>
      </c>
      <c r="BP522" s="165" t="str">
        <f>IFERROR(+VLOOKUP(BN522,インプットシート!$B:$Z,21,0),"")</f>
        <v/>
      </c>
      <c r="BQ522">
        <v>17</v>
      </c>
      <c r="BR522" s="165" t="str">
        <f t="shared" si="161"/>
        <v>3年目賃金（職員）17</v>
      </c>
      <c r="BS522" s="165" t="str">
        <f>IFERROR(+VLOOKUP(BR522,インプットシート!$B:$Z,25,0),"")</f>
        <v/>
      </c>
      <c r="BT522" s="165" t="str">
        <f>IFERROR(+VLOOKUP(BR522,インプットシート!$B:$Z,21,0),"")</f>
        <v/>
      </c>
    </row>
    <row r="523" spans="1:72">
      <c r="A523">
        <v>18</v>
      </c>
      <c r="B523" s="165" t="str">
        <f t="shared" si="144"/>
        <v>3年目謝金18</v>
      </c>
      <c r="C523" s="165" t="str">
        <f>IFERROR(+VLOOKUP(B523,インプットシート!$B:$Z,25,0),"")</f>
        <v/>
      </c>
      <c r="D523" s="165" t="str">
        <f>IFERROR(+VLOOKUP(B523,インプットシート!$B:$Z,21,0),"")</f>
        <v/>
      </c>
      <c r="E523">
        <v>18</v>
      </c>
      <c r="F523" s="165" t="str">
        <f t="shared" si="145"/>
        <v>3年目旅費18</v>
      </c>
      <c r="G523" s="165" t="str">
        <f>IFERROR(+VLOOKUP(F523,インプットシート!$B:$Z,25,0),"")</f>
        <v/>
      </c>
      <c r="H523" s="165" t="str">
        <f>IFERROR(+VLOOKUP(F523,インプットシート!$B:$Z,21,0),"")</f>
        <v/>
      </c>
      <c r="I523">
        <v>18</v>
      </c>
      <c r="J523" s="165" t="str">
        <f t="shared" si="146"/>
        <v>3年目賃金（アルバイト）18</v>
      </c>
      <c r="K523" s="165" t="str">
        <f>IFERROR(+VLOOKUP(J523,インプットシート!$B:$Z,25,0),"")</f>
        <v/>
      </c>
      <c r="L523" s="165" t="str">
        <f>IFERROR(+VLOOKUP(J523,インプットシート!$B:$Z,21,0),"")</f>
        <v/>
      </c>
      <c r="M523">
        <v>18</v>
      </c>
      <c r="N523" s="165" t="str">
        <f t="shared" si="147"/>
        <v>3年目家賃18</v>
      </c>
      <c r="O523" s="165" t="str">
        <f>IFERROR(+VLOOKUP(N523,インプットシート!$B:$Z,25,0),"")</f>
        <v/>
      </c>
      <c r="P523" s="165" t="str">
        <f>IFERROR(+VLOOKUP(N523,インプットシート!$B:$Z,21,0),"")</f>
        <v/>
      </c>
      <c r="Q523">
        <v>18</v>
      </c>
      <c r="R523" s="165" t="str">
        <f t="shared" si="148"/>
        <v>3年目光熱水費18</v>
      </c>
      <c r="S523" s="165" t="str">
        <f>IFERROR(+VLOOKUP(R523,インプットシート!$B:$Z,25,0),"")</f>
        <v/>
      </c>
      <c r="T523" s="165" t="str">
        <f>IFERROR(+VLOOKUP(R523,インプットシート!$B:$Z,21,0),"")</f>
        <v/>
      </c>
      <c r="U523">
        <v>18</v>
      </c>
      <c r="V523" s="165" t="str">
        <f t="shared" si="149"/>
        <v>3年目備品購入費18</v>
      </c>
      <c r="W523" s="165" t="str">
        <f>IFERROR(+VLOOKUP(V523,インプットシート!$B:$Z,25,0),"")</f>
        <v/>
      </c>
      <c r="X523" s="165" t="str">
        <f>IFERROR(+VLOOKUP(V523,インプットシート!$B:$Z,21,0),"")</f>
        <v/>
      </c>
      <c r="Y523">
        <v>18</v>
      </c>
      <c r="Z523" s="165" t="str">
        <f t="shared" si="150"/>
        <v>3年目消耗品費18</v>
      </c>
      <c r="AA523" s="165" t="str">
        <f>IFERROR(+VLOOKUP(Z523,インプットシート!$B:$Z,25,0),"")</f>
        <v/>
      </c>
      <c r="AB523" s="165" t="str">
        <f>IFERROR(+VLOOKUP(Z523,インプットシート!$B:$Z,21,0),"")</f>
        <v/>
      </c>
      <c r="AC523">
        <v>18</v>
      </c>
      <c r="AD523" s="165" t="str">
        <f t="shared" si="151"/>
        <v>3年目借料損料18</v>
      </c>
      <c r="AE523" s="165" t="str">
        <f>IFERROR(+VLOOKUP(AD523,インプットシート!$B:$Z,25,0),"")</f>
        <v/>
      </c>
      <c r="AF523" s="165" t="str">
        <f>IFERROR(+VLOOKUP(AD523,インプットシート!$B:$Z,21,0),"")</f>
        <v/>
      </c>
      <c r="AG523">
        <v>18</v>
      </c>
      <c r="AH523" s="165" t="str">
        <f t="shared" si="152"/>
        <v>3年目印刷製本費18</v>
      </c>
      <c r="AI523" s="165" t="str">
        <f>IFERROR(+VLOOKUP(AH523,インプットシート!$B:$Z,25,0),"")</f>
        <v/>
      </c>
      <c r="AJ523" s="165" t="str">
        <f>IFERROR(+VLOOKUP(AH523,インプットシート!$B:$Z,21,0),"")</f>
        <v/>
      </c>
      <c r="AK523">
        <v>18</v>
      </c>
      <c r="AL523" s="165" t="str">
        <f t="shared" si="153"/>
        <v>3年目通信運搬費18</v>
      </c>
      <c r="AM523" s="165" t="str">
        <f>IFERROR(+VLOOKUP(AL523,インプットシート!$B:$Z,25,0),"")</f>
        <v/>
      </c>
      <c r="AN523" s="165" t="str">
        <f>IFERROR(+VLOOKUP(AL523,インプットシート!$B:$Z,21,0),"")</f>
        <v/>
      </c>
      <c r="AO523">
        <v>18</v>
      </c>
      <c r="AP523" s="165" t="str">
        <f t="shared" si="154"/>
        <v>3年目委託費18</v>
      </c>
      <c r="AQ523" s="165" t="str">
        <f>IFERROR(+VLOOKUP(AP523,インプットシート!$B:$Z,25,0),"")</f>
        <v/>
      </c>
      <c r="AR523" s="165" t="str">
        <f>IFERROR(+VLOOKUP(AP523,インプットシート!$B:$Z,21,0),"")</f>
        <v/>
      </c>
      <c r="AS523">
        <v>18</v>
      </c>
      <c r="AT523" s="165" t="str">
        <f t="shared" si="155"/>
        <v>3年目雑役務費18</v>
      </c>
      <c r="AU523" s="165" t="str">
        <f>IFERROR(+VLOOKUP(AT523,インプットシート!$B:$Z,25,0),"")</f>
        <v/>
      </c>
      <c r="AV523" s="165" t="str">
        <f>IFERROR(+VLOOKUP(AT523,インプットシート!$B:$Z,21,0),"")</f>
        <v/>
      </c>
      <c r="AW523">
        <v>18</v>
      </c>
      <c r="AX523" s="165" t="str">
        <f t="shared" si="156"/>
        <v>3年目保険料18</v>
      </c>
      <c r="AY523" s="165" t="str">
        <f>IFERROR(+VLOOKUP(AX523,インプットシート!$B:$Z,25,0),"")</f>
        <v/>
      </c>
      <c r="AZ523" s="165" t="str">
        <f>IFERROR(+VLOOKUP(AX523,インプットシート!$B:$Z,21,0),"")</f>
        <v/>
      </c>
      <c r="BA523">
        <v>18</v>
      </c>
      <c r="BB523" s="165" t="str">
        <f t="shared" si="157"/>
        <v>3年目その他の経費18</v>
      </c>
      <c r="BC523" s="165" t="str">
        <f>IFERROR(+VLOOKUP(BB523,インプットシート!$B:$Z,25,0),"")</f>
        <v/>
      </c>
      <c r="BD523" s="165" t="str">
        <f>IFERROR(+VLOOKUP(BB523,インプットシート!$B:$Z,21,0),"")</f>
        <v/>
      </c>
      <c r="BE523">
        <v>18</v>
      </c>
      <c r="BF523" s="165" t="str">
        <f t="shared" si="158"/>
        <v>3年目参加費収入18</v>
      </c>
      <c r="BG523" s="165" t="str">
        <f>IFERROR(+VLOOKUP(BF523,インプットシート!$B:$Z,25,0),"")</f>
        <v/>
      </c>
      <c r="BH523" s="165" t="str">
        <f>IFERROR(+VLOOKUP(BF523,インプットシート!$B:$Z,21,0),"")</f>
        <v/>
      </c>
      <c r="BI523">
        <v>18</v>
      </c>
      <c r="BJ523" s="165" t="str">
        <f t="shared" si="159"/>
        <v>3年目寄付金・協賛金収入18</v>
      </c>
      <c r="BK523" s="165" t="str">
        <f>IFERROR(+VLOOKUP(BJ523,インプットシート!$B:$Z,25,0),"")</f>
        <v/>
      </c>
      <c r="BL523" s="165" t="str">
        <f>IFERROR(+VLOOKUP(BJ523,インプットシート!$B:$Z,21,0),"")</f>
        <v/>
      </c>
      <c r="BM523">
        <v>18</v>
      </c>
      <c r="BN523" s="165" t="str">
        <f t="shared" si="160"/>
        <v>3年目一般会計繰入金18</v>
      </c>
      <c r="BO523" s="165" t="str">
        <f>IFERROR(+VLOOKUP(BN523,インプットシート!$B:$Z,25,0),"")</f>
        <v/>
      </c>
      <c r="BP523" s="165" t="str">
        <f>IFERROR(+VLOOKUP(BN523,インプットシート!$B:$Z,21,0),"")</f>
        <v/>
      </c>
      <c r="BQ523">
        <v>18</v>
      </c>
      <c r="BR523" s="165" t="str">
        <f t="shared" si="161"/>
        <v>3年目賃金（職員）18</v>
      </c>
      <c r="BS523" s="165" t="str">
        <f>IFERROR(+VLOOKUP(BR523,インプットシート!$B:$Z,25,0),"")</f>
        <v/>
      </c>
      <c r="BT523" s="165" t="str">
        <f>IFERROR(+VLOOKUP(BR523,インプットシート!$B:$Z,21,0),"")</f>
        <v/>
      </c>
    </row>
    <row r="524" spans="1:72">
      <c r="A524">
        <v>19</v>
      </c>
      <c r="B524" s="165" t="str">
        <f t="shared" si="144"/>
        <v>3年目謝金19</v>
      </c>
      <c r="C524" s="165" t="str">
        <f>IFERROR(+VLOOKUP(B524,インプットシート!$B:$Z,25,0),"")</f>
        <v/>
      </c>
      <c r="D524" s="165" t="str">
        <f>IFERROR(+VLOOKUP(B524,インプットシート!$B:$Z,21,0),"")</f>
        <v/>
      </c>
      <c r="E524">
        <v>19</v>
      </c>
      <c r="F524" s="165" t="str">
        <f t="shared" si="145"/>
        <v>3年目旅費19</v>
      </c>
      <c r="G524" s="165" t="str">
        <f>IFERROR(+VLOOKUP(F524,インプットシート!$B:$Z,25,0),"")</f>
        <v/>
      </c>
      <c r="H524" s="165" t="str">
        <f>IFERROR(+VLOOKUP(F524,インプットシート!$B:$Z,21,0),"")</f>
        <v/>
      </c>
      <c r="I524">
        <v>19</v>
      </c>
      <c r="J524" s="165" t="str">
        <f t="shared" si="146"/>
        <v>3年目賃金（アルバイト）19</v>
      </c>
      <c r="K524" s="165" t="str">
        <f>IFERROR(+VLOOKUP(J524,インプットシート!$B:$Z,25,0),"")</f>
        <v/>
      </c>
      <c r="L524" s="165" t="str">
        <f>IFERROR(+VLOOKUP(J524,インプットシート!$B:$Z,21,0),"")</f>
        <v/>
      </c>
      <c r="M524">
        <v>19</v>
      </c>
      <c r="N524" s="165" t="str">
        <f t="shared" si="147"/>
        <v>3年目家賃19</v>
      </c>
      <c r="O524" s="165" t="str">
        <f>IFERROR(+VLOOKUP(N524,インプットシート!$B:$Z,25,0),"")</f>
        <v/>
      </c>
      <c r="P524" s="165" t="str">
        <f>IFERROR(+VLOOKUP(N524,インプットシート!$B:$Z,21,0),"")</f>
        <v/>
      </c>
      <c r="Q524">
        <v>19</v>
      </c>
      <c r="R524" s="165" t="str">
        <f t="shared" si="148"/>
        <v>3年目光熱水費19</v>
      </c>
      <c r="S524" s="165" t="str">
        <f>IFERROR(+VLOOKUP(R524,インプットシート!$B:$Z,25,0),"")</f>
        <v/>
      </c>
      <c r="T524" s="165" t="str">
        <f>IFERROR(+VLOOKUP(R524,インプットシート!$B:$Z,21,0),"")</f>
        <v/>
      </c>
      <c r="U524">
        <v>19</v>
      </c>
      <c r="V524" s="165" t="str">
        <f t="shared" si="149"/>
        <v>3年目備品購入費19</v>
      </c>
      <c r="W524" s="165" t="str">
        <f>IFERROR(+VLOOKUP(V524,インプットシート!$B:$Z,25,0),"")</f>
        <v/>
      </c>
      <c r="X524" s="165" t="str">
        <f>IFERROR(+VLOOKUP(V524,インプットシート!$B:$Z,21,0),"")</f>
        <v/>
      </c>
      <c r="Y524">
        <v>19</v>
      </c>
      <c r="Z524" s="165" t="str">
        <f t="shared" si="150"/>
        <v>3年目消耗品費19</v>
      </c>
      <c r="AA524" s="165" t="str">
        <f>IFERROR(+VLOOKUP(Z524,インプットシート!$B:$Z,25,0),"")</f>
        <v/>
      </c>
      <c r="AB524" s="165" t="str">
        <f>IFERROR(+VLOOKUP(Z524,インプットシート!$B:$Z,21,0),"")</f>
        <v/>
      </c>
      <c r="AC524">
        <v>19</v>
      </c>
      <c r="AD524" s="165" t="str">
        <f t="shared" si="151"/>
        <v>3年目借料損料19</v>
      </c>
      <c r="AE524" s="165" t="str">
        <f>IFERROR(+VLOOKUP(AD524,インプットシート!$B:$Z,25,0),"")</f>
        <v/>
      </c>
      <c r="AF524" s="165" t="str">
        <f>IFERROR(+VLOOKUP(AD524,インプットシート!$B:$Z,21,0),"")</f>
        <v/>
      </c>
      <c r="AG524">
        <v>19</v>
      </c>
      <c r="AH524" s="165" t="str">
        <f t="shared" si="152"/>
        <v>3年目印刷製本費19</v>
      </c>
      <c r="AI524" s="165" t="str">
        <f>IFERROR(+VLOOKUP(AH524,インプットシート!$B:$Z,25,0),"")</f>
        <v/>
      </c>
      <c r="AJ524" s="165" t="str">
        <f>IFERROR(+VLOOKUP(AH524,インプットシート!$B:$Z,21,0),"")</f>
        <v/>
      </c>
      <c r="AK524">
        <v>19</v>
      </c>
      <c r="AL524" s="165" t="str">
        <f t="shared" si="153"/>
        <v>3年目通信運搬費19</v>
      </c>
      <c r="AM524" s="165" t="str">
        <f>IFERROR(+VLOOKUP(AL524,インプットシート!$B:$Z,25,0),"")</f>
        <v/>
      </c>
      <c r="AN524" s="165" t="str">
        <f>IFERROR(+VLOOKUP(AL524,インプットシート!$B:$Z,21,0),"")</f>
        <v/>
      </c>
      <c r="AO524">
        <v>19</v>
      </c>
      <c r="AP524" s="165" t="str">
        <f t="shared" si="154"/>
        <v>3年目委託費19</v>
      </c>
      <c r="AQ524" s="165" t="str">
        <f>IFERROR(+VLOOKUP(AP524,インプットシート!$B:$Z,25,0),"")</f>
        <v/>
      </c>
      <c r="AR524" s="165" t="str">
        <f>IFERROR(+VLOOKUP(AP524,インプットシート!$B:$Z,21,0),"")</f>
        <v/>
      </c>
      <c r="AS524">
        <v>19</v>
      </c>
      <c r="AT524" s="165" t="str">
        <f t="shared" si="155"/>
        <v>3年目雑役務費19</v>
      </c>
      <c r="AU524" s="165" t="str">
        <f>IFERROR(+VLOOKUP(AT524,インプットシート!$B:$Z,25,0),"")</f>
        <v/>
      </c>
      <c r="AV524" s="165" t="str">
        <f>IFERROR(+VLOOKUP(AT524,インプットシート!$B:$Z,21,0),"")</f>
        <v/>
      </c>
      <c r="AW524">
        <v>19</v>
      </c>
      <c r="AX524" s="165" t="str">
        <f t="shared" si="156"/>
        <v>3年目保険料19</v>
      </c>
      <c r="AY524" s="165" t="str">
        <f>IFERROR(+VLOOKUP(AX524,インプットシート!$B:$Z,25,0),"")</f>
        <v/>
      </c>
      <c r="AZ524" s="165" t="str">
        <f>IFERROR(+VLOOKUP(AX524,インプットシート!$B:$Z,21,0),"")</f>
        <v/>
      </c>
      <c r="BA524">
        <v>19</v>
      </c>
      <c r="BB524" s="165" t="str">
        <f t="shared" si="157"/>
        <v>3年目その他の経費19</v>
      </c>
      <c r="BC524" s="165" t="str">
        <f>IFERROR(+VLOOKUP(BB524,インプットシート!$B:$Z,25,0),"")</f>
        <v/>
      </c>
      <c r="BD524" s="165" t="str">
        <f>IFERROR(+VLOOKUP(BB524,インプットシート!$B:$Z,21,0),"")</f>
        <v/>
      </c>
      <c r="BE524">
        <v>19</v>
      </c>
      <c r="BF524" s="165" t="str">
        <f t="shared" si="158"/>
        <v>3年目参加費収入19</v>
      </c>
      <c r="BG524" s="165" t="str">
        <f>IFERROR(+VLOOKUP(BF524,インプットシート!$B:$Z,25,0),"")</f>
        <v/>
      </c>
      <c r="BH524" s="165" t="str">
        <f>IFERROR(+VLOOKUP(BF524,インプットシート!$B:$Z,21,0),"")</f>
        <v/>
      </c>
      <c r="BI524">
        <v>19</v>
      </c>
      <c r="BJ524" s="165" t="str">
        <f t="shared" si="159"/>
        <v>3年目寄付金・協賛金収入19</v>
      </c>
      <c r="BK524" s="165" t="str">
        <f>IFERROR(+VLOOKUP(BJ524,インプットシート!$B:$Z,25,0),"")</f>
        <v/>
      </c>
      <c r="BL524" s="165" t="str">
        <f>IFERROR(+VLOOKUP(BJ524,インプットシート!$B:$Z,21,0),"")</f>
        <v/>
      </c>
      <c r="BM524">
        <v>19</v>
      </c>
      <c r="BN524" s="165" t="str">
        <f t="shared" si="160"/>
        <v>3年目一般会計繰入金19</v>
      </c>
      <c r="BO524" s="165" t="str">
        <f>IFERROR(+VLOOKUP(BN524,インプットシート!$B:$Z,25,0),"")</f>
        <v/>
      </c>
      <c r="BP524" s="165" t="str">
        <f>IFERROR(+VLOOKUP(BN524,インプットシート!$B:$Z,21,0),"")</f>
        <v/>
      </c>
      <c r="BQ524">
        <v>19</v>
      </c>
      <c r="BR524" s="165" t="str">
        <f t="shared" si="161"/>
        <v>3年目賃金（職員）19</v>
      </c>
      <c r="BS524" s="165" t="str">
        <f>IFERROR(+VLOOKUP(BR524,インプットシート!$B:$Z,25,0),"")</f>
        <v/>
      </c>
      <c r="BT524" s="165" t="str">
        <f>IFERROR(+VLOOKUP(BR524,インプットシート!$B:$Z,21,0),"")</f>
        <v/>
      </c>
    </row>
    <row r="525" spans="1:72">
      <c r="A525">
        <v>20</v>
      </c>
      <c r="B525" s="165" t="str">
        <f t="shared" si="144"/>
        <v>3年目謝金20</v>
      </c>
      <c r="C525" s="165" t="str">
        <f>IFERROR(+VLOOKUP(B525,インプットシート!$B:$Z,25,0),"")</f>
        <v/>
      </c>
      <c r="D525" s="165" t="str">
        <f>IFERROR(+VLOOKUP(B525,インプットシート!$B:$Z,21,0),"")</f>
        <v/>
      </c>
      <c r="E525">
        <v>20</v>
      </c>
      <c r="F525" s="165" t="str">
        <f t="shared" si="145"/>
        <v>3年目旅費20</v>
      </c>
      <c r="G525" s="165" t="str">
        <f>IFERROR(+VLOOKUP(F525,インプットシート!$B:$Z,25,0),"")</f>
        <v/>
      </c>
      <c r="H525" s="165" t="str">
        <f>IFERROR(+VLOOKUP(F525,インプットシート!$B:$Z,21,0),"")</f>
        <v/>
      </c>
      <c r="I525">
        <v>20</v>
      </c>
      <c r="J525" s="165" t="str">
        <f t="shared" si="146"/>
        <v>3年目賃金（アルバイト）20</v>
      </c>
      <c r="K525" s="165" t="str">
        <f>IFERROR(+VLOOKUP(J525,インプットシート!$B:$Z,25,0),"")</f>
        <v/>
      </c>
      <c r="L525" s="165" t="str">
        <f>IFERROR(+VLOOKUP(J525,インプットシート!$B:$Z,21,0),"")</f>
        <v/>
      </c>
      <c r="M525">
        <v>20</v>
      </c>
      <c r="N525" s="165" t="str">
        <f t="shared" si="147"/>
        <v>3年目家賃20</v>
      </c>
      <c r="O525" s="165" t="str">
        <f>IFERROR(+VLOOKUP(N525,インプットシート!$B:$Z,25,0),"")</f>
        <v/>
      </c>
      <c r="P525" s="165" t="str">
        <f>IFERROR(+VLOOKUP(N525,インプットシート!$B:$Z,21,0),"")</f>
        <v/>
      </c>
      <c r="Q525">
        <v>20</v>
      </c>
      <c r="R525" s="165" t="str">
        <f t="shared" si="148"/>
        <v>3年目光熱水費20</v>
      </c>
      <c r="S525" s="165" t="str">
        <f>IFERROR(+VLOOKUP(R525,インプットシート!$B:$Z,25,0),"")</f>
        <v/>
      </c>
      <c r="T525" s="165" t="str">
        <f>IFERROR(+VLOOKUP(R525,インプットシート!$B:$Z,21,0),"")</f>
        <v/>
      </c>
      <c r="U525">
        <v>20</v>
      </c>
      <c r="V525" s="165" t="str">
        <f t="shared" si="149"/>
        <v>3年目備品購入費20</v>
      </c>
      <c r="W525" s="165" t="str">
        <f>IFERROR(+VLOOKUP(V525,インプットシート!$B:$Z,25,0),"")</f>
        <v/>
      </c>
      <c r="X525" s="165" t="str">
        <f>IFERROR(+VLOOKUP(V525,インプットシート!$B:$Z,21,0),"")</f>
        <v/>
      </c>
      <c r="Y525">
        <v>20</v>
      </c>
      <c r="Z525" s="165" t="str">
        <f t="shared" si="150"/>
        <v>3年目消耗品費20</v>
      </c>
      <c r="AA525" s="165" t="str">
        <f>IFERROR(+VLOOKUP(Z525,インプットシート!$B:$Z,25,0),"")</f>
        <v/>
      </c>
      <c r="AB525" s="165" t="str">
        <f>IFERROR(+VLOOKUP(Z525,インプットシート!$B:$Z,21,0),"")</f>
        <v/>
      </c>
      <c r="AC525">
        <v>20</v>
      </c>
      <c r="AD525" s="165" t="str">
        <f t="shared" si="151"/>
        <v>3年目借料損料20</v>
      </c>
      <c r="AE525" s="165" t="str">
        <f>IFERROR(+VLOOKUP(AD525,インプットシート!$B:$Z,25,0),"")</f>
        <v/>
      </c>
      <c r="AF525" s="165" t="str">
        <f>IFERROR(+VLOOKUP(AD525,インプットシート!$B:$Z,21,0),"")</f>
        <v/>
      </c>
      <c r="AG525">
        <v>20</v>
      </c>
      <c r="AH525" s="165" t="str">
        <f t="shared" si="152"/>
        <v>3年目印刷製本費20</v>
      </c>
      <c r="AI525" s="165" t="str">
        <f>IFERROR(+VLOOKUP(AH525,インプットシート!$B:$Z,25,0),"")</f>
        <v/>
      </c>
      <c r="AJ525" s="165" t="str">
        <f>IFERROR(+VLOOKUP(AH525,インプットシート!$B:$Z,21,0),"")</f>
        <v/>
      </c>
      <c r="AK525">
        <v>20</v>
      </c>
      <c r="AL525" s="165" t="str">
        <f t="shared" si="153"/>
        <v>3年目通信運搬費20</v>
      </c>
      <c r="AM525" s="165" t="str">
        <f>IFERROR(+VLOOKUP(AL525,インプットシート!$B:$Z,25,0),"")</f>
        <v/>
      </c>
      <c r="AN525" s="165" t="str">
        <f>IFERROR(+VLOOKUP(AL525,インプットシート!$B:$Z,21,0),"")</f>
        <v/>
      </c>
      <c r="AO525">
        <v>20</v>
      </c>
      <c r="AP525" s="165" t="str">
        <f t="shared" si="154"/>
        <v>3年目委託費20</v>
      </c>
      <c r="AQ525" s="165" t="str">
        <f>IFERROR(+VLOOKUP(AP525,インプットシート!$B:$Z,25,0),"")</f>
        <v/>
      </c>
      <c r="AR525" s="165" t="str">
        <f>IFERROR(+VLOOKUP(AP525,インプットシート!$B:$Z,21,0),"")</f>
        <v/>
      </c>
      <c r="AS525">
        <v>20</v>
      </c>
      <c r="AT525" s="165" t="str">
        <f t="shared" si="155"/>
        <v>3年目雑役務費20</v>
      </c>
      <c r="AU525" s="165" t="str">
        <f>IFERROR(+VLOOKUP(AT525,インプットシート!$B:$Z,25,0),"")</f>
        <v/>
      </c>
      <c r="AV525" s="165" t="str">
        <f>IFERROR(+VLOOKUP(AT525,インプットシート!$B:$Z,21,0),"")</f>
        <v/>
      </c>
      <c r="AW525">
        <v>20</v>
      </c>
      <c r="AX525" s="165" t="str">
        <f t="shared" si="156"/>
        <v>3年目保険料20</v>
      </c>
      <c r="AY525" s="165" t="str">
        <f>IFERROR(+VLOOKUP(AX525,インプットシート!$B:$Z,25,0),"")</f>
        <v/>
      </c>
      <c r="AZ525" s="165" t="str">
        <f>IFERROR(+VLOOKUP(AX525,インプットシート!$B:$Z,21,0),"")</f>
        <v/>
      </c>
      <c r="BA525">
        <v>20</v>
      </c>
      <c r="BB525" s="165" t="str">
        <f t="shared" si="157"/>
        <v>3年目その他の経費20</v>
      </c>
      <c r="BC525" s="165" t="str">
        <f>IFERROR(+VLOOKUP(BB525,インプットシート!$B:$Z,25,0),"")</f>
        <v/>
      </c>
      <c r="BD525" s="165" t="str">
        <f>IFERROR(+VLOOKUP(BB525,インプットシート!$B:$Z,21,0),"")</f>
        <v/>
      </c>
      <c r="BE525">
        <v>20</v>
      </c>
      <c r="BF525" s="165" t="str">
        <f t="shared" si="158"/>
        <v>3年目参加費収入20</v>
      </c>
      <c r="BG525" s="165" t="str">
        <f>IFERROR(+VLOOKUP(BF525,インプットシート!$B:$Z,25,0),"")</f>
        <v/>
      </c>
      <c r="BH525" s="165" t="str">
        <f>IFERROR(+VLOOKUP(BF525,インプットシート!$B:$Z,21,0),"")</f>
        <v/>
      </c>
      <c r="BI525">
        <v>20</v>
      </c>
      <c r="BJ525" s="165" t="str">
        <f t="shared" si="159"/>
        <v>3年目寄付金・協賛金収入20</v>
      </c>
      <c r="BK525" s="165" t="str">
        <f>IFERROR(+VLOOKUP(BJ525,インプットシート!$B:$Z,25,0),"")</f>
        <v/>
      </c>
      <c r="BL525" s="165" t="str">
        <f>IFERROR(+VLOOKUP(BJ525,インプットシート!$B:$Z,21,0),"")</f>
        <v/>
      </c>
      <c r="BM525">
        <v>20</v>
      </c>
      <c r="BN525" s="165" t="str">
        <f t="shared" si="160"/>
        <v>3年目一般会計繰入金20</v>
      </c>
      <c r="BO525" s="165" t="str">
        <f>IFERROR(+VLOOKUP(BN525,インプットシート!$B:$Z,25,0),"")</f>
        <v/>
      </c>
      <c r="BP525" s="165" t="str">
        <f>IFERROR(+VLOOKUP(BN525,インプットシート!$B:$Z,21,0),"")</f>
        <v/>
      </c>
      <c r="BQ525">
        <v>20</v>
      </c>
      <c r="BR525" s="165" t="str">
        <f t="shared" si="161"/>
        <v>3年目賃金（職員）20</v>
      </c>
      <c r="BS525" s="165" t="str">
        <f>IFERROR(+VLOOKUP(BR525,インプットシート!$B:$Z,25,0),"")</f>
        <v/>
      </c>
      <c r="BT525" s="165" t="str">
        <f>IFERROR(+VLOOKUP(BR525,インプットシート!$B:$Z,21,0),"")</f>
        <v/>
      </c>
    </row>
    <row r="526" spans="1:72">
      <c r="A526">
        <v>21</v>
      </c>
      <c r="B526" s="165" t="str">
        <f t="shared" si="144"/>
        <v>3年目謝金21</v>
      </c>
      <c r="C526" s="165" t="str">
        <f>IFERROR(+VLOOKUP(B526,インプットシート!$B:$Z,25,0),"")</f>
        <v/>
      </c>
      <c r="D526" s="165" t="str">
        <f>IFERROR(+VLOOKUP(B526,インプットシート!$B:$Z,21,0),"")</f>
        <v/>
      </c>
      <c r="E526">
        <v>21</v>
      </c>
      <c r="F526" s="165" t="str">
        <f t="shared" si="145"/>
        <v>3年目旅費21</v>
      </c>
      <c r="G526" s="165" t="str">
        <f>IFERROR(+VLOOKUP(F526,インプットシート!$B:$Z,25,0),"")</f>
        <v/>
      </c>
      <c r="H526" s="165" t="str">
        <f>IFERROR(+VLOOKUP(F526,インプットシート!$B:$Z,21,0),"")</f>
        <v/>
      </c>
      <c r="I526">
        <v>21</v>
      </c>
      <c r="J526" s="165" t="str">
        <f t="shared" si="146"/>
        <v>3年目賃金（アルバイト）21</v>
      </c>
      <c r="K526" s="165" t="str">
        <f>IFERROR(+VLOOKUP(J526,インプットシート!$B:$Z,25,0),"")</f>
        <v/>
      </c>
      <c r="L526" s="165" t="str">
        <f>IFERROR(+VLOOKUP(J526,インプットシート!$B:$Z,21,0),"")</f>
        <v/>
      </c>
      <c r="M526">
        <v>21</v>
      </c>
      <c r="N526" s="165" t="str">
        <f t="shared" si="147"/>
        <v>3年目家賃21</v>
      </c>
      <c r="O526" s="165" t="str">
        <f>IFERROR(+VLOOKUP(N526,インプットシート!$B:$Z,25,0),"")</f>
        <v/>
      </c>
      <c r="P526" s="165" t="str">
        <f>IFERROR(+VLOOKUP(N526,インプットシート!$B:$Z,21,0),"")</f>
        <v/>
      </c>
      <c r="Q526">
        <v>21</v>
      </c>
      <c r="R526" s="165" t="str">
        <f t="shared" si="148"/>
        <v>3年目光熱水費21</v>
      </c>
      <c r="S526" s="165" t="str">
        <f>IFERROR(+VLOOKUP(R526,インプットシート!$B:$Z,25,0),"")</f>
        <v/>
      </c>
      <c r="T526" s="165" t="str">
        <f>IFERROR(+VLOOKUP(R526,インプットシート!$B:$Z,21,0),"")</f>
        <v/>
      </c>
      <c r="U526">
        <v>21</v>
      </c>
      <c r="V526" s="165" t="str">
        <f t="shared" si="149"/>
        <v>3年目備品購入費21</v>
      </c>
      <c r="W526" s="165" t="str">
        <f>IFERROR(+VLOOKUP(V526,インプットシート!$B:$Z,25,0),"")</f>
        <v/>
      </c>
      <c r="X526" s="165" t="str">
        <f>IFERROR(+VLOOKUP(V526,インプットシート!$B:$Z,21,0),"")</f>
        <v/>
      </c>
      <c r="Y526">
        <v>21</v>
      </c>
      <c r="Z526" s="165" t="str">
        <f t="shared" si="150"/>
        <v>3年目消耗品費21</v>
      </c>
      <c r="AA526" s="165" t="str">
        <f>IFERROR(+VLOOKUP(Z526,インプットシート!$B:$Z,25,0),"")</f>
        <v/>
      </c>
      <c r="AB526" s="165" t="str">
        <f>IFERROR(+VLOOKUP(Z526,インプットシート!$B:$Z,21,0),"")</f>
        <v/>
      </c>
      <c r="AC526">
        <v>21</v>
      </c>
      <c r="AD526" s="165" t="str">
        <f t="shared" si="151"/>
        <v>3年目借料損料21</v>
      </c>
      <c r="AE526" s="165" t="str">
        <f>IFERROR(+VLOOKUP(AD526,インプットシート!$B:$Z,25,0),"")</f>
        <v/>
      </c>
      <c r="AF526" s="165" t="str">
        <f>IFERROR(+VLOOKUP(AD526,インプットシート!$B:$Z,21,0),"")</f>
        <v/>
      </c>
      <c r="AG526">
        <v>21</v>
      </c>
      <c r="AH526" s="165" t="str">
        <f t="shared" si="152"/>
        <v>3年目印刷製本費21</v>
      </c>
      <c r="AI526" s="165" t="str">
        <f>IFERROR(+VLOOKUP(AH526,インプットシート!$B:$Z,25,0),"")</f>
        <v/>
      </c>
      <c r="AJ526" s="165" t="str">
        <f>IFERROR(+VLOOKUP(AH526,インプットシート!$B:$Z,21,0),"")</f>
        <v/>
      </c>
      <c r="AK526">
        <v>21</v>
      </c>
      <c r="AL526" s="165" t="str">
        <f t="shared" si="153"/>
        <v>3年目通信運搬費21</v>
      </c>
      <c r="AM526" s="165" t="str">
        <f>IFERROR(+VLOOKUP(AL526,インプットシート!$B:$Z,25,0),"")</f>
        <v/>
      </c>
      <c r="AN526" s="165" t="str">
        <f>IFERROR(+VLOOKUP(AL526,インプットシート!$B:$Z,21,0),"")</f>
        <v/>
      </c>
      <c r="AO526">
        <v>21</v>
      </c>
      <c r="AP526" s="165" t="str">
        <f t="shared" si="154"/>
        <v>3年目委託費21</v>
      </c>
      <c r="AQ526" s="165" t="str">
        <f>IFERROR(+VLOOKUP(AP526,インプットシート!$B:$Z,25,0),"")</f>
        <v/>
      </c>
      <c r="AR526" s="165" t="str">
        <f>IFERROR(+VLOOKUP(AP526,インプットシート!$B:$Z,21,0),"")</f>
        <v/>
      </c>
      <c r="AS526">
        <v>21</v>
      </c>
      <c r="AT526" s="165" t="str">
        <f t="shared" si="155"/>
        <v>3年目雑役務費21</v>
      </c>
      <c r="AU526" s="165" t="str">
        <f>IFERROR(+VLOOKUP(AT526,インプットシート!$B:$Z,25,0),"")</f>
        <v/>
      </c>
      <c r="AV526" s="165" t="str">
        <f>IFERROR(+VLOOKUP(AT526,インプットシート!$B:$Z,21,0),"")</f>
        <v/>
      </c>
      <c r="AW526">
        <v>21</v>
      </c>
      <c r="AX526" s="165" t="str">
        <f t="shared" si="156"/>
        <v>3年目保険料21</v>
      </c>
      <c r="AY526" s="165" t="str">
        <f>IFERROR(+VLOOKUP(AX526,インプットシート!$B:$Z,25,0),"")</f>
        <v/>
      </c>
      <c r="AZ526" s="165" t="str">
        <f>IFERROR(+VLOOKUP(AX526,インプットシート!$B:$Z,21,0),"")</f>
        <v/>
      </c>
      <c r="BA526">
        <v>21</v>
      </c>
      <c r="BB526" s="165" t="str">
        <f t="shared" si="157"/>
        <v>3年目その他の経費21</v>
      </c>
      <c r="BC526" s="165" t="str">
        <f>IFERROR(+VLOOKUP(BB526,インプットシート!$B:$Z,25,0),"")</f>
        <v/>
      </c>
      <c r="BD526" s="165" t="str">
        <f>IFERROR(+VLOOKUP(BB526,インプットシート!$B:$Z,21,0),"")</f>
        <v/>
      </c>
      <c r="BE526">
        <v>21</v>
      </c>
      <c r="BF526" s="165" t="str">
        <f t="shared" si="158"/>
        <v>3年目参加費収入21</v>
      </c>
      <c r="BG526" s="165" t="str">
        <f>IFERROR(+VLOOKUP(BF526,インプットシート!$B:$Z,25,0),"")</f>
        <v/>
      </c>
      <c r="BH526" s="165" t="str">
        <f>IFERROR(+VLOOKUP(BF526,インプットシート!$B:$Z,21,0),"")</f>
        <v/>
      </c>
      <c r="BI526">
        <v>21</v>
      </c>
      <c r="BJ526" s="165" t="str">
        <f t="shared" si="159"/>
        <v>3年目寄付金・協賛金収入21</v>
      </c>
      <c r="BK526" s="165" t="str">
        <f>IFERROR(+VLOOKUP(BJ526,インプットシート!$B:$Z,25,0),"")</f>
        <v/>
      </c>
      <c r="BL526" s="165" t="str">
        <f>IFERROR(+VLOOKUP(BJ526,インプットシート!$B:$Z,21,0),"")</f>
        <v/>
      </c>
      <c r="BM526">
        <v>21</v>
      </c>
      <c r="BN526" s="165" t="str">
        <f t="shared" si="160"/>
        <v>3年目一般会計繰入金21</v>
      </c>
      <c r="BO526" s="165" t="str">
        <f>IFERROR(+VLOOKUP(BN526,インプットシート!$B:$Z,25,0),"")</f>
        <v/>
      </c>
      <c r="BP526" s="165" t="str">
        <f>IFERROR(+VLOOKUP(BN526,インプットシート!$B:$Z,21,0),"")</f>
        <v/>
      </c>
      <c r="BQ526">
        <v>21</v>
      </c>
      <c r="BR526" s="165" t="str">
        <f t="shared" si="161"/>
        <v>3年目賃金（職員）21</v>
      </c>
      <c r="BS526" s="165" t="str">
        <f>IFERROR(+VLOOKUP(BR526,インプットシート!$B:$Z,25,0),"")</f>
        <v/>
      </c>
      <c r="BT526" s="165" t="str">
        <f>IFERROR(+VLOOKUP(BR526,インプットシート!$B:$Z,21,0),"")</f>
        <v/>
      </c>
    </row>
    <row r="527" spans="1:72">
      <c r="A527">
        <v>22</v>
      </c>
      <c r="B527" s="165" t="str">
        <f t="shared" si="144"/>
        <v>3年目謝金22</v>
      </c>
      <c r="C527" s="165" t="str">
        <f>IFERROR(+VLOOKUP(B527,インプットシート!$B:$Z,25,0),"")</f>
        <v/>
      </c>
      <c r="D527" s="165" t="str">
        <f>IFERROR(+VLOOKUP(B527,インプットシート!$B:$Z,21,0),"")</f>
        <v/>
      </c>
      <c r="E527">
        <v>22</v>
      </c>
      <c r="F527" s="165" t="str">
        <f t="shared" si="145"/>
        <v>3年目旅費22</v>
      </c>
      <c r="G527" s="165" t="str">
        <f>IFERROR(+VLOOKUP(F527,インプットシート!$B:$Z,25,0),"")</f>
        <v/>
      </c>
      <c r="H527" s="165" t="str">
        <f>IFERROR(+VLOOKUP(F527,インプットシート!$B:$Z,21,0),"")</f>
        <v/>
      </c>
      <c r="I527">
        <v>22</v>
      </c>
      <c r="J527" s="165" t="str">
        <f t="shared" si="146"/>
        <v>3年目賃金（アルバイト）22</v>
      </c>
      <c r="K527" s="165" t="str">
        <f>IFERROR(+VLOOKUP(J527,インプットシート!$B:$Z,25,0),"")</f>
        <v/>
      </c>
      <c r="L527" s="165" t="str">
        <f>IFERROR(+VLOOKUP(J527,インプットシート!$B:$Z,21,0),"")</f>
        <v/>
      </c>
      <c r="M527">
        <v>22</v>
      </c>
      <c r="N527" s="165" t="str">
        <f t="shared" si="147"/>
        <v>3年目家賃22</v>
      </c>
      <c r="O527" s="165" t="str">
        <f>IFERROR(+VLOOKUP(N527,インプットシート!$B:$Z,25,0),"")</f>
        <v/>
      </c>
      <c r="P527" s="165" t="str">
        <f>IFERROR(+VLOOKUP(N527,インプットシート!$B:$Z,21,0),"")</f>
        <v/>
      </c>
      <c r="Q527">
        <v>22</v>
      </c>
      <c r="R527" s="165" t="str">
        <f t="shared" si="148"/>
        <v>3年目光熱水費22</v>
      </c>
      <c r="S527" s="165" t="str">
        <f>IFERROR(+VLOOKUP(R527,インプットシート!$B:$Z,25,0),"")</f>
        <v/>
      </c>
      <c r="T527" s="165" t="str">
        <f>IFERROR(+VLOOKUP(R527,インプットシート!$B:$Z,21,0),"")</f>
        <v/>
      </c>
      <c r="U527">
        <v>22</v>
      </c>
      <c r="V527" s="165" t="str">
        <f t="shared" si="149"/>
        <v>3年目備品購入費22</v>
      </c>
      <c r="W527" s="165" t="str">
        <f>IFERROR(+VLOOKUP(V527,インプットシート!$B:$Z,25,0),"")</f>
        <v/>
      </c>
      <c r="X527" s="165" t="str">
        <f>IFERROR(+VLOOKUP(V527,インプットシート!$B:$Z,21,0),"")</f>
        <v/>
      </c>
      <c r="Y527">
        <v>22</v>
      </c>
      <c r="Z527" s="165" t="str">
        <f t="shared" si="150"/>
        <v>3年目消耗品費22</v>
      </c>
      <c r="AA527" s="165" t="str">
        <f>IFERROR(+VLOOKUP(Z527,インプットシート!$B:$Z,25,0),"")</f>
        <v/>
      </c>
      <c r="AB527" s="165" t="str">
        <f>IFERROR(+VLOOKUP(Z527,インプットシート!$B:$Z,21,0),"")</f>
        <v/>
      </c>
      <c r="AC527">
        <v>22</v>
      </c>
      <c r="AD527" s="165" t="str">
        <f t="shared" si="151"/>
        <v>3年目借料損料22</v>
      </c>
      <c r="AE527" s="165" t="str">
        <f>IFERROR(+VLOOKUP(AD527,インプットシート!$B:$Z,25,0),"")</f>
        <v/>
      </c>
      <c r="AF527" s="165" t="str">
        <f>IFERROR(+VLOOKUP(AD527,インプットシート!$B:$Z,21,0),"")</f>
        <v/>
      </c>
      <c r="AG527">
        <v>22</v>
      </c>
      <c r="AH527" s="165" t="str">
        <f t="shared" si="152"/>
        <v>3年目印刷製本費22</v>
      </c>
      <c r="AI527" s="165" t="str">
        <f>IFERROR(+VLOOKUP(AH527,インプットシート!$B:$Z,25,0),"")</f>
        <v/>
      </c>
      <c r="AJ527" s="165" t="str">
        <f>IFERROR(+VLOOKUP(AH527,インプットシート!$B:$Z,21,0),"")</f>
        <v/>
      </c>
      <c r="AK527">
        <v>22</v>
      </c>
      <c r="AL527" s="165" t="str">
        <f t="shared" si="153"/>
        <v>3年目通信運搬費22</v>
      </c>
      <c r="AM527" s="165" t="str">
        <f>IFERROR(+VLOOKUP(AL527,インプットシート!$B:$Z,25,0),"")</f>
        <v/>
      </c>
      <c r="AN527" s="165" t="str">
        <f>IFERROR(+VLOOKUP(AL527,インプットシート!$B:$Z,21,0),"")</f>
        <v/>
      </c>
      <c r="AO527">
        <v>22</v>
      </c>
      <c r="AP527" s="165" t="str">
        <f t="shared" si="154"/>
        <v>3年目委託費22</v>
      </c>
      <c r="AQ527" s="165" t="str">
        <f>IFERROR(+VLOOKUP(AP527,インプットシート!$B:$Z,25,0),"")</f>
        <v/>
      </c>
      <c r="AR527" s="165" t="str">
        <f>IFERROR(+VLOOKUP(AP527,インプットシート!$B:$Z,21,0),"")</f>
        <v/>
      </c>
      <c r="AS527">
        <v>22</v>
      </c>
      <c r="AT527" s="165" t="str">
        <f t="shared" si="155"/>
        <v>3年目雑役務費22</v>
      </c>
      <c r="AU527" s="165" t="str">
        <f>IFERROR(+VLOOKUP(AT527,インプットシート!$B:$Z,25,0),"")</f>
        <v/>
      </c>
      <c r="AV527" s="165" t="str">
        <f>IFERROR(+VLOOKUP(AT527,インプットシート!$B:$Z,21,0),"")</f>
        <v/>
      </c>
      <c r="AW527">
        <v>22</v>
      </c>
      <c r="AX527" s="165" t="str">
        <f t="shared" si="156"/>
        <v>3年目保険料22</v>
      </c>
      <c r="AY527" s="165" t="str">
        <f>IFERROR(+VLOOKUP(AX527,インプットシート!$B:$Z,25,0),"")</f>
        <v/>
      </c>
      <c r="AZ527" s="165" t="str">
        <f>IFERROR(+VLOOKUP(AX527,インプットシート!$B:$Z,21,0),"")</f>
        <v/>
      </c>
      <c r="BA527">
        <v>22</v>
      </c>
      <c r="BB527" s="165" t="str">
        <f t="shared" si="157"/>
        <v>3年目その他の経費22</v>
      </c>
      <c r="BC527" s="165" t="str">
        <f>IFERROR(+VLOOKUP(BB527,インプットシート!$B:$Z,25,0),"")</f>
        <v/>
      </c>
      <c r="BD527" s="165" t="str">
        <f>IFERROR(+VLOOKUP(BB527,インプットシート!$B:$Z,21,0),"")</f>
        <v/>
      </c>
      <c r="BE527">
        <v>22</v>
      </c>
      <c r="BF527" s="165" t="str">
        <f t="shared" si="158"/>
        <v>3年目参加費収入22</v>
      </c>
      <c r="BG527" s="165" t="str">
        <f>IFERROR(+VLOOKUP(BF527,インプットシート!$B:$Z,25,0),"")</f>
        <v/>
      </c>
      <c r="BH527" s="165" t="str">
        <f>IFERROR(+VLOOKUP(BF527,インプットシート!$B:$Z,21,0),"")</f>
        <v/>
      </c>
      <c r="BI527">
        <v>22</v>
      </c>
      <c r="BJ527" s="165" t="str">
        <f t="shared" si="159"/>
        <v>3年目寄付金・協賛金収入22</v>
      </c>
      <c r="BK527" s="165" t="str">
        <f>IFERROR(+VLOOKUP(BJ527,インプットシート!$B:$Z,25,0),"")</f>
        <v/>
      </c>
      <c r="BL527" s="165" t="str">
        <f>IFERROR(+VLOOKUP(BJ527,インプットシート!$B:$Z,21,0),"")</f>
        <v/>
      </c>
      <c r="BM527">
        <v>22</v>
      </c>
      <c r="BN527" s="165" t="str">
        <f t="shared" si="160"/>
        <v>3年目一般会計繰入金22</v>
      </c>
      <c r="BO527" s="165" t="str">
        <f>IFERROR(+VLOOKUP(BN527,インプットシート!$B:$Z,25,0),"")</f>
        <v/>
      </c>
      <c r="BP527" s="165" t="str">
        <f>IFERROR(+VLOOKUP(BN527,インプットシート!$B:$Z,21,0),"")</f>
        <v/>
      </c>
      <c r="BQ527">
        <v>22</v>
      </c>
      <c r="BR527" s="165" t="str">
        <f t="shared" si="161"/>
        <v>3年目賃金（職員）22</v>
      </c>
      <c r="BS527" s="165" t="str">
        <f>IFERROR(+VLOOKUP(BR527,インプットシート!$B:$Z,25,0),"")</f>
        <v/>
      </c>
      <c r="BT527" s="165" t="str">
        <f>IFERROR(+VLOOKUP(BR527,インプットシート!$B:$Z,21,0),"")</f>
        <v/>
      </c>
    </row>
    <row r="528" spans="1:72">
      <c r="A528">
        <v>23</v>
      </c>
      <c r="B528" s="165" t="str">
        <f t="shared" si="144"/>
        <v>3年目謝金23</v>
      </c>
      <c r="C528" s="165" t="str">
        <f>IFERROR(+VLOOKUP(B528,インプットシート!$B:$Z,25,0),"")</f>
        <v/>
      </c>
      <c r="D528" s="165" t="str">
        <f>IFERROR(+VLOOKUP(B528,インプットシート!$B:$Z,21,0),"")</f>
        <v/>
      </c>
      <c r="E528">
        <v>23</v>
      </c>
      <c r="F528" s="165" t="str">
        <f t="shared" si="145"/>
        <v>3年目旅費23</v>
      </c>
      <c r="G528" s="165" t="str">
        <f>IFERROR(+VLOOKUP(F528,インプットシート!$B:$Z,25,0),"")</f>
        <v/>
      </c>
      <c r="H528" s="165" t="str">
        <f>IFERROR(+VLOOKUP(F528,インプットシート!$B:$Z,21,0),"")</f>
        <v/>
      </c>
      <c r="I528">
        <v>23</v>
      </c>
      <c r="J528" s="165" t="str">
        <f t="shared" si="146"/>
        <v>3年目賃金（アルバイト）23</v>
      </c>
      <c r="K528" s="165" t="str">
        <f>IFERROR(+VLOOKUP(J528,インプットシート!$B:$Z,25,0),"")</f>
        <v/>
      </c>
      <c r="L528" s="165" t="str">
        <f>IFERROR(+VLOOKUP(J528,インプットシート!$B:$Z,21,0),"")</f>
        <v/>
      </c>
      <c r="M528">
        <v>23</v>
      </c>
      <c r="N528" s="165" t="str">
        <f t="shared" si="147"/>
        <v>3年目家賃23</v>
      </c>
      <c r="O528" s="165" t="str">
        <f>IFERROR(+VLOOKUP(N528,インプットシート!$B:$Z,25,0),"")</f>
        <v/>
      </c>
      <c r="P528" s="165" t="str">
        <f>IFERROR(+VLOOKUP(N528,インプットシート!$B:$Z,21,0),"")</f>
        <v/>
      </c>
      <c r="Q528">
        <v>23</v>
      </c>
      <c r="R528" s="165" t="str">
        <f t="shared" si="148"/>
        <v>3年目光熱水費23</v>
      </c>
      <c r="S528" s="165" t="str">
        <f>IFERROR(+VLOOKUP(R528,インプットシート!$B:$Z,25,0),"")</f>
        <v/>
      </c>
      <c r="T528" s="165" t="str">
        <f>IFERROR(+VLOOKUP(R528,インプットシート!$B:$Z,21,0),"")</f>
        <v/>
      </c>
      <c r="U528">
        <v>23</v>
      </c>
      <c r="V528" s="165" t="str">
        <f t="shared" si="149"/>
        <v>3年目備品購入費23</v>
      </c>
      <c r="W528" s="165" t="str">
        <f>IFERROR(+VLOOKUP(V528,インプットシート!$B:$Z,25,0),"")</f>
        <v/>
      </c>
      <c r="X528" s="165" t="str">
        <f>IFERROR(+VLOOKUP(V528,インプットシート!$B:$Z,21,0),"")</f>
        <v/>
      </c>
      <c r="Y528">
        <v>23</v>
      </c>
      <c r="Z528" s="165" t="str">
        <f t="shared" si="150"/>
        <v>3年目消耗品費23</v>
      </c>
      <c r="AA528" s="165" t="str">
        <f>IFERROR(+VLOOKUP(Z528,インプットシート!$B:$Z,25,0),"")</f>
        <v/>
      </c>
      <c r="AB528" s="165" t="str">
        <f>IFERROR(+VLOOKUP(Z528,インプットシート!$B:$Z,21,0),"")</f>
        <v/>
      </c>
      <c r="AC528">
        <v>23</v>
      </c>
      <c r="AD528" s="165" t="str">
        <f t="shared" si="151"/>
        <v>3年目借料損料23</v>
      </c>
      <c r="AE528" s="165" t="str">
        <f>IFERROR(+VLOOKUP(AD528,インプットシート!$B:$Z,25,0),"")</f>
        <v/>
      </c>
      <c r="AF528" s="165" t="str">
        <f>IFERROR(+VLOOKUP(AD528,インプットシート!$B:$Z,21,0),"")</f>
        <v/>
      </c>
      <c r="AG528">
        <v>23</v>
      </c>
      <c r="AH528" s="165" t="str">
        <f t="shared" si="152"/>
        <v>3年目印刷製本費23</v>
      </c>
      <c r="AI528" s="165" t="str">
        <f>IFERROR(+VLOOKUP(AH528,インプットシート!$B:$Z,25,0),"")</f>
        <v/>
      </c>
      <c r="AJ528" s="165" t="str">
        <f>IFERROR(+VLOOKUP(AH528,インプットシート!$B:$Z,21,0),"")</f>
        <v/>
      </c>
      <c r="AK528">
        <v>23</v>
      </c>
      <c r="AL528" s="165" t="str">
        <f t="shared" si="153"/>
        <v>3年目通信運搬費23</v>
      </c>
      <c r="AM528" s="165" t="str">
        <f>IFERROR(+VLOOKUP(AL528,インプットシート!$B:$Z,25,0),"")</f>
        <v/>
      </c>
      <c r="AN528" s="165" t="str">
        <f>IFERROR(+VLOOKUP(AL528,インプットシート!$B:$Z,21,0),"")</f>
        <v/>
      </c>
      <c r="AO528">
        <v>23</v>
      </c>
      <c r="AP528" s="165" t="str">
        <f t="shared" si="154"/>
        <v>3年目委託費23</v>
      </c>
      <c r="AQ528" s="165" t="str">
        <f>IFERROR(+VLOOKUP(AP528,インプットシート!$B:$Z,25,0),"")</f>
        <v/>
      </c>
      <c r="AR528" s="165" t="str">
        <f>IFERROR(+VLOOKUP(AP528,インプットシート!$B:$Z,21,0),"")</f>
        <v/>
      </c>
      <c r="AS528">
        <v>23</v>
      </c>
      <c r="AT528" s="165" t="str">
        <f t="shared" si="155"/>
        <v>3年目雑役務費23</v>
      </c>
      <c r="AU528" s="165" t="str">
        <f>IFERROR(+VLOOKUP(AT528,インプットシート!$B:$Z,25,0),"")</f>
        <v/>
      </c>
      <c r="AV528" s="165" t="str">
        <f>IFERROR(+VLOOKUP(AT528,インプットシート!$B:$Z,21,0),"")</f>
        <v/>
      </c>
      <c r="AW528">
        <v>23</v>
      </c>
      <c r="AX528" s="165" t="str">
        <f t="shared" si="156"/>
        <v>3年目保険料23</v>
      </c>
      <c r="AY528" s="165" t="str">
        <f>IFERROR(+VLOOKUP(AX528,インプットシート!$B:$Z,25,0),"")</f>
        <v/>
      </c>
      <c r="AZ528" s="165" t="str">
        <f>IFERROR(+VLOOKUP(AX528,インプットシート!$B:$Z,21,0),"")</f>
        <v/>
      </c>
      <c r="BA528">
        <v>23</v>
      </c>
      <c r="BB528" s="165" t="str">
        <f t="shared" si="157"/>
        <v>3年目その他の経費23</v>
      </c>
      <c r="BC528" s="165" t="str">
        <f>IFERROR(+VLOOKUP(BB528,インプットシート!$B:$Z,25,0),"")</f>
        <v/>
      </c>
      <c r="BD528" s="165" t="str">
        <f>IFERROR(+VLOOKUP(BB528,インプットシート!$B:$Z,21,0),"")</f>
        <v/>
      </c>
      <c r="BE528">
        <v>23</v>
      </c>
      <c r="BF528" s="165" t="str">
        <f t="shared" si="158"/>
        <v>3年目参加費収入23</v>
      </c>
      <c r="BG528" s="165" t="str">
        <f>IFERROR(+VLOOKUP(BF528,インプットシート!$B:$Z,25,0),"")</f>
        <v/>
      </c>
      <c r="BH528" s="165" t="str">
        <f>IFERROR(+VLOOKUP(BF528,インプットシート!$B:$Z,21,0),"")</f>
        <v/>
      </c>
      <c r="BI528">
        <v>23</v>
      </c>
      <c r="BJ528" s="165" t="str">
        <f t="shared" si="159"/>
        <v>3年目寄付金・協賛金収入23</v>
      </c>
      <c r="BK528" s="165" t="str">
        <f>IFERROR(+VLOOKUP(BJ528,インプットシート!$B:$Z,25,0),"")</f>
        <v/>
      </c>
      <c r="BL528" s="165" t="str">
        <f>IFERROR(+VLOOKUP(BJ528,インプットシート!$B:$Z,21,0),"")</f>
        <v/>
      </c>
      <c r="BM528">
        <v>23</v>
      </c>
      <c r="BN528" s="165" t="str">
        <f t="shared" si="160"/>
        <v>3年目一般会計繰入金23</v>
      </c>
      <c r="BO528" s="165" t="str">
        <f>IFERROR(+VLOOKUP(BN528,インプットシート!$B:$Z,25,0),"")</f>
        <v/>
      </c>
      <c r="BP528" s="165" t="str">
        <f>IFERROR(+VLOOKUP(BN528,インプットシート!$B:$Z,21,0),"")</f>
        <v/>
      </c>
      <c r="BQ528">
        <v>23</v>
      </c>
      <c r="BR528" s="165" t="str">
        <f t="shared" si="161"/>
        <v>3年目賃金（職員）23</v>
      </c>
      <c r="BS528" s="165" t="str">
        <f>IFERROR(+VLOOKUP(BR528,インプットシート!$B:$Z,25,0),"")</f>
        <v/>
      </c>
      <c r="BT528" s="165" t="str">
        <f>IFERROR(+VLOOKUP(BR528,インプットシート!$B:$Z,21,0),"")</f>
        <v/>
      </c>
    </row>
    <row r="529" spans="1:72">
      <c r="A529">
        <v>24</v>
      </c>
      <c r="B529" s="165" t="str">
        <f t="shared" si="144"/>
        <v>3年目謝金24</v>
      </c>
      <c r="C529" s="165" t="str">
        <f>IFERROR(+VLOOKUP(B529,インプットシート!$B:$Z,25,0),"")</f>
        <v/>
      </c>
      <c r="D529" s="165" t="str">
        <f>IFERROR(+VLOOKUP(B529,インプットシート!$B:$Z,21,0),"")</f>
        <v/>
      </c>
      <c r="E529">
        <v>24</v>
      </c>
      <c r="F529" s="165" t="str">
        <f t="shared" si="145"/>
        <v>3年目旅費24</v>
      </c>
      <c r="G529" s="165" t="str">
        <f>IFERROR(+VLOOKUP(F529,インプットシート!$B:$Z,25,0),"")</f>
        <v/>
      </c>
      <c r="H529" s="165" t="str">
        <f>IFERROR(+VLOOKUP(F529,インプットシート!$B:$Z,21,0),"")</f>
        <v/>
      </c>
      <c r="I529">
        <v>24</v>
      </c>
      <c r="J529" s="165" t="str">
        <f t="shared" si="146"/>
        <v>3年目賃金（アルバイト）24</v>
      </c>
      <c r="K529" s="165" t="str">
        <f>IFERROR(+VLOOKUP(J529,インプットシート!$B:$Z,25,0),"")</f>
        <v/>
      </c>
      <c r="L529" s="165" t="str">
        <f>IFERROR(+VLOOKUP(J529,インプットシート!$B:$Z,21,0),"")</f>
        <v/>
      </c>
      <c r="M529">
        <v>24</v>
      </c>
      <c r="N529" s="165" t="str">
        <f t="shared" si="147"/>
        <v>3年目家賃24</v>
      </c>
      <c r="O529" s="165" t="str">
        <f>IFERROR(+VLOOKUP(N529,インプットシート!$B:$Z,25,0),"")</f>
        <v/>
      </c>
      <c r="P529" s="165" t="str">
        <f>IFERROR(+VLOOKUP(N529,インプットシート!$B:$Z,21,0),"")</f>
        <v/>
      </c>
      <c r="Q529">
        <v>24</v>
      </c>
      <c r="R529" s="165" t="str">
        <f t="shared" si="148"/>
        <v>3年目光熱水費24</v>
      </c>
      <c r="S529" s="165" t="str">
        <f>IFERROR(+VLOOKUP(R529,インプットシート!$B:$Z,25,0),"")</f>
        <v/>
      </c>
      <c r="T529" s="165" t="str">
        <f>IFERROR(+VLOOKUP(R529,インプットシート!$B:$Z,21,0),"")</f>
        <v/>
      </c>
      <c r="U529">
        <v>24</v>
      </c>
      <c r="V529" s="165" t="str">
        <f t="shared" si="149"/>
        <v>3年目備品購入費24</v>
      </c>
      <c r="W529" s="165" t="str">
        <f>IFERROR(+VLOOKUP(V529,インプットシート!$B:$Z,25,0),"")</f>
        <v/>
      </c>
      <c r="X529" s="165" t="str">
        <f>IFERROR(+VLOOKUP(V529,インプットシート!$B:$Z,21,0),"")</f>
        <v/>
      </c>
      <c r="Y529">
        <v>24</v>
      </c>
      <c r="Z529" s="165" t="str">
        <f t="shared" si="150"/>
        <v>3年目消耗品費24</v>
      </c>
      <c r="AA529" s="165" t="str">
        <f>IFERROR(+VLOOKUP(Z529,インプットシート!$B:$Z,25,0),"")</f>
        <v/>
      </c>
      <c r="AB529" s="165" t="str">
        <f>IFERROR(+VLOOKUP(Z529,インプットシート!$B:$Z,21,0),"")</f>
        <v/>
      </c>
      <c r="AC529">
        <v>24</v>
      </c>
      <c r="AD529" s="165" t="str">
        <f t="shared" si="151"/>
        <v>3年目借料損料24</v>
      </c>
      <c r="AE529" s="165" t="str">
        <f>IFERROR(+VLOOKUP(AD529,インプットシート!$B:$Z,25,0),"")</f>
        <v/>
      </c>
      <c r="AF529" s="165" t="str">
        <f>IFERROR(+VLOOKUP(AD529,インプットシート!$B:$Z,21,0),"")</f>
        <v/>
      </c>
      <c r="AG529">
        <v>24</v>
      </c>
      <c r="AH529" s="165" t="str">
        <f t="shared" si="152"/>
        <v>3年目印刷製本費24</v>
      </c>
      <c r="AI529" s="165" t="str">
        <f>IFERROR(+VLOOKUP(AH529,インプットシート!$B:$Z,25,0),"")</f>
        <v/>
      </c>
      <c r="AJ529" s="165" t="str">
        <f>IFERROR(+VLOOKUP(AH529,インプットシート!$B:$Z,21,0),"")</f>
        <v/>
      </c>
      <c r="AK529">
        <v>24</v>
      </c>
      <c r="AL529" s="165" t="str">
        <f t="shared" si="153"/>
        <v>3年目通信運搬費24</v>
      </c>
      <c r="AM529" s="165" t="str">
        <f>IFERROR(+VLOOKUP(AL529,インプットシート!$B:$Z,25,0),"")</f>
        <v/>
      </c>
      <c r="AN529" s="165" t="str">
        <f>IFERROR(+VLOOKUP(AL529,インプットシート!$B:$Z,21,0),"")</f>
        <v/>
      </c>
      <c r="AO529">
        <v>24</v>
      </c>
      <c r="AP529" s="165" t="str">
        <f t="shared" si="154"/>
        <v>3年目委託費24</v>
      </c>
      <c r="AQ529" s="165" t="str">
        <f>IFERROR(+VLOOKUP(AP529,インプットシート!$B:$Z,25,0),"")</f>
        <v/>
      </c>
      <c r="AR529" s="165" t="str">
        <f>IFERROR(+VLOOKUP(AP529,インプットシート!$B:$Z,21,0),"")</f>
        <v/>
      </c>
      <c r="AS529">
        <v>24</v>
      </c>
      <c r="AT529" s="165" t="str">
        <f t="shared" si="155"/>
        <v>3年目雑役務費24</v>
      </c>
      <c r="AU529" s="165" t="str">
        <f>IFERROR(+VLOOKUP(AT529,インプットシート!$B:$Z,25,0),"")</f>
        <v/>
      </c>
      <c r="AV529" s="165" t="str">
        <f>IFERROR(+VLOOKUP(AT529,インプットシート!$B:$Z,21,0),"")</f>
        <v/>
      </c>
      <c r="AW529">
        <v>24</v>
      </c>
      <c r="AX529" s="165" t="str">
        <f t="shared" si="156"/>
        <v>3年目保険料24</v>
      </c>
      <c r="AY529" s="165" t="str">
        <f>IFERROR(+VLOOKUP(AX529,インプットシート!$B:$Z,25,0),"")</f>
        <v/>
      </c>
      <c r="AZ529" s="165" t="str">
        <f>IFERROR(+VLOOKUP(AX529,インプットシート!$B:$Z,21,0),"")</f>
        <v/>
      </c>
      <c r="BA529">
        <v>24</v>
      </c>
      <c r="BB529" s="165" t="str">
        <f t="shared" si="157"/>
        <v>3年目その他の経費24</v>
      </c>
      <c r="BC529" s="165" t="str">
        <f>IFERROR(+VLOOKUP(BB529,インプットシート!$B:$Z,25,0),"")</f>
        <v/>
      </c>
      <c r="BD529" s="165" t="str">
        <f>IFERROR(+VLOOKUP(BB529,インプットシート!$B:$Z,21,0),"")</f>
        <v/>
      </c>
      <c r="BE529">
        <v>24</v>
      </c>
      <c r="BF529" s="165" t="str">
        <f t="shared" si="158"/>
        <v>3年目参加費収入24</v>
      </c>
      <c r="BG529" s="165" t="str">
        <f>IFERROR(+VLOOKUP(BF529,インプットシート!$B:$Z,25,0),"")</f>
        <v/>
      </c>
      <c r="BH529" s="165" t="str">
        <f>IFERROR(+VLOOKUP(BF529,インプットシート!$B:$Z,21,0),"")</f>
        <v/>
      </c>
      <c r="BI529">
        <v>24</v>
      </c>
      <c r="BJ529" s="165" t="str">
        <f t="shared" si="159"/>
        <v>3年目寄付金・協賛金収入24</v>
      </c>
      <c r="BK529" s="165" t="str">
        <f>IFERROR(+VLOOKUP(BJ529,インプットシート!$B:$Z,25,0),"")</f>
        <v/>
      </c>
      <c r="BL529" s="165" t="str">
        <f>IFERROR(+VLOOKUP(BJ529,インプットシート!$B:$Z,21,0),"")</f>
        <v/>
      </c>
      <c r="BM529">
        <v>24</v>
      </c>
      <c r="BN529" s="165" t="str">
        <f t="shared" si="160"/>
        <v>3年目一般会計繰入金24</v>
      </c>
      <c r="BO529" s="165" t="str">
        <f>IFERROR(+VLOOKUP(BN529,インプットシート!$B:$Z,25,0),"")</f>
        <v/>
      </c>
      <c r="BP529" s="165" t="str">
        <f>IFERROR(+VLOOKUP(BN529,インプットシート!$B:$Z,21,0),"")</f>
        <v/>
      </c>
      <c r="BQ529">
        <v>24</v>
      </c>
      <c r="BR529" s="165" t="str">
        <f t="shared" si="161"/>
        <v>3年目賃金（職員）24</v>
      </c>
      <c r="BS529" s="165" t="str">
        <f>IFERROR(+VLOOKUP(BR529,インプットシート!$B:$Z,25,0),"")</f>
        <v/>
      </c>
      <c r="BT529" s="165" t="str">
        <f>IFERROR(+VLOOKUP(BR529,インプットシート!$B:$Z,21,0),"")</f>
        <v/>
      </c>
    </row>
    <row r="530" spans="1:72">
      <c r="A530">
        <v>25</v>
      </c>
      <c r="B530" s="165" t="str">
        <f t="shared" si="144"/>
        <v>3年目謝金25</v>
      </c>
      <c r="C530" s="165" t="str">
        <f>IFERROR(+VLOOKUP(B530,インプットシート!$B:$Z,25,0),"")</f>
        <v/>
      </c>
      <c r="D530" s="165" t="str">
        <f>IFERROR(+VLOOKUP(B530,インプットシート!$B:$Z,21,0),"")</f>
        <v/>
      </c>
      <c r="E530">
        <v>25</v>
      </c>
      <c r="F530" s="165" t="str">
        <f t="shared" si="145"/>
        <v>3年目旅費25</v>
      </c>
      <c r="G530" s="165" t="str">
        <f>IFERROR(+VLOOKUP(F530,インプットシート!$B:$Z,25,0),"")</f>
        <v/>
      </c>
      <c r="H530" s="165" t="str">
        <f>IFERROR(+VLOOKUP(F530,インプットシート!$B:$Z,21,0),"")</f>
        <v/>
      </c>
      <c r="I530">
        <v>25</v>
      </c>
      <c r="J530" s="165" t="str">
        <f t="shared" si="146"/>
        <v>3年目賃金（アルバイト）25</v>
      </c>
      <c r="K530" s="165" t="str">
        <f>IFERROR(+VLOOKUP(J530,インプットシート!$B:$Z,25,0),"")</f>
        <v/>
      </c>
      <c r="L530" s="165" t="str">
        <f>IFERROR(+VLOOKUP(J530,インプットシート!$B:$Z,21,0),"")</f>
        <v/>
      </c>
      <c r="M530">
        <v>25</v>
      </c>
      <c r="N530" s="165" t="str">
        <f t="shared" si="147"/>
        <v>3年目家賃25</v>
      </c>
      <c r="O530" s="165" t="str">
        <f>IFERROR(+VLOOKUP(N530,インプットシート!$B:$Z,25,0),"")</f>
        <v/>
      </c>
      <c r="P530" s="165" t="str">
        <f>IFERROR(+VLOOKUP(N530,インプットシート!$B:$Z,21,0),"")</f>
        <v/>
      </c>
      <c r="Q530">
        <v>25</v>
      </c>
      <c r="R530" s="165" t="str">
        <f t="shared" si="148"/>
        <v>3年目光熱水費25</v>
      </c>
      <c r="S530" s="165" t="str">
        <f>IFERROR(+VLOOKUP(R530,インプットシート!$B:$Z,25,0),"")</f>
        <v/>
      </c>
      <c r="T530" s="165" t="str">
        <f>IFERROR(+VLOOKUP(R530,インプットシート!$B:$Z,21,0),"")</f>
        <v/>
      </c>
      <c r="U530">
        <v>25</v>
      </c>
      <c r="V530" s="165" t="str">
        <f t="shared" si="149"/>
        <v>3年目備品購入費25</v>
      </c>
      <c r="W530" s="165" t="str">
        <f>IFERROR(+VLOOKUP(V530,インプットシート!$B:$Z,25,0),"")</f>
        <v/>
      </c>
      <c r="X530" s="165" t="str">
        <f>IFERROR(+VLOOKUP(V530,インプットシート!$B:$Z,21,0),"")</f>
        <v/>
      </c>
      <c r="Y530">
        <v>25</v>
      </c>
      <c r="Z530" s="165" t="str">
        <f t="shared" si="150"/>
        <v>3年目消耗品費25</v>
      </c>
      <c r="AA530" s="165" t="str">
        <f>IFERROR(+VLOOKUP(Z530,インプットシート!$B:$Z,25,0),"")</f>
        <v/>
      </c>
      <c r="AB530" s="165" t="str">
        <f>IFERROR(+VLOOKUP(Z530,インプットシート!$B:$Z,21,0),"")</f>
        <v/>
      </c>
      <c r="AC530">
        <v>25</v>
      </c>
      <c r="AD530" s="165" t="str">
        <f t="shared" si="151"/>
        <v>3年目借料損料25</v>
      </c>
      <c r="AE530" s="165" t="str">
        <f>IFERROR(+VLOOKUP(AD530,インプットシート!$B:$Z,25,0),"")</f>
        <v/>
      </c>
      <c r="AF530" s="165" t="str">
        <f>IFERROR(+VLOOKUP(AD530,インプットシート!$B:$Z,21,0),"")</f>
        <v/>
      </c>
      <c r="AG530">
        <v>25</v>
      </c>
      <c r="AH530" s="165" t="str">
        <f t="shared" si="152"/>
        <v>3年目印刷製本費25</v>
      </c>
      <c r="AI530" s="165" t="str">
        <f>IFERROR(+VLOOKUP(AH530,インプットシート!$B:$Z,25,0),"")</f>
        <v/>
      </c>
      <c r="AJ530" s="165" t="str">
        <f>IFERROR(+VLOOKUP(AH530,インプットシート!$B:$Z,21,0),"")</f>
        <v/>
      </c>
      <c r="AK530">
        <v>25</v>
      </c>
      <c r="AL530" s="165" t="str">
        <f t="shared" si="153"/>
        <v>3年目通信運搬費25</v>
      </c>
      <c r="AM530" s="165" t="str">
        <f>IFERROR(+VLOOKUP(AL530,インプットシート!$B:$Z,25,0),"")</f>
        <v/>
      </c>
      <c r="AN530" s="165" t="str">
        <f>IFERROR(+VLOOKUP(AL530,インプットシート!$B:$Z,21,0),"")</f>
        <v/>
      </c>
      <c r="AO530">
        <v>25</v>
      </c>
      <c r="AP530" s="165" t="str">
        <f t="shared" si="154"/>
        <v>3年目委託費25</v>
      </c>
      <c r="AQ530" s="165" t="str">
        <f>IFERROR(+VLOOKUP(AP530,インプットシート!$B:$Z,25,0),"")</f>
        <v/>
      </c>
      <c r="AR530" s="165" t="str">
        <f>IFERROR(+VLOOKUP(AP530,インプットシート!$B:$Z,21,0),"")</f>
        <v/>
      </c>
      <c r="AS530">
        <v>25</v>
      </c>
      <c r="AT530" s="165" t="str">
        <f t="shared" si="155"/>
        <v>3年目雑役務費25</v>
      </c>
      <c r="AU530" s="165" t="str">
        <f>IFERROR(+VLOOKUP(AT530,インプットシート!$B:$Z,25,0),"")</f>
        <v/>
      </c>
      <c r="AV530" s="165" t="str">
        <f>IFERROR(+VLOOKUP(AT530,インプットシート!$B:$Z,21,0),"")</f>
        <v/>
      </c>
      <c r="AW530">
        <v>25</v>
      </c>
      <c r="AX530" s="165" t="str">
        <f t="shared" si="156"/>
        <v>3年目保険料25</v>
      </c>
      <c r="AY530" s="165" t="str">
        <f>IFERROR(+VLOOKUP(AX530,インプットシート!$B:$Z,25,0),"")</f>
        <v/>
      </c>
      <c r="AZ530" s="165" t="str">
        <f>IFERROR(+VLOOKUP(AX530,インプットシート!$B:$Z,21,0),"")</f>
        <v/>
      </c>
      <c r="BA530">
        <v>25</v>
      </c>
      <c r="BB530" s="165" t="str">
        <f t="shared" si="157"/>
        <v>3年目その他の経費25</v>
      </c>
      <c r="BC530" s="165" t="str">
        <f>IFERROR(+VLOOKUP(BB530,インプットシート!$B:$Z,25,0),"")</f>
        <v/>
      </c>
      <c r="BD530" s="165" t="str">
        <f>IFERROR(+VLOOKUP(BB530,インプットシート!$B:$Z,21,0),"")</f>
        <v/>
      </c>
      <c r="BE530">
        <v>25</v>
      </c>
      <c r="BF530" s="165" t="str">
        <f t="shared" si="158"/>
        <v>3年目参加費収入25</v>
      </c>
      <c r="BG530" s="165" t="str">
        <f>IFERROR(+VLOOKUP(BF530,インプットシート!$B:$Z,25,0),"")</f>
        <v/>
      </c>
      <c r="BH530" s="165" t="str">
        <f>IFERROR(+VLOOKUP(BF530,インプットシート!$B:$Z,21,0),"")</f>
        <v/>
      </c>
      <c r="BI530">
        <v>25</v>
      </c>
      <c r="BJ530" s="165" t="str">
        <f t="shared" si="159"/>
        <v>3年目寄付金・協賛金収入25</v>
      </c>
      <c r="BK530" s="165" t="str">
        <f>IFERROR(+VLOOKUP(BJ530,インプットシート!$B:$Z,25,0),"")</f>
        <v/>
      </c>
      <c r="BL530" s="165" t="str">
        <f>IFERROR(+VLOOKUP(BJ530,インプットシート!$B:$Z,21,0),"")</f>
        <v/>
      </c>
      <c r="BM530">
        <v>25</v>
      </c>
      <c r="BN530" s="165" t="str">
        <f t="shared" si="160"/>
        <v>3年目一般会計繰入金25</v>
      </c>
      <c r="BO530" s="165" t="str">
        <f>IFERROR(+VLOOKUP(BN530,インプットシート!$B:$Z,25,0),"")</f>
        <v/>
      </c>
      <c r="BP530" s="165" t="str">
        <f>IFERROR(+VLOOKUP(BN530,インプットシート!$B:$Z,21,0),"")</f>
        <v/>
      </c>
      <c r="BQ530">
        <v>25</v>
      </c>
      <c r="BR530" s="165" t="str">
        <f t="shared" si="161"/>
        <v>3年目賃金（職員）25</v>
      </c>
      <c r="BS530" s="165" t="str">
        <f>IFERROR(+VLOOKUP(BR530,インプットシート!$B:$Z,25,0),"")</f>
        <v/>
      </c>
      <c r="BT530" s="165" t="str">
        <f>IFERROR(+VLOOKUP(BR530,インプットシート!$B:$Z,21,0),"")</f>
        <v/>
      </c>
    </row>
    <row r="531" spans="1:72">
      <c r="A531">
        <v>26</v>
      </c>
      <c r="B531" s="165" t="str">
        <f t="shared" si="144"/>
        <v>3年目謝金26</v>
      </c>
      <c r="C531" s="165" t="str">
        <f>IFERROR(+VLOOKUP(B531,インプットシート!$B:$Z,25,0),"")</f>
        <v/>
      </c>
      <c r="D531" s="165" t="str">
        <f>IFERROR(+VLOOKUP(B531,インプットシート!$B:$Z,21,0),"")</f>
        <v/>
      </c>
      <c r="E531">
        <v>26</v>
      </c>
      <c r="F531" s="165" t="str">
        <f t="shared" si="145"/>
        <v>3年目旅費26</v>
      </c>
      <c r="G531" s="165" t="str">
        <f>IFERROR(+VLOOKUP(F531,インプットシート!$B:$Z,25,0),"")</f>
        <v/>
      </c>
      <c r="H531" s="165" t="str">
        <f>IFERROR(+VLOOKUP(F531,インプットシート!$B:$Z,21,0),"")</f>
        <v/>
      </c>
      <c r="I531">
        <v>26</v>
      </c>
      <c r="J531" s="165" t="str">
        <f t="shared" si="146"/>
        <v>3年目賃金（アルバイト）26</v>
      </c>
      <c r="K531" s="165" t="str">
        <f>IFERROR(+VLOOKUP(J531,インプットシート!$B:$Z,25,0),"")</f>
        <v/>
      </c>
      <c r="L531" s="165" t="str">
        <f>IFERROR(+VLOOKUP(J531,インプットシート!$B:$Z,21,0),"")</f>
        <v/>
      </c>
      <c r="M531">
        <v>26</v>
      </c>
      <c r="N531" s="165" t="str">
        <f t="shared" si="147"/>
        <v>3年目家賃26</v>
      </c>
      <c r="O531" s="165" t="str">
        <f>IFERROR(+VLOOKUP(N531,インプットシート!$B:$Z,25,0),"")</f>
        <v/>
      </c>
      <c r="P531" s="165" t="str">
        <f>IFERROR(+VLOOKUP(N531,インプットシート!$B:$Z,21,0),"")</f>
        <v/>
      </c>
      <c r="Q531">
        <v>26</v>
      </c>
      <c r="R531" s="165" t="str">
        <f t="shared" si="148"/>
        <v>3年目光熱水費26</v>
      </c>
      <c r="S531" s="165" t="str">
        <f>IFERROR(+VLOOKUP(R531,インプットシート!$B:$Z,25,0),"")</f>
        <v/>
      </c>
      <c r="T531" s="165" t="str">
        <f>IFERROR(+VLOOKUP(R531,インプットシート!$B:$Z,21,0),"")</f>
        <v/>
      </c>
      <c r="U531">
        <v>26</v>
      </c>
      <c r="V531" s="165" t="str">
        <f t="shared" si="149"/>
        <v>3年目備品購入費26</v>
      </c>
      <c r="W531" s="165" t="str">
        <f>IFERROR(+VLOOKUP(V531,インプットシート!$B:$Z,25,0),"")</f>
        <v/>
      </c>
      <c r="X531" s="165" t="str">
        <f>IFERROR(+VLOOKUP(V531,インプットシート!$B:$Z,21,0),"")</f>
        <v/>
      </c>
      <c r="Y531">
        <v>26</v>
      </c>
      <c r="Z531" s="165" t="str">
        <f t="shared" si="150"/>
        <v>3年目消耗品費26</v>
      </c>
      <c r="AA531" s="165" t="str">
        <f>IFERROR(+VLOOKUP(Z531,インプットシート!$B:$Z,25,0),"")</f>
        <v/>
      </c>
      <c r="AB531" s="165" t="str">
        <f>IFERROR(+VLOOKUP(Z531,インプットシート!$B:$Z,21,0),"")</f>
        <v/>
      </c>
      <c r="AC531">
        <v>26</v>
      </c>
      <c r="AD531" s="165" t="str">
        <f t="shared" si="151"/>
        <v>3年目借料損料26</v>
      </c>
      <c r="AE531" s="165" t="str">
        <f>IFERROR(+VLOOKUP(AD531,インプットシート!$B:$Z,25,0),"")</f>
        <v/>
      </c>
      <c r="AF531" s="165" t="str">
        <f>IFERROR(+VLOOKUP(AD531,インプットシート!$B:$Z,21,0),"")</f>
        <v/>
      </c>
      <c r="AG531">
        <v>26</v>
      </c>
      <c r="AH531" s="165" t="str">
        <f t="shared" si="152"/>
        <v>3年目印刷製本費26</v>
      </c>
      <c r="AI531" s="165" t="str">
        <f>IFERROR(+VLOOKUP(AH531,インプットシート!$B:$Z,25,0),"")</f>
        <v/>
      </c>
      <c r="AJ531" s="165" t="str">
        <f>IFERROR(+VLOOKUP(AH531,インプットシート!$B:$Z,21,0),"")</f>
        <v/>
      </c>
      <c r="AK531">
        <v>26</v>
      </c>
      <c r="AL531" s="165" t="str">
        <f t="shared" si="153"/>
        <v>3年目通信運搬費26</v>
      </c>
      <c r="AM531" s="165" t="str">
        <f>IFERROR(+VLOOKUP(AL531,インプットシート!$B:$Z,25,0),"")</f>
        <v/>
      </c>
      <c r="AN531" s="165" t="str">
        <f>IFERROR(+VLOOKUP(AL531,インプットシート!$B:$Z,21,0),"")</f>
        <v/>
      </c>
      <c r="AO531">
        <v>26</v>
      </c>
      <c r="AP531" s="165" t="str">
        <f t="shared" si="154"/>
        <v>3年目委託費26</v>
      </c>
      <c r="AQ531" s="165" t="str">
        <f>IFERROR(+VLOOKUP(AP531,インプットシート!$B:$Z,25,0),"")</f>
        <v/>
      </c>
      <c r="AR531" s="165" t="str">
        <f>IFERROR(+VLOOKUP(AP531,インプットシート!$B:$Z,21,0),"")</f>
        <v/>
      </c>
      <c r="AS531">
        <v>26</v>
      </c>
      <c r="AT531" s="165" t="str">
        <f t="shared" si="155"/>
        <v>3年目雑役務費26</v>
      </c>
      <c r="AU531" s="165" t="str">
        <f>IFERROR(+VLOOKUP(AT531,インプットシート!$B:$Z,25,0),"")</f>
        <v/>
      </c>
      <c r="AV531" s="165" t="str">
        <f>IFERROR(+VLOOKUP(AT531,インプットシート!$B:$Z,21,0),"")</f>
        <v/>
      </c>
      <c r="AW531">
        <v>26</v>
      </c>
      <c r="AX531" s="165" t="str">
        <f t="shared" si="156"/>
        <v>3年目保険料26</v>
      </c>
      <c r="AY531" s="165" t="str">
        <f>IFERROR(+VLOOKUP(AX531,インプットシート!$B:$Z,25,0),"")</f>
        <v/>
      </c>
      <c r="AZ531" s="165" t="str">
        <f>IFERROR(+VLOOKUP(AX531,インプットシート!$B:$Z,21,0),"")</f>
        <v/>
      </c>
      <c r="BA531">
        <v>26</v>
      </c>
      <c r="BB531" s="165" t="str">
        <f t="shared" si="157"/>
        <v>3年目その他の経費26</v>
      </c>
      <c r="BC531" s="165" t="str">
        <f>IFERROR(+VLOOKUP(BB531,インプットシート!$B:$Z,25,0),"")</f>
        <v/>
      </c>
      <c r="BD531" s="165" t="str">
        <f>IFERROR(+VLOOKUP(BB531,インプットシート!$B:$Z,21,0),"")</f>
        <v/>
      </c>
      <c r="BE531">
        <v>26</v>
      </c>
      <c r="BF531" s="165" t="str">
        <f t="shared" si="158"/>
        <v>3年目参加費収入26</v>
      </c>
      <c r="BG531" s="165" t="str">
        <f>IFERROR(+VLOOKUP(BF531,インプットシート!$B:$Z,25,0),"")</f>
        <v/>
      </c>
      <c r="BH531" s="165" t="str">
        <f>IFERROR(+VLOOKUP(BF531,インプットシート!$B:$Z,21,0),"")</f>
        <v/>
      </c>
      <c r="BI531">
        <v>26</v>
      </c>
      <c r="BJ531" s="165" t="str">
        <f t="shared" si="159"/>
        <v>3年目寄付金・協賛金収入26</v>
      </c>
      <c r="BK531" s="165" t="str">
        <f>IFERROR(+VLOOKUP(BJ531,インプットシート!$B:$Z,25,0),"")</f>
        <v/>
      </c>
      <c r="BL531" s="165" t="str">
        <f>IFERROR(+VLOOKUP(BJ531,インプットシート!$B:$Z,21,0),"")</f>
        <v/>
      </c>
      <c r="BM531">
        <v>26</v>
      </c>
      <c r="BN531" s="165" t="str">
        <f t="shared" si="160"/>
        <v>3年目一般会計繰入金26</v>
      </c>
      <c r="BO531" s="165" t="str">
        <f>IFERROR(+VLOOKUP(BN531,インプットシート!$B:$Z,25,0),"")</f>
        <v/>
      </c>
      <c r="BP531" s="165" t="str">
        <f>IFERROR(+VLOOKUP(BN531,インプットシート!$B:$Z,21,0),"")</f>
        <v/>
      </c>
      <c r="BQ531">
        <v>26</v>
      </c>
      <c r="BR531" s="165" t="str">
        <f t="shared" si="161"/>
        <v>3年目賃金（職員）26</v>
      </c>
      <c r="BS531" s="165" t="str">
        <f>IFERROR(+VLOOKUP(BR531,インプットシート!$B:$Z,25,0),"")</f>
        <v/>
      </c>
      <c r="BT531" s="165" t="str">
        <f>IFERROR(+VLOOKUP(BR531,インプットシート!$B:$Z,21,0),"")</f>
        <v/>
      </c>
    </row>
    <row r="532" spans="1:72">
      <c r="A532">
        <v>27</v>
      </c>
      <c r="B532" s="165" t="str">
        <f t="shared" si="144"/>
        <v>3年目謝金27</v>
      </c>
      <c r="C532" s="165" t="str">
        <f>IFERROR(+VLOOKUP(B532,インプットシート!$B:$Z,25,0),"")</f>
        <v/>
      </c>
      <c r="D532" s="165" t="str">
        <f>IFERROR(+VLOOKUP(B532,インプットシート!$B:$Z,21,0),"")</f>
        <v/>
      </c>
      <c r="E532">
        <v>27</v>
      </c>
      <c r="F532" s="165" t="str">
        <f t="shared" si="145"/>
        <v>3年目旅費27</v>
      </c>
      <c r="G532" s="165" t="str">
        <f>IFERROR(+VLOOKUP(F532,インプットシート!$B:$Z,25,0),"")</f>
        <v/>
      </c>
      <c r="H532" s="165" t="str">
        <f>IFERROR(+VLOOKUP(F532,インプットシート!$B:$Z,21,0),"")</f>
        <v/>
      </c>
      <c r="I532">
        <v>27</v>
      </c>
      <c r="J532" s="165" t="str">
        <f t="shared" si="146"/>
        <v>3年目賃金（アルバイト）27</v>
      </c>
      <c r="K532" s="165" t="str">
        <f>IFERROR(+VLOOKUP(J532,インプットシート!$B:$Z,25,0),"")</f>
        <v/>
      </c>
      <c r="L532" s="165" t="str">
        <f>IFERROR(+VLOOKUP(J532,インプットシート!$B:$Z,21,0),"")</f>
        <v/>
      </c>
      <c r="M532">
        <v>27</v>
      </c>
      <c r="N532" s="165" t="str">
        <f t="shared" si="147"/>
        <v>3年目家賃27</v>
      </c>
      <c r="O532" s="165" t="str">
        <f>IFERROR(+VLOOKUP(N532,インプットシート!$B:$Z,25,0),"")</f>
        <v/>
      </c>
      <c r="P532" s="165" t="str">
        <f>IFERROR(+VLOOKUP(N532,インプットシート!$B:$Z,21,0),"")</f>
        <v/>
      </c>
      <c r="Q532">
        <v>27</v>
      </c>
      <c r="R532" s="165" t="str">
        <f t="shared" si="148"/>
        <v>3年目光熱水費27</v>
      </c>
      <c r="S532" s="165" t="str">
        <f>IFERROR(+VLOOKUP(R532,インプットシート!$B:$Z,25,0),"")</f>
        <v/>
      </c>
      <c r="T532" s="165" t="str">
        <f>IFERROR(+VLOOKUP(R532,インプットシート!$B:$Z,21,0),"")</f>
        <v/>
      </c>
      <c r="U532">
        <v>27</v>
      </c>
      <c r="V532" s="165" t="str">
        <f t="shared" si="149"/>
        <v>3年目備品購入費27</v>
      </c>
      <c r="W532" s="165" t="str">
        <f>IFERROR(+VLOOKUP(V532,インプットシート!$B:$Z,25,0),"")</f>
        <v/>
      </c>
      <c r="X532" s="165" t="str">
        <f>IFERROR(+VLOOKUP(V532,インプットシート!$B:$Z,21,0),"")</f>
        <v/>
      </c>
      <c r="Y532">
        <v>27</v>
      </c>
      <c r="Z532" s="165" t="str">
        <f t="shared" si="150"/>
        <v>3年目消耗品費27</v>
      </c>
      <c r="AA532" s="165" t="str">
        <f>IFERROR(+VLOOKUP(Z532,インプットシート!$B:$Z,25,0),"")</f>
        <v/>
      </c>
      <c r="AB532" s="165" t="str">
        <f>IFERROR(+VLOOKUP(Z532,インプットシート!$B:$Z,21,0),"")</f>
        <v/>
      </c>
      <c r="AC532">
        <v>27</v>
      </c>
      <c r="AD532" s="165" t="str">
        <f t="shared" si="151"/>
        <v>3年目借料損料27</v>
      </c>
      <c r="AE532" s="165" t="str">
        <f>IFERROR(+VLOOKUP(AD532,インプットシート!$B:$Z,25,0),"")</f>
        <v/>
      </c>
      <c r="AF532" s="165" t="str">
        <f>IFERROR(+VLOOKUP(AD532,インプットシート!$B:$Z,21,0),"")</f>
        <v/>
      </c>
      <c r="AG532">
        <v>27</v>
      </c>
      <c r="AH532" s="165" t="str">
        <f t="shared" si="152"/>
        <v>3年目印刷製本費27</v>
      </c>
      <c r="AI532" s="165" t="str">
        <f>IFERROR(+VLOOKUP(AH532,インプットシート!$B:$Z,25,0),"")</f>
        <v/>
      </c>
      <c r="AJ532" s="165" t="str">
        <f>IFERROR(+VLOOKUP(AH532,インプットシート!$B:$Z,21,0),"")</f>
        <v/>
      </c>
      <c r="AK532">
        <v>27</v>
      </c>
      <c r="AL532" s="165" t="str">
        <f t="shared" si="153"/>
        <v>3年目通信運搬費27</v>
      </c>
      <c r="AM532" s="165" t="str">
        <f>IFERROR(+VLOOKUP(AL532,インプットシート!$B:$Z,25,0),"")</f>
        <v/>
      </c>
      <c r="AN532" s="165" t="str">
        <f>IFERROR(+VLOOKUP(AL532,インプットシート!$B:$Z,21,0),"")</f>
        <v/>
      </c>
      <c r="AO532">
        <v>27</v>
      </c>
      <c r="AP532" s="165" t="str">
        <f t="shared" si="154"/>
        <v>3年目委託費27</v>
      </c>
      <c r="AQ532" s="165" t="str">
        <f>IFERROR(+VLOOKUP(AP532,インプットシート!$B:$Z,25,0),"")</f>
        <v/>
      </c>
      <c r="AR532" s="165" t="str">
        <f>IFERROR(+VLOOKUP(AP532,インプットシート!$B:$Z,21,0),"")</f>
        <v/>
      </c>
      <c r="AS532">
        <v>27</v>
      </c>
      <c r="AT532" s="165" t="str">
        <f t="shared" si="155"/>
        <v>3年目雑役務費27</v>
      </c>
      <c r="AU532" s="165" t="str">
        <f>IFERROR(+VLOOKUP(AT532,インプットシート!$B:$Z,25,0),"")</f>
        <v/>
      </c>
      <c r="AV532" s="165" t="str">
        <f>IFERROR(+VLOOKUP(AT532,インプットシート!$B:$Z,21,0),"")</f>
        <v/>
      </c>
      <c r="AW532">
        <v>27</v>
      </c>
      <c r="AX532" s="165" t="str">
        <f t="shared" si="156"/>
        <v>3年目保険料27</v>
      </c>
      <c r="AY532" s="165" t="str">
        <f>IFERROR(+VLOOKUP(AX532,インプットシート!$B:$Z,25,0),"")</f>
        <v/>
      </c>
      <c r="AZ532" s="165" t="str">
        <f>IFERROR(+VLOOKUP(AX532,インプットシート!$B:$Z,21,0),"")</f>
        <v/>
      </c>
      <c r="BA532">
        <v>27</v>
      </c>
      <c r="BB532" s="165" t="str">
        <f t="shared" si="157"/>
        <v>3年目その他の経費27</v>
      </c>
      <c r="BC532" s="165" t="str">
        <f>IFERROR(+VLOOKUP(BB532,インプットシート!$B:$Z,25,0),"")</f>
        <v/>
      </c>
      <c r="BD532" s="165" t="str">
        <f>IFERROR(+VLOOKUP(BB532,インプットシート!$B:$Z,21,0),"")</f>
        <v/>
      </c>
      <c r="BE532">
        <v>27</v>
      </c>
      <c r="BF532" s="165" t="str">
        <f t="shared" si="158"/>
        <v>3年目参加費収入27</v>
      </c>
      <c r="BG532" s="165" t="str">
        <f>IFERROR(+VLOOKUP(BF532,インプットシート!$B:$Z,25,0),"")</f>
        <v/>
      </c>
      <c r="BH532" s="165" t="str">
        <f>IFERROR(+VLOOKUP(BF532,インプットシート!$B:$Z,21,0),"")</f>
        <v/>
      </c>
      <c r="BI532">
        <v>27</v>
      </c>
      <c r="BJ532" s="165" t="str">
        <f t="shared" si="159"/>
        <v>3年目寄付金・協賛金収入27</v>
      </c>
      <c r="BK532" s="165" t="str">
        <f>IFERROR(+VLOOKUP(BJ532,インプットシート!$B:$Z,25,0),"")</f>
        <v/>
      </c>
      <c r="BL532" s="165" t="str">
        <f>IFERROR(+VLOOKUP(BJ532,インプットシート!$B:$Z,21,0),"")</f>
        <v/>
      </c>
      <c r="BM532">
        <v>27</v>
      </c>
      <c r="BN532" s="165" t="str">
        <f t="shared" si="160"/>
        <v>3年目一般会計繰入金27</v>
      </c>
      <c r="BO532" s="165" t="str">
        <f>IFERROR(+VLOOKUP(BN532,インプットシート!$B:$Z,25,0),"")</f>
        <v/>
      </c>
      <c r="BP532" s="165" t="str">
        <f>IFERROR(+VLOOKUP(BN532,インプットシート!$B:$Z,21,0),"")</f>
        <v/>
      </c>
      <c r="BQ532">
        <v>27</v>
      </c>
      <c r="BR532" s="165" t="str">
        <f t="shared" si="161"/>
        <v>3年目賃金（職員）27</v>
      </c>
      <c r="BS532" s="165" t="str">
        <f>IFERROR(+VLOOKUP(BR532,インプットシート!$B:$Z,25,0),"")</f>
        <v/>
      </c>
      <c r="BT532" s="165" t="str">
        <f>IFERROR(+VLOOKUP(BR532,インプットシート!$B:$Z,21,0),"")</f>
        <v/>
      </c>
    </row>
    <row r="533" spans="1:72">
      <c r="A533">
        <v>28</v>
      </c>
      <c r="B533" s="165" t="str">
        <f t="shared" si="144"/>
        <v>3年目謝金28</v>
      </c>
      <c r="C533" s="165" t="str">
        <f>IFERROR(+VLOOKUP(B533,インプットシート!$B:$Z,25,0),"")</f>
        <v/>
      </c>
      <c r="D533" s="165" t="str">
        <f>IFERROR(+VLOOKUP(B533,インプットシート!$B:$Z,21,0),"")</f>
        <v/>
      </c>
      <c r="E533">
        <v>28</v>
      </c>
      <c r="F533" s="165" t="str">
        <f t="shared" si="145"/>
        <v>3年目旅費28</v>
      </c>
      <c r="G533" s="165" t="str">
        <f>IFERROR(+VLOOKUP(F533,インプットシート!$B:$Z,25,0),"")</f>
        <v/>
      </c>
      <c r="H533" s="165" t="str">
        <f>IFERROR(+VLOOKUP(F533,インプットシート!$B:$Z,21,0),"")</f>
        <v/>
      </c>
      <c r="I533">
        <v>28</v>
      </c>
      <c r="J533" s="165" t="str">
        <f t="shared" si="146"/>
        <v>3年目賃金（アルバイト）28</v>
      </c>
      <c r="K533" s="165" t="str">
        <f>IFERROR(+VLOOKUP(J533,インプットシート!$B:$Z,25,0),"")</f>
        <v/>
      </c>
      <c r="L533" s="165" t="str">
        <f>IFERROR(+VLOOKUP(J533,インプットシート!$B:$Z,21,0),"")</f>
        <v/>
      </c>
      <c r="M533">
        <v>28</v>
      </c>
      <c r="N533" s="165" t="str">
        <f t="shared" si="147"/>
        <v>3年目家賃28</v>
      </c>
      <c r="O533" s="165" t="str">
        <f>IFERROR(+VLOOKUP(N533,インプットシート!$B:$Z,25,0),"")</f>
        <v/>
      </c>
      <c r="P533" s="165" t="str">
        <f>IFERROR(+VLOOKUP(N533,インプットシート!$B:$Z,21,0),"")</f>
        <v/>
      </c>
      <c r="Q533">
        <v>28</v>
      </c>
      <c r="R533" s="165" t="str">
        <f t="shared" si="148"/>
        <v>3年目光熱水費28</v>
      </c>
      <c r="S533" s="165" t="str">
        <f>IFERROR(+VLOOKUP(R533,インプットシート!$B:$Z,25,0),"")</f>
        <v/>
      </c>
      <c r="T533" s="165" t="str">
        <f>IFERROR(+VLOOKUP(R533,インプットシート!$B:$Z,21,0),"")</f>
        <v/>
      </c>
      <c r="U533">
        <v>28</v>
      </c>
      <c r="V533" s="165" t="str">
        <f t="shared" si="149"/>
        <v>3年目備品購入費28</v>
      </c>
      <c r="W533" s="165" t="str">
        <f>IFERROR(+VLOOKUP(V533,インプットシート!$B:$Z,25,0),"")</f>
        <v/>
      </c>
      <c r="X533" s="165" t="str">
        <f>IFERROR(+VLOOKUP(V533,インプットシート!$B:$Z,21,0),"")</f>
        <v/>
      </c>
      <c r="Y533">
        <v>28</v>
      </c>
      <c r="Z533" s="165" t="str">
        <f t="shared" si="150"/>
        <v>3年目消耗品費28</v>
      </c>
      <c r="AA533" s="165" t="str">
        <f>IFERROR(+VLOOKUP(Z533,インプットシート!$B:$Z,25,0),"")</f>
        <v/>
      </c>
      <c r="AB533" s="165" t="str">
        <f>IFERROR(+VLOOKUP(Z533,インプットシート!$B:$Z,21,0),"")</f>
        <v/>
      </c>
      <c r="AC533">
        <v>28</v>
      </c>
      <c r="AD533" s="165" t="str">
        <f t="shared" si="151"/>
        <v>3年目借料損料28</v>
      </c>
      <c r="AE533" s="165" t="str">
        <f>IFERROR(+VLOOKUP(AD533,インプットシート!$B:$Z,25,0),"")</f>
        <v/>
      </c>
      <c r="AF533" s="165" t="str">
        <f>IFERROR(+VLOOKUP(AD533,インプットシート!$B:$Z,21,0),"")</f>
        <v/>
      </c>
      <c r="AG533">
        <v>28</v>
      </c>
      <c r="AH533" s="165" t="str">
        <f t="shared" si="152"/>
        <v>3年目印刷製本費28</v>
      </c>
      <c r="AI533" s="165" t="str">
        <f>IFERROR(+VLOOKUP(AH533,インプットシート!$B:$Z,25,0),"")</f>
        <v/>
      </c>
      <c r="AJ533" s="165" t="str">
        <f>IFERROR(+VLOOKUP(AH533,インプットシート!$B:$Z,21,0),"")</f>
        <v/>
      </c>
      <c r="AK533">
        <v>28</v>
      </c>
      <c r="AL533" s="165" t="str">
        <f t="shared" si="153"/>
        <v>3年目通信運搬費28</v>
      </c>
      <c r="AM533" s="165" t="str">
        <f>IFERROR(+VLOOKUP(AL533,インプットシート!$B:$Z,25,0),"")</f>
        <v/>
      </c>
      <c r="AN533" s="165" t="str">
        <f>IFERROR(+VLOOKUP(AL533,インプットシート!$B:$Z,21,0),"")</f>
        <v/>
      </c>
      <c r="AO533">
        <v>28</v>
      </c>
      <c r="AP533" s="165" t="str">
        <f t="shared" si="154"/>
        <v>3年目委託費28</v>
      </c>
      <c r="AQ533" s="165" t="str">
        <f>IFERROR(+VLOOKUP(AP533,インプットシート!$B:$Z,25,0),"")</f>
        <v/>
      </c>
      <c r="AR533" s="165" t="str">
        <f>IFERROR(+VLOOKUP(AP533,インプットシート!$B:$Z,21,0),"")</f>
        <v/>
      </c>
      <c r="AS533">
        <v>28</v>
      </c>
      <c r="AT533" s="165" t="str">
        <f t="shared" si="155"/>
        <v>3年目雑役務費28</v>
      </c>
      <c r="AU533" s="165" t="str">
        <f>IFERROR(+VLOOKUP(AT533,インプットシート!$B:$Z,25,0),"")</f>
        <v/>
      </c>
      <c r="AV533" s="165" t="str">
        <f>IFERROR(+VLOOKUP(AT533,インプットシート!$B:$Z,21,0),"")</f>
        <v/>
      </c>
      <c r="AW533">
        <v>28</v>
      </c>
      <c r="AX533" s="165" t="str">
        <f t="shared" si="156"/>
        <v>3年目保険料28</v>
      </c>
      <c r="AY533" s="165" t="str">
        <f>IFERROR(+VLOOKUP(AX533,インプットシート!$B:$Z,25,0),"")</f>
        <v/>
      </c>
      <c r="AZ533" s="165" t="str">
        <f>IFERROR(+VLOOKUP(AX533,インプットシート!$B:$Z,21,0),"")</f>
        <v/>
      </c>
      <c r="BA533">
        <v>28</v>
      </c>
      <c r="BB533" s="165" t="str">
        <f t="shared" si="157"/>
        <v>3年目その他の経費28</v>
      </c>
      <c r="BC533" s="165" t="str">
        <f>IFERROR(+VLOOKUP(BB533,インプットシート!$B:$Z,25,0),"")</f>
        <v/>
      </c>
      <c r="BD533" s="165" t="str">
        <f>IFERROR(+VLOOKUP(BB533,インプットシート!$B:$Z,21,0),"")</f>
        <v/>
      </c>
      <c r="BE533">
        <v>28</v>
      </c>
      <c r="BF533" s="165" t="str">
        <f t="shared" si="158"/>
        <v>3年目参加費収入28</v>
      </c>
      <c r="BG533" s="165" t="str">
        <f>IFERROR(+VLOOKUP(BF533,インプットシート!$B:$Z,25,0),"")</f>
        <v/>
      </c>
      <c r="BH533" s="165" t="str">
        <f>IFERROR(+VLOOKUP(BF533,インプットシート!$B:$Z,21,0),"")</f>
        <v/>
      </c>
      <c r="BI533">
        <v>28</v>
      </c>
      <c r="BJ533" s="165" t="str">
        <f t="shared" si="159"/>
        <v>3年目寄付金・協賛金収入28</v>
      </c>
      <c r="BK533" s="165" t="str">
        <f>IFERROR(+VLOOKUP(BJ533,インプットシート!$B:$Z,25,0),"")</f>
        <v/>
      </c>
      <c r="BL533" s="165" t="str">
        <f>IFERROR(+VLOOKUP(BJ533,インプットシート!$B:$Z,21,0),"")</f>
        <v/>
      </c>
      <c r="BM533">
        <v>28</v>
      </c>
      <c r="BN533" s="165" t="str">
        <f t="shared" si="160"/>
        <v>3年目一般会計繰入金28</v>
      </c>
      <c r="BO533" s="165" t="str">
        <f>IFERROR(+VLOOKUP(BN533,インプットシート!$B:$Z,25,0),"")</f>
        <v/>
      </c>
      <c r="BP533" s="165" t="str">
        <f>IFERROR(+VLOOKUP(BN533,インプットシート!$B:$Z,21,0),"")</f>
        <v/>
      </c>
      <c r="BQ533">
        <v>28</v>
      </c>
      <c r="BR533" s="165" t="str">
        <f t="shared" si="161"/>
        <v>3年目賃金（職員）28</v>
      </c>
      <c r="BS533" s="165" t="str">
        <f>IFERROR(+VLOOKUP(BR533,インプットシート!$B:$Z,25,0),"")</f>
        <v/>
      </c>
      <c r="BT533" s="165" t="str">
        <f>IFERROR(+VLOOKUP(BR533,インプットシート!$B:$Z,21,0),"")</f>
        <v/>
      </c>
    </row>
    <row r="534" spans="1:72">
      <c r="A534">
        <v>29</v>
      </c>
      <c r="B534" s="165" t="str">
        <f t="shared" si="144"/>
        <v>3年目謝金29</v>
      </c>
      <c r="C534" s="165" t="str">
        <f>IFERROR(+VLOOKUP(B534,インプットシート!$B:$Z,25,0),"")</f>
        <v/>
      </c>
      <c r="D534" s="165" t="str">
        <f>IFERROR(+VLOOKUP(B534,インプットシート!$B:$Z,21,0),"")</f>
        <v/>
      </c>
      <c r="E534">
        <v>29</v>
      </c>
      <c r="F534" s="165" t="str">
        <f t="shared" si="145"/>
        <v>3年目旅費29</v>
      </c>
      <c r="G534" s="165" t="str">
        <f>IFERROR(+VLOOKUP(F534,インプットシート!$B:$Z,25,0),"")</f>
        <v/>
      </c>
      <c r="H534" s="165" t="str">
        <f>IFERROR(+VLOOKUP(F534,インプットシート!$B:$Z,21,0),"")</f>
        <v/>
      </c>
      <c r="I534">
        <v>29</v>
      </c>
      <c r="J534" s="165" t="str">
        <f t="shared" si="146"/>
        <v>3年目賃金（アルバイト）29</v>
      </c>
      <c r="K534" s="165" t="str">
        <f>IFERROR(+VLOOKUP(J534,インプットシート!$B:$Z,25,0),"")</f>
        <v/>
      </c>
      <c r="L534" s="165" t="str">
        <f>IFERROR(+VLOOKUP(J534,インプットシート!$B:$Z,21,0),"")</f>
        <v/>
      </c>
      <c r="M534">
        <v>29</v>
      </c>
      <c r="N534" s="165" t="str">
        <f t="shared" si="147"/>
        <v>3年目家賃29</v>
      </c>
      <c r="O534" s="165" t="str">
        <f>IFERROR(+VLOOKUP(N534,インプットシート!$B:$Z,25,0),"")</f>
        <v/>
      </c>
      <c r="P534" s="165" t="str">
        <f>IFERROR(+VLOOKUP(N534,インプットシート!$B:$Z,21,0),"")</f>
        <v/>
      </c>
      <c r="Q534">
        <v>29</v>
      </c>
      <c r="R534" s="165" t="str">
        <f t="shared" si="148"/>
        <v>3年目光熱水費29</v>
      </c>
      <c r="S534" s="165" t="str">
        <f>IFERROR(+VLOOKUP(R534,インプットシート!$B:$Z,25,0),"")</f>
        <v/>
      </c>
      <c r="T534" s="165" t="str">
        <f>IFERROR(+VLOOKUP(R534,インプットシート!$B:$Z,21,0),"")</f>
        <v/>
      </c>
      <c r="U534">
        <v>29</v>
      </c>
      <c r="V534" s="165" t="str">
        <f t="shared" si="149"/>
        <v>3年目備品購入費29</v>
      </c>
      <c r="W534" s="165" t="str">
        <f>IFERROR(+VLOOKUP(V534,インプットシート!$B:$Z,25,0),"")</f>
        <v/>
      </c>
      <c r="X534" s="165" t="str">
        <f>IFERROR(+VLOOKUP(V534,インプットシート!$B:$Z,21,0),"")</f>
        <v/>
      </c>
      <c r="Y534">
        <v>29</v>
      </c>
      <c r="Z534" s="165" t="str">
        <f t="shared" si="150"/>
        <v>3年目消耗品費29</v>
      </c>
      <c r="AA534" s="165" t="str">
        <f>IFERROR(+VLOOKUP(Z534,インプットシート!$B:$Z,25,0),"")</f>
        <v/>
      </c>
      <c r="AB534" s="165" t="str">
        <f>IFERROR(+VLOOKUP(Z534,インプットシート!$B:$Z,21,0),"")</f>
        <v/>
      </c>
      <c r="AC534">
        <v>29</v>
      </c>
      <c r="AD534" s="165" t="str">
        <f t="shared" si="151"/>
        <v>3年目借料損料29</v>
      </c>
      <c r="AE534" s="165" t="str">
        <f>IFERROR(+VLOOKUP(AD534,インプットシート!$B:$Z,25,0),"")</f>
        <v/>
      </c>
      <c r="AF534" s="165" t="str">
        <f>IFERROR(+VLOOKUP(AD534,インプットシート!$B:$Z,21,0),"")</f>
        <v/>
      </c>
      <c r="AG534">
        <v>29</v>
      </c>
      <c r="AH534" s="165" t="str">
        <f t="shared" si="152"/>
        <v>3年目印刷製本費29</v>
      </c>
      <c r="AI534" s="165" t="str">
        <f>IFERROR(+VLOOKUP(AH534,インプットシート!$B:$Z,25,0),"")</f>
        <v/>
      </c>
      <c r="AJ534" s="165" t="str">
        <f>IFERROR(+VLOOKUP(AH534,インプットシート!$B:$Z,21,0),"")</f>
        <v/>
      </c>
      <c r="AK534">
        <v>29</v>
      </c>
      <c r="AL534" s="165" t="str">
        <f t="shared" si="153"/>
        <v>3年目通信運搬費29</v>
      </c>
      <c r="AM534" s="165" t="str">
        <f>IFERROR(+VLOOKUP(AL534,インプットシート!$B:$Z,25,0),"")</f>
        <v/>
      </c>
      <c r="AN534" s="165" t="str">
        <f>IFERROR(+VLOOKUP(AL534,インプットシート!$B:$Z,21,0),"")</f>
        <v/>
      </c>
      <c r="AO534">
        <v>29</v>
      </c>
      <c r="AP534" s="165" t="str">
        <f t="shared" si="154"/>
        <v>3年目委託費29</v>
      </c>
      <c r="AQ534" s="165" t="str">
        <f>IFERROR(+VLOOKUP(AP534,インプットシート!$B:$Z,25,0),"")</f>
        <v/>
      </c>
      <c r="AR534" s="165" t="str">
        <f>IFERROR(+VLOOKUP(AP534,インプットシート!$B:$Z,21,0),"")</f>
        <v/>
      </c>
      <c r="AS534">
        <v>29</v>
      </c>
      <c r="AT534" s="165" t="str">
        <f t="shared" si="155"/>
        <v>3年目雑役務費29</v>
      </c>
      <c r="AU534" s="165" t="str">
        <f>IFERROR(+VLOOKUP(AT534,インプットシート!$B:$Z,25,0),"")</f>
        <v/>
      </c>
      <c r="AV534" s="165" t="str">
        <f>IFERROR(+VLOOKUP(AT534,インプットシート!$B:$Z,21,0),"")</f>
        <v/>
      </c>
      <c r="AW534">
        <v>29</v>
      </c>
      <c r="AX534" s="165" t="str">
        <f t="shared" si="156"/>
        <v>3年目保険料29</v>
      </c>
      <c r="AY534" s="165" t="str">
        <f>IFERROR(+VLOOKUP(AX534,インプットシート!$B:$Z,25,0),"")</f>
        <v/>
      </c>
      <c r="AZ534" s="165" t="str">
        <f>IFERROR(+VLOOKUP(AX534,インプットシート!$B:$Z,21,0),"")</f>
        <v/>
      </c>
      <c r="BA534">
        <v>29</v>
      </c>
      <c r="BB534" s="165" t="str">
        <f t="shared" si="157"/>
        <v>3年目その他の経費29</v>
      </c>
      <c r="BC534" s="165" t="str">
        <f>IFERROR(+VLOOKUP(BB534,インプットシート!$B:$Z,25,0),"")</f>
        <v/>
      </c>
      <c r="BD534" s="165" t="str">
        <f>IFERROR(+VLOOKUP(BB534,インプットシート!$B:$Z,21,0),"")</f>
        <v/>
      </c>
      <c r="BE534">
        <v>29</v>
      </c>
      <c r="BF534" s="165" t="str">
        <f t="shared" si="158"/>
        <v>3年目参加費収入29</v>
      </c>
      <c r="BG534" s="165" t="str">
        <f>IFERROR(+VLOOKUP(BF534,インプットシート!$B:$Z,25,0),"")</f>
        <v/>
      </c>
      <c r="BH534" s="165" t="str">
        <f>IFERROR(+VLOOKUP(BF534,インプットシート!$B:$Z,21,0),"")</f>
        <v/>
      </c>
      <c r="BI534">
        <v>29</v>
      </c>
      <c r="BJ534" s="165" t="str">
        <f t="shared" si="159"/>
        <v>3年目寄付金・協賛金収入29</v>
      </c>
      <c r="BK534" s="165" t="str">
        <f>IFERROR(+VLOOKUP(BJ534,インプットシート!$B:$Z,25,0),"")</f>
        <v/>
      </c>
      <c r="BL534" s="165" t="str">
        <f>IFERROR(+VLOOKUP(BJ534,インプットシート!$B:$Z,21,0),"")</f>
        <v/>
      </c>
      <c r="BM534">
        <v>29</v>
      </c>
      <c r="BN534" s="165" t="str">
        <f t="shared" si="160"/>
        <v>3年目一般会計繰入金29</v>
      </c>
      <c r="BO534" s="165" t="str">
        <f>IFERROR(+VLOOKUP(BN534,インプットシート!$B:$Z,25,0),"")</f>
        <v/>
      </c>
      <c r="BP534" s="165" t="str">
        <f>IFERROR(+VLOOKUP(BN534,インプットシート!$B:$Z,21,0),"")</f>
        <v/>
      </c>
      <c r="BQ534">
        <v>29</v>
      </c>
      <c r="BR534" s="165" t="str">
        <f t="shared" si="161"/>
        <v>3年目賃金（職員）29</v>
      </c>
      <c r="BS534" s="165" t="str">
        <f>IFERROR(+VLOOKUP(BR534,インプットシート!$B:$Z,25,0),"")</f>
        <v/>
      </c>
      <c r="BT534" s="165" t="str">
        <f>IFERROR(+VLOOKUP(BR534,インプットシート!$B:$Z,21,0),"")</f>
        <v/>
      </c>
    </row>
    <row r="535" spans="1:72">
      <c r="A535">
        <v>30</v>
      </c>
      <c r="B535" s="165" t="str">
        <f t="shared" si="144"/>
        <v>3年目謝金30</v>
      </c>
      <c r="C535" s="165" t="str">
        <f>IFERROR(+VLOOKUP(B535,インプットシート!$B:$Z,25,0),"")</f>
        <v/>
      </c>
      <c r="D535" s="165" t="str">
        <f>IFERROR(+VLOOKUP(B535,インプットシート!$B:$Z,21,0),"")</f>
        <v/>
      </c>
      <c r="E535">
        <v>30</v>
      </c>
      <c r="F535" s="165" t="str">
        <f t="shared" si="145"/>
        <v>3年目旅費30</v>
      </c>
      <c r="G535" s="165" t="str">
        <f>IFERROR(+VLOOKUP(F535,インプットシート!$B:$Z,25,0),"")</f>
        <v/>
      </c>
      <c r="H535" s="165" t="str">
        <f>IFERROR(+VLOOKUP(F535,インプットシート!$B:$Z,21,0),"")</f>
        <v/>
      </c>
      <c r="I535">
        <v>30</v>
      </c>
      <c r="J535" s="165" t="str">
        <f t="shared" si="146"/>
        <v>3年目賃金（アルバイト）30</v>
      </c>
      <c r="K535" s="165" t="str">
        <f>IFERROR(+VLOOKUP(J535,インプットシート!$B:$Z,25,0),"")</f>
        <v/>
      </c>
      <c r="L535" s="165" t="str">
        <f>IFERROR(+VLOOKUP(J535,インプットシート!$B:$Z,21,0),"")</f>
        <v/>
      </c>
      <c r="M535">
        <v>30</v>
      </c>
      <c r="N535" s="165" t="str">
        <f t="shared" si="147"/>
        <v>3年目家賃30</v>
      </c>
      <c r="O535" s="165" t="str">
        <f>IFERROR(+VLOOKUP(N535,インプットシート!$B:$Z,25,0),"")</f>
        <v/>
      </c>
      <c r="P535" s="165" t="str">
        <f>IFERROR(+VLOOKUP(N535,インプットシート!$B:$Z,21,0),"")</f>
        <v/>
      </c>
      <c r="Q535">
        <v>30</v>
      </c>
      <c r="R535" s="165" t="str">
        <f t="shared" si="148"/>
        <v>3年目光熱水費30</v>
      </c>
      <c r="S535" s="165" t="str">
        <f>IFERROR(+VLOOKUP(R535,インプットシート!$B:$Z,25,0),"")</f>
        <v/>
      </c>
      <c r="T535" s="165" t="str">
        <f>IFERROR(+VLOOKUP(R535,インプットシート!$B:$Z,21,0),"")</f>
        <v/>
      </c>
      <c r="U535">
        <v>30</v>
      </c>
      <c r="V535" s="165" t="str">
        <f t="shared" si="149"/>
        <v>3年目備品購入費30</v>
      </c>
      <c r="W535" s="165" t="str">
        <f>IFERROR(+VLOOKUP(V535,インプットシート!$B:$Z,25,0),"")</f>
        <v/>
      </c>
      <c r="X535" s="165" t="str">
        <f>IFERROR(+VLOOKUP(V535,インプットシート!$B:$Z,21,0),"")</f>
        <v/>
      </c>
      <c r="Y535">
        <v>30</v>
      </c>
      <c r="Z535" s="165" t="str">
        <f t="shared" si="150"/>
        <v>3年目消耗品費30</v>
      </c>
      <c r="AA535" s="165" t="str">
        <f>IFERROR(+VLOOKUP(Z535,インプットシート!$B:$Z,25,0),"")</f>
        <v/>
      </c>
      <c r="AB535" s="165" t="str">
        <f>IFERROR(+VLOOKUP(Z535,インプットシート!$B:$Z,21,0),"")</f>
        <v/>
      </c>
      <c r="AC535">
        <v>30</v>
      </c>
      <c r="AD535" s="165" t="str">
        <f t="shared" si="151"/>
        <v>3年目借料損料30</v>
      </c>
      <c r="AE535" s="165" t="str">
        <f>IFERROR(+VLOOKUP(AD535,インプットシート!$B:$Z,25,0),"")</f>
        <v/>
      </c>
      <c r="AF535" s="165" t="str">
        <f>IFERROR(+VLOOKUP(AD535,インプットシート!$B:$Z,21,0),"")</f>
        <v/>
      </c>
      <c r="AG535">
        <v>30</v>
      </c>
      <c r="AH535" s="165" t="str">
        <f t="shared" si="152"/>
        <v>3年目印刷製本費30</v>
      </c>
      <c r="AI535" s="165" t="str">
        <f>IFERROR(+VLOOKUP(AH535,インプットシート!$B:$Z,25,0),"")</f>
        <v/>
      </c>
      <c r="AJ535" s="165" t="str">
        <f>IFERROR(+VLOOKUP(AH535,インプットシート!$B:$Z,21,0),"")</f>
        <v/>
      </c>
      <c r="AK535">
        <v>30</v>
      </c>
      <c r="AL535" s="165" t="str">
        <f t="shared" si="153"/>
        <v>3年目通信運搬費30</v>
      </c>
      <c r="AM535" s="165" t="str">
        <f>IFERROR(+VLOOKUP(AL535,インプットシート!$B:$Z,25,0),"")</f>
        <v/>
      </c>
      <c r="AN535" s="165" t="str">
        <f>IFERROR(+VLOOKUP(AL535,インプットシート!$B:$Z,21,0),"")</f>
        <v/>
      </c>
      <c r="AO535">
        <v>30</v>
      </c>
      <c r="AP535" s="165" t="str">
        <f t="shared" si="154"/>
        <v>3年目委託費30</v>
      </c>
      <c r="AQ535" s="165" t="str">
        <f>IFERROR(+VLOOKUP(AP535,インプットシート!$B:$Z,25,0),"")</f>
        <v/>
      </c>
      <c r="AR535" s="165" t="str">
        <f>IFERROR(+VLOOKUP(AP535,インプットシート!$B:$Z,21,0),"")</f>
        <v/>
      </c>
      <c r="AS535">
        <v>30</v>
      </c>
      <c r="AT535" s="165" t="str">
        <f t="shared" si="155"/>
        <v>3年目雑役務費30</v>
      </c>
      <c r="AU535" s="165" t="str">
        <f>IFERROR(+VLOOKUP(AT535,インプットシート!$B:$Z,25,0),"")</f>
        <v/>
      </c>
      <c r="AV535" s="165" t="str">
        <f>IFERROR(+VLOOKUP(AT535,インプットシート!$B:$Z,21,0),"")</f>
        <v/>
      </c>
      <c r="AW535">
        <v>30</v>
      </c>
      <c r="AX535" s="165" t="str">
        <f t="shared" si="156"/>
        <v>3年目保険料30</v>
      </c>
      <c r="AY535" s="165" t="str">
        <f>IFERROR(+VLOOKUP(AX535,インプットシート!$B:$Z,25,0),"")</f>
        <v/>
      </c>
      <c r="AZ535" s="165" t="str">
        <f>IFERROR(+VLOOKUP(AX535,インプットシート!$B:$Z,21,0),"")</f>
        <v/>
      </c>
      <c r="BA535">
        <v>30</v>
      </c>
      <c r="BB535" s="165" t="str">
        <f t="shared" si="157"/>
        <v>3年目その他の経費30</v>
      </c>
      <c r="BC535" s="165" t="str">
        <f>IFERROR(+VLOOKUP(BB535,インプットシート!$B:$Z,25,0),"")</f>
        <v/>
      </c>
      <c r="BD535" s="165" t="str">
        <f>IFERROR(+VLOOKUP(BB535,インプットシート!$B:$Z,21,0),"")</f>
        <v/>
      </c>
      <c r="BE535">
        <v>30</v>
      </c>
      <c r="BF535" s="165" t="str">
        <f t="shared" si="158"/>
        <v>3年目参加費収入30</v>
      </c>
      <c r="BG535" s="165" t="str">
        <f>IFERROR(+VLOOKUP(BF535,インプットシート!$B:$Z,25,0),"")</f>
        <v/>
      </c>
      <c r="BH535" s="165" t="str">
        <f>IFERROR(+VLOOKUP(BF535,インプットシート!$B:$Z,21,0),"")</f>
        <v/>
      </c>
      <c r="BI535">
        <v>30</v>
      </c>
      <c r="BJ535" s="165" t="str">
        <f t="shared" si="159"/>
        <v>3年目寄付金・協賛金収入30</v>
      </c>
      <c r="BK535" s="165" t="str">
        <f>IFERROR(+VLOOKUP(BJ535,インプットシート!$B:$Z,25,0),"")</f>
        <v/>
      </c>
      <c r="BL535" s="165" t="str">
        <f>IFERROR(+VLOOKUP(BJ535,インプットシート!$B:$Z,21,0),"")</f>
        <v/>
      </c>
      <c r="BM535">
        <v>30</v>
      </c>
      <c r="BN535" s="165" t="str">
        <f t="shared" si="160"/>
        <v>3年目一般会計繰入金30</v>
      </c>
      <c r="BO535" s="165" t="str">
        <f>IFERROR(+VLOOKUP(BN535,インプットシート!$B:$Z,25,0),"")</f>
        <v/>
      </c>
      <c r="BP535" s="165" t="str">
        <f>IFERROR(+VLOOKUP(BN535,インプットシート!$B:$Z,21,0),"")</f>
        <v/>
      </c>
      <c r="BQ535">
        <v>30</v>
      </c>
      <c r="BR535" s="165" t="str">
        <f t="shared" si="161"/>
        <v>3年目賃金（職員）30</v>
      </c>
      <c r="BS535" s="165" t="str">
        <f>IFERROR(+VLOOKUP(BR535,インプットシート!$B:$Z,25,0),"")</f>
        <v/>
      </c>
      <c r="BT535" s="165" t="str">
        <f>IFERROR(+VLOOKUP(BR535,インプットシート!$B:$Z,21,0),"")</f>
        <v/>
      </c>
    </row>
    <row r="536" spans="1:72">
      <c r="A536">
        <v>31</v>
      </c>
      <c r="B536" s="165" t="str">
        <f t="shared" si="144"/>
        <v>3年目謝金31</v>
      </c>
      <c r="C536" s="165" t="str">
        <f>IFERROR(+VLOOKUP(B536,インプットシート!$B:$Z,25,0),"")</f>
        <v/>
      </c>
      <c r="D536" s="165" t="str">
        <f>IFERROR(+VLOOKUP(B536,インプットシート!$B:$Z,21,0),"")</f>
        <v/>
      </c>
      <c r="E536">
        <v>31</v>
      </c>
      <c r="F536" s="165" t="str">
        <f t="shared" si="145"/>
        <v>3年目旅費31</v>
      </c>
      <c r="G536" s="165" t="str">
        <f>IFERROR(+VLOOKUP(F536,インプットシート!$B:$Z,25,0),"")</f>
        <v/>
      </c>
      <c r="H536" s="165" t="str">
        <f>IFERROR(+VLOOKUP(F536,インプットシート!$B:$Z,21,0),"")</f>
        <v/>
      </c>
      <c r="I536">
        <v>31</v>
      </c>
      <c r="J536" s="165" t="str">
        <f t="shared" si="146"/>
        <v>3年目賃金（アルバイト）31</v>
      </c>
      <c r="K536" s="165" t="str">
        <f>IFERROR(+VLOOKUP(J536,インプットシート!$B:$Z,25,0),"")</f>
        <v/>
      </c>
      <c r="L536" s="165" t="str">
        <f>IFERROR(+VLOOKUP(J536,インプットシート!$B:$Z,21,0),"")</f>
        <v/>
      </c>
      <c r="M536">
        <v>31</v>
      </c>
      <c r="N536" s="165" t="str">
        <f t="shared" si="147"/>
        <v>3年目家賃31</v>
      </c>
      <c r="O536" s="165" t="str">
        <f>IFERROR(+VLOOKUP(N536,インプットシート!$B:$Z,25,0),"")</f>
        <v/>
      </c>
      <c r="P536" s="165" t="str">
        <f>IFERROR(+VLOOKUP(N536,インプットシート!$B:$Z,21,0),"")</f>
        <v/>
      </c>
      <c r="Q536">
        <v>31</v>
      </c>
      <c r="R536" s="165" t="str">
        <f t="shared" si="148"/>
        <v>3年目光熱水費31</v>
      </c>
      <c r="S536" s="165" t="str">
        <f>IFERROR(+VLOOKUP(R536,インプットシート!$B:$Z,25,0),"")</f>
        <v/>
      </c>
      <c r="T536" s="165" t="str">
        <f>IFERROR(+VLOOKUP(R536,インプットシート!$B:$Z,21,0),"")</f>
        <v/>
      </c>
      <c r="U536">
        <v>31</v>
      </c>
      <c r="V536" s="165" t="str">
        <f t="shared" si="149"/>
        <v>3年目備品購入費31</v>
      </c>
      <c r="W536" s="165" t="str">
        <f>IFERROR(+VLOOKUP(V536,インプットシート!$B:$Z,25,0),"")</f>
        <v/>
      </c>
      <c r="X536" s="165" t="str">
        <f>IFERROR(+VLOOKUP(V536,インプットシート!$B:$Z,21,0),"")</f>
        <v/>
      </c>
      <c r="Y536">
        <v>31</v>
      </c>
      <c r="Z536" s="165" t="str">
        <f t="shared" si="150"/>
        <v>3年目消耗品費31</v>
      </c>
      <c r="AA536" s="165" t="str">
        <f>IFERROR(+VLOOKUP(Z536,インプットシート!$B:$Z,25,0),"")</f>
        <v/>
      </c>
      <c r="AB536" s="165" t="str">
        <f>IFERROR(+VLOOKUP(Z536,インプットシート!$B:$Z,21,0),"")</f>
        <v/>
      </c>
      <c r="AC536">
        <v>31</v>
      </c>
      <c r="AD536" s="165" t="str">
        <f t="shared" si="151"/>
        <v>3年目借料損料31</v>
      </c>
      <c r="AE536" s="165" t="str">
        <f>IFERROR(+VLOOKUP(AD536,インプットシート!$B:$Z,25,0),"")</f>
        <v/>
      </c>
      <c r="AF536" s="165" t="str">
        <f>IFERROR(+VLOOKUP(AD536,インプットシート!$B:$Z,21,0),"")</f>
        <v/>
      </c>
      <c r="AG536">
        <v>31</v>
      </c>
      <c r="AH536" s="165" t="str">
        <f t="shared" si="152"/>
        <v>3年目印刷製本費31</v>
      </c>
      <c r="AI536" s="165" t="str">
        <f>IFERROR(+VLOOKUP(AH536,インプットシート!$B:$Z,25,0),"")</f>
        <v/>
      </c>
      <c r="AJ536" s="165" t="str">
        <f>IFERROR(+VLOOKUP(AH536,インプットシート!$B:$Z,21,0),"")</f>
        <v/>
      </c>
      <c r="AK536">
        <v>31</v>
      </c>
      <c r="AL536" s="165" t="str">
        <f t="shared" si="153"/>
        <v>3年目通信運搬費31</v>
      </c>
      <c r="AM536" s="165" t="str">
        <f>IFERROR(+VLOOKUP(AL536,インプットシート!$B:$Z,25,0),"")</f>
        <v/>
      </c>
      <c r="AN536" s="165" t="str">
        <f>IFERROR(+VLOOKUP(AL536,インプットシート!$B:$Z,21,0),"")</f>
        <v/>
      </c>
      <c r="AO536">
        <v>31</v>
      </c>
      <c r="AP536" s="165" t="str">
        <f t="shared" si="154"/>
        <v>3年目委託費31</v>
      </c>
      <c r="AQ536" s="165" t="str">
        <f>IFERROR(+VLOOKUP(AP536,インプットシート!$B:$Z,25,0),"")</f>
        <v/>
      </c>
      <c r="AR536" s="165" t="str">
        <f>IFERROR(+VLOOKUP(AP536,インプットシート!$B:$Z,21,0),"")</f>
        <v/>
      </c>
      <c r="AS536">
        <v>31</v>
      </c>
      <c r="AT536" s="165" t="str">
        <f t="shared" si="155"/>
        <v>3年目雑役務費31</v>
      </c>
      <c r="AU536" s="165" t="str">
        <f>IFERROR(+VLOOKUP(AT536,インプットシート!$B:$Z,25,0),"")</f>
        <v/>
      </c>
      <c r="AV536" s="165" t="str">
        <f>IFERROR(+VLOOKUP(AT536,インプットシート!$B:$Z,21,0),"")</f>
        <v/>
      </c>
      <c r="AW536">
        <v>31</v>
      </c>
      <c r="AX536" s="165" t="str">
        <f t="shared" si="156"/>
        <v>3年目保険料31</v>
      </c>
      <c r="AY536" s="165" t="str">
        <f>IFERROR(+VLOOKUP(AX536,インプットシート!$B:$Z,25,0),"")</f>
        <v/>
      </c>
      <c r="AZ536" s="165" t="str">
        <f>IFERROR(+VLOOKUP(AX536,インプットシート!$B:$Z,21,0),"")</f>
        <v/>
      </c>
      <c r="BA536">
        <v>31</v>
      </c>
      <c r="BB536" s="165" t="str">
        <f t="shared" si="157"/>
        <v>3年目その他の経費31</v>
      </c>
      <c r="BC536" s="165" t="str">
        <f>IFERROR(+VLOOKUP(BB536,インプットシート!$B:$Z,25,0),"")</f>
        <v/>
      </c>
      <c r="BD536" s="165" t="str">
        <f>IFERROR(+VLOOKUP(BB536,インプットシート!$B:$Z,21,0),"")</f>
        <v/>
      </c>
      <c r="BE536">
        <v>31</v>
      </c>
      <c r="BF536" s="165" t="str">
        <f t="shared" si="158"/>
        <v>3年目参加費収入31</v>
      </c>
      <c r="BG536" s="165" t="str">
        <f>IFERROR(+VLOOKUP(BF536,インプットシート!$B:$Z,25,0),"")</f>
        <v/>
      </c>
      <c r="BH536" s="165" t="str">
        <f>IFERROR(+VLOOKUP(BF536,インプットシート!$B:$Z,21,0),"")</f>
        <v/>
      </c>
      <c r="BI536">
        <v>31</v>
      </c>
      <c r="BJ536" s="165" t="str">
        <f t="shared" si="159"/>
        <v>3年目寄付金・協賛金収入31</v>
      </c>
      <c r="BK536" s="165" t="str">
        <f>IFERROR(+VLOOKUP(BJ536,インプットシート!$B:$Z,25,0),"")</f>
        <v/>
      </c>
      <c r="BL536" s="165" t="str">
        <f>IFERROR(+VLOOKUP(BJ536,インプットシート!$B:$Z,21,0),"")</f>
        <v/>
      </c>
      <c r="BM536">
        <v>31</v>
      </c>
      <c r="BN536" s="165" t="str">
        <f t="shared" si="160"/>
        <v>3年目一般会計繰入金31</v>
      </c>
      <c r="BO536" s="165" t="str">
        <f>IFERROR(+VLOOKUP(BN536,インプットシート!$B:$Z,25,0),"")</f>
        <v/>
      </c>
      <c r="BP536" s="165" t="str">
        <f>IFERROR(+VLOOKUP(BN536,インプットシート!$B:$Z,21,0),"")</f>
        <v/>
      </c>
      <c r="BQ536">
        <v>31</v>
      </c>
      <c r="BR536" s="165" t="str">
        <f t="shared" si="161"/>
        <v>3年目賃金（職員）31</v>
      </c>
      <c r="BS536" s="165" t="str">
        <f>IFERROR(+VLOOKUP(BR536,インプットシート!$B:$Z,25,0),"")</f>
        <v/>
      </c>
      <c r="BT536" s="165" t="str">
        <f>IFERROR(+VLOOKUP(BR536,インプットシート!$B:$Z,21,0),"")</f>
        <v/>
      </c>
    </row>
    <row r="537" spans="1:72">
      <c r="A537">
        <v>32</v>
      </c>
      <c r="B537" s="165" t="str">
        <f t="shared" si="144"/>
        <v>3年目謝金32</v>
      </c>
      <c r="C537" s="165" t="str">
        <f>IFERROR(+VLOOKUP(B537,インプットシート!$B:$Z,25,0),"")</f>
        <v/>
      </c>
      <c r="D537" s="165" t="str">
        <f>IFERROR(+VLOOKUP(B537,インプットシート!$B:$Z,21,0),"")</f>
        <v/>
      </c>
      <c r="E537">
        <v>32</v>
      </c>
      <c r="F537" s="165" t="str">
        <f t="shared" si="145"/>
        <v>3年目旅費32</v>
      </c>
      <c r="G537" s="165" t="str">
        <f>IFERROR(+VLOOKUP(F537,インプットシート!$B:$Z,25,0),"")</f>
        <v/>
      </c>
      <c r="H537" s="165" t="str">
        <f>IFERROR(+VLOOKUP(F537,インプットシート!$B:$Z,21,0),"")</f>
        <v/>
      </c>
      <c r="I537">
        <v>32</v>
      </c>
      <c r="J537" s="165" t="str">
        <f t="shared" si="146"/>
        <v>3年目賃金（アルバイト）32</v>
      </c>
      <c r="K537" s="165" t="str">
        <f>IFERROR(+VLOOKUP(J537,インプットシート!$B:$Z,25,0),"")</f>
        <v/>
      </c>
      <c r="L537" s="165" t="str">
        <f>IFERROR(+VLOOKUP(J537,インプットシート!$B:$Z,21,0),"")</f>
        <v/>
      </c>
      <c r="M537">
        <v>32</v>
      </c>
      <c r="N537" s="165" t="str">
        <f t="shared" si="147"/>
        <v>3年目家賃32</v>
      </c>
      <c r="O537" s="165" t="str">
        <f>IFERROR(+VLOOKUP(N537,インプットシート!$B:$Z,25,0),"")</f>
        <v/>
      </c>
      <c r="P537" s="165" t="str">
        <f>IFERROR(+VLOOKUP(N537,インプットシート!$B:$Z,21,0),"")</f>
        <v/>
      </c>
      <c r="Q537">
        <v>32</v>
      </c>
      <c r="R537" s="165" t="str">
        <f t="shared" si="148"/>
        <v>3年目光熱水費32</v>
      </c>
      <c r="S537" s="165" t="str">
        <f>IFERROR(+VLOOKUP(R537,インプットシート!$B:$Z,25,0),"")</f>
        <v/>
      </c>
      <c r="T537" s="165" t="str">
        <f>IFERROR(+VLOOKUP(R537,インプットシート!$B:$Z,21,0),"")</f>
        <v/>
      </c>
      <c r="U537">
        <v>32</v>
      </c>
      <c r="V537" s="165" t="str">
        <f t="shared" si="149"/>
        <v>3年目備品購入費32</v>
      </c>
      <c r="W537" s="165" t="str">
        <f>IFERROR(+VLOOKUP(V537,インプットシート!$B:$Z,25,0),"")</f>
        <v/>
      </c>
      <c r="X537" s="165" t="str">
        <f>IFERROR(+VLOOKUP(V537,インプットシート!$B:$Z,21,0),"")</f>
        <v/>
      </c>
      <c r="Y537">
        <v>32</v>
      </c>
      <c r="Z537" s="165" t="str">
        <f t="shared" si="150"/>
        <v>3年目消耗品費32</v>
      </c>
      <c r="AA537" s="165" t="str">
        <f>IFERROR(+VLOOKUP(Z537,インプットシート!$B:$Z,25,0),"")</f>
        <v/>
      </c>
      <c r="AB537" s="165" t="str">
        <f>IFERROR(+VLOOKUP(Z537,インプットシート!$B:$Z,21,0),"")</f>
        <v/>
      </c>
      <c r="AC537">
        <v>32</v>
      </c>
      <c r="AD537" s="165" t="str">
        <f t="shared" si="151"/>
        <v>3年目借料損料32</v>
      </c>
      <c r="AE537" s="165" t="str">
        <f>IFERROR(+VLOOKUP(AD537,インプットシート!$B:$Z,25,0),"")</f>
        <v/>
      </c>
      <c r="AF537" s="165" t="str">
        <f>IFERROR(+VLOOKUP(AD537,インプットシート!$B:$Z,21,0),"")</f>
        <v/>
      </c>
      <c r="AG537">
        <v>32</v>
      </c>
      <c r="AH537" s="165" t="str">
        <f t="shared" si="152"/>
        <v>3年目印刷製本費32</v>
      </c>
      <c r="AI537" s="165" t="str">
        <f>IFERROR(+VLOOKUP(AH537,インプットシート!$B:$Z,25,0),"")</f>
        <v/>
      </c>
      <c r="AJ537" s="165" t="str">
        <f>IFERROR(+VLOOKUP(AH537,インプットシート!$B:$Z,21,0),"")</f>
        <v/>
      </c>
      <c r="AK537">
        <v>32</v>
      </c>
      <c r="AL537" s="165" t="str">
        <f t="shared" si="153"/>
        <v>3年目通信運搬費32</v>
      </c>
      <c r="AM537" s="165" t="str">
        <f>IFERROR(+VLOOKUP(AL537,インプットシート!$B:$Z,25,0),"")</f>
        <v/>
      </c>
      <c r="AN537" s="165" t="str">
        <f>IFERROR(+VLOOKUP(AL537,インプットシート!$B:$Z,21,0),"")</f>
        <v/>
      </c>
      <c r="AO537">
        <v>32</v>
      </c>
      <c r="AP537" s="165" t="str">
        <f t="shared" si="154"/>
        <v>3年目委託費32</v>
      </c>
      <c r="AQ537" s="165" t="str">
        <f>IFERROR(+VLOOKUP(AP537,インプットシート!$B:$Z,25,0),"")</f>
        <v/>
      </c>
      <c r="AR537" s="165" t="str">
        <f>IFERROR(+VLOOKUP(AP537,インプットシート!$B:$Z,21,0),"")</f>
        <v/>
      </c>
      <c r="AS537">
        <v>32</v>
      </c>
      <c r="AT537" s="165" t="str">
        <f t="shared" si="155"/>
        <v>3年目雑役務費32</v>
      </c>
      <c r="AU537" s="165" t="str">
        <f>IFERROR(+VLOOKUP(AT537,インプットシート!$B:$Z,25,0),"")</f>
        <v/>
      </c>
      <c r="AV537" s="165" t="str">
        <f>IFERROR(+VLOOKUP(AT537,インプットシート!$B:$Z,21,0),"")</f>
        <v/>
      </c>
      <c r="AW537">
        <v>32</v>
      </c>
      <c r="AX537" s="165" t="str">
        <f t="shared" si="156"/>
        <v>3年目保険料32</v>
      </c>
      <c r="AY537" s="165" t="str">
        <f>IFERROR(+VLOOKUP(AX537,インプットシート!$B:$Z,25,0),"")</f>
        <v/>
      </c>
      <c r="AZ537" s="165" t="str">
        <f>IFERROR(+VLOOKUP(AX537,インプットシート!$B:$Z,21,0),"")</f>
        <v/>
      </c>
      <c r="BA537">
        <v>32</v>
      </c>
      <c r="BB537" s="165" t="str">
        <f t="shared" si="157"/>
        <v>3年目その他の経費32</v>
      </c>
      <c r="BC537" s="165" t="str">
        <f>IFERROR(+VLOOKUP(BB537,インプットシート!$B:$Z,25,0),"")</f>
        <v/>
      </c>
      <c r="BD537" s="165" t="str">
        <f>IFERROR(+VLOOKUP(BB537,インプットシート!$B:$Z,21,0),"")</f>
        <v/>
      </c>
      <c r="BE537">
        <v>32</v>
      </c>
      <c r="BF537" s="165" t="str">
        <f t="shared" si="158"/>
        <v>3年目参加費収入32</v>
      </c>
      <c r="BG537" s="165" t="str">
        <f>IFERROR(+VLOOKUP(BF537,インプットシート!$B:$Z,25,0),"")</f>
        <v/>
      </c>
      <c r="BH537" s="165" t="str">
        <f>IFERROR(+VLOOKUP(BF537,インプットシート!$B:$Z,21,0),"")</f>
        <v/>
      </c>
      <c r="BI537">
        <v>32</v>
      </c>
      <c r="BJ537" s="165" t="str">
        <f t="shared" si="159"/>
        <v>3年目寄付金・協賛金収入32</v>
      </c>
      <c r="BK537" s="165" t="str">
        <f>IFERROR(+VLOOKUP(BJ537,インプットシート!$B:$Z,25,0),"")</f>
        <v/>
      </c>
      <c r="BL537" s="165" t="str">
        <f>IFERROR(+VLOOKUP(BJ537,インプットシート!$B:$Z,21,0),"")</f>
        <v/>
      </c>
      <c r="BM537">
        <v>32</v>
      </c>
      <c r="BN537" s="165" t="str">
        <f t="shared" si="160"/>
        <v>3年目一般会計繰入金32</v>
      </c>
      <c r="BO537" s="165" t="str">
        <f>IFERROR(+VLOOKUP(BN537,インプットシート!$B:$Z,25,0),"")</f>
        <v/>
      </c>
      <c r="BP537" s="165" t="str">
        <f>IFERROR(+VLOOKUP(BN537,インプットシート!$B:$Z,21,0),"")</f>
        <v/>
      </c>
      <c r="BQ537">
        <v>32</v>
      </c>
      <c r="BR537" s="165" t="str">
        <f t="shared" si="161"/>
        <v>3年目賃金（職員）32</v>
      </c>
      <c r="BS537" s="165" t="str">
        <f>IFERROR(+VLOOKUP(BR537,インプットシート!$B:$Z,25,0),"")</f>
        <v/>
      </c>
      <c r="BT537" s="165" t="str">
        <f>IFERROR(+VLOOKUP(BR537,インプットシート!$B:$Z,21,0),"")</f>
        <v/>
      </c>
    </row>
    <row r="538" spans="1:72">
      <c r="A538">
        <v>33</v>
      </c>
      <c r="B538" s="165" t="str">
        <f t="shared" si="144"/>
        <v>3年目謝金33</v>
      </c>
      <c r="C538" s="165" t="str">
        <f>IFERROR(+VLOOKUP(B538,インプットシート!$B:$Z,25,0),"")</f>
        <v/>
      </c>
      <c r="D538" s="165" t="str">
        <f>IFERROR(+VLOOKUP(B538,インプットシート!$B:$Z,21,0),"")</f>
        <v/>
      </c>
      <c r="E538">
        <v>33</v>
      </c>
      <c r="F538" s="165" t="str">
        <f t="shared" si="145"/>
        <v>3年目旅費33</v>
      </c>
      <c r="G538" s="165" t="str">
        <f>IFERROR(+VLOOKUP(F538,インプットシート!$B:$Z,25,0),"")</f>
        <v/>
      </c>
      <c r="H538" s="165" t="str">
        <f>IFERROR(+VLOOKUP(F538,インプットシート!$B:$Z,21,0),"")</f>
        <v/>
      </c>
      <c r="I538">
        <v>33</v>
      </c>
      <c r="J538" s="165" t="str">
        <f t="shared" si="146"/>
        <v>3年目賃金（アルバイト）33</v>
      </c>
      <c r="K538" s="165" t="str">
        <f>IFERROR(+VLOOKUP(J538,インプットシート!$B:$Z,25,0),"")</f>
        <v/>
      </c>
      <c r="L538" s="165" t="str">
        <f>IFERROR(+VLOOKUP(J538,インプットシート!$B:$Z,21,0),"")</f>
        <v/>
      </c>
      <c r="M538">
        <v>33</v>
      </c>
      <c r="N538" s="165" t="str">
        <f t="shared" si="147"/>
        <v>3年目家賃33</v>
      </c>
      <c r="O538" s="165" t="str">
        <f>IFERROR(+VLOOKUP(N538,インプットシート!$B:$Z,25,0),"")</f>
        <v/>
      </c>
      <c r="P538" s="165" t="str">
        <f>IFERROR(+VLOOKUP(N538,インプットシート!$B:$Z,21,0),"")</f>
        <v/>
      </c>
      <c r="Q538">
        <v>33</v>
      </c>
      <c r="R538" s="165" t="str">
        <f t="shared" si="148"/>
        <v>3年目光熱水費33</v>
      </c>
      <c r="S538" s="165" t="str">
        <f>IFERROR(+VLOOKUP(R538,インプットシート!$B:$Z,25,0),"")</f>
        <v/>
      </c>
      <c r="T538" s="165" t="str">
        <f>IFERROR(+VLOOKUP(R538,インプットシート!$B:$Z,21,0),"")</f>
        <v/>
      </c>
      <c r="U538">
        <v>33</v>
      </c>
      <c r="V538" s="165" t="str">
        <f t="shared" si="149"/>
        <v>3年目備品購入費33</v>
      </c>
      <c r="W538" s="165" t="str">
        <f>IFERROR(+VLOOKUP(V538,インプットシート!$B:$Z,25,0),"")</f>
        <v/>
      </c>
      <c r="X538" s="165" t="str">
        <f>IFERROR(+VLOOKUP(V538,インプットシート!$B:$Z,21,0),"")</f>
        <v/>
      </c>
      <c r="Y538">
        <v>33</v>
      </c>
      <c r="Z538" s="165" t="str">
        <f t="shared" si="150"/>
        <v>3年目消耗品費33</v>
      </c>
      <c r="AA538" s="165" t="str">
        <f>IFERROR(+VLOOKUP(Z538,インプットシート!$B:$Z,25,0),"")</f>
        <v/>
      </c>
      <c r="AB538" s="165" t="str">
        <f>IFERROR(+VLOOKUP(Z538,インプットシート!$B:$Z,21,0),"")</f>
        <v/>
      </c>
      <c r="AC538">
        <v>33</v>
      </c>
      <c r="AD538" s="165" t="str">
        <f t="shared" si="151"/>
        <v>3年目借料損料33</v>
      </c>
      <c r="AE538" s="165" t="str">
        <f>IFERROR(+VLOOKUP(AD538,インプットシート!$B:$Z,25,0),"")</f>
        <v/>
      </c>
      <c r="AF538" s="165" t="str">
        <f>IFERROR(+VLOOKUP(AD538,インプットシート!$B:$Z,21,0),"")</f>
        <v/>
      </c>
      <c r="AG538">
        <v>33</v>
      </c>
      <c r="AH538" s="165" t="str">
        <f t="shared" si="152"/>
        <v>3年目印刷製本費33</v>
      </c>
      <c r="AI538" s="165" t="str">
        <f>IFERROR(+VLOOKUP(AH538,インプットシート!$B:$Z,25,0),"")</f>
        <v/>
      </c>
      <c r="AJ538" s="165" t="str">
        <f>IFERROR(+VLOOKUP(AH538,インプットシート!$B:$Z,21,0),"")</f>
        <v/>
      </c>
      <c r="AK538">
        <v>33</v>
      </c>
      <c r="AL538" s="165" t="str">
        <f t="shared" si="153"/>
        <v>3年目通信運搬費33</v>
      </c>
      <c r="AM538" s="165" t="str">
        <f>IFERROR(+VLOOKUP(AL538,インプットシート!$B:$Z,25,0),"")</f>
        <v/>
      </c>
      <c r="AN538" s="165" t="str">
        <f>IFERROR(+VLOOKUP(AL538,インプットシート!$B:$Z,21,0),"")</f>
        <v/>
      </c>
      <c r="AO538">
        <v>33</v>
      </c>
      <c r="AP538" s="165" t="str">
        <f t="shared" si="154"/>
        <v>3年目委託費33</v>
      </c>
      <c r="AQ538" s="165" t="str">
        <f>IFERROR(+VLOOKUP(AP538,インプットシート!$B:$Z,25,0),"")</f>
        <v/>
      </c>
      <c r="AR538" s="165" t="str">
        <f>IFERROR(+VLOOKUP(AP538,インプットシート!$B:$Z,21,0),"")</f>
        <v/>
      </c>
      <c r="AS538">
        <v>33</v>
      </c>
      <c r="AT538" s="165" t="str">
        <f t="shared" si="155"/>
        <v>3年目雑役務費33</v>
      </c>
      <c r="AU538" s="165" t="str">
        <f>IFERROR(+VLOOKUP(AT538,インプットシート!$B:$Z,25,0),"")</f>
        <v/>
      </c>
      <c r="AV538" s="165" t="str">
        <f>IFERROR(+VLOOKUP(AT538,インプットシート!$B:$Z,21,0),"")</f>
        <v/>
      </c>
      <c r="AW538">
        <v>33</v>
      </c>
      <c r="AX538" s="165" t="str">
        <f t="shared" si="156"/>
        <v>3年目保険料33</v>
      </c>
      <c r="AY538" s="165" t="str">
        <f>IFERROR(+VLOOKUP(AX538,インプットシート!$B:$Z,25,0),"")</f>
        <v/>
      </c>
      <c r="AZ538" s="165" t="str">
        <f>IFERROR(+VLOOKUP(AX538,インプットシート!$B:$Z,21,0),"")</f>
        <v/>
      </c>
      <c r="BA538">
        <v>33</v>
      </c>
      <c r="BB538" s="165" t="str">
        <f t="shared" si="157"/>
        <v>3年目その他の経費33</v>
      </c>
      <c r="BC538" s="165" t="str">
        <f>IFERROR(+VLOOKUP(BB538,インプットシート!$B:$Z,25,0),"")</f>
        <v/>
      </c>
      <c r="BD538" s="165" t="str">
        <f>IFERROR(+VLOOKUP(BB538,インプットシート!$B:$Z,21,0),"")</f>
        <v/>
      </c>
      <c r="BE538">
        <v>33</v>
      </c>
      <c r="BF538" s="165" t="str">
        <f t="shared" si="158"/>
        <v>3年目参加費収入33</v>
      </c>
      <c r="BG538" s="165" t="str">
        <f>IFERROR(+VLOOKUP(BF538,インプットシート!$B:$Z,25,0),"")</f>
        <v/>
      </c>
      <c r="BH538" s="165" t="str">
        <f>IFERROR(+VLOOKUP(BF538,インプットシート!$B:$Z,21,0),"")</f>
        <v/>
      </c>
      <c r="BI538">
        <v>33</v>
      </c>
      <c r="BJ538" s="165" t="str">
        <f t="shared" si="159"/>
        <v>3年目寄付金・協賛金収入33</v>
      </c>
      <c r="BK538" s="165" t="str">
        <f>IFERROR(+VLOOKUP(BJ538,インプットシート!$B:$Z,25,0),"")</f>
        <v/>
      </c>
      <c r="BL538" s="165" t="str">
        <f>IFERROR(+VLOOKUP(BJ538,インプットシート!$B:$Z,21,0),"")</f>
        <v/>
      </c>
      <c r="BM538">
        <v>33</v>
      </c>
      <c r="BN538" s="165" t="str">
        <f t="shared" si="160"/>
        <v>3年目一般会計繰入金33</v>
      </c>
      <c r="BO538" s="165" t="str">
        <f>IFERROR(+VLOOKUP(BN538,インプットシート!$B:$Z,25,0),"")</f>
        <v/>
      </c>
      <c r="BP538" s="165" t="str">
        <f>IFERROR(+VLOOKUP(BN538,インプットシート!$B:$Z,21,0),"")</f>
        <v/>
      </c>
      <c r="BQ538">
        <v>33</v>
      </c>
      <c r="BR538" s="165" t="str">
        <f t="shared" si="161"/>
        <v>3年目賃金（職員）33</v>
      </c>
      <c r="BS538" s="165" t="str">
        <f>IFERROR(+VLOOKUP(BR538,インプットシート!$B:$Z,25,0),"")</f>
        <v/>
      </c>
      <c r="BT538" s="165" t="str">
        <f>IFERROR(+VLOOKUP(BR538,インプットシート!$B:$Z,21,0),"")</f>
        <v/>
      </c>
    </row>
    <row r="539" spans="1:72">
      <c r="A539">
        <v>34</v>
      </c>
      <c r="B539" s="165" t="str">
        <f t="shared" si="144"/>
        <v>3年目謝金34</v>
      </c>
      <c r="C539" s="165" t="str">
        <f>IFERROR(+VLOOKUP(B539,インプットシート!$B:$Z,25,0),"")</f>
        <v/>
      </c>
      <c r="D539" s="165" t="str">
        <f>IFERROR(+VLOOKUP(B539,インプットシート!$B:$Z,21,0),"")</f>
        <v/>
      </c>
      <c r="E539">
        <v>34</v>
      </c>
      <c r="F539" s="165" t="str">
        <f t="shared" si="145"/>
        <v>3年目旅費34</v>
      </c>
      <c r="G539" s="165" t="str">
        <f>IFERROR(+VLOOKUP(F539,インプットシート!$B:$Z,25,0),"")</f>
        <v/>
      </c>
      <c r="H539" s="165" t="str">
        <f>IFERROR(+VLOOKUP(F539,インプットシート!$B:$Z,21,0),"")</f>
        <v/>
      </c>
      <c r="I539">
        <v>34</v>
      </c>
      <c r="J539" s="165" t="str">
        <f t="shared" si="146"/>
        <v>3年目賃金（アルバイト）34</v>
      </c>
      <c r="K539" s="165" t="str">
        <f>IFERROR(+VLOOKUP(J539,インプットシート!$B:$Z,25,0),"")</f>
        <v/>
      </c>
      <c r="L539" s="165" t="str">
        <f>IFERROR(+VLOOKUP(J539,インプットシート!$B:$Z,21,0),"")</f>
        <v/>
      </c>
      <c r="M539">
        <v>34</v>
      </c>
      <c r="N539" s="165" t="str">
        <f t="shared" si="147"/>
        <v>3年目家賃34</v>
      </c>
      <c r="O539" s="165" t="str">
        <f>IFERROR(+VLOOKUP(N539,インプットシート!$B:$Z,25,0),"")</f>
        <v/>
      </c>
      <c r="P539" s="165" t="str">
        <f>IFERROR(+VLOOKUP(N539,インプットシート!$B:$Z,21,0),"")</f>
        <v/>
      </c>
      <c r="Q539">
        <v>34</v>
      </c>
      <c r="R539" s="165" t="str">
        <f t="shared" si="148"/>
        <v>3年目光熱水費34</v>
      </c>
      <c r="S539" s="165" t="str">
        <f>IFERROR(+VLOOKUP(R539,インプットシート!$B:$Z,25,0),"")</f>
        <v/>
      </c>
      <c r="T539" s="165" t="str">
        <f>IFERROR(+VLOOKUP(R539,インプットシート!$B:$Z,21,0),"")</f>
        <v/>
      </c>
      <c r="U539">
        <v>34</v>
      </c>
      <c r="V539" s="165" t="str">
        <f t="shared" si="149"/>
        <v>3年目備品購入費34</v>
      </c>
      <c r="W539" s="165" t="str">
        <f>IFERROR(+VLOOKUP(V539,インプットシート!$B:$Z,25,0),"")</f>
        <v/>
      </c>
      <c r="X539" s="165" t="str">
        <f>IFERROR(+VLOOKUP(V539,インプットシート!$B:$Z,21,0),"")</f>
        <v/>
      </c>
      <c r="Y539">
        <v>34</v>
      </c>
      <c r="Z539" s="165" t="str">
        <f t="shared" si="150"/>
        <v>3年目消耗品費34</v>
      </c>
      <c r="AA539" s="165" t="str">
        <f>IFERROR(+VLOOKUP(Z539,インプットシート!$B:$Z,25,0),"")</f>
        <v/>
      </c>
      <c r="AB539" s="165" t="str">
        <f>IFERROR(+VLOOKUP(Z539,インプットシート!$B:$Z,21,0),"")</f>
        <v/>
      </c>
      <c r="AC539">
        <v>34</v>
      </c>
      <c r="AD539" s="165" t="str">
        <f t="shared" si="151"/>
        <v>3年目借料損料34</v>
      </c>
      <c r="AE539" s="165" t="str">
        <f>IFERROR(+VLOOKUP(AD539,インプットシート!$B:$Z,25,0),"")</f>
        <v/>
      </c>
      <c r="AF539" s="165" t="str">
        <f>IFERROR(+VLOOKUP(AD539,インプットシート!$B:$Z,21,0),"")</f>
        <v/>
      </c>
      <c r="AG539">
        <v>34</v>
      </c>
      <c r="AH539" s="165" t="str">
        <f t="shared" si="152"/>
        <v>3年目印刷製本費34</v>
      </c>
      <c r="AI539" s="165" t="str">
        <f>IFERROR(+VLOOKUP(AH539,インプットシート!$B:$Z,25,0),"")</f>
        <v/>
      </c>
      <c r="AJ539" s="165" t="str">
        <f>IFERROR(+VLOOKUP(AH539,インプットシート!$B:$Z,21,0),"")</f>
        <v/>
      </c>
      <c r="AK539">
        <v>34</v>
      </c>
      <c r="AL539" s="165" t="str">
        <f t="shared" si="153"/>
        <v>3年目通信運搬費34</v>
      </c>
      <c r="AM539" s="165" t="str">
        <f>IFERROR(+VLOOKUP(AL539,インプットシート!$B:$Z,25,0),"")</f>
        <v/>
      </c>
      <c r="AN539" s="165" t="str">
        <f>IFERROR(+VLOOKUP(AL539,インプットシート!$B:$Z,21,0),"")</f>
        <v/>
      </c>
      <c r="AO539">
        <v>34</v>
      </c>
      <c r="AP539" s="165" t="str">
        <f t="shared" si="154"/>
        <v>3年目委託費34</v>
      </c>
      <c r="AQ539" s="165" t="str">
        <f>IFERROR(+VLOOKUP(AP539,インプットシート!$B:$Z,25,0),"")</f>
        <v/>
      </c>
      <c r="AR539" s="165" t="str">
        <f>IFERROR(+VLOOKUP(AP539,インプットシート!$B:$Z,21,0),"")</f>
        <v/>
      </c>
      <c r="AS539">
        <v>34</v>
      </c>
      <c r="AT539" s="165" t="str">
        <f t="shared" si="155"/>
        <v>3年目雑役務費34</v>
      </c>
      <c r="AU539" s="165" t="str">
        <f>IFERROR(+VLOOKUP(AT539,インプットシート!$B:$Z,25,0),"")</f>
        <v/>
      </c>
      <c r="AV539" s="165" t="str">
        <f>IFERROR(+VLOOKUP(AT539,インプットシート!$B:$Z,21,0),"")</f>
        <v/>
      </c>
      <c r="AW539">
        <v>34</v>
      </c>
      <c r="AX539" s="165" t="str">
        <f t="shared" si="156"/>
        <v>3年目保険料34</v>
      </c>
      <c r="AY539" s="165" t="str">
        <f>IFERROR(+VLOOKUP(AX539,インプットシート!$B:$Z,25,0),"")</f>
        <v/>
      </c>
      <c r="AZ539" s="165" t="str">
        <f>IFERROR(+VLOOKUP(AX539,インプットシート!$B:$Z,21,0),"")</f>
        <v/>
      </c>
      <c r="BA539">
        <v>34</v>
      </c>
      <c r="BB539" s="165" t="str">
        <f t="shared" si="157"/>
        <v>3年目その他の経費34</v>
      </c>
      <c r="BC539" s="165" t="str">
        <f>IFERROR(+VLOOKUP(BB539,インプットシート!$B:$Z,25,0),"")</f>
        <v/>
      </c>
      <c r="BD539" s="165" t="str">
        <f>IFERROR(+VLOOKUP(BB539,インプットシート!$B:$Z,21,0),"")</f>
        <v/>
      </c>
      <c r="BE539">
        <v>34</v>
      </c>
      <c r="BF539" s="165" t="str">
        <f t="shared" si="158"/>
        <v>3年目参加費収入34</v>
      </c>
      <c r="BG539" s="165" t="str">
        <f>IFERROR(+VLOOKUP(BF539,インプットシート!$B:$Z,25,0),"")</f>
        <v/>
      </c>
      <c r="BH539" s="165" t="str">
        <f>IFERROR(+VLOOKUP(BF539,インプットシート!$B:$Z,21,0),"")</f>
        <v/>
      </c>
      <c r="BI539">
        <v>34</v>
      </c>
      <c r="BJ539" s="165" t="str">
        <f t="shared" si="159"/>
        <v>3年目寄付金・協賛金収入34</v>
      </c>
      <c r="BK539" s="165" t="str">
        <f>IFERROR(+VLOOKUP(BJ539,インプットシート!$B:$Z,25,0),"")</f>
        <v/>
      </c>
      <c r="BL539" s="165" t="str">
        <f>IFERROR(+VLOOKUP(BJ539,インプットシート!$B:$Z,21,0),"")</f>
        <v/>
      </c>
      <c r="BM539">
        <v>34</v>
      </c>
      <c r="BN539" s="165" t="str">
        <f t="shared" si="160"/>
        <v>3年目一般会計繰入金34</v>
      </c>
      <c r="BO539" s="165" t="str">
        <f>IFERROR(+VLOOKUP(BN539,インプットシート!$B:$Z,25,0),"")</f>
        <v/>
      </c>
      <c r="BP539" s="165" t="str">
        <f>IFERROR(+VLOOKUP(BN539,インプットシート!$B:$Z,21,0),"")</f>
        <v/>
      </c>
      <c r="BQ539">
        <v>34</v>
      </c>
      <c r="BR539" s="165" t="str">
        <f t="shared" si="161"/>
        <v>3年目賃金（職員）34</v>
      </c>
      <c r="BS539" s="165" t="str">
        <f>IFERROR(+VLOOKUP(BR539,インプットシート!$B:$Z,25,0),"")</f>
        <v/>
      </c>
      <c r="BT539" s="165" t="str">
        <f>IFERROR(+VLOOKUP(BR539,インプットシート!$B:$Z,21,0),"")</f>
        <v/>
      </c>
    </row>
    <row r="540" spans="1:72">
      <c r="A540">
        <v>35</v>
      </c>
      <c r="B540" s="165" t="str">
        <f t="shared" si="144"/>
        <v>3年目謝金35</v>
      </c>
      <c r="C540" s="165" t="str">
        <f>IFERROR(+VLOOKUP(B540,インプットシート!$B:$Z,25,0),"")</f>
        <v/>
      </c>
      <c r="D540" s="165" t="str">
        <f>IFERROR(+VLOOKUP(B540,インプットシート!$B:$Z,21,0),"")</f>
        <v/>
      </c>
      <c r="E540">
        <v>35</v>
      </c>
      <c r="F540" s="165" t="str">
        <f t="shared" si="145"/>
        <v>3年目旅費35</v>
      </c>
      <c r="G540" s="165" t="str">
        <f>IFERROR(+VLOOKUP(F540,インプットシート!$B:$Z,25,0),"")</f>
        <v/>
      </c>
      <c r="H540" s="165" t="str">
        <f>IFERROR(+VLOOKUP(F540,インプットシート!$B:$Z,21,0),"")</f>
        <v/>
      </c>
      <c r="I540">
        <v>35</v>
      </c>
      <c r="J540" s="165" t="str">
        <f t="shared" si="146"/>
        <v>3年目賃金（アルバイト）35</v>
      </c>
      <c r="K540" s="165" t="str">
        <f>IFERROR(+VLOOKUP(J540,インプットシート!$B:$Z,25,0),"")</f>
        <v/>
      </c>
      <c r="L540" s="165" t="str">
        <f>IFERROR(+VLOOKUP(J540,インプットシート!$B:$Z,21,0),"")</f>
        <v/>
      </c>
      <c r="M540">
        <v>35</v>
      </c>
      <c r="N540" s="165" t="str">
        <f t="shared" si="147"/>
        <v>3年目家賃35</v>
      </c>
      <c r="O540" s="165" t="str">
        <f>IFERROR(+VLOOKUP(N540,インプットシート!$B:$Z,25,0),"")</f>
        <v/>
      </c>
      <c r="P540" s="165" t="str">
        <f>IFERROR(+VLOOKUP(N540,インプットシート!$B:$Z,21,0),"")</f>
        <v/>
      </c>
      <c r="Q540">
        <v>35</v>
      </c>
      <c r="R540" s="165" t="str">
        <f t="shared" si="148"/>
        <v>3年目光熱水費35</v>
      </c>
      <c r="S540" s="165" t="str">
        <f>IFERROR(+VLOOKUP(R540,インプットシート!$B:$Z,25,0),"")</f>
        <v/>
      </c>
      <c r="T540" s="165" t="str">
        <f>IFERROR(+VLOOKUP(R540,インプットシート!$B:$Z,21,0),"")</f>
        <v/>
      </c>
      <c r="U540">
        <v>35</v>
      </c>
      <c r="V540" s="165" t="str">
        <f t="shared" si="149"/>
        <v>3年目備品購入費35</v>
      </c>
      <c r="W540" s="165" t="str">
        <f>IFERROR(+VLOOKUP(V540,インプットシート!$B:$Z,25,0),"")</f>
        <v/>
      </c>
      <c r="X540" s="165" t="str">
        <f>IFERROR(+VLOOKUP(V540,インプットシート!$B:$Z,21,0),"")</f>
        <v/>
      </c>
      <c r="Y540">
        <v>35</v>
      </c>
      <c r="Z540" s="165" t="str">
        <f t="shared" si="150"/>
        <v>3年目消耗品費35</v>
      </c>
      <c r="AA540" s="165" t="str">
        <f>IFERROR(+VLOOKUP(Z540,インプットシート!$B:$Z,25,0),"")</f>
        <v/>
      </c>
      <c r="AB540" s="165" t="str">
        <f>IFERROR(+VLOOKUP(Z540,インプットシート!$B:$Z,21,0),"")</f>
        <v/>
      </c>
      <c r="AC540">
        <v>35</v>
      </c>
      <c r="AD540" s="165" t="str">
        <f t="shared" si="151"/>
        <v>3年目借料損料35</v>
      </c>
      <c r="AE540" s="165" t="str">
        <f>IFERROR(+VLOOKUP(AD540,インプットシート!$B:$Z,25,0),"")</f>
        <v/>
      </c>
      <c r="AF540" s="165" t="str">
        <f>IFERROR(+VLOOKUP(AD540,インプットシート!$B:$Z,21,0),"")</f>
        <v/>
      </c>
      <c r="AG540">
        <v>35</v>
      </c>
      <c r="AH540" s="165" t="str">
        <f t="shared" si="152"/>
        <v>3年目印刷製本費35</v>
      </c>
      <c r="AI540" s="165" t="str">
        <f>IFERROR(+VLOOKUP(AH540,インプットシート!$B:$Z,25,0),"")</f>
        <v/>
      </c>
      <c r="AJ540" s="165" t="str">
        <f>IFERROR(+VLOOKUP(AH540,インプットシート!$B:$Z,21,0),"")</f>
        <v/>
      </c>
      <c r="AK540">
        <v>35</v>
      </c>
      <c r="AL540" s="165" t="str">
        <f t="shared" si="153"/>
        <v>3年目通信運搬費35</v>
      </c>
      <c r="AM540" s="165" t="str">
        <f>IFERROR(+VLOOKUP(AL540,インプットシート!$B:$Z,25,0),"")</f>
        <v/>
      </c>
      <c r="AN540" s="165" t="str">
        <f>IFERROR(+VLOOKUP(AL540,インプットシート!$B:$Z,21,0),"")</f>
        <v/>
      </c>
      <c r="AO540">
        <v>35</v>
      </c>
      <c r="AP540" s="165" t="str">
        <f t="shared" si="154"/>
        <v>3年目委託費35</v>
      </c>
      <c r="AQ540" s="165" t="str">
        <f>IFERROR(+VLOOKUP(AP540,インプットシート!$B:$Z,25,0),"")</f>
        <v/>
      </c>
      <c r="AR540" s="165" t="str">
        <f>IFERROR(+VLOOKUP(AP540,インプットシート!$B:$Z,21,0),"")</f>
        <v/>
      </c>
      <c r="AS540">
        <v>35</v>
      </c>
      <c r="AT540" s="165" t="str">
        <f t="shared" si="155"/>
        <v>3年目雑役務費35</v>
      </c>
      <c r="AU540" s="165" t="str">
        <f>IFERROR(+VLOOKUP(AT540,インプットシート!$B:$Z,25,0),"")</f>
        <v/>
      </c>
      <c r="AV540" s="165" t="str">
        <f>IFERROR(+VLOOKUP(AT540,インプットシート!$B:$Z,21,0),"")</f>
        <v/>
      </c>
      <c r="AW540">
        <v>35</v>
      </c>
      <c r="AX540" s="165" t="str">
        <f t="shared" si="156"/>
        <v>3年目保険料35</v>
      </c>
      <c r="AY540" s="165" t="str">
        <f>IFERROR(+VLOOKUP(AX540,インプットシート!$B:$Z,25,0),"")</f>
        <v/>
      </c>
      <c r="AZ540" s="165" t="str">
        <f>IFERROR(+VLOOKUP(AX540,インプットシート!$B:$Z,21,0),"")</f>
        <v/>
      </c>
      <c r="BA540">
        <v>35</v>
      </c>
      <c r="BB540" s="165" t="str">
        <f t="shared" si="157"/>
        <v>3年目その他の経費35</v>
      </c>
      <c r="BC540" s="165" t="str">
        <f>IFERROR(+VLOOKUP(BB540,インプットシート!$B:$Z,25,0),"")</f>
        <v/>
      </c>
      <c r="BD540" s="165" t="str">
        <f>IFERROR(+VLOOKUP(BB540,インプットシート!$B:$Z,21,0),"")</f>
        <v/>
      </c>
      <c r="BE540">
        <v>35</v>
      </c>
      <c r="BF540" s="165" t="str">
        <f t="shared" si="158"/>
        <v>3年目参加費収入35</v>
      </c>
      <c r="BG540" s="165" t="str">
        <f>IFERROR(+VLOOKUP(BF540,インプットシート!$B:$Z,25,0),"")</f>
        <v/>
      </c>
      <c r="BH540" s="165" t="str">
        <f>IFERROR(+VLOOKUP(BF540,インプットシート!$B:$Z,21,0),"")</f>
        <v/>
      </c>
      <c r="BI540">
        <v>35</v>
      </c>
      <c r="BJ540" s="165" t="str">
        <f t="shared" si="159"/>
        <v>3年目寄付金・協賛金収入35</v>
      </c>
      <c r="BK540" s="165" t="str">
        <f>IFERROR(+VLOOKUP(BJ540,インプットシート!$B:$Z,25,0),"")</f>
        <v/>
      </c>
      <c r="BL540" s="165" t="str">
        <f>IFERROR(+VLOOKUP(BJ540,インプットシート!$B:$Z,21,0),"")</f>
        <v/>
      </c>
      <c r="BM540">
        <v>35</v>
      </c>
      <c r="BN540" s="165" t="str">
        <f t="shared" si="160"/>
        <v>3年目一般会計繰入金35</v>
      </c>
      <c r="BO540" s="165" t="str">
        <f>IFERROR(+VLOOKUP(BN540,インプットシート!$B:$Z,25,0),"")</f>
        <v/>
      </c>
      <c r="BP540" s="165" t="str">
        <f>IFERROR(+VLOOKUP(BN540,インプットシート!$B:$Z,21,0),"")</f>
        <v/>
      </c>
      <c r="BQ540">
        <v>35</v>
      </c>
      <c r="BR540" s="165" t="str">
        <f t="shared" si="161"/>
        <v>3年目賃金（職員）35</v>
      </c>
      <c r="BS540" s="165" t="str">
        <f>IFERROR(+VLOOKUP(BR540,インプットシート!$B:$Z,25,0),"")</f>
        <v/>
      </c>
      <c r="BT540" s="165" t="str">
        <f>IFERROR(+VLOOKUP(BR540,インプットシート!$B:$Z,21,0),"")</f>
        <v/>
      </c>
    </row>
    <row r="541" spans="1:72">
      <c r="A541">
        <v>36</v>
      </c>
      <c r="B541" s="165" t="str">
        <f t="shared" si="144"/>
        <v>3年目謝金36</v>
      </c>
      <c r="C541" s="165" t="str">
        <f>IFERROR(+VLOOKUP(B541,インプットシート!$B:$Z,25,0),"")</f>
        <v/>
      </c>
      <c r="D541" s="165" t="str">
        <f>IFERROR(+VLOOKUP(B541,インプットシート!$B:$Z,21,0),"")</f>
        <v/>
      </c>
      <c r="E541">
        <v>36</v>
      </c>
      <c r="F541" s="165" t="str">
        <f t="shared" si="145"/>
        <v>3年目旅費36</v>
      </c>
      <c r="G541" s="165" t="str">
        <f>IFERROR(+VLOOKUP(F541,インプットシート!$B:$Z,25,0),"")</f>
        <v/>
      </c>
      <c r="H541" s="165" t="str">
        <f>IFERROR(+VLOOKUP(F541,インプットシート!$B:$Z,21,0),"")</f>
        <v/>
      </c>
      <c r="I541">
        <v>36</v>
      </c>
      <c r="J541" s="165" t="str">
        <f t="shared" si="146"/>
        <v>3年目賃金（アルバイト）36</v>
      </c>
      <c r="K541" s="165" t="str">
        <f>IFERROR(+VLOOKUP(J541,インプットシート!$B:$Z,25,0),"")</f>
        <v/>
      </c>
      <c r="L541" s="165" t="str">
        <f>IFERROR(+VLOOKUP(J541,インプットシート!$B:$Z,21,0),"")</f>
        <v/>
      </c>
      <c r="M541">
        <v>36</v>
      </c>
      <c r="N541" s="165" t="str">
        <f t="shared" si="147"/>
        <v>3年目家賃36</v>
      </c>
      <c r="O541" s="165" t="str">
        <f>IFERROR(+VLOOKUP(N541,インプットシート!$B:$Z,25,0),"")</f>
        <v/>
      </c>
      <c r="P541" s="165" t="str">
        <f>IFERROR(+VLOOKUP(N541,インプットシート!$B:$Z,21,0),"")</f>
        <v/>
      </c>
      <c r="Q541">
        <v>36</v>
      </c>
      <c r="R541" s="165" t="str">
        <f t="shared" si="148"/>
        <v>3年目光熱水費36</v>
      </c>
      <c r="S541" s="165" t="str">
        <f>IFERROR(+VLOOKUP(R541,インプットシート!$B:$Z,25,0),"")</f>
        <v/>
      </c>
      <c r="T541" s="165" t="str">
        <f>IFERROR(+VLOOKUP(R541,インプットシート!$B:$Z,21,0),"")</f>
        <v/>
      </c>
      <c r="U541">
        <v>36</v>
      </c>
      <c r="V541" s="165" t="str">
        <f t="shared" si="149"/>
        <v>3年目備品購入費36</v>
      </c>
      <c r="W541" s="165" t="str">
        <f>IFERROR(+VLOOKUP(V541,インプットシート!$B:$Z,25,0),"")</f>
        <v/>
      </c>
      <c r="X541" s="165" t="str">
        <f>IFERROR(+VLOOKUP(V541,インプットシート!$B:$Z,21,0),"")</f>
        <v/>
      </c>
      <c r="Y541">
        <v>36</v>
      </c>
      <c r="Z541" s="165" t="str">
        <f t="shared" si="150"/>
        <v>3年目消耗品費36</v>
      </c>
      <c r="AA541" s="165" t="str">
        <f>IFERROR(+VLOOKUP(Z541,インプットシート!$B:$Z,25,0),"")</f>
        <v/>
      </c>
      <c r="AB541" s="165" t="str">
        <f>IFERROR(+VLOOKUP(Z541,インプットシート!$B:$Z,21,0),"")</f>
        <v/>
      </c>
      <c r="AC541">
        <v>36</v>
      </c>
      <c r="AD541" s="165" t="str">
        <f t="shared" si="151"/>
        <v>3年目借料損料36</v>
      </c>
      <c r="AE541" s="165" t="str">
        <f>IFERROR(+VLOOKUP(AD541,インプットシート!$B:$Z,25,0),"")</f>
        <v/>
      </c>
      <c r="AF541" s="165" t="str">
        <f>IFERROR(+VLOOKUP(AD541,インプットシート!$B:$Z,21,0),"")</f>
        <v/>
      </c>
      <c r="AG541">
        <v>36</v>
      </c>
      <c r="AH541" s="165" t="str">
        <f t="shared" si="152"/>
        <v>3年目印刷製本費36</v>
      </c>
      <c r="AI541" s="165" t="str">
        <f>IFERROR(+VLOOKUP(AH541,インプットシート!$B:$Z,25,0),"")</f>
        <v/>
      </c>
      <c r="AJ541" s="165" t="str">
        <f>IFERROR(+VLOOKUP(AH541,インプットシート!$B:$Z,21,0),"")</f>
        <v/>
      </c>
      <c r="AK541">
        <v>36</v>
      </c>
      <c r="AL541" s="165" t="str">
        <f t="shared" si="153"/>
        <v>3年目通信運搬費36</v>
      </c>
      <c r="AM541" s="165" t="str">
        <f>IFERROR(+VLOOKUP(AL541,インプットシート!$B:$Z,25,0),"")</f>
        <v/>
      </c>
      <c r="AN541" s="165" t="str">
        <f>IFERROR(+VLOOKUP(AL541,インプットシート!$B:$Z,21,0),"")</f>
        <v/>
      </c>
      <c r="AO541">
        <v>36</v>
      </c>
      <c r="AP541" s="165" t="str">
        <f t="shared" si="154"/>
        <v>3年目委託費36</v>
      </c>
      <c r="AQ541" s="165" t="str">
        <f>IFERROR(+VLOOKUP(AP541,インプットシート!$B:$Z,25,0),"")</f>
        <v/>
      </c>
      <c r="AR541" s="165" t="str">
        <f>IFERROR(+VLOOKUP(AP541,インプットシート!$B:$Z,21,0),"")</f>
        <v/>
      </c>
      <c r="AS541">
        <v>36</v>
      </c>
      <c r="AT541" s="165" t="str">
        <f t="shared" si="155"/>
        <v>3年目雑役務費36</v>
      </c>
      <c r="AU541" s="165" t="str">
        <f>IFERROR(+VLOOKUP(AT541,インプットシート!$B:$Z,25,0),"")</f>
        <v/>
      </c>
      <c r="AV541" s="165" t="str">
        <f>IFERROR(+VLOOKUP(AT541,インプットシート!$B:$Z,21,0),"")</f>
        <v/>
      </c>
      <c r="AW541">
        <v>36</v>
      </c>
      <c r="AX541" s="165" t="str">
        <f t="shared" si="156"/>
        <v>3年目保険料36</v>
      </c>
      <c r="AY541" s="165" t="str">
        <f>IFERROR(+VLOOKUP(AX541,インプットシート!$B:$Z,25,0),"")</f>
        <v/>
      </c>
      <c r="AZ541" s="165" t="str">
        <f>IFERROR(+VLOOKUP(AX541,インプットシート!$B:$Z,21,0),"")</f>
        <v/>
      </c>
      <c r="BA541">
        <v>36</v>
      </c>
      <c r="BB541" s="165" t="str">
        <f t="shared" si="157"/>
        <v>3年目その他の経費36</v>
      </c>
      <c r="BC541" s="165" t="str">
        <f>IFERROR(+VLOOKUP(BB541,インプットシート!$B:$Z,25,0),"")</f>
        <v/>
      </c>
      <c r="BD541" s="165" t="str">
        <f>IFERROR(+VLOOKUP(BB541,インプットシート!$B:$Z,21,0),"")</f>
        <v/>
      </c>
      <c r="BE541">
        <v>36</v>
      </c>
      <c r="BF541" s="165" t="str">
        <f t="shared" si="158"/>
        <v>3年目参加費収入36</v>
      </c>
      <c r="BG541" s="165" t="str">
        <f>IFERROR(+VLOOKUP(BF541,インプットシート!$B:$Z,25,0),"")</f>
        <v/>
      </c>
      <c r="BH541" s="165" t="str">
        <f>IFERROR(+VLOOKUP(BF541,インプットシート!$B:$Z,21,0),"")</f>
        <v/>
      </c>
      <c r="BI541">
        <v>36</v>
      </c>
      <c r="BJ541" s="165" t="str">
        <f t="shared" si="159"/>
        <v>3年目寄付金・協賛金収入36</v>
      </c>
      <c r="BK541" s="165" t="str">
        <f>IFERROR(+VLOOKUP(BJ541,インプットシート!$B:$Z,25,0),"")</f>
        <v/>
      </c>
      <c r="BL541" s="165" t="str">
        <f>IFERROR(+VLOOKUP(BJ541,インプットシート!$B:$Z,21,0),"")</f>
        <v/>
      </c>
      <c r="BM541">
        <v>36</v>
      </c>
      <c r="BN541" s="165" t="str">
        <f t="shared" si="160"/>
        <v>3年目一般会計繰入金36</v>
      </c>
      <c r="BO541" s="165" t="str">
        <f>IFERROR(+VLOOKUP(BN541,インプットシート!$B:$Z,25,0),"")</f>
        <v/>
      </c>
      <c r="BP541" s="165" t="str">
        <f>IFERROR(+VLOOKUP(BN541,インプットシート!$B:$Z,21,0),"")</f>
        <v/>
      </c>
      <c r="BQ541">
        <v>36</v>
      </c>
      <c r="BR541" s="165" t="str">
        <f t="shared" si="161"/>
        <v>3年目賃金（職員）36</v>
      </c>
      <c r="BS541" s="165" t="str">
        <f>IFERROR(+VLOOKUP(BR541,インプットシート!$B:$Z,25,0),"")</f>
        <v/>
      </c>
      <c r="BT541" s="165" t="str">
        <f>IFERROR(+VLOOKUP(BR541,インプットシート!$B:$Z,21,0),"")</f>
        <v/>
      </c>
    </row>
    <row r="542" spans="1:72">
      <c r="A542">
        <v>37</v>
      </c>
      <c r="B542" s="165" t="str">
        <f t="shared" si="144"/>
        <v>3年目謝金37</v>
      </c>
      <c r="C542" s="165" t="str">
        <f>IFERROR(+VLOOKUP(B542,インプットシート!$B:$Z,25,0),"")</f>
        <v/>
      </c>
      <c r="D542" s="165" t="str">
        <f>IFERROR(+VLOOKUP(B542,インプットシート!$B:$Z,21,0),"")</f>
        <v/>
      </c>
      <c r="E542">
        <v>37</v>
      </c>
      <c r="F542" s="165" t="str">
        <f t="shared" si="145"/>
        <v>3年目旅費37</v>
      </c>
      <c r="G542" s="165" t="str">
        <f>IFERROR(+VLOOKUP(F542,インプットシート!$B:$Z,25,0),"")</f>
        <v/>
      </c>
      <c r="H542" s="165" t="str">
        <f>IFERROR(+VLOOKUP(F542,インプットシート!$B:$Z,21,0),"")</f>
        <v/>
      </c>
      <c r="I542">
        <v>37</v>
      </c>
      <c r="J542" s="165" t="str">
        <f t="shared" si="146"/>
        <v>3年目賃金（アルバイト）37</v>
      </c>
      <c r="K542" s="165" t="str">
        <f>IFERROR(+VLOOKUP(J542,インプットシート!$B:$Z,25,0),"")</f>
        <v/>
      </c>
      <c r="L542" s="165" t="str">
        <f>IFERROR(+VLOOKUP(J542,インプットシート!$B:$Z,21,0),"")</f>
        <v/>
      </c>
      <c r="M542">
        <v>37</v>
      </c>
      <c r="N542" s="165" t="str">
        <f t="shared" si="147"/>
        <v>3年目家賃37</v>
      </c>
      <c r="O542" s="165" t="str">
        <f>IFERROR(+VLOOKUP(N542,インプットシート!$B:$Z,25,0),"")</f>
        <v/>
      </c>
      <c r="P542" s="165" t="str">
        <f>IFERROR(+VLOOKUP(N542,インプットシート!$B:$Z,21,0),"")</f>
        <v/>
      </c>
      <c r="Q542">
        <v>37</v>
      </c>
      <c r="R542" s="165" t="str">
        <f t="shared" si="148"/>
        <v>3年目光熱水費37</v>
      </c>
      <c r="S542" s="165" t="str">
        <f>IFERROR(+VLOOKUP(R542,インプットシート!$B:$Z,25,0),"")</f>
        <v/>
      </c>
      <c r="T542" s="165" t="str">
        <f>IFERROR(+VLOOKUP(R542,インプットシート!$B:$Z,21,0),"")</f>
        <v/>
      </c>
      <c r="U542">
        <v>37</v>
      </c>
      <c r="V542" s="165" t="str">
        <f t="shared" si="149"/>
        <v>3年目備品購入費37</v>
      </c>
      <c r="W542" s="165" t="str">
        <f>IFERROR(+VLOOKUP(V542,インプットシート!$B:$Z,25,0),"")</f>
        <v/>
      </c>
      <c r="X542" s="165" t="str">
        <f>IFERROR(+VLOOKUP(V542,インプットシート!$B:$Z,21,0),"")</f>
        <v/>
      </c>
      <c r="Y542">
        <v>37</v>
      </c>
      <c r="Z542" s="165" t="str">
        <f t="shared" si="150"/>
        <v>3年目消耗品費37</v>
      </c>
      <c r="AA542" s="165" t="str">
        <f>IFERROR(+VLOOKUP(Z542,インプットシート!$B:$Z,25,0),"")</f>
        <v/>
      </c>
      <c r="AB542" s="165" t="str">
        <f>IFERROR(+VLOOKUP(Z542,インプットシート!$B:$Z,21,0),"")</f>
        <v/>
      </c>
      <c r="AC542">
        <v>37</v>
      </c>
      <c r="AD542" s="165" t="str">
        <f t="shared" si="151"/>
        <v>3年目借料損料37</v>
      </c>
      <c r="AE542" s="165" t="str">
        <f>IFERROR(+VLOOKUP(AD542,インプットシート!$B:$Z,25,0),"")</f>
        <v/>
      </c>
      <c r="AF542" s="165" t="str">
        <f>IFERROR(+VLOOKUP(AD542,インプットシート!$B:$Z,21,0),"")</f>
        <v/>
      </c>
      <c r="AG542">
        <v>37</v>
      </c>
      <c r="AH542" s="165" t="str">
        <f t="shared" si="152"/>
        <v>3年目印刷製本費37</v>
      </c>
      <c r="AI542" s="165" t="str">
        <f>IFERROR(+VLOOKUP(AH542,インプットシート!$B:$Z,25,0),"")</f>
        <v/>
      </c>
      <c r="AJ542" s="165" t="str">
        <f>IFERROR(+VLOOKUP(AH542,インプットシート!$B:$Z,21,0),"")</f>
        <v/>
      </c>
      <c r="AK542">
        <v>37</v>
      </c>
      <c r="AL542" s="165" t="str">
        <f t="shared" si="153"/>
        <v>3年目通信運搬費37</v>
      </c>
      <c r="AM542" s="165" t="str">
        <f>IFERROR(+VLOOKUP(AL542,インプットシート!$B:$Z,25,0),"")</f>
        <v/>
      </c>
      <c r="AN542" s="165" t="str">
        <f>IFERROR(+VLOOKUP(AL542,インプットシート!$B:$Z,21,0),"")</f>
        <v/>
      </c>
      <c r="AO542">
        <v>37</v>
      </c>
      <c r="AP542" s="165" t="str">
        <f t="shared" si="154"/>
        <v>3年目委託費37</v>
      </c>
      <c r="AQ542" s="165" t="str">
        <f>IFERROR(+VLOOKUP(AP542,インプットシート!$B:$Z,25,0),"")</f>
        <v/>
      </c>
      <c r="AR542" s="165" t="str">
        <f>IFERROR(+VLOOKUP(AP542,インプットシート!$B:$Z,21,0),"")</f>
        <v/>
      </c>
      <c r="AS542">
        <v>37</v>
      </c>
      <c r="AT542" s="165" t="str">
        <f t="shared" si="155"/>
        <v>3年目雑役務費37</v>
      </c>
      <c r="AU542" s="165" t="str">
        <f>IFERROR(+VLOOKUP(AT542,インプットシート!$B:$Z,25,0),"")</f>
        <v/>
      </c>
      <c r="AV542" s="165" t="str">
        <f>IFERROR(+VLOOKUP(AT542,インプットシート!$B:$Z,21,0),"")</f>
        <v/>
      </c>
      <c r="AW542">
        <v>37</v>
      </c>
      <c r="AX542" s="165" t="str">
        <f t="shared" si="156"/>
        <v>3年目保険料37</v>
      </c>
      <c r="AY542" s="165" t="str">
        <f>IFERROR(+VLOOKUP(AX542,インプットシート!$B:$Z,25,0),"")</f>
        <v/>
      </c>
      <c r="AZ542" s="165" t="str">
        <f>IFERROR(+VLOOKUP(AX542,インプットシート!$B:$Z,21,0),"")</f>
        <v/>
      </c>
      <c r="BA542">
        <v>37</v>
      </c>
      <c r="BB542" s="165" t="str">
        <f t="shared" si="157"/>
        <v>3年目その他の経費37</v>
      </c>
      <c r="BC542" s="165" t="str">
        <f>IFERROR(+VLOOKUP(BB542,インプットシート!$B:$Z,25,0),"")</f>
        <v/>
      </c>
      <c r="BD542" s="165" t="str">
        <f>IFERROR(+VLOOKUP(BB542,インプットシート!$B:$Z,21,0),"")</f>
        <v/>
      </c>
      <c r="BE542">
        <v>37</v>
      </c>
      <c r="BF542" s="165" t="str">
        <f t="shared" si="158"/>
        <v>3年目参加費収入37</v>
      </c>
      <c r="BG542" s="165" t="str">
        <f>IFERROR(+VLOOKUP(BF542,インプットシート!$B:$Z,25,0),"")</f>
        <v/>
      </c>
      <c r="BH542" s="165" t="str">
        <f>IFERROR(+VLOOKUP(BF542,インプットシート!$B:$Z,21,0),"")</f>
        <v/>
      </c>
      <c r="BI542">
        <v>37</v>
      </c>
      <c r="BJ542" s="165" t="str">
        <f t="shared" si="159"/>
        <v>3年目寄付金・協賛金収入37</v>
      </c>
      <c r="BK542" s="165" t="str">
        <f>IFERROR(+VLOOKUP(BJ542,インプットシート!$B:$Z,25,0),"")</f>
        <v/>
      </c>
      <c r="BL542" s="165" t="str">
        <f>IFERROR(+VLOOKUP(BJ542,インプットシート!$B:$Z,21,0),"")</f>
        <v/>
      </c>
      <c r="BM542">
        <v>37</v>
      </c>
      <c r="BN542" s="165" t="str">
        <f t="shared" si="160"/>
        <v>3年目一般会計繰入金37</v>
      </c>
      <c r="BO542" s="165" t="str">
        <f>IFERROR(+VLOOKUP(BN542,インプットシート!$B:$Z,25,0),"")</f>
        <v/>
      </c>
      <c r="BP542" s="165" t="str">
        <f>IFERROR(+VLOOKUP(BN542,インプットシート!$B:$Z,21,0),"")</f>
        <v/>
      </c>
      <c r="BQ542">
        <v>37</v>
      </c>
      <c r="BR542" s="165" t="str">
        <f t="shared" si="161"/>
        <v>3年目賃金（職員）37</v>
      </c>
      <c r="BS542" s="165" t="str">
        <f>IFERROR(+VLOOKUP(BR542,インプットシート!$B:$Z,25,0),"")</f>
        <v/>
      </c>
      <c r="BT542" s="165" t="str">
        <f>IFERROR(+VLOOKUP(BR542,インプットシート!$B:$Z,21,0),"")</f>
        <v/>
      </c>
    </row>
    <row r="543" spans="1:72">
      <c r="A543">
        <v>38</v>
      </c>
      <c r="B543" s="165" t="str">
        <f t="shared" si="144"/>
        <v>3年目謝金38</v>
      </c>
      <c r="C543" s="165" t="str">
        <f>IFERROR(+VLOOKUP(B543,インプットシート!$B:$Z,25,0),"")</f>
        <v/>
      </c>
      <c r="D543" s="165" t="str">
        <f>IFERROR(+VLOOKUP(B543,インプットシート!$B:$Z,21,0),"")</f>
        <v/>
      </c>
      <c r="E543">
        <v>38</v>
      </c>
      <c r="F543" s="165" t="str">
        <f t="shared" si="145"/>
        <v>3年目旅費38</v>
      </c>
      <c r="G543" s="165" t="str">
        <f>IFERROR(+VLOOKUP(F543,インプットシート!$B:$Z,25,0),"")</f>
        <v/>
      </c>
      <c r="H543" s="165" t="str">
        <f>IFERROR(+VLOOKUP(F543,インプットシート!$B:$Z,21,0),"")</f>
        <v/>
      </c>
      <c r="I543">
        <v>38</v>
      </c>
      <c r="J543" s="165" t="str">
        <f t="shared" si="146"/>
        <v>3年目賃金（アルバイト）38</v>
      </c>
      <c r="K543" s="165" t="str">
        <f>IFERROR(+VLOOKUP(J543,インプットシート!$B:$Z,25,0),"")</f>
        <v/>
      </c>
      <c r="L543" s="165" t="str">
        <f>IFERROR(+VLOOKUP(J543,インプットシート!$B:$Z,21,0),"")</f>
        <v/>
      </c>
      <c r="M543">
        <v>38</v>
      </c>
      <c r="N543" s="165" t="str">
        <f t="shared" si="147"/>
        <v>3年目家賃38</v>
      </c>
      <c r="O543" s="165" t="str">
        <f>IFERROR(+VLOOKUP(N543,インプットシート!$B:$Z,25,0),"")</f>
        <v/>
      </c>
      <c r="P543" s="165" t="str">
        <f>IFERROR(+VLOOKUP(N543,インプットシート!$B:$Z,21,0),"")</f>
        <v/>
      </c>
      <c r="Q543">
        <v>38</v>
      </c>
      <c r="R543" s="165" t="str">
        <f t="shared" si="148"/>
        <v>3年目光熱水費38</v>
      </c>
      <c r="S543" s="165" t="str">
        <f>IFERROR(+VLOOKUP(R543,インプットシート!$B:$Z,25,0),"")</f>
        <v/>
      </c>
      <c r="T543" s="165" t="str">
        <f>IFERROR(+VLOOKUP(R543,インプットシート!$B:$Z,21,0),"")</f>
        <v/>
      </c>
      <c r="U543">
        <v>38</v>
      </c>
      <c r="V543" s="165" t="str">
        <f t="shared" si="149"/>
        <v>3年目備品購入費38</v>
      </c>
      <c r="W543" s="165" t="str">
        <f>IFERROR(+VLOOKUP(V543,インプットシート!$B:$Z,25,0),"")</f>
        <v/>
      </c>
      <c r="X543" s="165" t="str">
        <f>IFERROR(+VLOOKUP(V543,インプットシート!$B:$Z,21,0),"")</f>
        <v/>
      </c>
      <c r="Y543">
        <v>38</v>
      </c>
      <c r="Z543" s="165" t="str">
        <f t="shared" si="150"/>
        <v>3年目消耗品費38</v>
      </c>
      <c r="AA543" s="165" t="str">
        <f>IFERROR(+VLOOKUP(Z543,インプットシート!$B:$Z,25,0),"")</f>
        <v/>
      </c>
      <c r="AB543" s="165" t="str">
        <f>IFERROR(+VLOOKUP(Z543,インプットシート!$B:$Z,21,0),"")</f>
        <v/>
      </c>
      <c r="AC543">
        <v>38</v>
      </c>
      <c r="AD543" s="165" t="str">
        <f t="shared" si="151"/>
        <v>3年目借料損料38</v>
      </c>
      <c r="AE543" s="165" t="str">
        <f>IFERROR(+VLOOKUP(AD543,インプットシート!$B:$Z,25,0),"")</f>
        <v/>
      </c>
      <c r="AF543" s="165" t="str">
        <f>IFERROR(+VLOOKUP(AD543,インプットシート!$B:$Z,21,0),"")</f>
        <v/>
      </c>
      <c r="AG543">
        <v>38</v>
      </c>
      <c r="AH543" s="165" t="str">
        <f t="shared" si="152"/>
        <v>3年目印刷製本費38</v>
      </c>
      <c r="AI543" s="165" t="str">
        <f>IFERROR(+VLOOKUP(AH543,インプットシート!$B:$Z,25,0),"")</f>
        <v/>
      </c>
      <c r="AJ543" s="165" t="str">
        <f>IFERROR(+VLOOKUP(AH543,インプットシート!$B:$Z,21,0),"")</f>
        <v/>
      </c>
      <c r="AK543">
        <v>38</v>
      </c>
      <c r="AL543" s="165" t="str">
        <f t="shared" si="153"/>
        <v>3年目通信運搬費38</v>
      </c>
      <c r="AM543" s="165" t="str">
        <f>IFERROR(+VLOOKUP(AL543,インプットシート!$B:$Z,25,0),"")</f>
        <v/>
      </c>
      <c r="AN543" s="165" t="str">
        <f>IFERROR(+VLOOKUP(AL543,インプットシート!$B:$Z,21,0),"")</f>
        <v/>
      </c>
      <c r="AO543">
        <v>38</v>
      </c>
      <c r="AP543" s="165" t="str">
        <f t="shared" si="154"/>
        <v>3年目委託費38</v>
      </c>
      <c r="AQ543" s="165" t="str">
        <f>IFERROR(+VLOOKUP(AP543,インプットシート!$B:$Z,25,0),"")</f>
        <v/>
      </c>
      <c r="AR543" s="165" t="str">
        <f>IFERROR(+VLOOKUP(AP543,インプットシート!$B:$Z,21,0),"")</f>
        <v/>
      </c>
      <c r="AS543">
        <v>38</v>
      </c>
      <c r="AT543" s="165" t="str">
        <f t="shared" si="155"/>
        <v>3年目雑役務費38</v>
      </c>
      <c r="AU543" s="165" t="str">
        <f>IFERROR(+VLOOKUP(AT543,インプットシート!$B:$Z,25,0),"")</f>
        <v/>
      </c>
      <c r="AV543" s="165" t="str">
        <f>IFERROR(+VLOOKUP(AT543,インプットシート!$B:$Z,21,0),"")</f>
        <v/>
      </c>
      <c r="AW543">
        <v>38</v>
      </c>
      <c r="AX543" s="165" t="str">
        <f t="shared" si="156"/>
        <v>3年目保険料38</v>
      </c>
      <c r="AY543" s="165" t="str">
        <f>IFERROR(+VLOOKUP(AX543,インプットシート!$B:$Z,25,0),"")</f>
        <v/>
      </c>
      <c r="AZ543" s="165" t="str">
        <f>IFERROR(+VLOOKUP(AX543,インプットシート!$B:$Z,21,0),"")</f>
        <v/>
      </c>
      <c r="BA543">
        <v>38</v>
      </c>
      <c r="BB543" s="165" t="str">
        <f t="shared" si="157"/>
        <v>3年目その他の経費38</v>
      </c>
      <c r="BC543" s="165" t="str">
        <f>IFERROR(+VLOOKUP(BB543,インプットシート!$B:$Z,25,0),"")</f>
        <v/>
      </c>
      <c r="BD543" s="165" t="str">
        <f>IFERROR(+VLOOKUP(BB543,インプットシート!$B:$Z,21,0),"")</f>
        <v/>
      </c>
      <c r="BE543">
        <v>38</v>
      </c>
      <c r="BF543" s="165" t="str">
        <f t="shared" si="158"/>
        <v>3年目参加費収入38</v>
      </c>
      <c r="BG543" s="165" t="str">
        <f>IFERROR(+VLOOKUP(BF543,インプットシート!$B:$Z,25,0),"")</f>
        <v/>
      </c>
      <c r="BH543" s="165" t="str">
        <f>IFERROR(+VLOOKUP(BF543,インプットシート!$B:$Z,21,0),"")</f>
        <v/>
      </c>
      <c r="BI543">
        <v>38</v>
      </c>
      <c r="BJ543" s="165" t="str">
        <f t="shared" si="159"/>
        <v>3年目寄付金・協賛金収入38</v>
      </c>
      <c r="BK543" s="165" t="str">
        <f>IFERROR(+VLOOKUP(BJ543,インプットシート!$B:$Z,25,0),"")</f>
        <v/>
      </c>
      <c r="BL543" s="165" t="str">
        <f>IFERROR(+VLOOKUP(BJ543,インプットシート!$B:$Z,21,0),"")</f>
        <v/>
      </c>
      <c r="BM543">
        <v>38</v>
      </c>
      <c r="BN543" s="165" t="str">
        <f t="shared" si="160"/>
        <v>3年目一般会計繰入金38</v>
      </c>
      <c r="BO543" s="165" t="str">
        <f>IFERROR(+VLOOKUP(BN543,インプットシート!$B:$Z,25,0),"")</f>
        <v/>
      </c>
      <c r="BP543" s="165" t="str">
        <f>IFERROR(+VLOOKUP(BN543,インプットシート!$B:$Z,21,0),"")</f>
        <v/>
      </c>
      <c r="BQ543">
        <v>38</v>
      </c>
      <c r="BR543" s="165" t="str">
        <f t="shared" si="161"/>
        <v>3年目賃金（職員）38</v>
      </c>
      <c r="BS543" s="165" t="str">
        <f>IFERROR(+VLOOKUP(BR543,インプットシート!$B:$Z,25,0),"")</f>
        <v/>
      </c>
      <c r="BT543" s="165" t="str">
        <f>IFERROR(+VLOOKUP(BR543,インプットシート!$B:$Z,21,0),"")</f>
        <v/>
      </c>
    </row>
    <row r="544" spans="1:72">
      <c r="A544">
        <v>39</v>
      </c>
      <c r="B544" s="165" t="str">
        <f t="shared" si="144"/>
        <v>3年目謝金39</v>
      </c>
      <c r="C544" s="165" t="str">
        <f>IFERROR(+VLOOKUP(B544,インプットシート!$B:$Z,25,0),"")</f>
        <v/>
      </c>
      <c r="D544" s="165" t="str">
        <f>IFERROR(+VLOOKUP(B544,インプットシート!$B:$Z,21,0),"")</f>
        <v/>
      </c>
      <c r="E544">
        <v>39</v>
      </c>
      <c r="F544" s="165" t="str">
        <f t="shared" si="145"/>
        <v>3年目旅費39</v>
      </c>
      <c r="G544" s="165" t="str">
        <f>IFERROR(+VLOOKUP(F544,インプットシート!$B:$Z,25,0),"")</f>
        <v/>
      </c>
      <c r="H544" s="165" t="str">
        <f>IFERROR(+VLOOKUP(F544,インプットシート!$B:$Z,21,0),"")</f>
        <v/>
      </c>
      <c r="I544">
        <v>39</v>
      </c>
      <c r="J544" s="165" t="str">
        <f t="shared" si="146"/>
        <v>3年目賃金（アルバイト）39</v>
      </c>
      <c r="K544" s="165" t="str">
        <f>IFERROR(+VLOOKUP(J544,インプットシート!$B:$Z,25,0),"")</f>
        <v/>
      </c>
      <c r="L544" s="165" t="str">
        <f>IFERROR(+VLOOKUP(J544,インプットシート!$B:$Z,21,0),"")</f>
        <v/>
      </c>
      <c r="M544">
        <v>39</v>
      </c>
      <c r="N544" s="165" t="str">
        <f t="shared" si="147"/>
        <v>3年目家賃39</v>
      </c>
      <c r="O544" s="165" t="str">
        <f>IFERROR(+VLOOKUP(N544,インプットシート!$B:$Z,25,0),"")</f>
        <v/>
      </c>
      <c r="P544" s="165" t="str">
        <f>IFERROR(+VLOOKUP(N544,インプットシート!$B:$Z,21,0),"")</f>
        <v/>
      </c>
      <c r="Q544">
        <v>39</v>
      </c>
      <c r="R544" s="165" t="str">
        <f t="shared" si="148"/>
        <v>3年目光熱水費39</v>
      </c>
      <c r="S544" s="165" t="str">
        <f>IFERROR(+VLOOKUP(R544,インプットシート!$B:$Z,25,0),"")</f>
        <v/>
      </c>
      <c r="T544" s="165" t="str">
        <f>IFERROR(+VLOOKUP(R544,インプットシート!$B:$Z,21,0),"")</f>
        <v/>
      </c>
      <c r="U544">
        <v>39</v>
      </c>
      <c r="V544" s="165" t="str">
        <f t="shared" si="149"/>
        <v>3年目備品購入費39</v>
      </c>
      <c r="W544" s="165" t="str">
        <f>IFERROR(+VLOOKUP(V544,インプットシート!$B:$Z,25,0),"")</f>
        <v/>
      </c>
      <c r="X544" s="165" t="str">
        <f>IFERROR(+VLOOKUP(V544,インプットシート!$B:$Z,21,0),"")</f>
        <v/>
      </c>
      <c r="Y544">
        <v>39</v>
      </c>
      <c r="Z544" s="165" t="str">
        <f t="shared" si="150"/>
        <v>3年目消耗品費39</v>
      </c>
      <c r="AA544" s="165" t="str">
        <f>IFERROR(+VLOOKUP(Z544,インプットシート!$B:$Z,25,0),"")</f>
        <v/>
      </c>
      <c r="AB544" s="165" t="str">
        <f>IFERROR(+VLOOKUP(Z544,インプットシート!$B:$Z,21,0),"")</f>
        <v/>
      </c>
      <c r="AC544">
        <v>39</v>
      </c>
      <c r="AD544" s="165" t="str">
        <f t="shared" si="151"/>
        <v>3年目借料損料39</v>
      </c>
      <c r="AE544" s="165" t="str">
        <f>IFERROR(+VLOOKUP(AD544,インプットシート!$B:$Z,25,0),"")</f>
        <v/>
      </c>
      <c r="AF544" s="165" t="str">
        <f>IFERROR(+VLOOKUP(AD544,インプットシート!$B:$Z,21,0),"")</f>
        <v/>
      </c>
      <c r="AG544">
        <v>39</v>
      </c>
      <c r="AH544" s="165" t="str">
        <f t="shared" si="152"/>
        <v>3年目印刷製本費39</v>
      </c>
      <c r="AI544" s="165" t="str">
        <f>IFERROR(+VLOOKUP(AH544,インプットシート!$B:$Z,25,0),"")</f>
        <v/>
      </c>
      <c r="AJ544" s="165" t="str">
        <f>IFERROR(+VLOOKUP(AH544,インプットシート!$B:$Z,21,0),"")</f>
        <v/>
      </c>
      <c r="AK544">
        <v>39</v>
      </c>
      <c r="AL544" s="165" t="str">
        <f t="shared" si="153"/>
        <v>3年目通信運搬費39</v>
      </c>
      <c r="AM544" s="165" t="str">
        <f>IFERROR(+VLOOKUP(AL544,インプットシート!$B:$Z,25,0),"")</f>
        <v/>
      </c>
      <c r="AN544" s="165" t="str">
        <f>IFERROR(+VLOOKUP(AL544,インプットシート!$B:$Z,21,0),"")</f>
        <v/>
      </c>
      <c r="AO544">
        <v>39</v>
      </c>
      <c r="AP544" s="165" t="str">
        <f t="shared" si="154"/>
        <v>3年目委託費39</v>
      </c>
      <c r="AQ544" s="165" t="str">
        <f>IFERROR(+VLOOKUP(AP544,インプットシート!$B:$Z,25,0),"")</f>
        <v/>
      </c>
      <c r="AR544" s="165" t="str">
        <f>IFERROR(+VLOOKUP(AP544,インプットシート!$B:$Z,21,0),"")</f>
        <v/>
      </c>
      <c r="AS544">
        <v>39</v>
      </c>
      <c r="AT544" s="165" t="str">
        <f t="shared" si="155"/>
        <v>3年目雑役務費39</v>
      </c>
      <c r="AU544" s="165" t="str">
        <f>IFERROR(+VLOOKUP(AT544,インプットシート!$B:$Z,25,0),"")</f>
        <v/>
      </c>
      <c r="AV544" s="165" t="str">
        <f>IFERROR(+VLOOKUP(AT544,インプットシート!$B:$Z,21,0),"")</f>
        <v/>
      </c>
      <c r="AW544">
        <v>39</v>
      </c>
      <c r="AX544" s="165" t="str">
        <f t="shared" si="156"/>
        <v>3年目保険料39</v>
      </c>
      <c r="AY544" s="165" t="str">
        <f>IFERROR(+VLOOKUP(AX544,インプットシート!$B:$Z,25,0),"")</f>
        <v/>
      </c>
      <c r="AZ544" s="165" t="str">
        <f>IFERROR(+VLOOKUP(AX544,インプットシート!$B:$Z,21,0),"")</f>
        <v/>
      </c>
      <c r="BA544">
        <v>39</v>
      </c>
      <c r="BB544" s="165" t="str">
        <f t="shared" si="157"/>
        <v>3年目その他の経費39</v>
      </c>
      <c r="BC544" s="165" t="str">
        <f>IFERROR(+VLOOKUP(BB544,インプットシート!$B:$Z,25,0),"")</f>
        <v/>
      </c>
      <c r="BD544" s="165" t="str">
        <f>IFERROR(+VLOOKUP(BB544,インプットシート!$B:$Z,21,0),"")</f>
        <v/>
      </c>
      <c r="BE544">
        <v>39</v>
      </c>
      <c r="BF544" s="165" t="str">
        <f t="shared" si="158"/>
        <v>3年目参加費収入39</v>
      </c>
      <c r="BG544" s="165" t="str">
        <f>IFERROR(+VLOOKUP(BF544,インプットシート!$B:$Z,25,0),"")</f>
        <v/>
      </c>
      <c r="BH544" s="165" t="str">
        <f>IFERROR(+VLOOKUP(BF544,インプットシート!$B:$Z,21,0),"")</f>
        <v/>
      </c>
      <c r="BI544">
        <v>39</v>
      </c>
      <c r="BJ544" s="165" t="str">
        <f t="shared" si="159"/>
        <v>3年目寄付金・協賛金収入39</v>
      </c>
      <c r="BK544" s="165" t="str">
        <f>IFERROR(+VLOOKUP(BJ544,インプットシート!$B:$Z,25,0),"")</f>
        <v/>
      </c>
      <c r="BL544" s="165" t="str">
        <f>IFERROR(+VLOOKUP(BJ544,インプットシート!$B:$Z,21,0),"")</f>
        <v/>
      </c>
      <c r="BM544">
        <v>39</v>
      </c>
      <c r="BN544" s="165" t="str">
        <f t="shared" si="160"/>
        <v>3年目一般会計繰入金39</v>
      </c>
      <c r="BO544" s="165" t="str">
        <f>IFERROR(+VLOOKUP(BN544,インプットシート!$B:$Z,25,0),"")</f>
        <v/>
      </c>
      <c r="BP544" s="165" t="str">
        <f>IFERROR(+VLOOKUP(BN544,インプットシート!$B:$Z,21,0),"")</f>
        <v/>
      </c>
      <c r="BQ544">
        <v>39</v>
      </c>
      <c r="BR544" s="165" t="str">
        <f t="shared" si="161"/>
        <v>3年目賃金（職員）39</v>
      </c>
      <c r="BS544" s="165" t="str">
        <f>IFERROR(+VLOOKUP(BR544,インプットシート!$B:$Z,25,0),"")</f>
        <v/>
      </c>
      <c r="BT544" s="165" t="str">
        <f>IFERROR(+VLOOKUP(BR544,インプットシート!$B:$Z,21,0),"")</f>
        <v/>
      </c>
    </row>
    <row r="545" spans="1:72">
      <c r="A545">
        <v>40</v>
      </c>
      <c r="B545" s="165" t="str">
        <f t="shared" si="144"/>
        <v>3年目謝金40</v>
      </c>
      <c r="C545" s="165" t="str">
        <f>IFERROR(+VLOOKUP(B545,インプットシート!$B:$Z,25,0),"")</f>
        <v/>
      </c>
      <c r="D545" s="165" t="str">
        <f>IFERROR(+VLOOKUP(B545,インプットシート!$B:$Z,21,0),"")</f>
        <v/>
      </c>
      <c r="E545">
        <v>40</v>
      </c>
      <c r="F545" s="165" t="str">
        <f t="shared" si="145"/>
        <v>3年目旅費40</v>
      </c>
      <c r="G545" s="165" t="str">
        <f>IFERROR(+VLOOKUP(F545,インプットシート!$B:$Z,25,0),"")</f>
        <v/>
      </c>
      <c r="H545" s="165" t="str">
        <f>IFERROR(+VLOOKUP(F545,インプットシート!$B:$Z,21,0),"")</f>
        <v/>
      </c>
      <c r="I545">
        <v>40</v>
      </c>
      <c r="J545" s="165" t="str">
        <f t="shared" si="146"/>
        <v>3年目賃金（アルバイト）40</v>
      </c>
      <c r="K545" s="165" t="str">
        <f>IFERROR(+VLOOKUP(J545,インプットシート!$B:$Z,25,0),"")</f>
        <v/>
      </c>
      <c r="L545" s="165" t="str">
        <f>IFERROR(+VLOOKUP(J545,インプットシート!$B:$Z,21,0),"")</f>
        <v/>
      </c>
      <c r="M545">
        <v>40</v>
      </c>
      <c r="N545" s="165" t="str">
        <f t="shared" si="147"/>
        <v>3年目家賃40</v>
      </c>
      <c r="O545" s="165" t="str">
        <f>IFERROR(+VLOOKUP(N545,インプットシート!$B:$Z,25,0),"")</f>
        <v/>
      </c>
      <c r="P545" s="165" t="str">
        <f>IFERROR(+VLOOKUP(N545,インプットシート!$B:$Z,21,0),"")</f>
        <v/>
      </c>
      <c r="Q545">
        <v>40</v>
      </c>
      <c r="R545" s="165" t="str">
        <f t="shared" si="148"/>
        <v>3年目光熱水費40</v>
      </c>
      <c r="S545" s="165" t="str">
        <f>IFERROR(+VLOOKUP(R545,インプットシート!$B:$Z,25,0),"")</f>
        <v/>
      </c>
      <c r="T545" s="165" t="str">
        <f>IFERROR(+VLOOKUP(R545,インプットシート!$B:$Z,21,0),"")</f>
        <v/>
      </c>
      <c r="U545">
        <v>40</v>
      </c>
      <c r="V545" s="165" t="str">
        <f t="shared" si="149"/>
        <v>3年目備品購入費40</v>
      </c>
      <c r="W545" s="165" t="str">
        <f>IFERROR(+VLOOKUP(V545,インプットシート!$B:$Z,25,0),"")</f>
        <v/>
      </c>
      <c r="X545" s="165" t="str">
        <f>IFERROR(+VLOOKUP(V545,インプットシート!$B:$Z,21,0),"")</f>
        <v/>
      </c>
      <c r="Y545">
        <v>40</v>
      </c>
      <c r="Z545" s="165" t="str">
        <f t="shared" si="150"/>
        <v>3年目消耗品費40</v>
      </c>
      <c r="AA545" s="165" t="str">
        <f>IFERROR(+VLOOKUP(Z545,インプットシート!$B:$Z,25,0),"")</f>
        <v/>
      </c>
      <c r="AB545" s="165" t="str">
        <f>IFERROR(+VLOOKUP(Z545,インプットシート!$B:$Z,21,0),"")</f>
        <v/>
      </c>
      <c r="AC545">
        <v>40</v>
      </c>
      <c r="AD545" s="165" t="str">
        <f t="shared" si="151"/>
        <v>3年目借料損料40</v>
      </c>
      <c r="AE545" s="165" t="str">
        <f>IFERROR(+VLOOKUP(AD545,インプットシート!$B:$Z,25,0),"")</f>
        <v/>
      </c>
      <c r="AF545" s="165" t="str">
        <f>IFERROR(+VLOOKUP(AD545,インプットシート!$B:$Z,21,0),"")</f>
        <v/>
      </c>
      <c r="AG545">
        <v>40</v>
      </c>
      <c r="AH545" s="165" t="str">
        <f t="shared" si="152"/>
        <v>3年目印刷製本費40</v>
      </c>
      <c r="AI545" s="165" t="str">
        <f>IFERROR(+VLOOKUP(AH545,インプットシート!$B:$Z,25,0),"")</f>
        <v/>
      </c>
      <c r="AJ545" s="165" t="str">
        <f>IFERROR(+VLOOKUP(AH545,インプットシート!$B:$Z,21,0),"")</f>
        <v/>
      </c>
      <c r="AK545">
        <v>40</v>
      </c>
      <c r="AL545" s="165" t="str">
        <f t="shared" si="153"/>
        <v>3年目通信運搬費40</v>
      </c>
      <c r="AM545" s="165" t="str">
        <f>IFERROR(+VLOOKUP(AL545,インプットシート!$B:$Z,25,0),"")</f>
        <v/>
      </c>
      <c r="AN545" s="165" t="str">
        <f>IFERROR(+VLOOKUP(AL545,インプットシート!$B:$Z,21,0),"")</f>
        <v/>
      </c>
      <c r="AO545">
        <v>40</v>
      </c>
      <c r="AP545" s="165" t="str">
        <f t="shared" si="154"/>
        <v>3年目委託費40</v>
      </c>
      <c r="AQ545" s="165" t="str">
        <f>IFERROR(+VLOOKUP(AP545,インプットシート!$B:$Z,25,0),"")</f>
        <v/>
      </c>
      <c r="AR545" s="165" t="str">
        <f>IFERROR(+VLOOKUP(AP545,インプットシート!$B:$Z,21,0),"")</f>
        <v/>
      </c>
      <c r="AS545">
        <v>40</v>
      </c>
      <c r="AT545" s="165" t="str">
        <f t="shared" si="155"/>
        <v>3年目雑役務費40</v>
      </c>
      <c r="AU545" s="165" t="str">
        <f>IFERROR(+VLOOKUP(AT545,インプットシート!$B:$Z,25,0),"")</f>
        <v/>
      </c>
      <c r="AV545" s="165" t="str">
        <f>IFERROR(+VLOOKUP(AT545,インプットシート!$B:$Z,21,0),"")</f>
        <v/>
      </c>
      <c r="AW545">
        <v>40</v>
      </c>
      <c r="AX545" s="165" t="str">
        <f t="shared" si="156"/>
        <v>3年目保険料40</v>
      </c>
      <c r="AY545" s="165" t="str">
        <f>IFERROR(+VLOOKUP(AX545,インプットシート!$B:$Z,25,0),"")</f>
        <v/>
      </c>
      <c r="AZ545" s="165" t="str">
        <f>IFERROR(+VLOOKUP(AX545,インプットシート!$B:$Z,21,0),"")</f>
        <v/>
      </c>
      <c r="BA545">
        <v>40</v>
      </c>
      <c r="BB545" s="165" t="str">
        <f t="shared" si="157"/>
        <v>3年目その他の経費40</v>
      </c>
      <c r="BC545" s="165" t="str">
        <f>IFERROR(+VLOOKUP(BB545,インプットシート!$B:$Z,25,0),"")</f>
        <v/>
      </c>
      <c r="BD545" s="165" t="str">
        <f>IFERROR(+VLOOKUP(BB545,インプットシート!$B:$Z,21,0),"")</f>
        <v/>
      </c>
      <c r="BE545">
        <v>40</v>
      </c>
      <c r="BF545" s="165" t="str">
        <f t="shared" si="158"/>
        <v>3年目参加費収入40</v>
      </c>
      <c r="BG545" s="165" t="str">
        <f>IFERROR(+VLOOKUP(BF545,インプットシート!$B:$Z,25,0),"")</f>
        <v/>
      </c>
      <c r="BH545" s="165" t="str">
        <f>IFERROR(+VLOOKUP(BF545,インプットシート!$B:$Z,21,0),"")</f>
        <v/>
      </c>
      <c r="BI545">
        <v>40</v>
      </c>
      <c r="BJ545" s="165" t="str">
        <f t="shared" si="159"/>
        <v>3年目寄付金・協賛金収入40</v>
      </c>
      <c r="BK545" s="165" t="str">
        <f>IFERROR(+VLOOKUP(BJ545,インプットシート!$B:$Z,25,0),"")</f>
        <v/>
      </c>
      <c r="BL545" s="165" t="str">
        <f>IFERROR(+VLOOKUP(BJ545,インプットシート!$B:$Z,21,0),"")</f>
        <v/>
      </c>
      <c r="BM545">
        <v>40</v>
      </c>
      <c r="BN545" s="165" t="str">
        <f t="shared" si="160"/>
        <v>3年目一般会計繰入金40</v>
      </c>
      <c r="BO545" s="165" t="str">
        <f>IFERROR(+VLOOKUP(BN545,インプットシート!$B:$Z,25,0),"")</f>
        <v/>
      </c>
      <c r="BP545" s="165" t="str">
        <f>IFERROR(+VLOOKUP(BN545,インプットシート!$B:$Z,21,0),"")</f>
        <v/>
      </c>
      <c r="BQ545">
        <v>40</v>
      </c>
      <c r="BR545" s="165" t="str">
        <f t="shared" si="161"/>
        <v>3年目賃金（職員）40</v>
      </c>
      <c r="BS545" s="165" t="str">
        <f>IFERROR(+VLOOKUP(BR545,インプットシート!$B:$Z,25,0),"")</f>
        <v/>
      </c>
      <c r="BT545" s="165" t="str">
        <f>IFERROR(+VLOOKUP(BR545,インプットシート!$B:$Z,21,0),"")</f>
        <v/>
      </c>
    </row>
    <row r="546" spans="1:72">
      <c r="A546">
        <v>41</v>
      </c>
      <c r="B546" s="165" t="str">
        <f t="shared" si="144"/>
        <v>3年目謝金41</v>
      </c>
      <c r="C546" s="165" t="str">
        <f>IFERROR(+VLOOKUP(B546,インプットシート!$B:$Z,25,0),"")</f>
        <v/>
      </c>
      <c r="D546" s="165" t="str">
        <f>IFERROR(+VLOOKUP(B546,インプットシート!$B:$Z,21,0),"")</f>
        <v/>
      </c>
      <c r="E546">
        <v>41</v>
      </c>
      <c r="F546" s="165" t="str">
        <f t="shared" si="145"/>
        <v>3年目旅費41</v>
      </c>
      <c r="G546" s="165" t="str">
        <f>IFERROR(+VLOOKUP(F546,インプットシート!$B:$Z,25,0),"")</f>
        <v/>
      </c>
      <c r="H546" s="165" t="str">
        <f>IFERROR(+VLOOKUP(F546,インプットシート!$B:$Z,21,0),"")</f>
        <v/>
      </c>
      <c r="I546">
        <v>41</v>
      </c>
      <c r="J546" s="165" t="str">
        <f t="shared" si="146"/>
        <v>3年目賃金（アルバイト）41</v>
      </c>
      <c r="K546" s="165" t="str">
        <f>IFERROR(+VLOOKUP(J546,インプットシート!$B:$Z,25,0),"")</f>
        <v/>
      </c>
      <c r="L546" s="165" t="str">
        <f>IFERROR(+VLOOKUP(J546,インプットシート!$B:$Z,21,0),"")</f>
        <v/>
      </c>
      <c r="M546">
        <v>41</v>
      </c>
      <c r="N546" s="165" t="str">
        <f t="shared" si="147"/>
        <v>3年目家賃41</v>
      </c>
      <c r="O546" s="165" t="str">
        <f>IFERROR(+VLOOKUP(N546,インプットシート!$B:$Z,25,0),"")</f>
        <v/>
      </c>
      <c r="P546" s="165" t="str">
        <f>IFERROR(+VLOOKUP(N546,インプットシート!$B:$Z,21,0),"")</f>
        <v/>
      </c>
      <c r="Q546">
        <v>41</v>
      </c>
      <c r="R546" s="165" t="str">
        <f t="shared" si="148"/>
        <v>3年目光熱水費41</v>
      </c>
      <c r="S546" s="165" t="str">
        <f>IFERROR(+VLOOKUP(R546,インプットシート!$B:$Z,25,0),"")</f>
        <v/>
      </c>
      <c r="T546" s="165" t="str">
        <f>IFERROR(+VLOOKUP(R546,インプットシート!$B:$Z,21,0),"")</f>
        <v/>
      </c>
      <c r="U546">
        <v>41</v>
      </c>
      <c r="V546" s="165" t="str">
        <f t="shared" si="149"/>
        <v>3年目備品購入費41</v>
      </c>
      <c r="W546" s="165" t="str">
        <f>IFERROR(+VLOOKUP(V546,インプットシート!$B:$Z,25,0),"")</f>
        <v/>
      </c>
      <c r="X546" s="165" t="str">
        <f>IFERROR(+VLOOKUP(V546,インプットシート!$B:$Z,21,0),"")</f>
        <v/>
      </c>
      <c r="Y546">
        <v>41</v>
      </c>
      <c r="Z546" s="165" t="str">
        <f t="shared" si="150"/>
        <v>3年目消耗品費41</v>
      </c>
      <c r="AA546" s="165" t="str">
        <f>IFERROR(+VLOOKUP(Z546,インプットシート!$B:$Z,25,0),"")</f>
        <v/>
      </c>
      <c r="AB546" s="165" t="str">
        <f>IFERROR(+VLOOKUP(Z546,インプットシート!$B:$Z,21,0),"")</f>
        <v/>
      </c>
      <c r="AC546">
        <v>41</v>
      </c>
      <c r="AD546" s="165" t="str">
        <f t="shared" si="151"/>
        <v>3年目借料損料41</v>
      </c>
      <c r="AE546" s="165" t="str">
        <f>IFERROR(+VLOOKUP(AD546,インプットシート!$B:$Z,25,0),"")</f>
        <v/>
      </c>
      <c r="AF546" s="165" t="str">
        <f>IFERROR(+VLOOKUP(AD546,インプットシート!$B:$Z,21,0),"")</f>
        <v/>
      </c>
      <c r="AG546">
        <v>41</v>
      </c>
      <c r="AH546" s="165" t="str">
        <f t="shared" si="152"/>
        <v>3年目印刷製本費41</v>
      </c>
      <c r="AI546" s="165" t="str">
        <f>IFERROR(+VLOOKUP(AH546,インプットシート!$B:$Z,25,0),"")</f>
        <v/>
      </c>
      <c r="AJ546" s="165" t="str">
        <f>IFERROR(+VLOOKUP(AH546,インプットシート!$B:$Z,21,0),"")</f>
        <v/>
      </c>
      <c r="AK546">
        <v>41</v>
      </c>
      <c r="AL546" s="165" t="str">
        <f t="shared" si="153"/>
        <v>3年目通信運搬費41</v>
      </c>
      <c r="AM546" s="165" t="str">
        <f>IFERROR(+VLOOKUP(AL546,インプットシート!$B:$Z,25,0),"")</f>
        <v/>
      </c>
      <c r="AN546" s="165" t="str">
        <f>IFERROR(+VLOOKUP(AL546,インプットシート!$B:$Z,21,0),"")</f>
        <v/>
      </c>
      <c r="AO546">
        <v>41</v>
      </c>
      <c r="AP546" s="165" t="str">
        <f t="shared" si="154"/>
        <v>3年目委託費41</v>
      </c>
      <c r="AQ546" s="165" t="str">
        <f>IFERROR(+VLOOKUP(AP546,インプットシート!$B:$Z,25,0),"")</f>
        <v/>
      </c>
      <c r="AR546" s="165" t="str">
        <f>IFERROR(+VLOOKUP(AP546,インプットシート!$B:$Z,21,0),"")</f>
        <v/>
      </c>
      <c r="AS546">
        <v>41</v>
      </c>
      <c r="AT546" s="165" t="str">
        <f t="shared" si="155"/>
        <v>3年目雑役務費41</v>
      </c>
      <c r="AU546" s="165" t="str">
        <f>IFERROR(+VLOOKUP(AT546,インプットシート!$B:$Z,25,0),"")</f>
        <v/>
      </c>
      <c r="AV546" s="165" t="str">
        <f>IFERROR(+VLOOKUP(AT546,インプットシート!$B:$Z,21,0),"")</f>
        <v/>
      </c>
      <c r="AW546">
        <v>41</v>
      </c>
      <c r="AX546" s="165" t="str">
        <f t="shared" si="156"/>
        <v>3年目保険料41</v>
      </c>
      <c r="AY546" s="165" t="str">
        <f>IFERROR(+VLOOKUP(AX546,インプットシート!$B:$Z,25,0),"")</f>
        <v/>
      </c>
      <c r="AZ546" s="165" t="str">
        <f>IFERROR(+VLOOKUP(AX546,インプットシート!$B:$Z,21,0),"")</f>
        <v/>
      </c>
      <c r="BA546">
        <v>41</v>
      </c>
      <c r="BB546" s="165" t="str">
        <f t="shared" si="157"/>
        <v>3年目その他の経費41</v>
      </c>
      <c r="BC546" s="165" t="str">
        <f>IFERROR(+VLOOKUP(BB546,インプットシート!$B:$Z,25,0),"")</f>
        <v/>
      </c>
      <c r="BD546" s="165" t="str">
        <f>IFERROR(+VLOOKUP(BB546,インプットシート!$B:$Z,21,0),"")</f>
        <v/>
      </c>
      <c r="BE546">
        <v>41</v>
      </c>
      <c r="BF546" s="165" t="str">
        <f t="shared" si="158"/>
        <v>3年目参加費収入41</v>
      </c>
      <c r="BG546" s="165" t="str">
        <f>IFERROR(+VLOOKUP(BF546,インプットシート!$B:$Z,25,0),"")</f>
        <v/>
      </c>
      <c r="BH546" s="165" t="str">
        <f>IFERROR(+VLOOKUP(BF546,インプットシート!$B:$Z,21,0),"")</f>
        <v/>
      </c>
      <c r="BI546">
        <v>41</v>
      </c>
      <c r="BJ546" s="165" t="str">
        <f t="shared" si="159"/>
        <v>3年目寄付金・協賛金収入41</v>
      </c>
      <c r="BK546" s="165" t="str">
        <f>IFERROR(+VLOOKUP(BJ546,インプットシート!$B:$Z,25,0),"")</f>
        <v/>
      </c>
      <c r="BL546" s="165" t="str">
        <f>IFERROR(+VLOOKUP(BJ546,インプットシート!$B:$Z,21,0),"")</f>
        <v/>
      </c>
      <c r="BM546">
        <v>41</v>
      </c>
      <c r="BN546" s="165" t="str">
        <f t="shared" si="160"/>
        <v>3年目一般会計繰入金41</v>
      </c>
      <c r="BO546" s="165" t="str">
        <f>IFERROR(+VLOOKUP(BN546,インプットシート!$B:$Z,25,0),"")</f>
        <v/>
      </c>
      <c r="BP546" s="165" t="str">
        <f>IFERROR(+VLOOKUP(BN546,インプットシート!$B:$Z,21,0),"")</f>
        <v/>
      </c>
      <c r="BQ546">
        <v>41</v>
      </c>
      <c r="BR546" s="165" t="str">
        <f t="shared" si="161"/>
        <v>3年目賃金（職員）41</v>
      </c>
      <c r="BS546" s="165" t="str">
        <f>IFERROR(+VLOOKUP(BR546,インプットシート!$B:$Z,25,0),"")</f>
        <v/>
      </c>
      <c r="BT546" s="165" t="str">
        <f>IFERROR(+VLOOKUP(BR546,インプットシート!$B:$Z,21,0),"")</f>
        <v/>
      </c>
    </row>
    <row r="547" spans="1:72">
      <c r="A547">
        <v>42</v>
      </c>
      <c r="B547" s="165" t="str">
        <f t="shared" si="144"/>
        <v>3年目謝金42</v>
      </c>
      <c r="C547" s="165" t="str">
        <f>IFERROR(+VLOOKUP(B547,インプットシート!$B:$Z,25,0),"")</f>
        <v/>
      </c>
      <c r="D547" s="165" t="str">
        <f>IFERROR(+VLOOKUP(B547,インプットシート!$B:$Z,21,0),"")</f>
        <v/>
      </c>
      <c r="E547">
        <v>42</v>
      </c>
      <c r="F547" s="165" t="str">
        <f t="shared" si="145"/>
        <v>3年目旅費42</v>
      </c>
      <c r="G547" s="165" t="str">
        <f>IFERROR(+VLOOKUP(F547,インプットシート!$B:$Z,25,0),"")</f>
        <v/>
      </c>
      <c r="H547" s="165" t="str">
        <f>IFERROR(+VLOOKUP(F547,インプットシート!$B:$Z,21,0),"")</f>
        <v/>
      </c>
      <c r="I547">
        <v>42</v>
      </c>
      <c r="J547" s="165" t="str">
        <f t="shared" si="146"/>
        <v>3年目賃金（アルバイト）42</v>
      </c>
      <c r="K547" s="165" t="str">
        <f>IFERROR(+VLOOKUP(J547,インプットシート!$B:$Z,25,0),"")</f>
        <v/>
      </c>
      <c r="L547" s="165" t="str">
        <f>IFERROR(+VLOOKUP(J547,インプットシート!$B:$Z,21,0),"")</f>
        <v/>
      </c>
      <c r="M547">
        <v>42</v>
      </c>
      <c r="N547" s="165" t="str">
        <f t="shared" si="147"/>
        <v>3年目家賃42</v>
      </c>
      <c r="O547" s="165" t="str">
        <f>IFERROR(+VLOOKUP(N547,インプットシート!$B:$Z,25,0),"")</f>
        <v/>
      </c>
      <c r="P547" s="165" t="str">
        <f>IFERROR(+VLOOKUP(N547,インプットシート!$B:$Z,21,0),"")</f>
        <v/>
      </c>
      <c r="Q547">
        <v>42</v>
      </c>
      <c r="R547" s="165" t="str">
        <f t="shared" si="148"/>
        <v>3年目光熱水費42</v>
      </c>
      <c r="S547" s="165" t="str">
        <f>IFERROR(+VLOOKUP(R547,インプットシート!$B:$Z,25,0),"")</f>
        <v/>
      </c>
      <c r="T547" s="165" t="str">
        <f>IFERROR(+VLOOKUP(R547,インプットシート!$B:$Z,21,0),"")</f>
        <v/>
      </c>
      <c r="U547">
        <v>42</v>
      </c>
      <c r="V547" s="165" t="str">
        <f t="shared" si="149"/>
        <v>3年目備品購入費42</v>
      </c>
      <c r="W547" s="165" t="str">
        <f>IFERROR(+VLOOKUP(V547,インプットシート!$B:$Z,25,0),"")</f>
        <v/>
      </c>
      <c r="X547" s="165" t="str">
        <f>IFERROR(+VLOOKUP(V547,インプットシート!$B:$Z,21,0),"")</f>
        <v/>
      </c>
      <c r="Y547">
        <v>42</v>
      </c>
      <c r="Z547" s="165" t="str">
        <f t="shared" si="150"/>
        <v>3年目消耗品費42</v>
      </c>
      <c r="AA547" s="165" t="str">
        <f>IFERROR(+VLOOKUP(Z547,インプットシート!$B:$Z,25,0),"")</f>
        <v/>
      </c>
      <c r="AB547" s="165" t="str">
        <f>IFERROR(+VLOOKUP(Z547,インプットシート!$B:$Z,21,0),"")</f>
        <v/>
      </c>
      <c r="AC547">
        <v>42</v>
      </c>
      <c r="AD547" s="165" t="str">
        <f t="shared" si="151"/>
        <v>3年目借料損料42</v>
      </c>
      <c r="AE547" s="165" t="str">
        <f>IFERROR(+VLOOKUP(AD547,インプットシート!$B:$Z,25,0),"")</f>
        <v/>
      </c>
      <c r="AF547" s="165" t="str">
        <f>IFERROR(+VLOOKUP(AD547,インプットシート!$B:$Z,21,0),"")</f>
        <v/>
      </c>
      <c r="AG547">
        <v>42</v>
      </c>
      <c r="AH547" s="165" t="str">
        <f t="shared" si="152"/>
        <v>3年目印刷製本費42</v>
      </c>
      <c r="AI547" s="165" t="str">
        <f>IFERROR(+VLOOKUP(AH547,インプットシート!$B:$Z,25,0),"")</f>
        <v/>
      </c>
      <c r="AJ547" s="165" t="str">
        <f>IFERROR(+VLOOKUP(AH547,インプットシート!$B:$Z,21,0),"")</f>
        <v/>
      </c>
      <c r="AK547">
        <v>42</v>
      </c>
      <c r="AL547" s="165" t="str">
        <f t="shared" si="153"/>
        <v>3年目通信運搬費42</v>
      </c>
      <c r="AM547" s="165" t="str">
        <f>IFERROR(+VLOOKUP(AL547,インプットシート!$B:$Z,25,0),"")</f>
        <v/>
      </c>
      <c r="AN547" s="165" t="str">
        <f>IFERROR(+VLOOKUP(AL547,インプットシート!$B:$Z,21,0),"")</f>
        <v/>
      </c>
      <c r="AO547">
        <v>42</v>
      </c>
      <c r="AP547" s="165" t="str">
        <f t="shared" si="154"/>
        <v>3年目委託費42</v>
      </c>
      <c r="AQ547" s="165" t="str">
        <f>IFERROR(+VLOOKUP(AP547,インプットシート!$B:$Z,25,0),"")</f>
        <v/>
      </c>
      <c r="AR547" s="165" t="str">
        <f>IFERROR(+VLOOKUP(AP547,インプットシート!$B:$Z,21,0),"")</f>
        <v/>
      </c>
      <c r="AS547">
        <v>42</v>
      </c>
      <c r="AT547" s="165" t="str">
        <f t="shared" si="155"/>
        <v>3年目雑役務費42</v>
      </c>
      <c r="AU547" s="165" t="str">
        <f>IFERROR(+VLOOKUP(AT547,インプットシート!$B:$Z,25,0),"")</f>
        <v/>
      </c>
      <c r="AV547" s="165" t="str">
        <f>IFERROR(+VLOOKUP(AT547,インプットシート!$B:$Z,21,0),"")</f>
        <v/>
      </c>
      <c r="AW547">
        <v>42</v>
      </c>
      <c r="AX547" s="165" t="str">
        <f t="shared" si="156"/>
        <v>3年目保険料42</v>
      </c>
      <c r="AY547" s="165" t="str">
        <f>IFERROR(+VLOOKUP(AX547,インプットシート!$B:$Z,25,0),"")</f>
        <v/>
      </c>
      <c r="AZ547" s="165" t="str">
        <f>IFERROR(+VLOOKUP(AX547,インプットシート!$B:$Z,21,0),"")</f>
        <v/>
      </c>
      <c r="BA547">
        <v>42</v>
      </c>
      <c r="BB547" s="165" t="str">
        <f t="shared" si="157"/>
        <v>3年目その他の経費42</v>
      </c>
      <c r="BC547" s="165" t="str">
        <f>IFERROR(+VLOOKUP(BB547,インプットシート!$B:$Z,25,0),"")</f>
        <v/>
      </c>
      <c r="BD547" s="165" t="str">
        <f>IFERROR(+VLOOKUP(BB547,インプットシート!$B:$Z,21,0),"")</f>
        <v/>
      </c>
      <c r="BE547">
        <v>42</v>
      </c>
      <c r="BF547" s="165" t="str">
        <f t="shared" si="158"/>
        <v>3年目参加費収入42</v>
      </c>
      <c r="BG547" s="165" t="str">
        <f>IFERROR(+VLOOKUP(BF547,インプットシート!$B:$Z,25,0),"")</f>
        <v/>
      </c>
      <c r="BH547" s="165" t="str">
        <f>IFERROR(+VLOOKUP(BF547,インプットシート!$B:$Z,21,0),"")</f>
        <v/>
      </c>
      <c r="BI547">
        <v>42</v>
      </c>
      <c r="BJ547" s="165" t="str">
        <f t="shared" si="159"/>
        <v>3年目寄付金・協賛金収入42</v>
      </c>
      <c r="BK547" s="165" t="str">
        <f>IFERROR(+VLOOKUP(BJ547,インプットシート!$B:$Z,25,0),"")</f>
        <v/>
      </c>
      <c r="BL547" s="165" t="str">
        <f>IFERROR(+VLOOKUP(BJ547,インプットシート!$B:$Z,21,0),"")</f>
        <v/>
      </c>
      <c r="BM547">
        <v>42</v>
      </c>
      <c r="BN547" s="165" t="str">
        <f t="shared" si="160"/>
        <v>3年目一般会計繰入金42</v>
      </c>
      <c r="BO547" s="165" t="str">
        <f>IFERROR(+VLOOKUP(BN547,インプットシート!$B:$Z,25,0),"")</f>
        <v/>
      </c>
      <c r="BP547" s="165" t="str">
        <f>IFERROR(+VLOOKUP(BN547,インプットシート!$B:$Z,21,0),"")</f>
        <v/>
      </c>
      <c r="BQ547">
        <v>42</v>
      </c>
      <c r="BR547" s="165" t="str">
        <f t="shared" si="161"/>
        <v>3年目賃金（職員）42</v>
      </c>
      <c r="BS547" s="165" t="str">
        <f>IFERROR(+VLOOKUP(BR547,インプットシート!$B:$Z,25,0),"")</f>
        <v/>
      </c>
      <c r="BT547" s="165" t="str">
        <f>IFERROR(+VLOOKUP(BR547,インプットシート!$B:$Z,21,0),"")</f>
        <v/>
      </c>
    </row>
    <row r="548" spans="1:72">
      <c r="A548">
        <v>43</v>
      </c>
      <c r="B548" s="165" t="str">
        <f t="shared" si="144"/>
        <v>3年目謝金43</v>
      </c>
      <c r="C548" s="165" t="str">
        <f>IFERROR(+VLOOKUP(B548,インプットシート!$B:$Z,25,0),"")</f>
        <v/>
      </c>
      <c r="D548" s="165" t="str">
        <f>IFERROR(+VLOOKUP(B548,インプットシート!$B:$Z,21,0),"")</f>
        <v/>
      </c>
      <c r="E548">
        <v>43</v>
      </c>
      <c r="F548" s="165" t="str">
        <f t="shared" si="145"/>
        <v>3年目旅費43</v>
      </c>
      <c r="G548" s="165" t="str">
        <f>IFERROR(+VLOOKUP(F548,インプットシート!$B:$Z,25,0),"")</f>
        <v/>
      </c>
      <c r="H548" s="165" t="str">
        <f>IFERROR(+VLOOKUP(F548,インプットシート!$B:$Z,21,0),"")</f>
        <v/>
      </c>
      <c r="I548">
        <v>43</v>
      </c>
      <c r="J548" s="165" t="str">
        <f t="shared" si="146"/>
        <v>3年目賃金（アルバイト）43</v>
      </c>
      <c r="K548" s="165" t="str">
        <f>IFERROR(+VLOOKUP(J548,インプットシート!$B:$Z,25,0),"")</f>
        <v/>
      </c>
      <c r="L548" s="165" t="str">
        <f>IFERROR(+VLOOKUP(J548,インプットシート!$B:$Z,21,0),"")</f>
        <v/>
      </c>
      <c r="M548">
        <v>43</v>
      </c>
      <c r="N548" s="165" t="str">
        <f t="shared" si="147"/>
        <v>3年目家賃43</v>
      </c>
      <c r="O548" s="165" t="str">
        <f>IFERROR(+VLOOKUP(N548,インプットシート!$B:$Z,25,0),"")</f>
        <v/>
      </c>
      <c r="P548" s="165" t="str">
        <f>IFERROR(+VLOOKUP(N548,インプットシート!$B:$Z,21,0),"")</f>
        <v/>
      </c>
      <c r="Q548">
        <v>43</v>
      </c>
      <c r="R548" s="165" t="str">
        <f t="shared" si="148"/>
        <v>3年目光熱水費43</v>
      </c>
      <c r="S548" s="165" t="str">
        <f>IFERROR(+VLOOKUP(R548,インプットシート!$B:$Z,25,0),"")</f>
        <v/>
      </c>
      <c r="T548" s="165" t="str">
        <f>IFERROR(+VLOOKUP(R548,インプットシート!$B:$Z,21,0),"")</f>
        <v/>
      </c>
      <c r="U548">
        <v>43</v>
      </c>
      <c r="V548" s="165" t="str">
        <f t="shared" si="149"/>
        <v>3年目備品購入費43</v>
      </c>
      <c r="W548" s="165" t="str">
        <f>IFERROR(+VLOOKUP(V548,インプットシート!$B:$Z,25,0),"")</f>
        <v/>
      </c>
      <c r="X548" s="165" t="str">
        <f>IFERROR(+VLOOKUP(V548,インプットシート!$B:$Z,21,0),"")</f>
        <v/>
      </c>
      <c r="Y548">
        <v>43</v>
      </c>
      <c r="Z548" s="165" t="str">
        <f t="shared" si="150"/>
        <v>3年目消耗品費43</v>
      </c>
      <c r="AA548" s="165" t="str">
        <f>IFERROR(+VLOOKUP(Z548,インプットシート!$B:$Z,25,0),"")</f>
        <v/>
      </c>
      <c r="AB548" s="165" t="str">
        <f>IFERROR(+VLOOKUP(Z548,インプットシート!$B:$Z,21,0),"")</f>
        <v/>
      </c>
      <c r="AC548">
        <v>43</v>
      </c>
      <c r="AD548" s="165" t="str">
        <f t="shared" si="151"/>
        <v>3年目借料損料43</v>
      </c>
      <c r="AE548" s="165" t="str">
        <f>IFERROR(+VLOOKUP(AD548,インプットシート!$B:$Z,25,0),"")</f>
        <v/>
      </c>
      <c r="AF548" s="165" t="str">
        <f>IFERROR(+VLOOKUP(AD548,インプットシート!$B:$Z,21,0),"")</f>
        <v/>
      </c>
      <c r="AG548">
        <v>43</v>
      </c>
      <c r="AH548" s="165" t="str">
        <f t="shared" si="152"/>
        <v>3年目印刷製本費43</v>
      </c>
      <c r="AI548" s="165" t="str">
        <f>IFERROR(+VLOOKUP(AH548,インプットシート!$B:$Z,25,0),"")</f>
        <v/>
      </c>
      <c r="AJ548" s="165" t="str">
        <f>IFERROR(+VLOOKUP(AH548,インプットシート!$B:$Z,21,0),"")</f>
        <v/>
      </c>
      <c r="AK548">
        <v>43</v>
      </c>
      <c r="AL548" s="165" t="str">
        <f t="shared" si="153"/>
        <v>3年目通信運搬費43</v>
      </c>
      <c r="AM548" s="165" t="str">
        <f>IFERROR(+VLOOKUP(AL548,インプットシート!$B:$Z,25,0),"")</f>
        <v/>
      </c>
      <c r="AN548" s="165" t="str">
        <f>IFERROR(+VLOOKUP(AL548,インプットシート!$B:$Z,21,0),"")</f>
        <v/>
      </c>
      <c r="AO548">
        <v>43</v>
      </c>
      <c r="AP548" s="165" t="str">
        <f t="shared" si="154"/>
        <v>3年目委託費43</v>
      </c>
      <c r="AQ548" s="165" t="str">
        <f>IFERROR(+VLOOKUP(AP548,インプットシート!$B:$Z,25,0),"")</f>
        <v/>
      </c>
      <c r="AR548" s="165" t="str">
        <f>IFERROR(+VLOOKUP(AP548,インプットシート!$B:$Z,21,0),"")</f>
        <v/>
      </c>
      <c r="AS548">
        <v>43</v>
      </c>
      <c r="AT548" s="165" t="str">
        <f t="shared" si="155"/>
        <v>3年目雑役務費43</v>
      </c>
      <c r="AU548" s="165" t="str">
        <f>IFERROR(+VLOOKUP(AT548,インプットシート!$B:$Z,25,0),"")</f>
        <v/>
      </c>
      <c r="AV548" s="165" t="str">
        <f>IFERROR(+VLOOKUP(AT548,インプットシート!$B:$Z,21,0),"")</f>
        <v/>
      </c>
      <c r="AW548">
        <v>43</v>
      </c>
      <c r="AX548" s="165" t="str">
        <f t="shared" si="156"/>
        <v>3年目保険料43</v>
      </c>
      <c r="AY548" s="165" t="str">
        <f>IFERROR(+VLOOKUP(AX548,インプットシート!$B:$Z,25,0),"")</f>
        <v/>
      </c>
      <c r="AZ548" s="165" t="str">
        <f>IFERROR(+VLOOKUP(AX548,インプットシート!$B:$Z,21,0),"")</f>
        <v/>
      </c>
      <c r="BA548">
        <v>43</v>
      </c>
      <c r="BB548" s="165" t="str">
        <f t="shared" si="157"/>
        <v>3年目その他の経費43</v>
      </c>
      <c r="BC548" s="165" t="str">
        <f>IFERROR(+VLOOKUP(BB548,インプットシート!$B:$Z,25,0),"")</f>
        <v/>
      </c>
      <c r="BD548" s="165" t="str">
        <f>IFERROR(+VLOOKUP(BB548,インプットシート!$B:$Z,21,0),"")</f>
        <v/>
      </c>
      <c r="BE548">
        <v>43</v>
      </c>
      <c r="BF548" s="165" t="str">
        <f t="shared" si="158"/>
        <v>3年目参加費収入43</v>
      </c>
      <c r="BG548" s="165" t="str">
        <f>IFERROR(+VLOOKUP(BF548,インプットシート!$B:$Z,25,0),"")</f>
        <v/>
      </c>
      <c r="BH548" s="165" t="str">
        <f>IFERROR(+VLOOKUP(BF548,インプットシート!$B:$Z,21,0),"")</f>
        <v/>
      </c>
      <c r="BI548">
        <v>43</v>
      </c>
      <c r="BJ548" s="165" t="str">
        <f t="shared" si="159"/>
        <v>3年目寄付金・協賛金収入43</v>
      </c>
      <c r="BK548" s="165" t="str">
        <f>IFERROR(+VLOOKUP(BJ548,インプットシート!$B:$Z,25,0),"")</f>
        <v/>
      </c>
      <c r="BL548" s="165" t="str">
        <f>IFERROR(+VLOOKUP(BJ548,インプットシート!$B:$Z,21,0),"")</f>
        <v/>
      </c>
      <c r="BM548">
        <v>43</v>
      </c>
      <c r="BN548" s="165" t="str">
        <f t="shared" si="160"/>
        <v>3年目一般会計繰入金43</v>
      </c>
      <c r="BO548" s="165" t="str">
        <f>IFERROR(+VLOOKUP(BN548,インプットシート!$B:$Z,25,0),"")</f>
        <v/>
      </c>
      <c r="BP548" s="165" t="str">
        <f>IFERROR(+VLOOKUP(BN548,インプットシート!$B:$Z,21,0),"")</f>
        <v/>
      </c>
      <c r="BQ548">
        <v>43</v>
      </c>
      <c r="BR548" s="165" t="str">
        <f t="shared" si="161"/>
        <v>3年目賃金（職員）43</v>
      </c>
      <c r="BS548" s="165" t="str">
        <f>IFERROR(+VLOOKUP(BR548,インプットシート!$B:$Z,25,0),"")</f>
        <v/>
      </c>
      <c r="BT548" s="165" t="str">
        <f>IFERROR(+VLOOKUP(BR548,インプットシート!$B:$Z,21,0),"")</f>
        <v/>
      </c>
    </row>
    <row r="549" spans="1:72">
      <c r="A549">
        <v>44</v>
      </c>
      <c r="B549" s="165" t="str">
        <f t="shared" si="144"/>
        <v>3年目謝金44</v>
      </c>
      <c r="C549" s="165" t="str">
        <f>IFERROR(+VLOOKUP(B549,インプットシート!$B:$Z,25,0),"")</f>
        <v/>
      </c>
      <c r="D549" s="165" t="str">
        <f>IFERROR(+VLOOKUP(B549,インプットシート!$B:$Z,21,0),"")</f>
        <v/>
      </c>
      <c r="E549">
        <v>44</v>
      </c>
      <c r="F549" s="165" t="str">
        <f t="shared" si="145"/>
        <v>3年目旅費44</v>
      </c>
      <c r="G549" s="165" t="str">
        <f>IFERROR(+VLOOKUP(F549,インプットシート!$B:$Z,25,0),"")</f>
        <v/>
      </c>
      <c r="H549" s="165" t="str">
        <f>IFERROR(+VLOOKUP(F549,インプットシート!$B:$Z,21,0),"")</f>
        <v/>
      </c>
      <c r="I549">
        <v>44</v>
      </c>
      <c r="J549" s="165" t="str">
        <f t="shared" si="146"/>
        <v>3年目賃金（アルバイト）44</v>
      </c>
      <c r="K549" s="165" t="str">
        <f>IFERROR(+VLOOKUP(J549,インプットシート!$B:$Z,25,0),"")</f>
        <v/>
      </c>
      <c r="L549" s="165" t="str">
        <f>IFERROR(+VLOOKUP(J549,インプットシート!$B:$Z,21,0),"")</f>
        <v/>
      </c>
      <c r="M549">
        <v>44</v>
      </c>
      <c r="N549" s="165" t="str">
        <f t="shared" si="147"/>
        <v>3年目家賃44</v>
      </c>
      <c r="O549" s="165" t="str">
        <f>IFERROR(+VLOOKUP(N549,インプットシート!$B:$Z,25,0),"")</f>
        <v/>
      </c>
      <c r="P549" s="165" t="str">
        <f>IFERROR(+VLOOKUP(N549,インプットシート!$B:$Z,21,0),"")</f>
        <v/>
      </c>
      <c r="Q549">
        <v>44</v>
      </c>
      <c r="R549" s="165" t="str">
        <f t="shared" si="148"/>
        <v>3年目光熱水費44</v>
      </c>
      <c r="S549" s="165" t="str">
        <f>IFERROR(+VLOOKUP(R549,インプットシート!$B:$Z,25,0),"")</f>
        <v/>
      </c>
      <c r="T549" s="165" t="str">
        <f>IFERROR(+VLOOKUP(R549,インプットシート!$B:$Z,21,0),"")</f>
        <v/>
      </c>
      <c r="U549">
        <v>44</v>
      </c>
      <c r="V549" s="165" t="str">
        <f t="shared" si="149"/>
        <v>3年目備品購入費44</v>
      </c>
      <c r="W549" s="165" t="str">
        <f>IFERROR(+VLOOKUP(V549,インプットシート!$B:$Z,25,0),"")</f>
        <v/>
      </c>
      <c r="X549" s="165" t="str">
        <f>IFERROR(+VLOOKUP(V549,インプットシート!$B:$Z,21,0),"")</f>
        <v/>
      </c>
      <c r="Y549">
        <v>44</v>
      </c>
      <c r="Z549" s="165" t="str">
        <f t="shared" si="150"/>
        <v>3年目消耗品費44</v>
      </c>
      <c r="AA549" s="165" t="str">
        <f>IFERROR(+VLOOKUP(Z549,インプットシート!$B:$Z,25,0),"")</f>
        <v/>
      </c>
      <c r="AB549" s="165" t="str">
        <f>IFERROR(+VLOOKUP(Z549,インプットシート!$B:$Z,21,0),"")</f>
        <v/>
      </c>
      <c r="AC549">
        <v>44</v>
      </c>
      <c r="AD549" s="165" t="str">
        <f t="shared" si="151"/>
        <v>3年目借料損料44</v>
      </c>
      <c r="AE549" s="165" t="str">
        <f>IFERROR(+VLOOKUP(AD549,インプットシート!$B:$Z,25,0),"")</f>
        <v/>
      </c>
      <c r="AF549" s="165" t="str">
        <f>IFERROR(+VLOOKUP(AD549,インプットシート!$B:$Z,21,0),"")</f>
        <v/>
      </c>
      <c r="AG549">
        <v>44</v>
      </c>
      <c r="AH549" s="165" t="str">
        <f t="shared" si="152"/>
        <v>3年目印刷製本費44</v>
      </c>
      <c r="AI549" s="165" t="str">
        <f>IFERROR(+VLOOKUP(AH549,インプットシート!$B:$Z,25,0),"")</f>
        <v/>
      </c>
      <c r="AJ549" s="165" t="str">
        <f>IFERROR(+VLOOKUP(AH549,インプットシート!$B:$Z,21,0),"")</f>
        <v/>
      </c>
      <c r="AK549">
        <v>44</v>
      </c>
      <c r="AL549" s="165" t="str">
        <f t="shared" si="153"/>
        <v>3年目通信運搬費44</v>
      </c>
      <c r="AM549" s="165" t="str">
        <f>IFERROR(+VLOOKUP(AL549,インプットシート!$B:$Z,25,0),"")</f>
        <v/>
      </c>
      <c r="AN549" s="165" t="str">
        <f>IFERROR(+VLOOKUP(AL549,インプットシート!$B:$Z,21,0),"")</f>
        <v/>
      </c>
      <c r="AO549">
        <v>44</v>
      </c>
      <c r="AP549" s="165" t="str">
        <f t="shared" si="154"/>
        <v>3年目委託費44</v>
      </c>
      <c r="AQ549" s="165" t="str">
        <f>IFERROR(+VLOOKUP(AP549,インプットシート!$B:$Z,25,0),"")</f>
        <v/>
      </c>
      <c r="AR549" s="165" t="str">
        <f>IFERROR(+VLOOKUP(AP549,インプットシート!$B:$Z,21,0),"")</f>
        <v/>
      </c>
      <c r="AS549">
        <v>44</v>
      </c>
      <c r="AT549" s="165" t="str">
        <f t="shared" si="155"/>
        <v>3年目雑役務費44</v>
      </c>
      <c r="AU549" s="165" t="str">
        <f>IFERROR(+VLOOKUP(AT549,インプットシート!$B:$Z,25,0),"")</f>
        <v/>
      </c>
      <c r="AV549" s="165" t="str">
        <f>IFERROR(+VLOOKUP(AT549,インプットシート!$B:$Z,21,0),"")</f>
        <v/>
      </c>
      <c r="AW549">
        <v>44</v>
      </c>
      <c r="AX549" s="165" t="str">
        <f t="shared" si="156"/>
        <v>3年目保険料44</v>
      </c>
      <c r="AY549" s="165" t="str">
        <f>IFERROR(+VLOOKUP(AX549,インプットシート!$B:$Z,25,0),"")</f>
        <v/>
      </c>
      <c r="AZ549" s="165" t="str">
        <f>IFERROR(+VLOOKUP(AX549,インプットシート!$B:$Z,21,0),"")</f>
        <v/>
      </c>
      <c r="BA549">
        <v>44</v>
      </c>
      <c r="BB549" s="165" t="str">
        <f t="shared" si="157"/>
        <v>3年目その他の経費44</v>
      </c>
      <c r="BC549" s="165" t="str">
        <f>IFERROR(+VLOOKUP(BB549,インプットシート!$B:$Z,25,0),"")</f>
        <v/>
      </c>
      <c r="BD549" s="165" t="str">
        <f>IFERROR(+VLOOKUP(BB549,インプットシート!$B:$Z,21,0),"")</f>
        <v/>
      </c>
      <c r="BE549">
        <v>44</v>
      </c>
      <c r="BF549" s="165" t="str">
        <f t="shared" si="158"/>
        <v>3年目参加費収入44</v>
      </c>
      <c r="BG549" s="165" t="str">
        <f>IFERROR(+VLOOKUP(BF549,インプットシート!$B:$Z,25,0),"")</f>
        <v/>
      </c>
      <c r="BH549" s="165" t="str">
        <f>IFERROR(+VLOOKUP(BF549,インプットシート!$B:$Z,21,0),"")</f>
        <v/>
      </c>
      <c r="BI549">
        <v>44</v>
      </c>
      <c r="BJ549" s="165" t="str">
        <f t="shared" si="159"/>
        <v>3年目寄付金・協賛金収入44</v>
      </c>
      <c r="BK549" s="165" t="str">
        <f>IFERROR(+VLOOKUP(BJ549,インプットシート!$B:$Z,25,0),"")</f>
        <v/>
      </c>
      <c r="BL549" s="165" t="str">
        <f>IFERROR(+VLOOKUP(BJ549,インプットシート!$B:$Z,21,0),"")</f>
        <v/>
      </c>
      <c r="BM549">
        <v>44</v>
      </c>
      <c r="BN549" s="165" t="str">
        <f t="shared" si="160"/>
        <v>3年目一般会計繰入金44</v>
      </c>
      <c r="BO549" s="165" t="str">
        <f>IFERROR(+VLOOKUP(BN549,インプットシート!$B:$Z,25,0),"")</f>
        <v/>
      </c>
      <c r="BP549" s="165" t="str">
        <f>IFERROR(+VLOOKUP(BN549,インプットシート!$B:$Z,21,0),"")</f>
        <v/>
      </c>
      <c r="BQ549">
        <v>44</v>
      </c>
      <c r="BR549" s="165" t="str">
        <f t="shared" si="161"/>
        <v>3年目賃金（職員）44</v>
      </c>
      <c r="BS549" s="165" t="str">
        <f>IFERROR(+VLOOKUP(BR549,インプットシート!$B:$Z,25,0),"")</f>
        <v/>
      </c>
      <c r="BT549" s="165" t="str">
        <f>IFERROR(+VLOOKUP(BR549,インプットシート!$B:$Z,21,0),"")</f>
        <v/>
      </c>
    </row>
    <row r="550" spans="1:72">
      <c r="A550">
        <v>45</v>
      </c>
      <c r="B550" s="165" t="str">
        <f t="shared" si="144"/>
        <v>3年目謝金45</v>
      </c>
      <c r="C550" s="165" t="str">
        <f>IFERROR(+VLOOKUP(B550,インプットシート!$B:$Z,25,0),"")</f>
        <v/>
      </c>
      <c r="D550" s="165" t="str">
        <f>IFERROR(+VLOOKUP(B550,インプットシート!$B:$Z,21,0),"")</f>
        <v/>
      </c>
      <c r="E550">
        <v>45</v>
      </c>
      <c r="F550" s="165" t="str">
        <f t="shared" si="145"/>
        <v>3年目旅費45</v>
      </c>
      <c r="G550" s="165" t="str">
        <f>IFERROR(+VLOOKUP(F550,インプットシート!$B:$Z,25,0),"")</f>
        <v/>
      </c>
      <c r="H550" s="165" t="str">
        <f>IFERROR(+VLOOKUP(F550,インプットシート!$B:$Z,21,0),"")</f>
        <v/>
      </c>
      <c r="I550">
        <v>45</v>
      </c>
      <c r="J550" s="165" t="str">
        <f t="shared" si="146"/>
        <v>3年目賃金（アルバイト）45</v>
      </c>
      <c r="K550" s="165" t="str">
        <f>IFERROR(+VLOOKUP(J550,インプットシート!$B:$Z,25,0),"")</f>
        <v/>
      </c>
      <c r="L550" s="165" t="str">
        <f>IFERROR(+VLOOKUP(J550,インプットシート!$B:$Z,21,0),"")</f>
        <v/>
      </c>
      <c r="M550">
        <v>45</v>
      </c>
      <c r="N550" s="165" t="str">
        <f t="shared" si="147"/>
        <v>3年目家賃45</v>
      </c>
      <c r="O550" s="165" t="str">
        <f>IFERROR(+VLOOKUP(N550,インプットシート!$B:$Z,25,0),"")</f>
        <v/>
      </c>
      <c r="P550" s="165" t="str">
        <f>IFERROR(+VLOOKUP(N550,インプットシート!$B:$Z,21,0),"")</f>
        <v/>
      </c>
      <c r="Q550">
        <v>45</v>
      </c>
      <c r="R550" s="165" t="str">
        <f t="shared" si="148"/>
        <v>3年目光熱水費45</v>
      </c>
      <c r="S550" s="165" t="str">
        <f>IFERROR(+VLOOKUP(R550,インプットシート!$B:$Z,25,0),"")</f>
        <v/>
      </c>
      <c r="T550" s="165" t="str">
        <f>IFERROR(+VLOOKUP(R550,インプットシート!$B:$Z,21,0),"")</f>
        <v/>
      </c>
      <c r="U550">
        <v>45</v>
      </c>
      <c r="V550" s="165" t="str">
        <f t="shared" si="149"/>
        <v>3年目備品購入費45</v>
      </c>
      <c r="W550" s="165" t="str">
        <f>IFERROR(+VLOOKUP(V550,インプットシート!$B:$Z,25,0),"")</f>
        <v/>
      </c>
      <c r="X550" s="165" t="str">
        <f>IFERROR(+VLOOKUP(V550,インプットシート!$B:$Z,21,0),"")</f>
        <v/>
      </c>
      <c r="Y550">
        <v>45</v>
      </c>
      <c r="Z550" s="165" t="str">
        <f t="shared" si="150"/>
        <v>3年目消耗品費45</v>
      </c>
      <c r="AA550" s="165" t="str">
        <f>IFERROR(+VLOOKUP(Z550,インプットシート!$B:$Z,25,0),"")</f>
        <v/>
      </c>
      <c r="AB550" s="165" t="str">
        <f>IFERROR(+VLOOKUP(Z550,インプットシート!$B:$Z,21,0),"")</f>
        <v/>
      </c>
      <c r="AC550">
        <v>45</v>
      </c>
      <c r="AD550" s="165" t="str">
        <f t="shared" si="151"/>
        <v>3年目借料損料45</v>
      </c>
      <c r="AE550" s="165" t="str">
        <f>IFERROR(+VLOOKUP(AD550,インプットシート!$B:$Z,25,0),"")</f>
        <v/>
      </c>
      <c r="AF550" s="165" t="str">
        <f>IFERROR(+VLOOKUP(AD550,インプットシート!$B:$Z,21,0),"")</f>
        <v/>
      </c>
      <c r="AG550">
        <v>45</v>
      </c>
      <c r="AH550" s="165" t="str">
        <f t="shared" si="152"/>
        <v>3年目印刷製本費45</v>
      </c>
      <c r="AI550" s="165" t="str">
        <f>IFERROR(+VLOOKUP(AH550,インプットシート!$B:$Z,25,0),"")</f>
        <v/>
      </c>
      <c r="AJ550" s="165" t="str">
        <f>IFERROR(+VLOOKUP(AH550,インプットシート!$B:$Z,21,0),"")</f>
        <v/>
      </c>
      <c r="AK550">
        <v>45</v>
      </c>
      <c r="AL550" s="165" t="str">
        <f t="shared" si="153"/>
        <v>3年目通信運搬費45</v>
      </c>
      <c r="AM550" s="165" t="str">
        <f>IFERROR(+VLOOKUP(AL550,インプットシート!$B:$Z,25,0),"")</f>
        <v/>
      </c>
      <c r="AN550" s="165" t="str">
        <f>IFERROR(+VLOOKUP(AL550,インプットシート!$B:$Z,21,0),"")</f>
        <v/>
      </c>
      <c r="AO550">
        <v>45</v>
      </c>
      <c r="AP550" s="165" t="str">
        <f t="shared" si="154"/>
        <v>3年目委託費45</v>
      </c>
      <c r="AQ550" s="165" t="str">
        <f>IFERROR(+VLOOKUP(AP550,インプットシート!$B:$Z,25,0),"")</f>
        <v/>
      </c>
      <c r="AR550" s="165" t="str">
        <f>IFERROR(+VLOOKUP(AP550,インプットシート!$B:$Z,21,0),"")</f>
        <v/>
      </c>
      <c r="AS550">
        <v>45</v>
      </c>
      <c r="AT550" s="165" t="str">
        <f t="shared" si="155"/>
        <v>3年目雑役務費45</v>
      </c>
      <c r="AU550" s="165" t="str">
        <f>IFERROR(+VLOOKUP(AT550,インプットシート!$B:$Z,25,0),"")</f>
        <v/>
      </c>
      <c r="AV550" s="165" t="str">
        <f>IFERROR(+VLOOKUP(AT550,インプットシート!$B:$Z,21,0),"")</f>
        <v/>
      </c>
      <c r="AW550">
        <v>45</v>
      </c>
      <c r="AX550" s="165" t="str">
        <f t="shared" si="156"/>
        <v>3年目保険料45</v>
      </c>
      <c r="AY550" s="165" t="str">
        <f>IFERROR(+VLOOKUP(AX550,インプットシート!$B:$Z,25,0),"")</f>
        <v/>
      </c>
      <c r="AZ550" s="165" t="str">
        <f>IFERROR(+VLOOKUP(AX550,インプットシート!$B:$Z,21,0),"")</f>
        <v/>
      </c>
      <c r="BA550">
        <v>45</v>
      </c>
      <c r="BB550" s="165" t="str">
        <f t="shared" si="157"/>
        <v>3年目その他の経費45</v>
      </c>
      <c r="BC550" s="165" t="str">
        <f>IFERROR(+VLOOKUP(BB550,インプットシート!$B:$Z,25,0),"")</f>
        <v/>
      </c>
      <c r="BD550" s="165" t="str">
        <f>IFERROR(+VLOOKUP(BB550,インプットシート!$B:$Z,21,0),"")</f>
        <v/>
      </c>
      <c r="BE550">
        <v>45</v>
      </c>
      <c r="BF550" s="165" t="str">
        <f t="shared" si="158"/>
        <v>3年目参加費収入45</v>
      </c>
      <c r="BG550" s="165" t="str">
        <f>IFERROR(+VLOOKUP(BF550,インプットシート!$B:$Z,25,0),"")</f>
        <v/>
      </c>
      <c r="BH550" s="165" t="str">
        <f>IFERROR(+VLOOKUP(BF550,インプットシート!$B:$Z,21,0),"")</f>
        <v/>
      </c>
      <c r="BI550">
        <v>45</v>
      </c>
      <c r="BJ550" s="165" t="str">
        <f t="shared" si="159"/>
        <v>3年目寄付金・協賛金収入45</v>
      </c>
      <c r="BK550" s="165" t="str">
        <f>IFERROR(+VLOOKUP(BJ550,インプットシート!$B:$Z,25,0),"")</f>
        <v/>
      </c>
      <c r="BL550" s="165" t="str">
        <f>IFERROR(+VLOOKUP(BJ550,インプットシート!$B:$Z,21,0),"")</f>
        <v/>
      </c>
      <c r="BM550">
        <v>45</v>
      </c>
      <c r="BN550" s="165" t="str">
        <f t="shared" si="160"/>
        <v>3年目一般会計繰入金45</v>
      </c>
      <c r="BO550" s="165" t="str">
        <f>IFERROR(+VLOOKUP(BN550,インプットシート!$B:$Z,25,0),"")</f>
        <v/>
      </c>
      <c r="BP550" s="165" t="str">
        <f>IFERROR(+VLOOKUP(BN550,インプットシート!$B:$Z,21,0),"")</f>
        <v/>
      </c>
      <c r="BQ550">
        <v>45</v>
      </c>
      <c r="BR550" s="165" t="str">
        <f t="shared" si="161"/>
        <v>3年目賃金（職員）45</v>
      </c>
      <c r="BS550" s="165" t="str">
        <f>IFERROR(+VLOOKUP(BR550,インプットシート!$B:$Z,25,0),"")</f>
        <v/>
      </c>
      <c r="BT550" s="165" t="str">
        <f>IFERROR(+VLOOKUP(BR550,インプットシート!$B:$Z,21,0),"")</f>
        <v/>
      </c>
    </row>
    <row r="551" spans="1:72">
      <c r="A551">
        <v>46</v>
      </c>
      <c r="B551" s="165" t="str">
        <f t="shared" si="144"/>
        <v>3年目謝金46</v>
      </c>
      <c r="C551" s="165" t="str">
        <f>IFERROR(+VLOOKUP(B551,インプットシート!$B:$Z,25,0),"")</f>
        <v/>
      </c>
      <c r="D551" s="165" t="str">
        <f>IFERROR(+VLOOKUP(B551,インプットシート!$B:$Z,21,0),"")</f>
        <v/>
      </c>
      <c r="E551">
        <v>46</v>
      </c>
      <c r="F551" s="165" t="str">
        <f t="shared" si="145"/>
        <v>3年目旅費46</v>
      </c>
      <c r="G551" s="165" t="str">
        <f>IFERROR(+VLOOKUP(F551,インプットシート!$B:$Z,25,0),"")</f>
        <v/>
      </c>
      <c r="H551" s="165" t="str">
        <f>IFERROR(+VLOOKUP(F551,インプットシート!$B:$Z,21,0),"")</f>
        <v/>
      </c>
      <c r="I551">
        <v>46</v>
      </c>
      <c r="J551" s="165" t="str">
        <f t="shared" si="146"/>
        <v>3年目賃金（アルバイト）46</v>
      </c>
      <c r="K551" s="165" t="str">
        <f>IFERROR(+VLOOKUP(J551,インプットシート!$B:$Z,25,0),"")</f>
        <v/>
      </c>
      <c r="L551" s="165" t="str">
        <f>IFERROR(+VLOOKUP(J551,インプットシート!$B:$Z,21,0),"")</f>
        <v/>
      </c>
      <c r="M551">
        <v>46</v>
      </c>
      <c r="N551" s="165" t="str">
        <f t="shared" si="147"/>
        <v>3年目家賃46</v>
      </c>
      <c r="O551" s="165" t="str">
        <f>IFERROR(+VLOOKUP(N551,インプットシート!$B:$Z,25,0),"")</f>
        <v/>
      </c>
      <c r="P551" s="165" t="str">
        <f>IFERROR(+VLOOKUP(N551,インプットシート!$B:$Z,21,0),"")</f>
        <v/>
      </c>
      <c r="Q551">
        <v>46</v>
      </c>
      <c r="R551" s="165" t="str">
        <f t="shared" si="148"/>
        <v>3年目光熱水費46</v>
      </c>
      <c r="S551" s="165" t="str">
        <f>IFERROR(+VLOOKUP(R551,インプットシート!$B:$Z,25,0),"")</f>
        <v/>
      </c>
      <c r="T551" s="165" t="str">
        <f>IFERROR(+VLOOKUP(R551,インプットシート!$B:$Z,21,0),"")</f>
        <v/>
      </c>
      <c r="U551">
        <v>46</v>
      </c>
      <c r="V551" s="165" t="str">
        <f t="shared" si="149"/>
        <v>3年目備品購入費46</v>
      </c>
      <c r="W551" s="165" t="str">
        <f>IFERROR(+VLOOKUP(V551,インプットシート!$B:$Z,25,0),"")</f>
        <v/>
      </c>
      <c r="X551" s="165" t="str">
        <f>IFERROR(+VLOOKUP(V551,インプットシート!$B:$Z,21,0),"")</f>
        <v/>
      </c>
      <c r="Y551">
        <v>46</v>
      </c>
      <c r="Z551" s="165" t="str">
        <f t="shared" si="150"/>
        <v>3年目消耗品費46</v>
      </c>
      <c r="AA551" s="165" t="str">
        <f>IFERROR(+VLOOKUP(Z551,インプットシート!$B:$Z,25,0),"")</f>
        <v/>
      </c>
      <c r="AB551" s="165" t="str">
        <f>IFERROR(+VLOOKUP(Z551,インプットシート!$B:$Z,21,0),"")</f>
        <v/>
      </c>
      <c r="AC551">
        <v>46</v>
      </c>
      <c r="AD551" s="165" t="str">
        <f t="shared" si="151"/>
        <v>3年目借料損料46</v>
      </c>
      <c r="AE551" s="165" t="str">
        <f>IFERROR(+VLOOKUP(AD551,インプットシート!$B:$Z,25,0),"")</f>
        <v/>
      </c>
      <c r="AF551" s="165" t="str">
        <f>IFERROR(+VLOOKUP(AD551,インプットシート!$B:$Z,21,0),"")</f>
        <v/>
      </c>
      <c r="AG551">
        <v>46</v>
      </c>
      <c r="AH551" s="165" t="str">
        <f t="shared" si="152"/>
        <v>3年目印刷製本費46</v>
      </c>
      <c r="AI551" s="165" t="str">
        <f>IFERROR(+VLOOKUP(AH551,インプットシート!$B:$Z,25,0),"")</f>
        <v/>
      </c>
      <c r="AJ551" s="165" t="str">
        <f>IFERROR(+VLOOKUP(AH551,インプットシート!$B:$Z,21,0),"")</f>
        <v/>
      </c>
      <c r="AK551">
        <v>46</v>
      </c>
      <c r="AL551" s="165" t="str">
        <f t="shared" si="153"/>
        <v>3年目通信運搬費46</v>
      </c>
      <c r="AM551" s="165" t="str">
        <f>IFERROR(+VLOOKUP(AL551,インプットシート!$B:$Z,25,0),"")</f>
        <v/>
      </c>
      <c r="AN551" s="165" t="str">
        <f>IFERROR(+VLOOKUP(AL551,インプットシート!$B:$Z,21,0),"")</f>
        <v/>
      </c>
      <c r="AO551">
        <v>46</v>
      </c>
      <c r="AP551" s="165" t="str">
        <f t="shared" si="154"/>
        <v>3年目委託費46</v>
      </c>
      <c r="AQ551" s="165" t="str">
        <f>IFERROR(+VLOOKUP(AP551,インプットシート!$B:$Z,25,0),"")</f>
        <v/>
      </c>
      <c r="AR551" s="165" t="str">
        <f>IFERROR(+VLOOKUP(AP551,インプットシート!$B:$Z,21,0),"")</f>
        <v/>
      </c>
      <c r="AS551">
        <v>46</v>
      </c>
      <c r="AT551" s="165" t="str">
        <f t="shared" si="155"/>
        <v>3年目雑役務費46</v>
      </c>
      <c r="AU551" s="165" t="str">
        <f>IFERROR(+VLOOKUP(AT551,インプットシート!$B:$Z,25,0),"")</f>
        <v/>
      </c>
      <c r="AV551" s="165" t="str">
        <f>IFERROR(+VLOOKUP(AT551,インプットシート!$B:$Z,21,0),"")</f>
        <v/>
      </c>
      <c r="AW551">
        <v>46</v>
      </c>
      <c r="AX551" s="165" t="str">
        <f t="shared" si="156"/>
        <v>3年目保険料46</v>
      </c>
      <c r="AY551" s="165" t="str">
        <f>IFERROR(+VLOOKUP(AX551,インプットシート!$B:$Z,25,0),"")</f>
        <v/>
      </c>
      <c r="AZ551" s="165" t="str">
        <f>IFERROR(+VLOOKUP(AX551,インプットシート!$B:$Z,21,0),"")</f>
        <v/>
      </c>
      <c r="BA551">
        <v>46</v>
      </c>
      <c r="BB551" s="165" t="str">
        <f t="shared" si="157"/>
        <v>3年目その他の経費46</v>
      </c>
      <c r="BC551" s="165" t="str">
        <f>IFERROR(+VLOOKUP(BB551,インプットシート!$B:$Z,25,0),"")</f>
        <v/>
      </c>
      <c r="BD551" s="165" t="str">
        <f>IFERROR(+VLOOKUP(BB551,インプットシート!$B:$Z,21,0),"")</f>
        <v/>
      </c>
      <c r="BE551">
        <v>46</v>
      </c>
      <c r="BF551" s="165" t="str">
        <f t="shared" si="158"/>
        <v>3年目参加費収入46</v>
      </c>
      <c r="BG551" s="165" t="str">
        <f>IFERROR(+VLOOKUP(BF551,インプットシート!$B:$Z,25,0),"")</f>
        <v/>
      </c>
      <c r="BH551" s="165" t="str">
        <f>IFERROR(+VLOOKUP(BF551,インプットシート!$B:$Z,21,0),"")</f>
        <v/>
      </c>
      <c r="BI551">
        <v>46</v>
      </c>
      <c r="BJ551" s="165" t="str">
        <f t="shared" si="159"/>
        <v>3年目寄付金・協賛金収入46</v>
      </c>
      <c r="BK551" s="165" t="str">
        <f>IFERROR(+VLOOKUP(BJ551,インプットシート!$B:$Z,25,0),"")</f>
        <v/>
      </c>
      <c r="BL551" s="165" t="str">
        <f>IFERROR(+VLOOKUP(BJ551,インプットシート!$B:$Z,21,0),"")</f>
        <v/>
      </c>
      <c r="BM551">
        <v>46</v>
      </c>
      <c r="BN551" s="165" t="str">
        <f t="shared" si="160"/>
        <v>3年目一般会計繰入金46</v>
      </c>
      <c r="BO551" s="165" t="str">
        <f>IFERROR(+VLOOKUP(BN551,インプットシート!$B:$Z,25,0),"")</f>
        <v/>
      </c>
      <c r="BP551" s="165" t="str">
        <f>IFERROR(+VLOOKUP(BN551,インプットシート!$B:$Z,21,0),"")</f>
        <v/>
      </c>
      <c r="BQ551">
        <v>46</v>
      </c>
      <c r="BR551" s="165" t="str">
        <f t="shared" si="161"/>
        <v>3年目賃金（職員）46</v>
      </c>
      <c r="BS551" s="165" t="str">
        <f>IFERROR(+VLOOKUP(BR551,インプットシート!$B:$Z,25,0),"")</f>
        <v/>
      </c>
      <c r="BT551" s="165" t="str">
        <f>IFERROR(+VLOOKUP(BR551,インプットシート!$B:$Z,21,0),"")</f>
        <v/>
      </c>
    </row>
    <row r="552" spans="1:72">
      <c r="A552">
        <v>47</v>
      </c>
      <c r="B552" s="165" t="str">
        <f t="shared" si="144"/>
        <v>3年目謝金47</v>
      </c>
      <c r="C552" s="165" t="str">
        <f>IFERROR(+VLOOKUP(B552,インプットシート!$B:$Z,25,0),"")</f>
        <v/>
      </c>
      <c r="D552" s="165" t="str">
        <f>IFERROR(+VLOOKUP(B552,インプットシート!$B:$Z,21,0),"")</f>
        <v/>
      </c>
      <c r="E552">
        <v>47</v>
      </c>
      <c r="F552" s="165" t="str">
        <f t="shared" si="145"/>
        <v>3年目旅費47</v>
      </c>
      <c r="G552" s="165" t="str">
        <f>IFERROR(+VLOOKUP(F552,インプットシート!$B:$Z,25,0),"")</f>
        <v/>
      </c>
      <c r="H552" s="165" t="str">
        <f>IFERROR(+VLOOKUP(F552,インプットシート!$B:$Z,21,0),"")</f>
        <v/>
      </c>
      <c r="I552">
        <v>47</v>
      </c>
      <c r="J552" s="165" t="str">
        <f t="shared" si="146"/>
        <v>3年目賃金（アルバイト）47</v>
      </c>
      <c r="K552" s="165" t="str">
        <f>IFERROR(+VLOOKUP(J552,インプットシート!$B:$Z,25,0),"")</f>
        <v/>
      </c>
      <c r="L552" s="165" t="str">
        <f>IFERROR(+VLOOKUP(J552,インプットシート!$B:$Z,21,0),"")</f>
        <v/>
      </c>
      <c r="M552">
        <v>47</v>
      </c>
      <c r="N552" s="165" t="str">
        <f t="shared" si="147"/>
        <v>3年目家賃47</v>
      </c>
      <c r="O552" s="165" t="str">
        <f>IFERROR(+VLOOKUP(N552,インプットシート!$B:$Z,25,0),"")</f>
        <v/>
      </c>
      <c r="P552" s="165" t="str">
        <f>IFERROR(+VLOOKUP(N552,インプットシート!$B:$Z,21,0),"")</f>
        <v/>
      </c>
      <c r="Q552">
        <v>47</v>
      </c>
      <c r="R552" s="165" t="str">
        <f t="shared" si="148"/>
        <v>3年目光熱水費47</v>
      </c>
      <c r="S552" s="165" t="str">
        <f>IFERROR(+VLOOKUP(R552,インプットシート!$B:$Z,25,0),"")</f>
        <v/>
      </c>
      <c r="T552" s="165" t="str">
        <f>IFERROR(+VLOOKUP(R552,インプットシート!$B:$Z,21,0),"")</f>
        <v/>
      </c>
      <c r="U552">
        <v>47</v>
      </c>
      <c r="V552" s="165" t="str">
        <f t="shared" si="149"/>
        <v>3年目備品購入費47</v>
      </c>
      <c r="W552" s="165" t="str">
        <f>IFERROR(+VLOOKUP(V552,インプットシート!$B:$Z,25,0),"")</f>
        <v/>
      </c>
      <c r="X552" s="165" t="str">
        <f>IFERROR(+VLOOKUP(V552,インプットシート!$B:$Z,21,0),"")</f>
        <v/>
      </c>
      <c r="Y552">
        <v>47</v>
      </c>
      <c r="Z552" s="165" t="str">
        <f t="shared" si="150"/>
        <v>3年目消耗品費47</v>
      </c>
      <c r="AA552" s="165" t="str">
        <f>IFERROR(+VLOOKUP(Z552,インプットシート!$B:$Z,25,0),"")</f>
        <v/>
      </c>
      <c r="AB552" s="165" t="str">
        <f>IFERROR(+VLOOKUP(Z552,インプットシート!$B:$Z,21,0),"")</f>
        <v/>
      </c>
      <c r="AC552">
        <v>47</v>
      </c>
      <c r="AD552" s="165" t="str">
        <f t="shared" si="151"/>
        <v>3年目借料損料47</v>
      </c>
      <c r="AE552" s="165" t="str">
        <f>IFERROR(+VLOOKUP(AD552,インプットシート!$B:$Z,25,0),"")</f>
        <v/>
      </c>
      <c r="AF552" s="165" t="str">
        <f>IFERROR(+VLOOKUP(AD552,インプットシート!$B:$Z,21,0),"")</f>
        <v/>
      </c>
      <c r="AG552">
        <v>47</v>
      </c>
      <c r="AH552" s="165" t="str">
        <f t="shared" si="152"/>
        <v>3年目印刷製本費47</v>
      </c>
      <c r="AI552" s="165" t="str">
        <f>IFERROR(+VLOOKUP(AH552,インプットシート!$B:$Z,25,0),"")</f>
        <v/>
      </c>
      <c r="AJ552" s="165" t="str">
        <f>IFERROR(+VLOOKUP(AH552,インプットシート!$B:$Z,21,0),"")</f>
        <v/>
      </c>
      <c r="AK552">
        <v>47</v>
      </c>
      <c r="AL552" s="165" t="str">
        <f t="shared" si="153"/>
        <v>3年目通信運搬費47</v>
      </c>
      <c r="AM552" s="165" t="str">
        <f>IFERROR(+VLOOKUP(AL552,インプットシート!$B:$Z,25,0),"")</f>
        <v/>
      </c>
      <c r="AN552" s="165" t="str">
        <f>IFERROR(+VLOOKUP(AL552,インプットシート!$B:$Z,21,0),"")</f>
        <v/>
      </c>
      <c r="AO552">
        <v>47</v>
      </c>
      <c r="AP552" s="165" t="str">
        <f t="shared" si="154"/>
        <v>3年目委託費47</v>
      </c>
      <c r="AQ552" s="165" t="str">
        <f>IFERROR(+VLOOKUP(AP552,インプットシート!$B:$Z,25,0),"")</f>
        <v/>
      </c>
      <c r="AR552" s="165" t="str">
        <f>IFERROR(+VLOOKUP(AP552,インプットシート!$B:$Z,21,0),"")</f>
        <v/>
      </c>
      <c r="AS552">
        <v>47</v>
      </c>
      <c r="AT552" s="165" t="str">
        <f t="shared" si="155"/>
        <v>3年目雑役務費47</v>
      </c>
      <c r="AU552" s="165" t="str">
        <f>IFERROR(+VLOOKUP(AT552,インプットシート!$B:$Z,25,0),"")</f>
        <v/>
      </c>
      <c r="AV552" s="165" t="str">
        <f>IFERROR(+VLOOKUP(AT552,インプットシート!$B:$Z,21,0),"")</f>
        <v/>
      </c>
      <c r="AW552">
        <v>47</v>
      </c>
      <c r="AX552" s="165" t="str">
        <f t="shared" si="156"/>
        <v>3年目保険料47</v>
      </c>
      <c r="AY552" s="165" t="str">
        <f>IFERROR(+VLOOKUP(AX552,インプットシート!$B:$Z,25,0),"")</f>
        <v/>
      </c>
      <c r="AZ552" s="165" t="str">
        <f>IFERROR(+VLOOKUP(AX552,インプットシート!$B:$Z,21,0),"")</f>
        <v/>
      </c>
      <c r="BA552">
        <v>47</v>
      </c>
      <c r="BB552" s="165" t="str">
        <f t="shared" si="157"/>
        <v>3年目その他の経費47</v>
      </c>
      <c r="BC552" s="165" t="str">
        <f>IFERROR(+VLOOKUP(BB552,インプットシート!$B:$Z,25,0),"")</f>
        <v/>
      </c>
      <c r="BD552" s="165" t="str">
        <f>IFERROR(+VLOOKUP(BB552,インプットシート!$B:$Z,21,0),"")</f>
        <v/>
      </c>
      <c r="BE552">
        <v>47</v>
      </c>
      <c r="BF552" s="165" t="str">
        <f t="shared" si="158"/>
        <v>3年目参加費収入47</v>
      </c>
      <c r="BG552" s="165" t="str">
        <f>IFERROR(+VLOOKUP(BF552,インプットシート!$B:$Z,25,0),"")</f>
        <v/>
      </c>
      <c r="BH552" s="165" t="str">
        <f>IFERROR(+VLOOKUP(BF552,インプットシート!$B:$Z,21,0),"")</f>
        <v/>
      </c>
      <c r="BI552">
        <v>47</v>
      </c>
      <c r="BJ552" s="165" t="str">
        <f t="shared" si="159"/>
        <v>3年目寄付金・協賛金収入47</v>
      </c>
      <c r="BK552" s="165" t="str">
        <f>IFERROR(+VLOOKUP(BJ552,インプットシート!$B:$Z,25,0),"")</f>
        <v/>
      </c>
      <c r="BL552" s="165" t="str">
        <f>IFERROR(+VLOOKUP(BJ552,インプットシート!$B:$Z,21,0),"")</f>
        <v/>
      </c>
      <c r="BM552">
        <v>47</v>
      </c>
      <c r="BN552" s="165" t="str">
        <f t="shared" si="160"/>
        <v>3年目一般会計繰入金47</v>
      </c>
      <c r="BO552" s="165" t="str">
        <f>IFERROR(+VLOOKUP(BN552,インプットシート!$B:$Z,25,0),"")</f>
        <v/>
      </c>
      <c r="BP552" s="165" t="str">
        <f>IFERROR(+VLOOKUP(BN552,インプットシート!$B:$Z,21,0),"")</f>
        <v/>
      </c>
      <c r="BQ552">
        <v>47</v>
      </c>
      <c r="BR552" s="165" t="str">
        <f t="shared" si="161"/>
        <v>3年目賃金（職員）47</v>
      </c>
      <c r="BS552" s="165" t="str">
        <f>IFERROR(+VLOOKUP(BR552,インプットシート!$B:$Z,25,0),"")</f>
        <v/>
      </c>
      <c r="BT552" s="165" t="str">
        <f>IFERROR(+VLOOKUP(BR552,インプットシート!$B:$Z,21,0),"")</f>
        <v/>
      </c>
    </row>
    <row r="553" spans="1:72">
      <c r="A553">
        <v>48</v>
      </c>
      <c r="B553" s="165" t="str">
        <f t="shared" si="144"/>
        <v>3年目謝金48</v>
      </c>
      <c r="C553" s="165" t="str">
        <f>IFERROR(+VLOOKUP(B553,インプットシート!$B:$Z,25,0),"")</f>
        <v/>
      </c>
      <c r="D553" s="165" t="str">
        <f>IFERROR(+VLOOKUP(B553,インプットシート!$B:$Z,21,0),"")</f>
        <v/>
      </c>
      <c r="E553">
        <v>48</v>
      </c>
      <c r="F553" s="165" t="str">
        <f t="shared" si="145"/>
        <v>3年目旅費48</v>
      </c>
      <c r="G553" s="165" t="str">
        <f>IFERROR(+VLOOKUP(F553,インプットシート!$B:$Z,25,0),"")</f>
        <v/>
      </c>
      <c r="H553" s="165" t="str">
        <f>IFERROR(+VLOOKUP(F553,インプットシート!$B:$Z,21,0),"")</f>
        <v/>
      </c>
      <c r="I553">
        <v>48</v>
      </c>
      <c r="J553" s="165" t="str">
        <f t="shared" si="146"/>
        <v>3年目賃金（アルバイト）48</v>
      </c>
      <c r="K553" s="165" t="str">
        <f>IFERROR(+VLOOKUP(J553,インプットシート!$B:$Z,25,0),"")</f>
        <v/>
      </c>
      <c r="L553" s="165" t="str">
        <f>IFERROR(+VLOOKUP(J553,インプットシート!$B:$Z,21,0),"")</f>
        <v/>
      </c>
      <c r="M553">
        <v>48</v>
      </c>
      <c r="N553" s="165" t="str">
        <f t="shared" si="147"/>
        <v>3年目家賃48</v>
      </c>
      <c r="O553" s="165" t="str">
        <f>IFERROR(+VLOOKUP(N553,インプットシート!$B:$Z,25,0),"")</f>
        <v/>
      </c>
      <c r="P553" s="165" t="str">
        <f>IFERROR(+VLOOKUP(N553,インプットシート!$B:$Z,21,0),"")</f>
        <v/>
      </c>
      <c r="Q553">
        <v>48</v>
      </c>
      <c r="R553" s="165" t="str">
        <f t="shared" si="148"/>
        <v>3年目光熱水費48</v>
      </c>
      <c r="S553" s="165" t="str">
        <f>IFERROR(+VLOOKUP(R553,インプットシート!$B:$Z,25,0),"")</f>
        <v/>
      </c>
      <c r="T553" s="165" t="str">
        <f>IFERROR(+VLOOKUP(R553,インプットシート!$B:$Z,21,0),"")</f>
        <v/>
      </c>
      <c r="U553">
        <v>48</v>
      </c>
      <c r="V553" s="165" t="str">
        <f t="shared" si="149"/>
        <v>3年目備品購入費48</v>
      </c>
      <c r="W553" s="165" t="str">
        <f>IFERROR(+VLOOKUP(V553,インプットシート!$B:$Z,25,0),"")</f>
        <v/>
      </c>
      <c r="X553" s="165" t="str">
        <f>IFERROR(+VLOOKUP(V553,インプットシート!$B:$Z,21,0),"")</f>
        <v/>
      </c>
      <c r="Y553">
        <v>48</v>
      </c>
      <c r="Z553" s="165" t="str">
        <f t="shared" si="150"/>
        <v>3年目消耗品費48</v>
      </c>
      <c r="AA553" s="165" t="str">
        <f>IFERROR(+VLOOKUP(Z553,インプットシート!$B:$Z,25,0),"")</f>
        <v/>
      </c>
      <c r="AB553" s="165" t="str">
        <f>IFERROR(+VLOOKUP(Z553,インプットシート!$B:$Z,21,0),"")</f>
        <v/>
      </c>
      <c r="AC553">
        <v>48</v>
      </c>
      <c r="AD553" s="165" t="str">
        <f t="shared" si="151"/>
        <v>3年目借料損料48</v>
      </c>
      <c r="AE553" s="165" t="str">
        <f>IFERROR(+VLOOKUP(AD553,インプットシート!$B:$Z,25,0),"")</f>
        <v/>
      </c>
      <c r="AF553" s="165" t="str">
        <f>IFERROR(+VLOOKUP(AD553,インプットシート!$B:$Z,21,0),"")</f>
        <v/>
      </c>
      <c r="AG553">
        <v>48</v>
      </c>
      <c r="AH553" s="165" t="str">
        <f t="shared" si="152"/>
        <v>3年目印刷製本費48</v>
      </c>
      <c r="AI553" s="165" t="str">
        <f>IFERROR(+VLOOKUP(AH553,インプットシート!$B:$Z,25,0),"")</f>
        <v/>
      </c>
      <c r="AJ553" s="165" t="str">
        <f>IFERROR(+VLOOKUP(AH553,インプットシート!$B:$Z,21,0),"")</f>
        <v/>
      </c>
      <c r="AK553">
        <v>48</v>
      </c>
      <c r="AL553" s="165" t="str">
        <f t="shared" si="153"/>
        <v>3年目通信運搬費48</v>
      </c>
      <c r="AM553" s="165" t="str">
        <f>IFERROR(+VLOOKUP(AL553,インプットシート!$B:$Z,25,0),"")</f>
        <v/>
      </c>
      <c r="AN553" s="165" t="str">
        <f>IFERROR(+VLOOKUP(AL553,インプットシート!$B:$Z,21,0),"")</f>
        <v/>
      </c>
      <c r="AO553">
        <v>48</v>
      </c>
      <c r="AP553" s="165" t="str">
        <f t="shared" si="154"/>
        <v>3年目委託費48</v>
      </c>
      <c r="AQ553" s="165" t="str">
        <f>IFERROR(+VLOOKUP(AP553,インプットシート!$B:$Z,25,0),"")</f>
        <v/>
      </c>
      <c r="AR553" s="165" t="str">
        <f>IFERROR(+VLOOKUP(AP553,インプットシート!$B:$Z,21,0),"")</f>
        <v/>
      </c>
      <c r="AS553">
        <v>48</v>
      </c>
      <c r="AT553" s="165" t="str">
        <f t="shared" si="155"/>
        <v>3年目雑役務費48</v>
      </c>
      <c r="AU553" s="165" t="str">
        <f>IFERROR(+VLOOKUP(AT553,インプットシート!$B:$Z,25,0),"")</f>
        <v/>
      </c>
      <c r="AV553" s="165" t="str">
        <f>IFERROR(+VLOOKUP(AT553,インプットシート!$B:$Z,21,0),"")</f>
        <v/>
      </c>
      <c r="AW553">
        <v>48</v>
      </c>
      <c r="AX553" s="165" t="str">
        <f t="shared" si="156"/>
        <v>3年目保険料48</v>
      </c>
      <c r="AY553" s="165" t="str">
        <f>IFERROR(+VLOOKUP(AX553,インプットシート!$B:$Z,25,0),"")</f>
        <v/>
      </c>
      <c r="AZ553" s="165" t="str">
        <f>IFERROR(+VLOOKUP(AX553,インプットシート!$B:$Z,21,0),"")</f>
        <v/>
      </c>
      <c r="BA553">
        <v>48</v>
      </c>
      <c r="BB553" s="165" t="str">
        <f t="shared" si="157"/>
        <v>3年目その他の経費48</v>
      </c>
      <c r="BC553" s="165" t="str">
        <f>IFERROR(+VLOOKUP(BB553,インプットシート!$B:$Z,25,0),"")</f>
        <v/>
      </c>
      <c r="BD553" s="165" t="str">
        <f>IFERROR(+VLOOKUP(BB553,インプットシート!$B:$Z,21,0),"")</f>
        <v/>
      </c>
      <c r="BE553">
        <v>48</v>
      </c>
      <c r="BF553" s="165" t="str">
        <f t="shared" si="158"/>
        <v>3年目参加費収入48</v>
      </c>
      <c r="BG553" s="165" t="str">
        <f>IFERROR(+VLOOKUP(BF553,インプットシート!$B:$Z,25,0),"")</f>
        <v/>
      </c>
      <c r="BH553" s="165" t="str">
        <f>IFERROR(+VLOOKUP(BF553,インプットシート!$B:$Z,21,0),"")</f>
        <v/>
      </c>
      <c r="BI553">
        <v>48</v>
      </c>
      <c r="BJ553" s="165" t="str">
        <f t="shared" si="159"/>
        <v>3年目寄付金・協賛金収入48</v>
      </c>
      <c r="BK553" s="165" t="str">
        <f>IFERROR(+VLOOKUP(BJ553,インプットシート!$B:$Z,25,0),"")</f>
        <v/>
      </c>
      <c r="BL553" s="165" t="str">
        <f>IFERROR(+VLOOKUP(BJ553,インプットシート!$B:$Z,21,0),"")</f>
        <v/>
      </c>
      <c r="BM553">
        <v>48</v>
      </c>
      <c r="BN553" s="165" t="str">
        <f t="shared" si="160"/>
        <v>3年目一般会計繰入金48</v>
      </c>
      <c r="BO553" s="165" t="str">
        <f>IFERROR(+VLOOKUP(BN553,インプットシート!$B:$Z,25,0),"")</f>
        <v/>
      </c>
      <c r="BP553" s="165" t="str">
        <f>IFERROR(+VLOOKUP(BN553,インプットシート!$B:$Z,21,0),"")</f>
        <v/>
      </c>
      <c r="BQ553">
        <v>48</v>
      </c>
      <c r="BR553" s="165" t="str">
        <f t="shared" si="161"/>
        <v>3年目賃金（職員）48</v>
      </c>
      <c r="BS553" s="165" t="str">
        <f>IFERROR(+VLOOKUP(BR553,インプットシート!$B:$Z,25,0),"")</f>
        <v/>
      </c>
      <c r="BT553" s="165" t="str">
        <f>IFERROR(+VLOOKUP(BR553,インプットシート!$B:$Z,21,0),"")</f>
        <v/>
      </c>
    </row>
    <row r="554" spans="1:72">
      <c r="A554">
        <v>49</v>
      </c>
      <c r="B554" s="165" t="str">
        <f t="shared" si="144"/>
        <v>3年目謝金49</v>
      </c>
      <c r="C554" s="165" t="str">
        <f>IFERROR(+VLOOKUP(B554,インプットシート!$B:$Z,25,0),"")</f>
        <v/>
      </c>
      <c r="D554" s="165" t="str">
        <f>IFERROR(+VLOOKUP(B554,インプットシート!$B:$Z,21,0),"")</f>
        <v/>
      </c>
      <c r="E554">
        <v>49</v>
      </c>
      <c r="F554" s="165" t="str">
        <f t="shared" si="145"/>
        <v>3年目旅費49</v>
      </c>
      <c r="G554" s="165" t="str">
        <f>IFERROR(+VLOOKUP(F554,インプットシート!$B:$Z,25,0),"")</f>
        <v/>
      </c>
      <c r="H554" s="165" t="str">
        <f>IFERROR(+VLOOKUP(F554,インプットシート!$B:$Z,21,0),"")</f>
        <v/>
      </c>
      <c r="I554">
        <v>49</v>
      </c>
      <c r="J554" s="165" t="str">
        <f t="shared" si="146"/>
        <v>3年目賃金（アルバイト）49</v>
      </c>
      <c r="K554" s="165" t="str">
        <f>IFERROR(+VLOOKUP(J554,インプットシート!$B:$Z,25,0),"")</f>
        <v/>
      </c>
      <c r="L554" s="165" t="str">
        <f>IFERROR(+VLOOKUP(J554,インプットシート!$B:$Z,21,0),"")</f>
        <v/>
      </c>
      <c r="M554">
        <v>49</v>
      </c>
      <c r="N554" s="165" t="str">
        <f t="shared" si="147"/>
        <v>3年目家賃49</v>
      </c>
      <c r="O554" s="165" t="str">
        <f>IFERROR(+VLOOKUP(N554,インプットシート!$B:$Z,25,0),"")</f>
        <v/>
      </c>
      <c r="P554" s="165" t="str">
        <f>IFERROR(+VLOOKUP(N554,インプットシート!$B:$Z,21,0),"")</f>
        <v/>
      </c>
      <c r="Q554">
        <v>49</v>
      </c>
      <c r="R554" s="165" t="str">
        <f t="shared" si="148"/>
        <v>3年目光熱水費49</v>
      </c>
      <c r="S554" s="165" t="str">
        <f>IFERROR(+VLOOKUP(R554,インプットシート!$B:$Z,25,0),"")</f>
        <v/>
      </c>
      <c r="T554" s="165" t="str">
        <f>IFERROR(+VLOOKUP(R554,インプットシート!$B:$Z,21,0),"")</f>
        <v/>
      </c>
      <c r="U554">
        <v>49</v>
      </c>
      <c r="V554" s="165" t="str">
        <f t="shared" si="149"/>
        <v>3年目備品購入費49</v>
      </c>
      <c r="W554" s="165" t="str">
        <f>IFERROR(+VLOOKUP(V554,インプットシート!$B:$Z,25,0),"")</f>
        <v/>
      </c>
      <c r="X554" s="165" t="str">
        <f>IFERROR(+VLOOKUP(V554,インプットシート!$B:$Z,21,0),"")</f>
        <v/>
      </c>
      <c r="Y554">
        <v>49</v>
      </c>
      <c r="Z554" s="165" t="str">
        <f t="shared" si="150"/>
        <v>3年目消耗品費49</v>
      </c>
      <c r="AA554" s="165" t="str">
        <f>IFERROR(+VLOOKUP(Z554,インプットシート!$B:$Z,25,0),"")</f>
        <v/>
      </c>
      <c r="AB554" s="165" t="str">
        <f>IFERROR(+VLOOKUP(Z554,インプットシート!$B:$Z,21,0),"")</f>
        <v/>
      </c>
      <c r="AC554">
        <v>49</v>
      </c>
      <c r="AD554" s="165" t="str">
        <f t="shared" si="151"/>
        <v>3年目借料損料49</v>
      </c>
      <c r="AE554" s="165" t="str">
        <f>IFERROR(+VLOOKUP(AD554,インプットシート!$B:$Z,25,0),"")</f>
        <v/>
      </c>
      <c r="AF554" s="165" t="str">
        <f>IFERROR(+VLOOKUP(AD554,インプットシート!$B:$Z,21,0),"")</f>
        <v/>
      </c>
      <c r="AG554">
        <v>49</v>
      </c>
      <c r="AH554" s="165" t="str">
        <f t="shared" si="152"/>
        <v>3年目印刷製本費49</v>
      </c>
      <c r="AI554" s="165" t="str">
        <f>IFERROR(+VLOOKUP(AH554,インプットシート!$B:$Z,25,0),"")</f>
        <v/>
      </c>
      <c r="AJ554" s="165" t="str">
        <f>IFERROR(+VLOOKUP(AH554,インプットシート!$B:$Z,21,0),"")</f>
        <v/>
      </c>
      <c r="AK554">
        <v>49</v>
      </c>
      <c r="AL554" s="165" t="str">
        <f t="shared" si="153"/>
        <v>3年目通信運搬費49</v>
      </c>
      <c r="AM554" s="165" t="str">
        <f>IFERROR(+VLOOKUP(AL554,インプットシート!$B:$Z,25,0),"")</f>
        <v/>
      </c>
      <c r="AN554" s="165" t="str">
        <f>IFERROR(+VLOOKUP(AL554,インプットシート!$B:$Z,21,0),"")</f>
        <v/>
      </c>
      <c r="AO554">
        <v>49</v>
      </c>
      <c r="AP554" s="165" t="str">
        <f t="shared" si="154"/>
        <v>3年目委託費49</v>
      </c>
      <c r="AQ554" s="165" t="str">
        <f>IFERROR(+VLOOKUP(AP554,インプットシート!$B:$Z,25,0),"")</f>
        <v/>
      </c>
      <c r="AR554" s="165" t="str">
        <f>IFERROR(+VLOOKUP(AP554,インプットシート!$B:$Z,21,0),"")</f>
        <v/>
      </c>
      <c r="AS554">
        <v>49</v>
      </c>
      <c r="AT554" s="165" t="str">
        <f t="shared" si="155"/>
        <v>3年目雑役務費49</v>
      </c>
      <c r="AU554" s="165" t="str">
        <f>IFERROR(+VLOOKUP(AT554,インプットシート!$B:$Z,25,0),"")</f>
        <v/>
      </c>
      <c r="AV554" s="165" t="str">
        <f>IFERROR(+VLOOKUP(AT554,インプットシート!$B:$Z,21,0),"")</f>
        <v/>
      </c>
      <c r="AW554">
        <v>49</v>
      </c>
      <c r="AX554" s="165" t="str">
        <f t="shared" si="156"/>
        <v>3年目保険料49</v>
      </c>
      <c r="AY554" s="165" t="str">
        <f>IFERROR(+VLOOKUP(AX554,インプットシート!$B:$Z,25,0),"")</f>
        <v/>
      </c>
      <c r="AZ554" s="165" t="str">
        <f>IFERROR(+VLOOKUP(AX554,インプットシート!$B:$Z,21,0),"")</f>
        <v/>
      </c>
      <c r="BA554">
        <v>49</v>
      </c>
      <c r="BB554" s="165" t="str">
        <f t="shared" si="157"/>
        <v>3年目その他の経費49</v>
      </c>
      <c r="BC554" s="165" t="str">
        <f>IFERROR(+VLOOKUP(BB554,インプットシート!$B:$Z,25,0),"")</f>
        <v/>
      </c>
      <c r="BD554" s="165" t="str">
        <f>IFERROR(+VLOOKUP(BB554,インプットシート!$B:$Z,21,0),"")</f>
        <v/>
      </c>
      <c r="BE554">
        <v>49</v>
      </c>
      <c r="BF554" s="165" t="str">
        <f t="shared" si="158"/>
        <v>3年目参加費収入49</v>
      </c>
      <c r="BG554" s="165" t="str">
        <f>IFERROR(+VLOOKUP(BF554,インプットシート!$B:$Z,25,0),"")</f>
        <v/>
      </c>
      <c r="BH554" s="165" t="str">
        <f>IFERROR(+VLOOKUP(BF554,インプットシート!$B:$Z,21,0),"")</f>
        <v/>
      </c>
      <c r="BI554">
        <v>49</v>
      </c>
      <c r="BJ554" s="165" t="str">
        <f t="shared" si="159"/>
        <v>3年目寄付金・協賛金収入49</v>
      </c>
      <c r="BK554" s="165" t="str">
        <f>IFERROR(+VLOOKUP(BJ554,インプットシート!$B:$Z,25,0),"")</f>
        <v/>
      </c>
      <c r="BL554" s="165" t="str">
        <f>IFERROR(+VLOOKUP(BJ554,インプットシート!$B:$Z,21,0),"")</f>
        <v/>
      </c>
      <c r="BM554">
        <v>49</v>
      </c>
      <c r="BN554" s="165" t="str">
        <f t="shared" si="160"/>
        <v>3年目一般会計繰入金49</v>
      </c>
      <c r="BO554" s="165" t="str">
        <f>IFERROR(+VLOOKUP(BN554,インプットシート!$B:$Z,25,0),"")</f>
        <v/>
      </c>
      <c r="BP554" s="165" t="str">
        <f>IFERROR(+VLOOKUP(BN554,インプットシート!$B:$Z,21,0),"")</f>
        <v/>
      </c>
      <c r="BQ554">
        <v>49</v>
      </c>
      <c r="BR554" s="165" t="str">
        <f t="shared" si="161"/>
        <v>3年目賃金（職員）49</v>
      </c>
      <c r="BS554" s="165" t="str">
        <f>IFERROR(+VLOOKUP(BR554,インプットシート!$B:$Z,25,0),"")</f>
        <v/>
      </c>
      <c r="BT554" s="165" t="str">
        <f>IFERROR(+VLOOKUP(BR554,インプットシート!$B:$Z,21,0),"")</f>
        <v/>
      </c>
    </row>
    <row r="555" spans="1:72">
      <c r="A555">
        <v>50</v>
      </c>
      <c r="B555" s="165" t="str">
        <f t="shared" si="144"/>
        <v>3年目謝金50</v>
      </c>
      <c r="C555" s="165" t="str">
        <f>IFERROR(+VLOOKUP(B555,インプットシート!$B:$Z,25,0),"")</f>
        <v/>
      </c>
      <c r="D555" s="165" t="str">
        <f>IFERROR(+VLOOKUP(B555,インプットシート!$B:$Z,21,0),"")</f>
        <v/>
      </c>
      <c r="E555">
        <v>50</v>
      </c>
      <c r="F555" s="165" t="str">
        <f t="shared" si="145"/>
        <v>3年目旅費50</v>
      </c>
      <c r="G555" s="165" t="str">
        <f>IFERROR(+VLOOKUP(F555,インプットシート!$B:$Z,25,0),"")</f>
        <v/>
      </c>
      <c r="H555" s="165" t="str">
        <f>IFERROR(+VLOOKUP(F555,インプットシート!$B:$Z,21,0),"")</f>
        <v/>
      </c>
      <c r="I555">
        <v>50</v>
      </c>
      <c r="J555" s="165" t="str">
        <f t="shared" si="146"/>
        <v>3年目賃金（アルバイト）50</v>
      </c>
      <c r="K555" s="165" t="str">
        <f>IFERROR(+VLOOKUP(J555,インプットシート!$B:$Z,25,0),"")</f>
        <v/>
      </c>
      <c r="L555" s="165" t="str">
        <f>IFERROR(+VLOOKUP(J555,インプットシート!$B:$Z,21,0),"")</f>
        <v/>
      </c>
      <c r="M555">
        <v>50</v>
      </c>
      <c r="N555" s="165" t="str">
        <f t="shared" si="147"/>
        <v>3年目家賃50</v>
      </c>
      <c r="O555" s="165" t="str">
        <f>IFERROR(+VLOOKUP(N555,インプットシート!$B:$Z,25,0),"")</f>
        <v/>
      </c>
      <c r="P555" s="165" t="str">
        <f>IFERROR(+VLOOKUP(N555,インプットシート!$B:$Z,21,0),"")</f>
        <v/>
      </c>
      <c r="Q555">
        <v>50</v>
      </c>
      <c r="R555" s="165" t="str">
        <f t="shared" si="148"/>
        <v>3年目光熱水費50</v>
      </c>
      <c r="S555" s="165" t="str">
        <f>IFERROR(+VLOOKUP(R555,インプットシート!$B:$Z,25,0),"")</f>
        <v/>
      </c>
      <c r="T555" s="165" t="str">
        <f>IFERROR(+VLOOKUP(R555,インプットシート!$B:$Z,21,0),"")</f>
        <v/>
      </c>
      <c r="U555">
        <v>50</v>
      </c>
      <c r="V555" s="165" t="str">
        <f t="shared" si="149"/>
        <v>3年目備品購入費50</v>
      </c>
      <c r="W555" s="165" t="str">
        <f>IFERROR(+VLOOKUP(V555,インプットシート!$B:$Z,25,0),"")</f>
        <v/>
      </c>
      <c r="X555" s="165" t="str">
        <f>IFERROR(+VLOOKUP(V555,インプットシート!$B:$Z,21,0),"")</f>
        <v/>
      </c>
      <c r="Y555">
        <v>50</v>
      </c>
      <c r="Z555" s="165" t="str">
        <f t="shared" si="150"/>
        <v>3年目消耗品費50</v>
      </c>
      <c r="AA555" s="165" t="str">
        <f>IFERROR(+VLOOKUP(Z555,インプットシート!$B:$Z,25,0),"")</f>
        <v/>
      </c>
      <c r="AB555" s="165" t="str">
        <f>IFERROR(+VLOOKUP(Z555,インプットシート!$B:$Z,21,0),"")</f>
        <v/>
      </c>
      <c r="AC555">
        <v>50</v>
      </c>
      <c r="AD555" s="165" t="str">
        <f t="shared" si="151"/>
        <v>3年目借料損料50</v>
      </c>
      <c r="AE555" s="165" t="str">
        <f>IFERROR(+VLOOKUP(AD555,インプットシート!$B:$Z,25,0),"")</f>
        <v/>
      </c>
      <c r="AF555" s="165" t="str">
        <f>IFERROR(+VLOOKUP(AD555,インプットシート!$B:$Z,21,0),"")</f>
        <v/>
      </c>
      <c r="AG555">
        <v>50</v>
      </c>
      <c r="AH555" s="165" t="str">
        <f t="shared" si="152"/>
        <v>3年目印刷製本費50</v>
      </c>
      <c r="AI555" s="165" t="str">
        <f>IFERROR(+VLOOKUP(AH555,インプットシート!$B:$Z,25,0),"")</f>
        <v/>
      </c>
      <c r="AJ555" s="165" t="str">
        <f>IFERROR(+VLOOKUP(AH555,インプットシート!$B:$Z,21,0),"")</f>
        <v/>
      </c>
      <c r="AK555">
        <v>50</v>
      </c>
      <c r="AL555" s="165" t="str">
        <f t="shared" si="153"/>
        <v>3年目通信運搬費50</v>
      </c>
      <c r="AM555" s="165" t="str">
        <f>IFERROR(+VLOOKUP(AL555,インプットシート!$B:$Z,25,0),"")</f>
        <v/>
      </c>
      <c r="AN555" s="165" t="str">
        <f>IFERROR(+VLOOKUP(AL555,インプットシート!$B:$Z,21,0),"")</f>
        <v/>
      </c>
      <c r="AO555">
        <v>50</v>
      </c>
      <c r="AP555" s="165" t="str">
        <f t="shared" si="154"/>
        <v>3年目委託費50</v>
      </c>
      <c r="AQ555" s="165" t="str">
        <f>IFERROR(+VLOOKUP(AP555,インプットシート!$B:$Z,25,0),"")</f>
        <v/>
      </c>
      <c r="AR555" s="165" t="str">
        <f>IFERROR(+VLOOKUP(AP555,インプットシート!$B:$Z,21,0),"")</f>
        <v/>
      </c>
      <c r="AS555">
        <v>50</v>
      </c>
      <c r="AT555" s="165" t="str">
        <f t="shared" si="155"/>
        <v>3年目雑役務費50</v>
      </c>
      <c r="AU555" s="165" t="str">
        <f>IFERROR(+VLOOKUP(AT555,インプットシート!$B:$Z,25,0),"")</f>
        <v/>
      </c>
      <c r="AV555" s="165" t="str">
        <f>IFERROR(+VLOOKUP(AT555,インプットシート!$B:$Z,21,0),"")</f>
        <v/>
      </c>
      <c r="AW555">
        <v>50</v>
      </c>
      <c r="AX555" s="165" t="str">
        <f t="shared" si="156"/>
        <v>3年目保険料50</v>
      </c>
      <c r="AY555" s="165" t="str">
        <f>IFERROR(+VLOOKUP(AX555,インプットシート!$B:$Z,25,0),"")</f>
        <v/>
      </c>
      <c r="AZ555" s="165" t="str">
        <f>IFERROR(+VLOOKUP(AX555,インプットシート!$B:$Z,21,0),"")</f>
        <v/>
      </c>
      <c r="BA555">
        <v>50</v>
      </c>
      <c r="BB555" s="165" t="str">
        <f t="shared" si="157"/>
        <v>3年目その他の経費50</v>
      </c>
      <c r="BC555" s="165" t="str">
        <f>IFERROR(+VLOOKUP(BB555,インプットシート!$B:$Z,25,0),"")</f>
        <v/>
      </c>
      <c r="BD555" s="165" t="str">
        <f>IFERROR(+VLOOKUP(BB555,インプットシート!$B:$Z,21,0),"")</f>
        <v/>
      </c>
      <c r="BE555">
        <v>50</v>
      </c>
      <c r="BF555" s="165" t="str">
        <f t="shared" si="158"/>
        <v>3年目参加費収入50</v>
      </c>
      <c r="BG555" s="165" t="str">
        <f>IFERROR(+VLOOKUP(BF555,インプットシート!$B:$Z,25,0),"")</f>
        <v/>
      </c>
      <c r="BH555" s="165" t="str">
        <f>IFERROR(+VLOOKUP(BF555,インプットシート!$B:$Z,21,0),"")</f>
        <v/>
      </c>
      <c r="BI555">
        <v>50</v>
      </c>
      <c r="BJ555" s="165" t="str">
        <f t="shared" si="159"/>
        <v>3年目寄付金・協賛金収入50</v>
      </c>
      <c r="BK555" s="165" t="str">
        <f>IFERROR(+VLOOKUP(BJ555,インプットシート!$B:$Z,25,0),"")</f>
        <v/>
      </c>
      <c r="BL555" s="165" t="str">
        <f>IFERROR(+VLOOKUP(BJ555,インプットシート!$B:$Z,21,0),"")</f>
        <v/>
      </c>
      <c r="BM555">
        <v>50</v>
      </c>
      <c r="BN555" s="165" t="str">
        <f t="shared" si="160"/>
        <v>3年目一般会計繰入金50</v>
      </c>
      <c r="BO555" s="165" t="str">
        <f>IFERROR(+VLOOKUP(BN555,インプットシート!$B:$Z,25,0),"")</f>
        <v/>
      </c>
      <c r="BP555" s="165" t="str">
        <f>IFERROR(+VLOOKUP(BN555,インプットシート!$B:$Z,21,0),"")</f>
        <v/>
      </c>
      <c r="BQ555">
        <v>50</v>
      </c>
      <c r="BR555" s="165" t="str">
        <f t="shared" si="161"/>
        <v>3年目賃金（職員）50</v>
      </c>
      <c r="BS555" s="165" t="str">
        <f>IFERROR(+VLOOKUP(BR555,インプットシート!$B:$Z,25,0),"")</f>
        <v/>
      </c>
      <c r="BT555" s="165" t="str">
        <f>IFERROR(+VLOOKUP(BR555,インプットシート!$B:$Z,21,0),"")</f>
        <v/>
      </c>
    </row>
    <row r="556" spans="1:72">
      <c r="A556">
        <v>51</v>
      </c>
      <c r="B556" s="165" t="str">
        <f t="shared" si="144"/>
        <v>3年目謝金51</v>
      </c>
      <c r="C556" s="165" t="str">
        <f>IFERROR(+VLOOKUP(B556,インプットシート!$B:$Z,25,0),"")</f>
        <v/>
      </c>
      <c r="D556" s="165" t="str">
        <f>IFERROR(+VLOOKUP(B556,インプットシート!$B:$Z,21,0),"")</f>
        <v/>
      </c>
      <c r="E556">
        <v>51</v>
      </c>
      <c r="F556" s="165" t="str">
        <f t="shared" si="145"/>
        <v>3年目旅費51</v>
      </c>
      <c r="G556" s="165" t="str">
        <f>IFERROR(+VLOOKUP(F556,インプットシート!$B:$Z,25,0),"")</f>
        <v/>
      </c>
      <c r="H556" s="165" t="str">
        <f>IFERROR(+VLOOKUP(F556,インプットシート!$B:$Z,21,0),"")</f>
        <v/>
      </c>
      <c r="I556">
        <v>51</v>
      </c>
      <c r="J556" s="165" t="str">
        <f t="shared" si="146"/>
        <v>3年目賃金（アルバイト）51</v>
      </c>
      <c r="K556" s="165" t="str">
        <f>IFERROR(+VLOOKUP(J556,インプットシート!$B:$Z,25,0),"")</f>
        <v/>
      </c>
      <c r="L556" s="165" t="str">
        <f>IFERROR(+VLOOKUP(J556,インプットシート!$B:$Z,21,0),"")</f>
        <v/>
      </c>
      <c r="M556">
        <v>51</v>
      </c>
      <c r="N556" s="165" t="str">
        <f t="shared" si="147"/>
        <v>3年目家賃51</v>
      </c>
      <c r="O556" s="165" t="str">
        <f>IFERROR(+VLOOKUP(N556,インプットシート!$B:$Z,25,0),"")</f>
        <v/>
      </c>
      <c r="P556" s="165" t="str">
        <f>IFERROR(+VLOOKUP(N556,インプットシート!$B:$Z,21,0),"")</f>
        <v/>
      </c>
      <c r="Q556">
        <v>51</v>
      </c>
      <c r="R556" s="165" t="str">
        <f t="shared" si="148"/>
        <v>3年目光熱水費51</v>
      </c>
      <c r="S556" s="165" t="str">
        <f>IFERROR(+VLOOKUP(R556,インプットシート!$B:$Z,25,0),"")</f>
        <v/>
      </c>
      <c r="T556" s="165" t="str">
        <f>IFERROR(+VLOOKUP(R556,インプットシート!$B:$Z,21,0),"")</f>
        <v/>
      </c>
      <c r="U556">
        <v>51</v>
      </c>
      <c r="V556" s="165" t="str">
        <f t="shared" si="149"/>
        <v>3年目備品購入費51</v>
      </c>
      <c r="W556" s="165" t="str">
        <f>IFERROR(+VLOOKUP(V556,インプットシート!$B:$Z,25,0),"")</f>
        <v/>
      </c>
      <c r="X556" s="165" t="str">
        <f>IFERROR(+VLOOKUP(V556,インプットシート!$B:$Z,21,0),"")</f>
        <v/>
      </c>
      <c r="Y556">
        <v>51</v>
      </c>
      <c r="Z556" s="165" t="str">
        <f t="shared" si="150"/>
        <v>3年目消耗品費51</v>
      </c>
      <c r="AA556" s="165" t="str">
        <f>IFERROR(+VLOOKUP(Z556,インプットシート!$B:$Z,25,0),"")</f>
        <v/>
      </c>
      <c r="AB556" s="165" t="str">
        <f>IFERROR(+VLOOKUP(Z556,インプットシート!$B:$Z,21,0),"")</f>
        <v/>
      </c>
      <c r="AC556">
        <v>51</v>
      </c>
      <c r="AD556" s="165" t="str">
        <f t="shared" si="151"/>
        <v>3年目借料損料51</v>
      </c>
      <c r="AE556" s="165" t="str">
        <f>IFERROR(+VLOOKUP(AD556,インプットシート!$B:$Z,25,0),"")</f>
        <v/>
      </c>
      <c r="AF556" s="165" t="str">
        <f>IFERROR(+VLOOKUP(AD556,インプットシート!$B:$Z,21,0),"")</f>
        <v/>
      </c>
      <c r="AG556">
        <v>51</v>
      </c>
      <c r="AH556" s="165" t="str">
        <f t="shared" si="152"/>
        <v>3年目印刷製本費51</v>
      </c>
      <c r="AI556" s="165" t="str">
        <f>IFERROR(+VLOOKUP(AH556,インプットシート!$B:$Z,25,0),"")</f>
        <v/>
      </c>
      <c r="AJ556" s="165" t="str">
        <f>IFERROR(+VLOOKUP(AH556,インプットシート!$B:$Z,21,0),"")</f>
        <v/>
      </c>
      <c r="AK556">
        <v>51</v>
      </c>
      <c r="AL556" s="165" t="str">
        <f t="shared" si="153"/>
        <v>3年目通信運搬費51</v>
      </c>
      <c r="AM556" s="165" t="str">
        <f>IFERROR(+VLOOKUP(AL556,インプットシート!$B:$Z,25,0),"")</f>
        <v/>
      </c>
      <c r="AN556" s="165" t="str">
        <f>IFERROR(+VLOOKUP(AL556,インプットシート!$B:$Z,21,0),"")</f>
        <v/>
      </c>
      <c r="AO556">
        <v>51</v>
      </c>
      <c r="AP556" s="165" t="str">
        <f t="shared" si="154"/>
        <v>3年目委託費51</v>
      </c>
      <c r="AQ556" s="165" t="str">
        <f>IFERROR(+VLOOKUP(AP556,インプットシート!$B:$Z,25,0),"")</f>
        <v/>
      </c>
      <c r="AR556" s="165" t="str">
        <f>IFERROR(+VLOOKUP(AP556,インプットシート!$B:$Z,21,0),"")</f>
        <v/>
      </c>
      <c r="AS556">
        <v>51</v>
      </c>
      <c r="AT556" s="165" t="str">
        <f t="shared" si="155"/>
        <v>3年目雑役務費51</v>
      </c>
      <c r="AU556" s="165" t="str">
        <f>IFERROR(+VLOOKUP(AT556,インプットシート!$B:$Z,25,0),"")</f>
        <v/>
      </c>
      <c r="AV556" s="165" t="str">
        <f>IFERROR(+VLOOKUP(AT556,インプットシート!$B:$Z,21,0),"")</f>
        <v/>
      </c>
      <c r="AW556">
        <v>51</v>
      </c>
      <c r="AX556" s="165" t="str">
        <f t="shared" si="156"/>
        <v>3年目保険料51</v>
      </c>
      <c r="AY556" s="165" t="str">
        <f>IFERROR(+VLOOKUP(AX556,インプットシート!$B:$Z,25,0),"")</f>
        <v/>
      </c>
      <c r="AZ556" s="165" t="str">
        <f>IFERROR(+VLOOKUP(AX556,インプットシート!$B:$Z,21,0),"")</f>
        <v/>
      </c>
      <c r="BA556">
        <v>51</v>
      </c>
      <c r="BB556" s="165" t="str">
        <f t="shared" si="157"/>
        <v>3年目その他の経費51</v>
      </c>
      <c r="BC556" s="165" t="str">
        <f>IFERROR(+VLOOKUP(BB556,インプットシート!$B:$Z,25,0),"")</f>
        <v/>
      </c>
      <c r="BD556" s="165" t="str">
        <f>IFERROR(+VLOOKUP(BB556,インプットシート!$B:$Z,21,0),"")</f>
        <v/>
      </c>
      <c r="BE556">
        <v>51</v>
      </c>
      <c r="BF556" s="165" t="str">
        <f t="shared" si="158"/>
        <v>3年目参加費収入51</v>
      </c>
      <c r="BG556" s="165" t="str">
        <f>IFERROR(+VLOOKUP(BF556,インプットシート!$B:$Z,25,0),"")</f>
        <v/>
      </c>
      <c r="BH556" s="165" t="str">
        <f>IFERROR(+VLOOKUP(BF556,インプットシート!$B:$Z,21,0),"")</f>
        <v/>
      </c>
      <c r="BI556">
        <v>51</v>
      </c>
      <c r="BJ556" s="165" t="str">
        <f t="shared" si="159"/>
        <v>3年目寄付金・協賛金収入51</v>
      </c>
      <c r="BK556" s="165" t="str">
        <f>IFERROR(+VLOOKUP(BJ556,インプットシート!$B:$Z,25,0),"")</f>
        <v/>
      </c>
      <c r="BL556" s="165" t="str">
        <f>IFERROR(+VLOOKUP(BJ556,インプットシート!$B:$Z,21,0),"")</f>
        <v/>
      </c>
      <c r="BM556">
        <v>51</v>
      </c>
      <c r="BN556" s="165" t="str">
        <f t="shared" si="160"/>
        <v>3年目一般会計繰入金51</v>
      </c>
      <c r="BO556" s="165" t="str">
        <f>IFERROR(+VLOOKUP(BN556,インプットシート!$B:$Z,25,0),"")</f>
        <v/>
      </c>
      <c r="BP556" s="165" t="str">
        <f>IFERROR(+VLOOKUP(BN556,インプットシート!$B:$Z,21,0),"")</f>
        <v/>
      </c>
      <c r="BQ556">
        <v>51</v>
      </c>
      <c r="BR556" s="165" t="str">
        <f t="shared" si="161"/>
        <v>3年目賃金（職員）51</v>
      </c>
      <c r="BS556" s="165" t="str">
        <f>IFERROR(+VLOOKUP(BR556,インプットシート!$B:$Z,25,0),"")</f>
        <v/>
      </c>
      <c r="BT556" s="165" t="str">
        <f>IFERROR(+VLOOKUP(BR556,インプットシート!$B:$Z,21,0),"")</f>
        <v/>
      </c>
    </row>
    <row r="557" spans="1:72">
      <c r="A557">
        <v>52</v>
      </c>
      <c r="B557" s="165" t="str">
        <f t="shared" si="144"/>
        <v>3年目謝金52</v>
      </c>
      <c r="C557" s="165" t="str">
        <f>IFERROR(+VLOOKUP(B557,インプットシート!$B:$Z,25,0),"")</f>
        <v/>
      </c>
      <c r="D557" s="165" t="str">
        <f>IFERROR(+VLOOKUP(B557,インプットシート!$B:$Z,21,0),"")</f>
        <v/>
      </c>
      <c r="E557">
        <v>52</v>
      </c>
      <c r="F557" s="165" t="str">
        <f t="shared" si="145"/>
        <v>3年目旅費52</v>
      </c>
      <c r="G557" s="165" t="str">
        <f>IFERROR(+VLOOKUP(F557,インプットシート!$B:$Z,25,0),"")</f>
        <v/>
      </c>
      <c r="H557" s="165" t="str">
        <f>IFERROR(+VLOOKUP(F557,インプットシート!$B:$Z,21,0),"")</f>
        <v/>
      </c>
      <c r="I557">
        <v>52</v>
      </c>
      <c r="J557" s="165" t="str">
        <f t="shared" si="146"/>
        <v>3年目賃金（アルバイト）52</v>
      </c>
      <c r="K557" s="165" t="str">
        <f>IFERROR(+VLOOKUP(J557,インプットシート!$B:$Z,25,0),"")</f>
        <v/>
      </c>
      <c r="L557" s="165" t="str">
        <f>IFERROR(+VLOOKUP(J557,インプットシート!$B:$Z,21,0),"")</f>
        <v/>
      </c>
      <c r="M557">
        <v>52</v>
      </c>
      <c r="N557" s="165" t="str">
        <f t="shared" si="147"/>
        <v>3年目家賃52</v>
      </c>
      <c r="O557" s="165" t="str">
        <f>IFERROR(+VLOOKUP(N557,インプットシート!$B:$Z,25,0),"")</f>
        <v/>
      </c>
      <c r="P557" s="165" t="str">
        <f>IFERROR(+VLOOKUP(N557,インプットシート!$B:$Z,21,0),"")</f>
        <v/>
      </c>
      <c r="Q557">
        <v>52</v>
      </c>
      <c r="R557" s="165" t="str">
        <f t="shared" si="148"/>
        <v>3年目光熱水費52</v>
      </c>
      <c r="S557" s="165" t="str">
        <f>IFERROR(+VLOOKUP(R557,インプットシート!$B:$Z,25,0),"")</f>
        <v/>
      </c>
      <c r="T557" s="165" t="str">
        <f>IFERROR(+VLOOKUP(R557,インプットシート!$B:$Z,21,0),"")</f>
        <v/>
      </c>
      <c r="U557">
        <v>52</v>
      </c>
      <c r="V557" s="165" t="str">
        <f t="shared" si="149"/>
        <v>3年目備品購入費52</v>
      </c>
      <c r="W557" s="165" t="str">
        <f>IFERROR(+VLOOKUP(V557,インプットシート!$B:$Z,25,0),"")</f>
        <v/>
      </c>
      <c r="X557" s="165" t="str">
        <f>IFERROR(+VLOOKUP(V557,インプットシート!$B:$Z,21,0),"")</f>
        <v/>
      </c>
      <c r="Y557">
        <v>52</v>
      </c>
      <c r="Z557" s="165" t="str">
        <f t="shared" si="150"/>
        <v>3年目消耗品費52</v>
      </c>
      <c r="AA557" s="165" t="str">
        <f>IFERROR(+VLOOKUP(Z557,インプットシート!$B:$Z,25,0),"")</f>
        <v/>
      </c>
      <c r="AB557" s="165" t="str">
        <f>IFERROR(+VLOOKUP(Z557,インプットシート!$B:$Z,21,0),"")</f>
        <v/>
      </c>
      <c r="AC557">
        <v>52</v>
      </c>
      <c r="AD557" s="165" t="str">
        <f t="shared" si="151"/>
        <v>3年目借料損料52</v>
      </c>
      <c r="AE557" s="165" t="str">
        <f>IFERROR(+VLOOKUP(AD557,インプットシート!$B:$Z,25,0),"")</f>
        <v/>
      </c>
      <c r="AF557" s="165" t="str">
        <f>IFERROR(+VLOOKUP(AD557,インプットシート!$B:$Z,21,0),"")</f>
        <v/>
      </c>
      <c r="AG557">
        <v>52</v>
      </c>
      <c r="AH557" s="165" t="str">
        <f t="shared" si="152"/>
        <v>3年目印刷製本費52</v>
      </c>
      <c r="AI557" s="165" t="str">
        <f>IFERROR(+VLOOKUP(AH557,インプットシート!$B:$Z,25,0),"")</f>
        <v/>
      </c>
      <c r="AJ557" s="165" t="str">
        <f>IFERROR(+VLOOKUP(AH557,インプットシート!$B:$Z,21,0),"")</f>
        <v/>
      </c>
      <c r="AK557">
        <v>52</v>
      </c>
      <c r="AL557" s="165" t="str">
        <f t="shared" si="153"/>
        <v>3年目通信運搬費52</v>
      </c>
      <c r="AM557" s="165" t="str">
        <f>IFERROR(+VLOOKUP(AL557,インプットシート!$B:$Z,25,0),"")</f>
        <v/>
      </c>
      <c r="AN557" s="165" t="str">
        <f>IFERROR(+VLOOKUP(AL557,インプットシート!$B:$Z,21,0),"")</f>
        <v/>
      </c>
      <c r="AO557">
        <v>52</v>
      </c>
      <c r="AP557" s="165" t="str">
        <f t="shared" si="154"/>
        <v>3年目委託費52</v>
      </c>
      <c r="AQ557" s="165" t="str">
        <f>IFERROR(+VLOOKUP(AP557,インプットシート!$B:$Z,25,0),"")</f>
        <v/>
      </c>
      <c r="AR557" s="165" t="str">
        <f>IFERROR(+VLOOKUP(AP557,インプットシート!$B:$Z,21,0),"")</f>
        <v/>
      </c>
      <c r="AS557">
        <v>52</v>
      </c>
      <c r="AT557" s="165" t="str">
        <f t="shared" si="155"/>
        <v>3年目雑役務費52</v>
      </c>
      <c r="AU557" s="165" t="str">
        <f>IFERROR(+VLOOKUP(AT557,インプットシート!$B:$Z,25,0),"")</f>
        <v/>
      </c>
      <c r="AV557" s="165" t="str">
        <f>IFERROR(+VLOOKUP(AT557,インプットシート!$B:$Z,21,0),"")</f>
        <v/>
      </c>
      <c r="AW557">
        <v>52</v>
      </c>
      <c r="AX557" s="165" t="str">
        <f t="shared" si="156"/>
        <v>3年目保険料52</v>
      </c>
      <c r="AY557" s="165" t="str">
        <f>IFERROR(+VLOOKUP(AX557,インプットシート!$B:$Z,25,0),"")</f>
        <v/>
      </c>
      <c r="AZ557" s="165" t="str">
        <f>IFERROR(+VLOOKUP(AX557,インプットシート!$B:$Z,21,0),"")</f>
        <v/>
      </c>
      <c r="BA557">
        <v>52</v>
      </c>
      <c r="BB557" s="165" t="str">
        <f t="shared" si="157"/>
        <v>3年目その他の経費52</v>
      </c>
      <c r="BC557" s="165" t="str">
        <f>IFERROR(+VLOOKUP(BB557,インプットシート!$B:$Z,25,0),"")</f>
        <v/>
      </c>
      <c r="BD557" s="165" t="str">
        <f>IFERROR(+VLOOKUP(BB557,インプットシート!$B:$Z,21,0),"")</f>
        <v/>
      </c>
      <c r="BE557">
        <v>52</v>
      </c>
      <c r="BF557" s="165" t="str">
        <f t="shared" si="158"/>
        <v>3年目参加費収入52</v>
      </c>
      <c r="BG557" s="165" t="str">
        <f>IFERROR(+VLOOKUP(BF557,インプットシート!$B:$Z,25,0),"")</f>
        <v/>
      </c>
      <c r="BH557" s="165" t="str">
        <f>IFERROR(+VLOOKUP(BF557,インプットシート!$B:$Z,21,0),"")</f>
        <v/>
      </c>
      <c r="BI557">
        <v>52</v>
      </c>
      <c r="BJ557" s="165" t="str">
        <f t="shared" si="159"/>
        <v>3年目寄付金・協賛金収入52</v>
      </c>
      <c r="BK557" s="165" t="str">
        <f>IFERROR(+VLOOKUP(BJ557,インプットシート!$B:$Z,25,0),"")</f>
        <v/>
      </c>
      <c r="BL557" s="165" t="str">
        <f>IFERROR(+VLOOKUP(BJ557,インプットシート!$B:$Z,21,0),"")</f>
        <v/>
      </c>
      <c r="BM557">
        <v>52</v>
      </c>
      <c r="BN557" s="165" t="str">
        <f t="shared" si="160"/>
        <v>3年目一般会計繰入金52</v>
      </c>
      <c r="BO557" s="165" t="str">
        <f>IFERROR(+VLOOKUP(BN557,インプットシート!$B:$Z,25,0),"")</f>
        <v/>
      </c>
      <c r="BP557" s="165" t="str">
        <f>IFERROR(+VLOOKUP(BN557,インプットシート!$B:$Z,21,0),"")</f>
        <v/>
      </c>
      <c r="BQ557">
        <v>52</v>
      </c>
      <c r="BR557" s="165" t="str">
        <f t="shared" si="161"/>
        <v>3年目賃金（職員）52</v>
      </c>
      <c r="BS557" s="165" t="str">
        <f>IFERROR(+VLOOKUP(BR557,インプットシート!$B:$Z,25,0),"")</f>
        <v/>
      </c>
      <c r="BT557" s="165" t="str">
        <f>IFERROR(+VLOOKUP(BR557,インプットシート!$B:$Z,21,0),"")</f>
        <v/>
      </c>
    </row>
    <row r="558" spans="1:72">
      <c r="A558">
        <v>53</v>
      </c>
      <c r="B558" s="165" t="str">
        <f t="shared" si="144"/>
        <v>3年目謝金53</v>
      </c>
      <c r="C558" s="165" t="str">
        <f>IFERROR(+VLOOKUP(B558,インプットシート!$B:$Z,25,0),"")</f>
        <v/>
      </c>
      <c r="D558" s="165" t="str">
        <f>IFERROR(+VLOOKUP(B558,インプットシート!$B:$Z,21,0),"")</f>
        <v/>
      </c>
      <c r="E558">
        <v>53</v>
      </c>
      <c r="F558" s="165" t="str">
        <f t="shared" si="145"/>
        <v>3年目旅費53</v>
      </c>
      <c r="G558" s="165" t="str">
        <f>IFERROR(+VLOOKUP(F558,インプットシート!$B:$Z,25,0),"")</f>
        <v/>
      </c>
      <c r="H558" s="165" t="str">
        <f>IFERROR(+VLOOKUP(F558,インプットシート!$B:$Z,21,0),"")</f>
        <v/>
      </c>
      <c r="I558">
        <v>53</v>
      </c>
      <c r="J558" s="165" t="str">
        <f t="shared" si="146"/>
        <v>3年目賃金（アルバイト）53</v>
      </c>
      <c r="K558" s="165" t="str">
        <f>IFERROR(+VLOOKUP(J558,インプットシート!$B:$Z,25,0),"")</f>
        <v/>
      </c>
      <c r="L558" s="165" t="str">
        <f>IFERROR(+VLOOKUP(J558,インプットシート!$B:$Z,21,0),"")</f>
        <v/>
      </c>
      <c r="M558">
        <v>53</v>
      </c>
      <c r="N558" s="165" t="str">
        <f t="shared" si="147"/>
        <v>3年目家賃53</v>
      </c>
      <c r="O558" s="165" t="str">
        <f>IFERROR(+VLOOKUP(N558,インプットシート!$B:$Z,25,0),"")</f>
        <v/>
      </c>
      <c r="P558" s="165" t="str">
        <f>IFERROR(+VLOOKUP(N558,インプットシート!$B:$Z,21,0),"")</f>
        <v/>
      </c>
      <c r="Q558">
        <v>53</v>
      </c>
      <c r="R558" s="165" t="str">
        <f t="shared" si="148"/>
        <v>3年目光熱水費53</v>
      </c>
      <c r="S558" s="165" t="str">
        <f>IFERROR(+VLOOKUP(R558,インプットシート!$B:$Z,25,0),"")</f>
        <v/>
      </c>
      <c r="T558" s="165" t="str">
        <f>IFERROR(+VLOOKUP(R558,インプットシート!$B:$Z,21,0),"")</f>
        <v/>
      </c>
      <c r="U558">
        <v>53</v>
      </c>
      <c r="V558" s="165" t="str">
        <f t="shared" si="149"/>
        <v>3年目備品購入費53</v>
      </c>
      <c r="W558" s="165" t="str">
        <f>IFERROR(+VLOOKUP(V558,インプットシート!$B:$Z,25,0),"")</f>
        <v/>
      </c>
      <c r="X558" s="165" t="str">
        <f>IFERROR(+VLOOKUP(V558,インプットシート!$B:$Z,21,0),"")</f>
        <v/>
      </c>
      <c r="Y558">
        <v>53</v>
      </c>
      <c r="Z558" s="165" t="str">
        <f t="shared" si="150"/>
        <v>3年目消耗品費53</v>
      </c>
      <c r="AA558" s="165" t="str">
        <f>IFERROR(+VLOOKUP(Z558,インプットシート!$B:$Z,25,0),"")</f>
        <v/>
      </c>
      <c r="AB558" s="165" t="str">
        <f>IFERROR(+VLOOKUP(Z558,インプットシート!$B:$Z,21,0),"")</f>
        <v/>
      </c>
      <c r="AC558">
        <v>53</v>
      </c>
      <c r="AD558" s="165" t="str">
        <f t="shared" si="151"/>
        <v>3年目借料損料53</v>
      </c>
      <c r="AE558" s="165" t="str">
        <f>IFERROR(+VLOOKUP(AD558,インプットシート!$B:$Z,25,0),"")</f>
        <v/>
      </c>
      <c r="AF558" s="165" t="str">
        <f>IFERROR(+VLOOKUP(AD558,インプットシート!$B:$Z,21,0),"")</f>
        <v/>
      </c>
      <c r="AG558">
        <v>53</v>
      </c>
      <c r="AH558" s="165" t="str">
        <f t="shared" si="152"/>
        <v>3年目印刷製本費53</v>
      </c>
      <c r="AI558" s="165" t="str">
        <f>IFERROR(+VLOOKUP(AH558,インプットシート!$B:$Z,25,0),"")</f>
        <v/>
      </c>
      <c r="AJ558" s="165" t="str">
        <f>IFERROR(+VLOOKUP(AH558,インプットシート!$B:$Z,21,0),"")</f>
        <v/>
      </c>
      <c r="AK558">
        <v>53</v>
      </c>
      <c r="AL558" s="165" t="str">
        <f t="shared" si="153"/>
        <v>3年目通信運搬費53</v>
      </c>
      <c r="AM558" s="165" t="str">
        <f>IFERROR(+VLOOKUP(AL558,インプットシート!$B:$Z,25,0),"")</f>
        <v/>
      </c>
      <c r="AN558" s="165" t="str">
        <f>IFERROR(+VLOOKUP(AL558,インプットシート!$B:$Z,21,0),"")</f>
        <v/>
      </c>
      <c r="AO558">
        <v>53</v>
      </c>
      <c r="AP558" s="165" t="str">
        <f t="shared" si="154"/>
        <v>3年目委託費53</v>
      </c>
      <c r="AQ558" s="165" t="str">
        <f>IFERROR(+VLOOKUP(AP558,インプットシート!$B:$Z,25,0),"")</f>
        <v/>
      </c>
      <c r="AR558" s="165" t="str">
        <f>IFERROR(+VLOOKUP(AP558,インプットシート!$B:$Z,21,0),"")</f>
        <v/>
      </c>
      <c r="AS558">
        <v>53</v>
      </c>
      <c r="AT558" s="165" t="str">
        <f t="shared" si="155"/>
        <v>3年目雑役務費53</v>
      </c>
      <c r="AU558" s="165" t="str">
        <f>IFERROR(+VLOOKUP(AT558,インプットシート!$B:$Z,25,0),"")</f>
        <v/>
      </c>
      <c r="AV558" s="165" t="str">
        <f>IFERROR(+VLOOKUP(AT558,インプットシート!$B:$Z,21,0),"")</f>
        <v/>
      </c>
      <c r="AW558">
        <v>53</v>
      </c>
      <c r="AX558" s="165" t="str">
        <f t="shared" si="156"/>
        <v>3年目保険料53</v>
      </c>
      <c r="AY558" s="165" t="str">
        <f>IFERROR(+VLOOKUP(AX558,インプットシート!$B:$Z,25,0),"")</f>
        <v/>
      </c>
      <c r="AZ558" s="165" t="str">
        <f>IFERROR(+VLOOKUP(AX558,インプットシート!$B:$Z,21,0),"")</f>
        <v/>
      </c>
      <c r="BA558">
        <v>53</v>
      </c>
      <c r="BB558" s="165" t="str">
        <f t="shared" si="157"/>
        <v>3年目その他の経費53</v>
      </c>
      <c r="BC558" s="165" t="str">
        <f>IFERROR(+VLOOKUP(BB558,インプットシート!$B:$Z,25,0),"")</f>
        <v/>
      </c>
      <c r="BD558" s="165" t="str">
        <f>IFERROR(+VLOOKUP(BB558,インプットシート!$B:$Z,21,0),"")</f>
        <v/>
      </c>
      <c r="BE558">
        <v>53</v>
      </c>
      <c r="BF558" s="165" t="str">
        <f t="shared" si="158"/>
        <v>3年目参加費収入53</v>
      </c>
      <c r="BG558" s="165" t="str">
        <f>IFERROR(+VLOOKUP(BF558,インプットシート!$B:$Z,25,0),"")</f>
        <v/>
      </c>
      <c r="BH558" s="165" t="str">
        <f>IFERROR(+VLOOKUP(BF558,インプットシート!$B:$Z,21,0),"")</f>
        <v/>
      </c>
      <c r="BI558">
        <v>53</v>
      </c>
      <c r="BJ558" s="165" t="str">
        <f t="shared" si="159"/>
        <v>3年目寄付金・協賛金収入53</v>
      </c>
      <c r="BK558" s="165" t="str">
        <f>IFERROR(+VLOOKUP(BJ558,インプットシート!$B:$Z,25,0),"")</f>
        <v/>
      </c>
      <c r="BL558" s="165" t="str">
        <f>IFERROR(+VLOOKUP(BJ558,インプットシート!$B:$Z,21,0),"")</f>
        <v/>
      </c>
      <c r="BM558">
        <v>53</v>
      </c>
      <c r="BN558" s="165" t="str">
        <f t="shared" si="160"/>
        <v>3年目一般会計繰入金53</v>
      </c>
      <c r="BO558" s="165" t="str">
        <f>IFERROR(+VLOOKUP(BN558,インプットシート!$B:$Z,25,0),"")</f>
        <v/>
      </c>
      <c r="BP558" s="165" t="str">
        <f>IFERROR(+VLOOKUP(BN558,インプットシート!$B:$Z,21,0),"")</f>
        <v/>
      </c>
      <c r="BQ558">
        <v>53</v>
      </c>
      <c r="BR558" s="165" t="str">
        <f t="shared" si="161"/>
        <v>3年目賃金（職員）53</v>
      </c>
      <c r="BS558" s="165" t="str">
        <f>IFERROR(+VLOOKUP(BR558,インプットシート!$B:$Z,25,0),"")</f>
        <v/>
      </c>
      <c r="BT558" s="165" t="str">
        <f>IFERROR(+VLOOKUP(BR558,インプットシート!$B:$Z,21,0),"")</f>
        <v/>
      </c>
    </row>
    <row r="559" spans="1:72">
      <c r="A559">
        <v>54</v>
      </c>
      <c r="B559" s="165" t="str">
        <f t="shared" si="144"/>
        <v>3年目謝金54</v>
      </c>
      <c r="C559" s="165" t="str">
        <f>IFERROR(+VLOOKUP(B559,インプットシート!$B:$Z,25,0),"")</f>
        <v/>
      </c>
      <c r="D559" s="165" t="str">
        <f>IFERROR(+VLOOKUP(B559,インプットシート!$B:$Z,21,0),"")</f>
        <v/>
      </c>
      <c r="E559">
        <v>54</v>
      </c>
      <c r="F559" s="165" t="str">
        <f t="shared" si="145"/>
        <v>3年目旅費54</v>
      </c>
      <c r="G559" s="165" t="str">
        <f>IFERROR(+VLOOKUP(F559,インプットシート!$B:$Z,25,0),"")</f>
        <v/>
      </c>
      <c r="H559" s="165" t="str">
        <f>IFERROR(+VLOOKUP(F559,インプットシート!$B:$Z,21,0),"")</f>
        <v/>
      </c>
      <c r="I559">
        <v>54</v>
      </c>
      <c r="J559" s="165" t="str">
        <f t="shared" si="146"/>
        <v>3年目賃金（アルバイト）54</v>
      </c>
      <c r="K559" s="165" t="str">
        <f>IFERROR(+VLOOKUP(J559,インプットシート!$B:$Z,25,0),"")</f>
        <v/>
      </c>
      <c r="L559" s="165" t="str">
        <f>IFERROR(+VLOOKUP(J559,インプットシート!$B:$Z,21,0),"")</f>
        <v/>
      </c>
      <c r="M559">
        <v>54</v>
      </c>
      <c r="N559" s="165" t="str">
        <f t="shared" si="147"/>
        <v>3年目家賃54</v>
      </c>
      <c r="O559" s="165" t="str">
        <f>IFERROR(+VLOOKUP(N559,インプットシート!$B:$Z,25,0),"")</f>
        <v/>
      </c>
      <c r="P559" s="165" t="str">
        <f>IFERROR(+VLOOKUP(N559,インプットシート!$B:$Z,21,0),"")</f>
        <v/>
      </c>
      <c r="Q559">
        <v>54</v>
      </c>
      <c r="R559" s="165" t="str">
        <f t="shared" si="148"/>
        <v>3年目光熱水費54</v>
      </c>
      <c r="S559" s="165" t="str">
        <f>IFERROR(+VLOOKUP(R559,インプットシート!$B:$Z,25,0),"")</f>
        <v/>
      </c>
      <c r="T559" s="165" t="str">
        <f>IFERROR(+VLOOKUP(R559,インプットシート!$B:$Z,21,0),"")</f>
        <v/>
      </c>
      <c r="U559">
        <v>54</v>
      </c>
      <c r="V559" s="165" t="str">
        <f t="shared" si="149"/>
        <v>3年目備品購入費54</v>
      </c>
      <c r="W559" s="165" t="str">
        <f>IFERROR(+VLOOKUP(V559,インプットシート!$B:$Z,25,0),"")</f>
        <v/>
      </c>
      <c r="X559" s="165" t="str">
        <f>IFERROR(+VLOOKUP(V559,インプットシート!$B:$Z,21,0),"")</f>
        <v/>
      </c>
      <c r="Y559">
        <v>54</v>
      </c>
      <c r="Z559" s="165" t="str">
        <f t="shared" si="150"/>
        <v>3年目消耗品費54</v>
      </c>
      <c r="AA559" s="165" t="str">
        <f>IFERROR(+VLOOKUP(Z559,インプットシート!$B:$Z,25,0),"")</f>
        <v/>
      </c>
      <c r="AB559" s="165" t="str">
        <f>IFERROR(+VLOOKUP(Z559,インプットシート!$B:$Z,21,0),"")</f>
        <v/>
      </c>
      <c r="AC559">
        <v>54</v>
      </c>
      <c r="AD559" s="165" t="str">
        <f t="shared" si="151"/>
        <v>3年目借料損料54</v>
      </c>
      <c r="AE559" s="165" t="str">
        <f>IFERROR(+VLOOKUP(AD559,インプットシート!$B:$Z,25,0),"")</f>
        <v/>
      </c>
      <c r="AF559" s="165" t="str">
        <f>IFERROR(+VLOOKUP(AD559,インプットシート!$B:$Z,21,0),"")</f>
        <v/>
      </c>
      <c r="AG559">
        <v>54</v>
      </c>
      <c r="AH559" s="165" t="str">
        <f t="shared" si="152"/>
        <v>3年目印刷製本費54</v>
      </c>
      <c r="AI559" s="165" t="str">
        <f>IFERROR(+VLOOKUP(AH559,インプットシート!$B:$Z,25,0),"")</f>
        <v/>
      </c>
      <c r="AJ559" s="165" t="str">
        <f>IFERROR(+VLOOKUP(AH559,インプットシート!$B:$Z,21,0),"")</f>
        <v/>
      </c>
      <c r="AK559">
        <v>54</v>
      </c>
      <c r="AL559" s="165" t="str">
        <f t="shared" si="153"/>
        <v>3年目通信運搬費54</v>
      </c>
      <c r="AM559" s="165" t="str">
        <f>IFERROR(+VLOOKUP(AL559,インプットシート!$B:$Z,25,0),"")</f>
        <v/>
      </c>
      <c r="AN559" s="165" t="str">
        <f>IFERROR(+VLOOKUP(AL559,インプットシート!$B:$Z,21,0),"")</f>
        <v/>
      </c>
      <c r="AO559">
        <v>54</v>
      </c>
      <c r="AP559" s="165" t="str">
        <f t="shared" si="154"/>
        <v>3年目委託費54</v>
      </c>
      <c r="AQ559" s="165" t="str">
        <f>IFERROR(+VLOOKUP(AP559,インプットシート!$B:$Z,25,0),"")</f>
        <v/>
      </c>
      <c r="AR559" s="165" t="str">
        <f>IFERROR(+VLOOKUP(AP559,インプットシート!$B:$Z,21,0),"")</f>
        <v/>
      </c>
      <c r="AS559">
        <v>54</v>
      </c>
      <c r="AT559" s="165" t="str">
        <f t="shared" si="155"/>
        <v>3年目雑役務費54</v>
      </c>
      <c r="AU559" s="165" t="str">
        <f>IFERROR(+VLOOKUP(AT559,インプットシート!$B:$Z,25,0),"")</f>
        <v/>
      </c>
      <c r="AV559" s="165" t="str">
        <f>IFERROR(+VLOOKUP(AT559,インプットシート!$B:$Z,21,0),"")</f>
        <v/>
      </c>
      <c r="AW559">
        <v>54</v>
      </c>
      <c r="AX559" s="165" t="str">
        <f t="shared" si="156"/>
        <v>3年目保険料54</v>
      </c>
      <c r="AY559" s="165" t="str">
        <f>IFERROR(+VLOOKUP(AX559,インプットシート!$B:$Z,25,0),"")</f>
        <v/>
      </c>
      <c r="AZ559" s="165" t="str">
        <f>IFERROR(+VLOOKUP(AX559,インプットシート!$B:$Z,21,0),"")</f>
        <v/>
      </c>
      <c r="BA559">
        <v>54</v>
      </c>
      <c r="BB559" s="165" t="str">
        <f t="shared" si="157"/>
        <v>3年目その他の経費54</v>
      </c>
      <c r="BC559" s="165" t="str">
        <f>IFERROR(+VLOOKUP(BB559,インプットシート!$B:$Z,25,0),"")</f>
        <v/>
      </c>
      <c r="BD559" s="165" t="str">
        <f>IFERROR(+VLOOKUP(BB559,インプットシート!$B:$Z,21,0),"")</f>
        <v/>
      </c>
      <c r="BE559">
        <v>54</v>
      </c>
      <c r="BF559" s="165" t="str">
        <f t="shared" si="158"/>
        <v>3年目参加費収入54</v>
      </c>
      <c r="BG559" s="165" t="str">
        <f>IFERROR(+VLOOKUP(BF559,インプットシート!$B:$Z,25,0),"")</f>
        <v/>
      </c>
      <c r="BH559" s="165" t="str">
        <f>IFERROR(+VLOOKUP(BF559,インプットシート!$B:$Z,21,0),"")</f>
        <v/>
      </c>
      <c r="BI559">
        <v>54</v>
      </c>
      <c r="BJ559" s="165" t="str">
        <f t="shared" si="159"/>
        <v>3年目寄付金・協賛金収入54</v>
      </c>
      <c r="BK559" s="165" t="str">
        <f>IFERROR(+VLOOKUP(BJ559,インプットシート!$B:$Z,25,0),"")</f>
        <v/>
      </c>
      <c r="BL559" s="165" t="str">
        <f>IFERROR(+VLOOKUP(BJ559,インプットシート!$B:$Z,21,0),"")</f>
        <v/>
      </c>
      <c r="BM559">
        <v>54</v>
      </c>
      <c r="BN559" s="165" t="str">
        <f t="shared" si="160"/>
        <v>3年目一般会計繰入金54</v>
      </c>
      <c r="BO559" s="165" t="str">
        <f>IFERROR(+VLOOKUP(BN559,インプットシート!$B:$Z,25,0),"")</f>
        <v/>
      </c>
      <c r="BP559" s="165" t="str">
        <f>IFERROR(+VLOOKUP(BN559,インプットシート!$B:$Z,21,0),"")</f>
        <v/>
      </c>
      <c r="BQ559">
        <v>54</v>
      </c>
      <c r="BR559" s="165" t="str">
        <f t="shared" si="161"/>
        <v>3年目賃金（職員）54</v>
      </c>
      <c r="BS559" s="165" t="str">
        <f>IFERROR(+VLOOKUP(BR559,インプットシート!$B:$Z,25,0),"")</f>
        <v/>
      </c>
      <c r="BT559" s="165" t="str">
        <f>IFERROR(+VLOOKUP(BR559,インプットシート!$B:$Z,21,0),"")</f>
        <v/>
      </c>
    </row>
    <row r="560" spans="1:72">
      <c r="A560">
        <v>55</v>
      </c>
      <c r="B560" s="165" t="str">
        <f t="shared" si="144"/>
        <v>3年目謝金55</v>
      </c>
      <c r="C560" s="165" t="str">
        <f>IFERROR(+VLOOKUP(B560,インプットシート!$B:$Z,25,0),"")</f>
        <v/>
      </c>
      <c r="D560" s="165" t="str">
        <f>IFERROR(+VLOOKUP(B560,インプットシート!$B:$Z,21,0),"")</f>
        <v/>
      </c>
      <c r="E560">
        <v>55</v>
      </c>
      <c r="F560" s="165" t="str">
        <f t="shared" si="145"/>
        <v>3年目旅費55</v>
      </c>
      <c r="G560" s="165" t="str">
        <f>IFERROR(+VLOOKUP(F560,インプットシート!$B:$Z,25,0),"")</f>
        <v/>
      </c>
      <c r="H560" s="165" t="str">
        <f>IFERROR(+VLOOKUP(F560,インプットシート!$B:$Z,21,0),"")</f>
        <v/>
      </c>
      <c r="I560">
        <v>55</v>
      </c>
      <c r="J560" s="165" t="str">
        <f t="shared" si="146"/>
        <v>3年目賃金（アルバイト）55</v>
      </c>
      <c r="K560" s="165" t="str">
        <f>IFERROR(+VLOOKUP(J560,インプットシート!$B:$Z,25,0),"")</f>
        <v/>
      </c>
      <c r="L560" s="165" t="str">
        <f>IFERROR(+VLOOKUP(J560,インプットシート!$B:$Z,21,0),"")</f>
        <v/>
      </c>
      <c r="M560">
        <v>55</v>
      </c>
      <c r="N560" s="165" t="str">
        <f t="shared" si="147"/>
        <v>3年目家賃55</v>
      </c>
      <c r="O560" s="165" t="str">
        <f>IFERROR(+VLOOKUP(N560,インプットシート!$B:$Z,25,0),"")</f>
        <v/>
      </c>
      <c r="P560" s="165" t="str">
        <f>IFERROR(+VLOOKUP(N560,インプットシート!$B:$Z,21,0),"")</f>
        <v/>
      </c>
      <c r="Q560">
        <v>55</v>
      </c>
      <c r="R560" s="165" t="str">
        <f t="shared" si="148"/>
        <v>3年目光熱水費55</v>
      </c>
      <c r="S560" s="165" t="str">
        <f>IFERROR(+VLOOKUP(R560,インプットシート!$B:$Z,25,0),"")</f>
        <v/>
      </c>
      <c r="T560" s="165" t="str">
        <f>IFERROR(+VLOOKUP(R560,インプットシート!$B:$Z,21,0),"")</f>
        <v/>
      </c>
      <c r="U560">
        <v>55</v>
      </c>
      <c r="V560" s="165" t="str">
        <f t="shared" si="149"/>
        <v>3年目備品購入費55</v>
      </c>
      <c r="W560" s="165" t="str">
        <f>IFERROR(+VLOOKUP(V560,インプットシート!$B:$Z,25,0),"")</f>
        <v/>
      </c>
      <c r="X560" s="165" t="str">
        <f>IFERROR(+VLOOKUP(V560,インプットシート!$B:$Z,21,0),"")</f>
        <v/>
      </c>
      <c r="Y560">
        <v>55</v>
      </c>
      <c r="Z560" s="165" t="str">
        <f t="shared" si="150"/>
        <v>3年目消耗品費55</v>
      </c>
      <c r="AA560" s="165" t="str">
        <f>IFERROR(+VLOOKUP(Z560,インプットシート!$B:$Z,25,0),"")</f>
        <v/>
      </c>
      <c r="AB560" s="165" t="str">
        <f>IFERROR(+VLOOKUP(Z560,インプットシート!$B:$Z,21,0),"")</f>
        <v/>
      </c>
      <c r="AC560">
        <v>55</v>
      </c>
      <c r="AD560" s="165" t="str">
        <f t="shared" si="151"/>
        <v>3年目借料損料55</v>
      </c>
      <c r="AE560" s="165" t="str">
        <f>IFERROR(+VLOOKUP(AD560,インプットシート!$B:$Z,25,0),"")</f>
        <v/>
      </c>
      <c r="AF560" s="165" t="str">
        <f>IFERROR(+VLOOKUP(AD560,インプットシート!$B:$Z,21,0),"")</f>
        <v/>
      </c>
      <c r="AG560">
        <v>55</v>
      </c>
      <c r="AH560" s="165" t="str">
        <f t="shared" si="152"/>
        <v>3年目印刷製本費55</v>
      </c>
      <c r="AI560" s="165" t="str">
        <f>IFERROR(+VLOOKUP(AH560,インプットシート!$B:$Z,25,0),"")</f>
        <v/>
      </c>
      <c r="AJ560" s="165" t="str">
        <f>IFERROR(+VLOOKUP(AH560,インプットシート!$B:$Z,21,0),"")</f>
        <v/>
      </c>
      <c r="AK560">
        <v>55</v>
      </c>
      <c r="AL560" s="165" t="str">
        <f t="shared" si="153"/>
        <v>3年目通信運搬費55</v>
      </c>
      <c r="AM560" s="165" t="str">
        <f>IFERROR(+VLOOKUP(AL560,インプットシート!$B:$Z,25,0),"")</f>
        <v/>
      </c>
      <c r="AN560" s="165" t="str">
        <f>IFERROR(+VLOOKUP(AL560,インプットシート!$B:$Z,21,0),"")</f>
        <v/>
      </c>
      <c r="AO560">
        <v>55</v>
      </c>
      <c r="AP560" s="165" t="str">
        <f t="shared" si="154"/>
        <v>3年目委託費55</v>
      </c>
      <c r="AQ560" s="165" t="str">
        <f>IFERROR(+VLOOKUP(AP560,インプットシート!$B:$Z,25,0),"")</f>
        <v/>
      </c>
      <c r="AR560" s="165" t="str">
        <f>IFERROR(+VLOOKUP(AP560,インプットシート!$B:$Z,21,0),"")</f>
        <v/>
      </c>
      <c r="AS560">
        <v>55</v>
      </c>
      <c r="AT560" s="165" t="str">
        <f t="shared" si="155"/>
        <v>3年目雑役務費55</v>
      </c>
      <c r="AU560" s="165" t="str">
        <f>IFERROR(+VLOOKUP(AT560,インプットシート!$B:$Z,25,0),"")</f>
        <v/>
      </c>
      <c r="AV560" s="165" t="str">
        <f>IFERROR(+VLOOKUP(AT560,インプットシート!$B:$Z,21,0),"")</f>
        <v/>
      </c>
      <c r="AW560">
        <v>55</v>
      </c>
      <c r="AX560" s="165" t="str">
        <f t="shared" si="156"/>
        <v>3年目保険料55</v>
      </c>
      <c r="AY560" s="165" t="str">
        <f>IFERROR(+VLOOKUP(AX560,インプットシート!$B:$Z,25,0),"")</f>
        <v/>
      </c>
      <c r="AZ560" s="165" t="str">
        <f>IFERROR(+VLOOKUP(AX560,インプットシート!$B:$Z,21,0),"")</f>
        <v/>
      </c>
      <c r="BA560">
        <v>55</v>
      </c>
      <c r="BB560" s="165" t="str">
        <f t="shared" si="157"/>
        <v>3年目その他の経費55</v>
      </c>
      <c r="BC560" s="165" t="str">
        <f>IFERROR(+VLOOKUP(BB560,インプットシート!$B:$Z,25,0),"")</f>
        <v/>
      </c>
      <c r="BD560" s="165" t="str">
        <f>IFERROR(+VLOOKUP(BB560,インプットシート!$B:$Z,21,0),"")</f>
        <v/>
      </c>
      <c r="BE560">
        <v>55</v>
      </c>
      <c r="BF560" s="165" t="str">
        <f t="shared" si="158"/>
        <v>3年目参加費収入55</v>
      </c>
      <c r="BG560" s="165" t="str">
        <f>IFERROR(+VLOOKUP(BF560,インプットシート!$B:$Z,25,0),"")</f>
        <v/>
      </c>
      <c r="BH560" s="165" t="str">
        <f>IFERROR(+VLOOKUP(BF560,インプットシート!$B:$Z,21,0),"")</f>
        <v/>
      </c>
      <c r="BI560">
        <v>55</v>
      </c>
      <c r="BJ560" s="165" t="str">
        <f t="shared" si="159"/>
        <v>3年目寄付金・協賛金収入55</v>
      </c>
      <c r="BK560" s="165" t="str">
        <f>IFERROR(+VLOOKUP(BJ560,インプットシート!$B:$Z,25,0),"")</f>
        <v/>
      </c>
      <c r="BL560" s="165" t="str">
        <f>IFERROR(+VLOOKUP(BJ560,インプットシート!$B:$Z,21,0),"")</f>
        <v/>
      </c>
      <c r="BM560">
        <v>55</v>
      </c>
      <c r="BN560" s="165" t="str">
        <f t="shared" si="160"/>
        <v>3年目一般会計繰入金55</v>
      </c>
      <c r="BO560" s="165" t="str">
        <f>IFERROR(+VLOOKUP(BN560,インプットシート!$B:$Z,25,0),"")</f>
        <v/>
      </c>
      <c r="BP560" s="165" t="str">
        <f>IFERROR(+VLOOKUP(BN560,インプットシート!$B:$Z,21,0),"")</f>
        <v/>
      </c>
      <c r="BQ560">
        <v>55</v>
      </c>
      <c r="BR560" s="165" t="str">
        <f t="shared" si="161"/>
        <v>3年目賃金（職員）55</v>
      </c>
      <c r="BS560" s="165" t="str">
        <f>IFERROR(+VLOOKUP(BR560,インプットシート!$B:$Z,25,0),"")</f>
        <v/>
      </c>
      <c r="BT560" s="165" t="str">
        <f>IFERROR(+VLOOKUP(BR560,インプットシート!$B:$Z,21,0),"")</f>
        <v/>
      </c>
    </row>
    <row r="561" spans="1:72">
      <c r="A561">
        <v>56</v>
      </c>
      <c r="B561" s="165" t="str">
        <f t="shared" si="144"/>
        <v>3年目謝金56</v>
      </c>
      <c r="C561" s="165" t="str">
        <f>IFERROR(+VLOOKUP(B561,インプットシート!$B:$Z,25,0),"")</f>
        <v/>
      </c>
      <c r="D561" s="165" t="str">
        <f>IFERROR(+VLOOKUP(B561,インプットシート!$B:$Z,21,0),"")</f>
        <v/>
      </c>
      <c r="E561">
        <v>56</v>
      </c>
      <c r="F561" s="165" t="str">
        <f t="shared" si="145"/>
        <v>3年目旅費56</v>
      </c>
      <c r="G561" s="165" t="str">
        <f>IFERROR(+VLOOKUP(F561,インプットシート!$B:$Z,25,0),"")</f>
        <v/>
      </c>
      <c r="H561" s="165" t="str">
        <f>IFERROR(+VLOOKUP(F561,インプットシート!$B:$Z,21,0),"")</f>
        <v/>
      </c>
      <c r="I561">
        <v>56</v>
      </c>
      <c r="J561" s="165" t="str">
        <f t="shared" si="146"/>
        <v>3年目賃金（アルバイト）56</v>
      </c>
      <c r="K561" s="165" t="str">
        <f>IFERROR(+VLOOKUP(J561,インプットシート!$B:$Z,25,0),"")</f>
        <v/>
      </c>
      <c r="L561" s="165" t="str">
        <f>IFERROR(+VLOOKUP(J561,インプットシート!$B:$Z,21,0),"")</f>
        <v/>
      </c>
      <c r="M561">
        <v>56</v>
      </c>
      <c r="N561" s="165" t="str">
        <f t="shared" si="147"/>
        <v>3年目家賃56</v>
      </c>
      <c r="O561" s="165" t="str">
        <f>IFERROR(+VLOOKUP(N561,インプットシート!$B:$Z,25,0),"")</f>
        <v/>
      </c>
      <c r="P561" s="165" t="str">
        <f>IFERROR(+VLOOKUP(N561,インプットシート!$B:$Z,21,0),"")</f>
        <v/>
      </c>
      <c r="Q561">
        <v>56</v>
      </c>
      <c r="R561" s="165" t="str">
        <f t="shared" si="148"/>
        <v>3年目光熱水費56</v>
      </c>
      <c r="S561" s="165" t="str">
        <f>IFERROR(+VLOOKUP(R561,インプットシート!$B:$Z,25,0),"")</f>
        <v/>
      </c>
      <c r="T561" s="165" t="str">
        <f>IFERROR(+VLOOKUP(R561,インプットシート!$B:$Z,21,0),"")</f>
        <v/>
      </c>
      <c r="U561">
        <v>56</v>
      </c>
      <c r="V561" s="165" t="str">
        <f t="shared" si="149"/>
        <v>3年目備品購入費56</v>
      </c>
      <c r="W561" s="165" t="str">
        <f>IFERROR(+VLOOKUP(V561,インプットシート!$B:$Z,25,0),"")</f>
        <v/>
      </c>
      <c r="X561" s="165" t="str">
        <f>IFERROR(+VLOOKUP(V561,インプットシート!$B:$Z,21,0),"")</f>
        <v/>
      </c>
      <c r="Y561">
        <v>56</v>
      </c>
      <c r="Z561" s="165" t="str">
        <f t="shared" si="150"/>
        <v>3年目消耗品費56</v>
      </c>
      <c r="AA561" s="165" t="str">
        <f>IFERROR(+VLOOKUP(Z561,インプットシート!$B:$Z,25,0),"")</f>
        <v/>
      </c>
      <c r="AB561" s="165" t="str">
        <f>IFERROR(+VLOOKUP(Z561,インプットシート!$B:$Z,21,0),"")</f>
        <v/>
      </c>
      <c r="AC561">
        <v>56</v>
      </c>
      <c r="AD561" s="165" t="str">
        <f t="shared" si="151"/>
        <v>3年目借料損料56</v>
      </c>
      <c r="AE561" s="165" t="str">
        <f>IFERROR(+VLOOKUP(AD561,インプットシート!$B:$Z,25,0),"")</f>
        <v/>
      </c>
      <c r="AF561" s="165" t="str">
        <f>IFERROR(+VLOOKUP(AD561,インプットシート!$B:$Z,21,0),"")</f>
        <v/>
      </c>
      <c r="AG561">
        <v>56</v>
      </c>
      <c r="AH561" s="165" t="str">
        <f t="shared" si="152"/>
        <v>3年目印刷製本費56</v>
      </c>
      <c r="AI561" s="165" t="str">
        <f>IFERROR(+VLOOKUP(AH561,インプットシート!$B:$Z,25,0),"")</f>
        <v/>
      </c>
      <c r="AJ561" s="165" t="str">
        <f>IFERROR(+VLOOKUP(AH561,インプットシート!$B:$Z,21,0),"")</f>
        <v/>
      </c>
      <c r="AK561">
        <v>56</v>
      </c>
      <c r="AL561" s="165" t="str">
        <f t="shared" si="153"/>
        <v>3年目通信運搬費56</v>
      </c>
      <c r="AM561" s="165" t="str">
        <f>IFERROR(+VLOOKUP(AL561,インプットシート!$B:$Z,25,0),"")</f>
        <v/>
      </c>
      <c r="AN561" s="165" t="str">
        <f>IFERROR(+VLOOKUP(AL561,インプットシート!$B:$Z,21,0),"")</f>
        <v/>
      </c>
      <c r="AO561">
        <v>56</v>
      </c>
      <c r="AP561" s="165" t="str">
        <f t="shared" si="154"/>
        <v>3年目委託費56</v>
      </c>
      <c r="AQ561" s="165" t="str">
        <f>IFERROR(+VLOOKUP(AP561,インプットシート!$B:$Z,25,0),"")</f>
        <v/>
      </c>
      <c r="AR561" s="165" t="str">
        <f>IFERROR(+VLOOKUP(AP561,インプットシート!$B:$Z,21,0),"")</f>
        <v/>
      </c>
      <c r="AS561">
        <v>56</v>
      </c>
      <c r="AT561" s="165" t="str">
        <f t="shared" si="155"/>
        <v>3年目雑役務費56</v>
      </c>
      <c r="AU561" s="165" t="str">
        <f>IFERROR(+VLOOKUP(AT561,インプットシート!$B:$Z,25,0),"")</f>
        <v/>
      </c>
      <c r="AV561" s="165" t="str">
        <f>IFERROR(+VLOOKUP(AT561,インプットシート!$B:$Z,21,0),"")</f>
        <v/>
      </c>
      <c r="AW561">
        <v>56</v>
      </c>
      <c r="AX561" s="165" t="str">
        <f t="shared" si="156"/>
        <v>3年目保険料56</v>
      </c>
      <c r="AY561" s="165" t="str">
        <f>IFERROR(+VLOOKUP(AX561,インプットシート!$B:$Z,25,0),"")</f>
        <v/>
      </c>
      <c r="AZ561" s="165" t="str">
        <f>IFERROR(+VLOOKUP(AX561,インプットシート!$B:$Z,21,0),"")</f>
        <v/>
      </c>
      <c r="BA561">
        <v>56</v>
      </c>
      <c r="BB561" s="165" t="str">
        <f t="shared" si="157"/>
        <v>3年目その他の経費56</v>
      </c>
      <c r="BC561" s="165" t="str">
        <f>IFERROR(+VLOOKUP(BB561,インプットシート!$B:$Z,25,0),"")</f>
        <v/>
      </c>
      <c r="BD561" s="165" t="str">
        <f>IFERROR(+VLOOKUP(BB561,インプットシート!$B:$Z,21,0),"")</f>
        <v/>
      </c>
      <c r="BE561">
        <v>56</v>
      </c>
      <c r="BF561" s="165" t="str">
        <f t="shared" si="158"/>
        <v>3年目参加費収入56</v>
      </c>
      <c r="BG561" s="165" t="str">
        <f>IFERROR(+VLOOKUP(BF561,インプットシート!$B:$Z,25,0),"")</f>
        <v/>
      </c>
      <c r="BH561" s="165" t="str">
        <f>IFERROR(+VLOOKUP(BF561,インプットシート!$B:$Z,21,0),"")</f>
        <v/>
      </c>
      <c r="BI561">
        <v>56</v>
      </c>
      <c r="BJ561" s="165" t="str">
        <f t="shared" si="159"/>
        <v>3年目寄付金・協賛金収入56</v>
      </c>
      <c r="BK561" s="165" t="str">
        <f>IFERROR(+VLOOKUP(BJ561,インプットシート!$B:$Z,25,0),"")</f>
        <v/>
      </c>
      <c r="BL561" s="165" t="str">
        <f>IFERROR(+VLOOKUP(BJ561,インプットシート!$B:$Z,21,0),"")</f>
        <v/>
      </c>
      <c r="BM561">
        <v>56</v>
      </c>
      <c r="BN561" s="165" t="str">
        <f t="shared" si="160"/>
        <v>3年目一般会計繰入金56</v>
      </c>
      <c r="BO561" s="165" t="str">
        <f>IFERROR(+VLOOKUP(BN561,インプットシート!$B:$Z,25,0),"")</f>
        <v/>
      </c>
      <c r="BP561" s="165" t="str">
        <f>IFERROR(+VLOOKUP(BN561,インプットシート!$B:$Z,21,0),"")</f>
        <v/>
      </c>
      <c r="BQ561">
        <v>56</v>
      </c>
      <c r="BR561" s="165" t="str">
        <f t="shared" si="161"/>
        <v>3年目賃金（職員）56</v>
      </c>
      <c r="BS561" s="165" t="str">
        <f>IFERROR(+VLOOKUP(BR561,インプットシート!$B:$Z,25,0),"")</f>
        <v/>
      </c>
      <c r="BT561" s="165" t="str">
        <f>IFERROR(+VLOOKUP(BR561,インプットシート!$B:$Z,21,0),"")</f>
        <v/>
      </c>
    </row>
    <row r="562" spans="1:72">
      <c r="A562">
        <v>57</v>
      </c>
      <c r="B562" s="165" t="str">
        <f t="shared" si="144"/>
        <v>3年目謝金57</v>
      </c>
      <c r="C562" s="165" t="str">
        <f>IFERROR(+VLOOKUP(B562,インプットシート!$B:$Z,25,0),"")</f>
        <v/>
      </c>
      <c r="D562" s="165" t="str">
        <f>IFERROR(+VLOOKUP(B562,インプットシート!$B:$Z,21,0),"")</f>
        <v/>
      </c>
      <c r="E562">
        <v>57</v>
      </c>
      <c r="F562" s="165" t="str">
        <f t="shared" si="145"/>
        <v>3年目旅費57</v>
      </c>
      <c r="G562" s="165" t="str">
        <f>IFERROR(+VLOOKUP(F562,インプットシート!$B:$Z,25,0),"")</f>
        <v/>
      </c>
      <c r="H562" s="165" t="str">
        <f>IFERROR(+VLOOKUP(F562,インプットシート!$B:$Z,21,0),"")</f>
        <v/>
      </c>
      <c r="I562">
        <v>57</v>
      </c>
      <c r="J562" s="165" t="str">
        <f t="shared" si="146"/>
        <v>3年目賃金（アルバイト）57</v>
      </c>
      <c r="K562" s="165" t="str">
        <f>IFERROR(+VLOOKUP(J562,インプットシート!$B:$Z,25,0),"")</f>
        <v/>
      </c>
      <c r="L562" s="165" t="str">
        <f>IFERROR(+VLOOKUP(J562,インプットシート!$B:$Z,21,0),"")</f>
        <v/>
      </c>
      <c r="M562">
        <v>57</v>
      </c>
      <c r="N562" s="165" t="str">
        <f t="shared" si="147"/>
        <v>3年目家賃57</v>
      </c>
      <c r="O562" s="165" t="str">
        <f>IFERROR(+VLOOKUP(N562,インプットシート!$B:$Z,25,0),"")</f>
        <v/>
      </c>
      <c r="P562" s="165" t="str">
        <f>IFERROR(+VLOOKUP(N562,インプットシート!$B:$Z,21,0),"")</f>
        <v/>
      </c>
      <c r="Q562">
        <v>57</v>
      </c>
      <c r="R562" s="165" t="str">
        <f t="shared" si="148"/>
        <v>3年目光熱水費57</v>
      </c>
      <c r="S562" s="165" t="str">
        <f>IFERROR(+VLOOKUP(R562,インプットシート!$B:$Z,25,0),"")</f>
        <v/>
      </c>
      <c r="T562" s="165" t="str">
        <f>IFERROR(+VLOOKUP(R562,インプットシート!$B:$Z,21,0),"")</f>
        <v/>
      </c>
      <c r="U562">
        <v>57</v>
      </c>
      <c r="V562" s="165" t="str">
        <f t="shared" si="149"/>
        <v>3年目備品購入費57</v>
      </c>
      <c r="W562" s="165" t="str">
        <f>IFERROR(+VLOOKUP(V562,インプットシート!$B:$Z,25,0),"")</f>
        <v/>
      </c>
      <c r="X562" s="165" t="str">
        <f>IFERROR(+VLOOKUP(V562,インプットシート!$B:$Z,21,0),"")</f>
        <v/>
      </c>
      <c r="Y562">
        <v>57</v>
      </c>
      <c r="Z562" s="165" t="str">
        <f t="shared" si="150"/>
        <v>3年目消耗品費57</v>
      </c>
      <c r="AA562" s="165" t="str">
        <f>IFERROR(+VLOOKUP(Z562,インプットシート!$B:$Z,25,0),"")</f>
        <v/>
      </c>
      <c r="AB562" s="165" t="str">
        <f>IFERROR(+VLOOKUP(Z562,インプットシート!$B:$Z,21,0),"")</f>
        <v/>
      </c>
      <c r="AC562">
        <v>57</v>
      </c>
      <c r="AD562" s="165" t="str">
        <f t="shared" si="151"/>
        <v>3年目借料損料57</v>
      </c>
      <c r="AE562" s="165" t="str">
        <f>IFERROR(+VLOOKUP(AD562,インプットシート!$B:$Z,25,0),"")</f>
        <v/>
      </c>
      <c r="AF562" s="165" t="str">
        <f>IFERROR(+VLOOKUP(AD562,インプットシート!$B:$Z,21,0),"")</f>
        <v/>
      </c>
      <c r="AG562">
        <v>57</v>
      </c>
      <c r="AH562" s="165" t="str">
        <f t="shared" si="152"/>
        <v>3年目印刷製本費57</v>
      </c>
      <c r="AI562" s="165" t="str">
        <f>IFERROR(+VLOOKUP(AH562,インプットシート!$B:$Z,25,0),"")</f>
        <v/>
      </c>
      <c r="AJ562" s="165" t="str">
        <f>IFERROR(+VLOOKUP(AH562,インプットシート!$B:$Z,21,0),"")</f>
        <v/>
      </c>
      <c r="AK562">
        <v>57</v>
      </c>
      <c r="AL562" s="165" t="str">
        <f t="shared" si="153"/>
        <v>3年目通信運搬費57</v>
      </c>
      <c r="AM562" s="165" t="str">
        <f>IFERROR(+VLOOKUP(AL562,インプットシート!$B:$Z,25,0),"")</f>
        <v/>
      </c>
      <c r="AN562" s="165" t="str">
        <f>IFERROR(+VLOOKUP(AL562,インプットシート!$B:$Z,21,0),"")</f>
        <v/>
      </c>
      <c r="AO562">
        <v>57</v>
      </c>
      <c r="AP562" s="165" t="str">
        <f t="shared" si="154"/>
        <v>3年目委託費57</v>
      </c>
      <c r="AQ562" s="165" t="str">
        <f>IFERROR(+VLOOKUP(AP562,インプットシート!$B:$Z,25,0),"")</f>
        <v/>
      </c>
      <c r="AR562" s="165" t="str">
        <f>IFERROR(+VLOOKUP(AP562,インプットシート!$B:$Z,21,0),"")</f>
        <v/>
      </c>
      <c r="AS562">
        <v>57</v>
      </c>
      <c r="AT562" s="165" t="str">
        <f t="shared" si="155"/>
        <v>3年目雑役務費57</v>
      </c>
      <c r="AU562" s="165" t="str">
        <f>IFERROR(+VLOOKUP(AT562,インプットシート!$B:$Z,25,0),"")</f>
        <v/>
      </c>
      <c r="AV562" s="165" t="str">
        <f>IFERROR(+VLOOKUP(AT562,インプットシート!$B:$Z,21,0),"")</f>
        <v/>
      </c>
      <c r="AW562">
        <v>57</v>
      </c>
      <c r="AX562" s="165" t="str">
        <f t="shared" si="156"/>
        <v>3年目保険料57</v>
      </c>
      <c r="AY562" s="165" t="str">
        <f>IFERROR(+VLOOKUP(AX562,インプットシート!$B:$Z,25,0),"")</f>
        <v/>
      </c>
      <c r="AZ562" s="165" t="str">
        <f>IFERROR(+VLOOKUP(AX562,インプットシート!$B:$Z,21,0),"")</f>
        <v/>
      </c>
      <c r="BA562">
        <v>57</v>
      </c>
      <c r="BB562" s="165" t="str">
        <f t="shared" si="157"/>
        <v>3年目その他の経費57</v>
      </c>
      <c r="BC562" s="165" t="str">
        <f>IFERROR(+VLOOKUP(BB562,インプットシート!$B:$Z,25,0),"")</f>
        <v/>
      </c>
      <c r="BD562" s="165" t="str">
        <f>IFERROR(+VLOOKUP(BB562,インプットシート!$B:$Z,21,0),"")</f>
        <v/>
      </c>
      <c r="BE562">
        <v>57</v>
      </c>
      <c r="BF562" s="165" t="str">
        <f t="shared" si="158"/>
        <v>3年目参加費収入57</v>
      </c>
      <c r="BG562" s="165" t="str">
        <f>IFERROR(+VLOOKUP(BF562,インプットシート!$B:$Z,25,0),"")</f>
        <v/>
      </c>
      <c r="BH562" s="165" t="str">
        <f>IFERROR(+VLOOKUP(BF562,インプットシート!$B:$Z,21,0),"")</f>
        <v/>
      </c>
      <c r="BI562">
        <v>57</v>
      </c>
      <c r="BJ562" s="165" t="str">
        <f t="shared" si="159"/>
        <v>3年目寄付金・協賛金収入57</v>
      </c>
      <c r="BK562" s="165" t="str">
        <f>IFERROR(+VLOOKUP(BJ562,インプットシート!$B:$Z,25,0),"")</f>
        <v/>
      </c>
      <c r="BL562" s="165" t="str">
        <f>IFERROR(+VLOOKUP(BJ562,インプットシート!$B:$Z,21,0),"")</f>
        <v/>
      </c>
      <c r="BM562">
        <v>57</v>
      </c>
      <c r="BN562" s="165" t="str">
        <f t="shared" si="160"/>
        <v>3年目一般会計繰入金57</v>
      </c>
      <c r="BO562" s="165" t="str">
        <f>IFERROR(+VLOOKUP(BN562,インプットシート!$B:$Z,25,0),"")</f>
        <v/>
      </c>
      <c r="BP562" s="165" t="str">
        <f>IFERROR(+VLOOKUP(BN562,インプットシート!$B:$Z,21,0),"")</f>
        <v/>
      </c>
      <c r="BQ562">
        <v>57</v>
      </c>
      <c r="BR562" s="165" t="str">
        <f t="shared" si="161"/>
        <v>3年目賃金（職員）57</v>
      </c>
      <c r="BS562" s="165" t="str">
        <f>IFERROR(+VLOOKUP(BR562,インプットシート!$B:$Z,25,0),"")</f>
        <v/>
      </c>
      <c r="BT562" s="165" t="str">
        <f>IFERROR(+VLOOKUP(BR562,インプットシート!$B:$Z,21,0),"")</f>
        <v/>
      </c>
    </row>
    <row r="563" spans="1:72">
      <c r="A563">
        <v>58</v>
      </c>
      <c r="B563" s="165" t="str">
        <f t="shared" si="144"/>
        <v>3年目謝金58</v>
      </c>
      <c r="C563" s="165" t="str">
        <f>IFERROR(+VLOOKUP(B563,インプットシート!$B:$Z,25,0),"")</f>
        <v/>
      </c>
      <c r="D563" s="165" t="str">
        <f>IFERROR(+VLOOKUP(B563,インプットシート!$B:$Z,21,0),"")</f>
        <v/>
      </c>
      <c r="E563">
        <v>58</v>
      </c>
      <c r="F563" s="165" t="str">
        <f t="shared" si="145"/>
        <v>3年目旅費58</v>
      </c>
      <c r="G563" s="165" t="str">
        <f>IFERROR(+VLOOKUP(F563,インプットシート!$B:$Z,25,0),"")</f>
        <v/>
      </c>
      <c r="H563" s="165" t="str">
        <f>IFERROR(+VLOOKUP(F563,インプットシート!$B:$Z,21,0),"")</f>
        <v/>
      </c>
      <c r="I563">
        <v>58</v>
      </c>
      <c r="J563" s="165" t="str">
        <f t="shared" si="146"/>
        <v>3年目賃金（アルバイト）58</v>
      </c>
      <c r="K563" s="165" t="str">
        <f>IFERROR(+VLOOKUP(J563,インプットシート!$B:$Z,25,0),"")</f>
        <v/>
      </c>
      <c r="L563" s="165" t="str">
        <f>IFERROR(+VLOOKUP(J563,インプットシート!$B:$Z,21,0),"")</f>
        <v/>
      </c>
      <c r="M563">
        <v>58</v>
      </c>
      <c r="N563" s="165" t="str">
        <f t="shared" si="147"/>
        <v>3年目家賃58</v>
      </c>
      <c r="O563" s="165" t="str">
        <f>IFERROR(+VLOOKUP(N563,インプットシート!$B:$Z,25,0),"")</f>
        <v/>
      </c>
      <c r="P563" s="165" t="str">
        <f>IFERROR(+VLOOKUP(N563,インプットシート!$B:$Z,21,0),"")</f>
        <v/>
      </c>
      <c r="Q563">
        <v>58</v>
      </c>
      <c r="R563" s="165" t="str">
        <f t="shared" si="148"/>
        <v>3年目光熱水費58</v>
      </c>
      <c r="S563" s="165" t="str">
        <f>IFERROR(+VLOOKUP(R563,インプットシート!$B:$Z,25,0),"")</f>
        <v/>
      </c>
      <c r="T563" s="165" t="str">
        <f>IFERROR(+VLOOKUP(R563,インプットシート!$B:$Z,21,0),"")</f>
        <v/>
      </c>
      <c r="U563">
        <v>58</v>
      </c>
      <c r="V563" s="165" t="str">
        <f t="shared" si="149"/>
        <v>3年目備品購入費58</v>
      </c>
      <c r="W563" s="165" t="str">
        <f>IFERROR(+VLOOKUP(V563,インプットシート!$B:$Z,25,0),"")</f>
        <v/>
      </c>
      <c r="X563" s="165" t="str">
        <f>IFERROR(+VLOOKUP(V563,インプットシート!$B:$Z,21,0),"")</f>
        <v/>
      </c>
      <c r="Y563">
        <v>58</v>
      </c>
      <c r="Z563" s="165" t="str">
        <f t="shared" si="150"/>
        <v>3年目消耗品費58</v>
      </c>
      <c r="AA563" s="165" t="str">
        <f>IFERROR(+VLOOKUP(Z563,インプットシート!$B:$Z,25,0),"")</f>
        <v/>
      </c>
      <c r="AB563" s="165" t="str">
        <f>IFERROR(+VLOOKUP(Z563,インプットシート!$B:$Z,21,0),"")</f>
        <v/>
      </c>
      <c r="AC563">
        <v>58</v>
      </c>
      <c r="AD563" s="165" t="str">
        <f t="shared" si="151"/>
        <v>3年目借料損料58</v>
      </c>
      <c r="AE563" s="165" t="str">
        <f>IFERROR(+VLOOKUP(AD563,インプットシート!$B:$Z,25,0),"")</f>
        <v/>
      </c>
      <c r="AF563" s="165" t="str">
        <f>IFERROR(+VLOOKUP(AD563,インプットシート!$B:$Z,21,0),"")</f>
        <v/>
      </c>
      <c r="AG563">
        <v>58</v>
      </c>
      <c r="AH563" s="165" t="str">
        <f t="shared" si="152"/>
        <v>3年目印刷製本費58</v>
      </c>
      <c r="AI563" s="165" t="str">
        <f>IFERROR(+VLOOKUP(AH563,インプットシート!$B:$Z,25,0),"")</f>
        <v/>
      </c>
      <c r="AJ563" s="165" t="str">
        <f>IFERROR(+VLOOKUP(AH563,インプットシート!$B:$Z,21,0),"")</f>
        <v/>
      </c>
      <c r="AK563">
        <v>58</v>
      </c>
      <c r="AL563" s="165" t="str">
        <f t="shared" si="153"/>
        <v>3年目通信運搬費58</v>
      </c>
      <c r="AM563" s="165" t="str">
        <f>IFERROR(+VLOOKUP(AL563,インプットシート!$B:$Z,25,0),"")</f>
        <v/>
      </c>
      <c r="AN563" s="165" t="str">
        <f>IFERROR(+VLOOKUP(AL563,インプットシート!$B:$Z,21,0),"")</f>
        <v/>
      </c>
      <c r="AO563">
        <v>58</v>
      </c>
      <c r="AP563" s="165" t="str">
        <f t="shared" si="154"/>
        <v>3年目委託費58</v>
      </c>
      <c r="AQ563" s="165" t="str">
        <f>IFERROR(+VLOOKUP(AP563,インプットシート!$B:$Z,25,0),"")</f>
        <v/>
      </c>
      <c r="AR563" s="165" t="str">
        <f>IFERROR(+VLOOKUP(AP563,インプットシート!$B:$Z,21,0),"")</f>
        <v/>
      </c>
      <c r="AS563">
        <v>58</v>
      </c>
      <c r="AT563" s="165" t="str">
        <f t="shared" si="155"/>
        <v>3年目雑役務費58</v>
      </c>
      <c r="AU563" s="165" t="str">
        <f>IFERROR(+VLOOKUP(AT563,インプットシート!$B:$Z,25,0),"")</f>
        <v/>
      </c>
      <c r="AV563" s="165" t="str">
        <f>IFERROR(+VLOOKUP(AT563,インプットシート!$B:$Z,21,0),"")</f>
        <v/>
      </c>
      <c r="AW563">
        <v>58</v>
      </c>
      <c r="AX563" s="165" t="str">
        <f t="shared" si="156"/>
        <v>3年目保険料58</v>
      </c>
      <c r="AY563" s="165" t="str">
        <f>IFERROR(+VLOOKUP(AX563,インプットシート!$B:$Z,25,0),"")</f>
        <v/>
      </c>
      <c r="AZ563" s="165" t="str">
        <f>IFERROR(+VLOOKUP(AX563,インプットシート!$B:$Z,21,0),"")</f>
        <v/>
      </c>
      <c r="BA563">
        <v>58</v>
      </c>
      <c r="BB563" s="165" t="str">
        <f t="shared" si="157"/>
        <v>3年目その他の経費58</v>
      </c>
      <c r="BC563" s="165" t="str">
        <f>IFERROR(+VLOOKUP(BB563,インプットシート!$B:$Z,25,0),"")</f>
        <v/>
      </c>
      <c r="BD563" s="165" t="str">
        <f>IFERROR(+VLOOKUP(BB563,インプットシート!$B:$Z,21,0),"")</f>
        <v/>
      </c>
      <c r="BE563">
        <v>58</v>
      </c>
      <c r="BF563" s="165" t="str">
        <f t="shared" si="158"/>
        <v>3年目参加費収入58</v>
      </c>
      <c r="BG563" s="165" t="str">
        <f>IFERROR(+VLOOKUP(BF563,インプットシート!$B:$Z,25,0),"")</f>
        <v/>
      </c>
      <c r="BH563" s="165" t="str">
        <f>IFERROR(+VLOOKUP(BF563,インプットシート!$B:$Z,21,0),"")</f>
        <v/>
      </c>
      <c r="BI563">
        <v>58</v>
      </c>
      <c r="BJ563" s="165" t="str">
        <f t="shared" si="159"/>
        <v>3年目寄付金・協賛金収入58</v>
      </c>
      <c r="BK563" s="165" t="str">
        <f>IFERROR(+VLOOKUP(BJ563,インプットシート!$B:$Z,25,0),"")</f>
        <v/>
      </c>
      <c r="BL563" s="165" t="str">
        <f>IFERROR(+VLOOKUP(BJ563,インプットシート!$B:$Z,21,0),"")</f>
        <v/>
      </c>
      <c r="BM563">
        <v>58</v>
      </c>
      <c r="BN563" s="165" t="str">
        <f t="shared" si="160"/>
        <v>3年目一般会計繰入金58</v>
      </c>
      <c r="BO563" s="165" t="str">
        <f>IFERROR(+VLOOKUP(BN563,インプットシート!$B:$Z,25,0),"")</f>
        <v/>
      </c>
      <c r="BP563" s="165" t="str">
        <f>IFERROR(+VLOOKUP(BN563,インプットシート!$B:$Z,21,0),"")</f>
        <v/>
      </c>
      <c r="BQ563">
        <v>58</v>
      </c>
      <c r="BR563" s="165" t="str">
        <f t="shared" si="161"/>
        <v>3年目賃金（職員）58</v>
      </c>
      <c r="BS563" s="165" t="str">
        <f>IFERROR(+VLOOKUP(BR563,インプットシート!$B:$Z,25,0),"")</f>
        <v/>
      </c>
      <c r="BT563" s="165" t="str">
        <f>IFERROR(+VLOOKUP(BR563,インプットシート!$B:$Z,21,0),"")</f>
        <v/>
      </c>
    </row>
    <row r="564" spans="1:72">
      <c r="A564">
        <v>59</v>
      </c>
      <c r="B564" s="165" t="str">
        <f t="shared" si="144"/>
        <v>3年目謝金59</v>
      </c>
      <c r="C564" s="165" t="str">
        <f>IFERROR(+VLOOKUP(B564,インプットシート!$B:$Z,25,0),"")</f>
        <v/>
      </c>
      <c r="D564" s="165" t="str">
        <f>IFERROR(+VLOOKUP(B564,インプットシート!$B:$Z,21,0),"")</f>
        <v/>
      </c>
      <c r="E564">
        <v>59</v>
      </c>
      <c r="F564" s="165" t="str">
        <f t="shared" si="145"/>
        <v>3年目旅費59</v>
      </c>
      <c r="G564" s="165" t="str">
        <f>IFERROR(+VLOOKUP(F564,インプットシート!$B:$Z,25,0),"")</f>
        <v/>
      </c>
      <c r="H564" s="165" t="str">
        <f>IFERROR(+VLOOKUP(F564,インプットシート!$B:$Z,21,0),"")</f>
        <v/>
      </c>
      <c r="I564">
        <v>59</v>
      </c>
      <c r="J564" s="165" t="str">
        <f t="shared" si="146"/>
        <v>3年目賃金（アルバイト）59</v>
      </c>
      <c r="K564" s="165" t="str">
        <f>IFERROR(+VLOOKUP(J564,インプットシート!$B:$Z,25,0),"")</f>
        <v/>
      </c>
      <c r="L564" s="165" t="str">
        <f>IFERROR(+VLOOKUP(J564,インプットシート!$B:$Z,21,0),"")</f>
        <v/>
      </c>
      <c r="M564">
        <v>59</v>
      </c>
      <c r="N564" s="165" t="str">
        <f t="shared" si="147"/>
        <v>3年目家賃59</v>
      </c>
      <c r="O564" s="165" t="str">
        <f>IFERROR(+VLOOKUP(N564,インプットシート!$B:$Z,25,0),"")</f>
        <v/>
      </c>
      <c r="P564" s="165" t="str">
        <f>IFERROR(+VLOOKUP(N564,インプットシート!$B:$Z,21,0),"")</f>
        <v/>
      </c>
      <c r="Q564">
        <v>59</v>
      </c>
      <c r="R564" s="165" t="str">
        <f t="shared" si="148"/>
        <v>3年目光熱水費59</v>
      </c>
      <c r="S564" s="165" t="str">
        <f>IFERROR(+VLOOKUP(R564,インプットシート!$B:$Z,25,0),"")</f>
        <v/>
      </c>
      <c r="T564" s="165" t="str">
        <f>IFERROR(+VLOOKUP(R564,インプットシート!$B:$Z,21,0),"")</f>
        <v/>
      </c>
      <c r="U564">
        <v>59</v>
      </c>
      <c r="V564" s="165" t="str">
        <f t="shared" si="149"/>
        <v>3年目備品購入費59</v>
      </c>
      <c r="W564" s="165" t="str">
        <f>IFERROR(+VLOOKUP(V564,インプットシート!$B:$Z,25,0),"")</f>
        <v/>
      </c>
      <c r="X564" s="165" t="str">
        <f>IFERROR(+VLOOKUP(V564,インプットシート!$B:$Z,21,0),"")</f>
        <v/>
      </c>
      <c r="Y564">
        <v>59</v>
      </c>
      <c r="Z564" s="165" t="str">
        <f t="shared" si="150"/>
        <v>3年目消耗品費59</v>
      </c>
      <c r="AA564" s="165" t="str">
        <f>IFERROR(+VLOOKUP(Z564,インプットシート!$B:$Z,25,0),"")</f>
        <v/>
      </c>
      <c r="AB564" s="165" t="str">
        <f>IFERROR(+VLOOKUP(Z564,インプットシート!$B:$Z,21,0),"")</f>
        <v/>
      </c>
      <c r="AC564">
        <v>59</v>
      </c>
      <c r="AD564" s="165" t="str">
        <f t="shared" si="151"/>
        <v>3年目借料損料59</v>
      </c>
      <c r="AE564" s="165" t="str">
        <f>IFERROR(+VLOOKUP(AD564,インプットシート!$B:$Z,25,0),"")</f>
        <v/>
      </c>
      <c r="AF564" s="165" t="str">
        <f>IFERROR(+VLOOKUP(AD564,インプットシート!$B:$Z,21,0),"")</f>
        <v/>
      </c>
      <c r="AG564">
        <v>59</v>
      </c>
      <c r="AH564" s="165" t="str">
        <f t="shared" si="152"/>
        <v>3年目印刷製本費59</v>
      </c>
      <c r="AI564" s="165" t="str">
        <f>IFERROR(+VLOOKUP(AH564,インプットシート!$B:$Z,25,0),"")</f>
        <v/>
      </c>
      <c r="AJ564" s="165" t="str">
        <f>IFERROR(+VLOOKUP(AH564,インプットシート!$B:$Z,21,0),"")</f>
        <v/>
      </c>
      <c r="AK564">
        <v>59</v>
      </c>
      <c r="AL564" s="165" t="str">
        <f t="shared" si="153"/>
        <v>3年目通信運搬費59</v>
      </c>
      <c r="AM564" s="165" t="str">
        <f>IFERROR(+VLOOKUP(AL564,インプットシート!$B:$Z,25,0),"")</f>
        <v/>
      </c>
      <c r="AN564" s="165" t="str">
        <f>IFERROR(+VLOOKUP(AL564,インプットシート!$B:$Z,21,0),"")</f>
        <v/>
      </c>
      <c r="AO564">
        <v>59</v>
      </c>
      <c r="AP564" s="165" t="str">
        <f t="shared" si="154"/>
        <v>3年目委託費59</v>
      </c>
      <c r="AQ564" s="165" t="str">
        <f>IFERROR(+VLOOKUP(AP564,インプットシート!$B:$Z,25,0),"")</f>
        <v/>
      </c>
      <c r="AR564" s="165" t="str">
        <f>IFERROR(+VLOOKUP(AP564,インプットシート!$B:$Z,21,0),"")</f>
        <v/>
      </c>
      <c r="AS564">
        <v>59</v>
      </c>
      <c r="AT564" s="165" t="str">
        <f t="shared" si="155"/>
        <v>3年目雑役務費59</v>
      </c>
      <c r="AU564" s="165" t="str">
        <f>IFERROR(+VLOOKUP(AT564,インプットシート!$B:$Z,25,0),"")</f>
        <v/>
      </c>
      <c r="AV564" s="165" t="str">
        <f>IFERROR(+VLOOKUP(AT564,インプットシート!$B:$Z,21,0),"")</f>
        <v/>
      </c>
      <c r="AW564">
        <v>59</v>
      </c>
      <c r="AX564" s="165" t="str">
        <f t="shared" si="156"/>
        <v>3年目保険料59</v>
      </c>
      <c r="AY564" s="165" t="str">
        <f>IFERROR(+VLOOKUP(AX564,インプットシート!$B:$Z,25,0),"")</f>
        <v/>
      </c>
      <c r="AZ564" s="165" t="str">
        <f>IFERROR(+VLOOKUP(AX564,インプットシート!$B:$Z,21,0),"")</f>
        <v/>
      </c>
      <c r="BA564">
        <v>59</v>
      </c>
      <c r="BB564" s="165" t="str">
        <f t="shared" si="157"/>
        <v>3年目その他の経費59</v>
      </c>
      <c r="BC564" s="165" t="str">
        <f>IFERROR(+VLOOKUP(BB564,インプットシート!$B:$Z,25,0),"")</f>
        <v/>
      </c>
      <c r="BD564" s="165" t="str">
        <f>IFERROR(+VLOOKUP(BB564,インプットシート!$B:$Z,21,0),"")</f>
        <v/>
      </c>
      <c r="BE564">
        <v>59</v>
      </c>
      <c r="BF564" s="165" t="str">
        <f t="shared" si="158"/>
        <v>3年目参加費収入59</v>
      </c>
      <c r="BG564" s="165" t="str">
        <f>IFERROR(+VLOOKUP(BF564,インプットシート!$B:$Z,25,0),"")</f>
        <v/>
      </c>
      <c r="BH564" s="165" t="str">
        <f>IFERROR(+VLOOKUP(BF564,インプットシート!$B:$Z,21,0),"")</f>
        <v/>
      </c>
      <c r="BI564">
        <v>59</v>
      </c>
      <c r="BJ564" s="165" t="str">
        <f t="shared" si="159"/>
        <v>3年目寄付金・協賛金収入59</v>
      </c>
      <c r="BK564" s="165" t="str">
        <f>IFERROR(+VLOOKUP(BJ564,インプットシート!$B:$Z,25,0),"")</f>
        <v/>
      </c>
      <c r="BL564" s="165" t="str">
        <f>IFERROR(+VLOOKUP(BJ564,インプットシート!$B:$Z,21,0),"")</f>
        <v/>
      </c>
      <c r="BM564">
        <v>59</v>
      </c>
      <c r="BN564" s="165" t="str">
        <f t="shared" si="160"/>
        <v>3年目一般会計繰入金59</v>
      </c>
      <c r="BO564" s="165" t="str">
        <f>IFERROR(+VLOOKUP(BN564,インプットシート!$B:$Z,25,0),"")</f>
        <v/>
      </c>
      <c r="BP564" s="165" t="str">
        <f>IFERROR(+VLOOKUP(BN564,インプットシート!$B:$Z,21,0),"")</f>
        <v/>
      </c>
      <c r="BQ564">
        <v>59</v>
      </c>
      <c r="BR564" s="165" t="str">
        <f t="shared" si="161"/>
        <v>3年目賃金（職員）59</v>
      </c>
      <c r="BS564" s="165" t="str">
        <f>IFERROR(+VLOOKUP(BR564,インプットシート!$B:$Z,25,0),"")</f>
        <v/>
      </c>
      <c r="BT564" s="165" t="str">
        <f>IFERROR(+VLOOKUP(BR564,インプットシート!$B:$Z,21,0),"")</f>
        <v/>
      </c>
    </row>
    <row r="565" spans="1:72">
      <c r="A565">
        <v>60</v>
      </c>
      <c r="B565" s="165" t="str">
        <f t="shared" si="144"/>
        <v>3年目謝金60</v>
      </c>
      <c r="C565" s="165" t="str">
        <f>IFERROR(+VLOOKUP(B565,インプットシート!$B:$Z,25,0),"")</f>
        <v/>
      </c>
      <c r="D565" s="165" t="str">
        <f>IFERROR(+VLOOKUP(B565,インプットシート!$B:$Z,21,0),"")</f>
        <v/>
      </c>
      <c r="E565">
        <v>60</v>
      </c>
      <c r="F565" s="165" t="str">
        <f t="shared" si="145"/>
        <v>3年目旅費60</v>
      </c>
      <c r="G565" s="165" t="str">
        <f>IFERROR(+VLOOKUP(F565,インプットシート!$B:$Z,25,0),"")</f>
        <v/>
      </c>
      <c r="H565" s="165" t="str">
        <f>IFERROR(+VLOOKUP(F565,インプットシート!$B:$Z,21,0),"")</f>
        <v/>
      </c>
      <c r="I565">
        <v>60</v>
      </c>
      <c r="J565" s="165" t="str">
        <f t="shared" si="146"/>
        <v>3年目賃金（アルバイト）60</v>
      </c>
      <c r="K565" s="165" t="str">
        <f>IFERROR(+VLOOKUP(J565,インプットシート!$B:$Z,25,0),"")</f>
        <v/>
      </c>
      <c r="L565" s="165" t="str">
        <f>IFERROR(+VLOOKUP(J565,インプットシート!$B:$Z,21,0),"")</f>
        <v/>
      </c>
      <c r="M565">
        <v>60</v>
      </c>
      <c r="N565" s="165" t="str">
        <f t="shared" si="147"/>
        <v>3年目家賃60</v>
      </c>
      <c r="O565" s="165" t="str">
        <f>IFERROR(+VLOOKUP(N565,インプットシート!$B:$Z,25,0),"")</f>
        <v/>
      </c>
      <c r="P565" s="165" t="str">
        <f>IFERROR(+VLOOKUP(N565,インプットシート!$B:$Z,21,0),"")</f>
        <v/>
      </c>
      <c r="Q565">
        <v>60</v>
      </c>
      <c r="R565" s="165" t="str">
        <f t="shared" si="148"/>
        <v>3年目光熱水費60</v>
      </c>
      <c r="S565" s="165" t="str">
        <f>IFERROR(+VLOOKUP(R565,インプットシート!$B:$Z,25,0),"")</f>
        <v/>
      </c>
      <c r="T565" s="165" t="str">
        <f>IFERROR(+VLOOKUP(R565,インプットシート!$B:$Z,21,0),"")</f>
        <v/>
      </c>
      <c r="U565">
        <v>60</v>
      </c>
      <c r="V565" s="165" t="str">
        <f t="shared" si="149"/>
        <v>3年目備品購入費60</v>
      </c>
      <c r="W565" s="165" t="str">
        <f>IFERROR(+VLOOKUP(V565,インプットシート!$B:$Z,25,0),"")</f>
        <v/>
      </c>
      <c r="X565" s="165" t="str">
        <f>IFERROR(+VLOOKUP(V565,インプットシート!$B:$Z,21,0),"")</f>
        <v/>
      </c>
      <c r="Y565">
        <v>60</v>
      </c>
      <c r="Z565" s="165" t="str">
        <f t="shared" si="150"/>
        <v>3年目消耗品費60</v>
      </c>
      <c r="AA565" s="165" t="str">
        <f>IFERROR(+VLOOKUP(Z565,インプットシート!$B:$Z,25,0),"")</f>
        <v/>
      </c>
      <c r="AB565" s="165" t="str">
        <f>IFERROR(+VLOOKUP(Z565,インプットシート!$B:$Z,21,0),"")</f>
        <v/>
      </c>
      <c r="AC565">
        <v>60</v>
      </c>
      <c r="AD565" s="165" t="str">
        <f t="shared" si="151"/>
        <v>3年目借料損料60</v>
      </c>
      <c r="AE565" s="165" t="str">
        <f>IFERROR(+VLOOKUP(AD565,インプットシート!$B:$Z,25,0),"")</f>
        <v/>
      </c>
      <c r="AF565" s="165" t="str">
        <f>IFERROR(+VLOOKUP(AD565,インプットシート!$B:$Z,21,0),"")</f>
        <v/>
      </c>
      <c r="AG565">
        <v>60</v>
      </c>
      <c r="AH565" s="165" t="str">
        <f t="shared" si="152"/>
        <v>3年目印刷製本費60</v>
      </c>
      <c r="AI565" s="165" t="str">
        <f>IFERROR(+VLOOKUP(AH565,インプットシート!$B:$Z,25,0),"")</f>
        <v/>
      </c>
      <c r="AJ565" s="165" t="str">
        <f>IFERROR(+VLOOKUP(AH565,インプットシート!$B:$Z,21,0),"")</f>
        <v/>
      </c>
      <c r="AK565">
        <v>60</v>
      </c>
      <c r="AL565" s="165" t="str">
        <f t="shared" si="153"/>
        <v>3年目通信運搬費60</v>
      </c>
      <c r="AM565" s="165" t="str">
        <f>IFERROR(+VLOOKUP(AL565,インプットシート!$B:$Z,25,0),"")</f>
        <v/>
      </c>
      <c r="AN565" s="165" t="str">
        <f>IFERROR(+VLOOKUP(AL565,インプットシート!$B:$Z,21,0),"")</f>
        <v/>
      </c>
      <c r="AO565">
        <v>60</v>
      </c>
      <c r="AP565" s="165" t="str">
        <f t="shared" si="154"/>
        <v>3年目委託費60</v>
      </c>
      <c r="AQ565" s="165" t="str">
        <f>IFERROR(+VLOOKUP(AP565,インプットシート!$B:$Z,25,0),"")</f>
        <v/>
      </c>
      <c r="AR565" s="165" t="str">
        <f>IFERROR(+VLOOKUP(AP565,インプットシート!$B:$Z,21,0),"")</f>
        <v/>
      </c>
      <c r="AS565">
        <v>60</v>
      </c>
      <c r="AT565" s="165" t="str">
        <f t="shared" si="155"/>
        <v>3年目雑役務費60</v>
      </c>
      <c r="AU565" s="165" t="str">
        <f>IFERROR(+VLOOKUP(AT565,インプットシート!$B:$Z,25,0),"")</f>
        <v/>
      </c>
      <c r="AV565" s="165" t="str">
        <f>IFERROR(+VLOOKUP(AT565,インプットシート!$B:$Z,21,0),"")</f>
        <v/>
      </c>
      <c r="AW565">
        <v>60</v>
      </c>
      <c r="AX565" s="165" t="str">
        <f t="shared" si="156"/>
        <v>3年目保険料60</v>
      </c>
      <c r="AY565" s="165" t="str">
        <f>IFERROR(+VLOOKUP(AX565,インプットシート!$B:$Z,25,0),"")</f>
        <v/>
      </c>
      <c r="AZ565" s="165" t="str">
        <f>IFERROR(+VLOOKUP(AX565,インプットシート!$B:$Z,21,0),"")</f>
        <v/>
      </c>
      <c r="BA565">
        <v>60</v>
      </c>
      <c r="BB565" s="165" t="str">
        <f t="shared" si="157"/>
        <v>3年目その他の経費60</v>
      </c>
      <c r="BC565" s="165" t="str">
        <f>IFERROR(+VLOOKUP(BB565,インプットシート!$B:$Z,25,0),"")</f>
        <v/>
      </c>
      <c r="BD565" s="165" t="str">
        <f>IFERROR(+VLOOKUP(BB565,インプットシート!$B:$Z,21,0),"")</f>
        <v/>
      </c>
      <c r="BE565">
        <v>60</v>
      </c>
      <c r="BF565" s="165" t="str">
        <f t="shared" si="158"/>
        <v>3年目参加費収入60</v>
      </c>
      <c r="BG565" s="165" t="str">
        <f>IFERROR(+VLOOKUP(BF565,インプットシート!$B:$Z,25,0),"")</f>
        <v/>
      </c>
      <c r="BH565" s="165" t="str">
        <f>IFERROR(+VLOOKUP(BF565,インプットシート!$B:$Z,21,0),"")</f>
        <v/>
      </c>
      <c r="BI565">
        <v>60</v>
      </c>
      <c r="BJ565" s="165" t="str">
        <f t="shared" si="159"/>
        <v>3年目寄付金・協賛金収入60</v>
      </c>
      <c r="BK565" s="165" t="str">
        <f>IFERROR(+VLOOKUP(BJ565,インプットシート!$B:$Z,25,0),"")</f>
        <v/>
      </c>
      <c r="BL565" s="165" t="str">
        <f>IFERROR(+VLOOKUP(BJ565,インプットシート!$B:$Z,21,0),"")</f>
        <v/>
      </c>
      <c r="BM565">
        <v>60</v>
      </c>
      <c r="BN565" s="165" t="str">
        <f t="shared" si="160"/>
        <v>3年目一般会計繰入金60</v>
      </c>
      <c r="BO565" s="165" t="str">
        <f>IFERROR(+VLOOKUP(BN565,インプットシート!$B:$Z,25,0),"")</f>
        <v/>
      </c>
      <c r="BP565" s="165" t="str">
        <f>IFERROR(+VLOOKUP(BN565,インプットシート!$B:$Z,21,0),"")</f>
        <v/>
      </c>
      <c r="BQ565">
        <v>60</v>
      </c>
      <c r="BR565" s="165" t="str">
        <f t="shared" si="161"/>
        <v>3年目賃金（職員）60</v>
      </c>
      <c r="BS565" s="165" t="str">
        <f>IFERROR(+VLOOKUP(BR565,インプットシート!$B:$Z,25,0),"")</f>
        <v/>
      </c>
      <c r="BT565" s="165" t="str">
        <f>IFERROR(+VLOOKUP(BR565,インプットシート!$B:$Z,21,0),"")</f>
        <v/>
      </c>
    </row>
    <row r="566" spans="1:72">
      <c r="A566">
        <v>61</v>
      </c>
      <c r="B566" s="165" t="str">
        <f t="shared" si="144"/>
        <v>3年目謝金61</v>
      </c>
      <c r="C566" s="165" t="str">
        <f>IFERROR(+VLOOKUP(B566,インプットシート!$B:$Z,25,0),"")</f>
        <v/>
      </c>
      <c r="D566" s="165" t="str">
        <f>IFERROR(+VLOOKUP(B566,インプットシート!$B:$Z,21,0),"")</f>
        <v/>
      </c>
      <c r="E566">
        <v>61</v>
      </c>
      <c r="F566" s="165" t="str">
        <f t="shared" si="145"/>
        <v>3年目旅費61</v>
      </c>
      <c r="G566" s="165" t="str">
        <f>IFERROR(+VLOOKUP(F566,インプットシート!$B:$Z,25,0),"")</f>
        <v/>
      </c>
      <c r="H566" s="165" t="str">
        <f>IFERROR(+VLOOKUP(F566,インプットシート!$B:$Z,21,0),"")</f>
        <v/>
      </c>
      <c r="I566">
        <v>61</v>
      </c>
      <c r="J566" s="165" t="str">
        <f t="shared" si="146"/>
        <v>3年目賃金（アルバイト）61</v>
      </c>
      <c r="K566" s="165" t="str">
        <f>IFERROR(+VLOOKUP(J566,インプットシート!$B:$Z,25,0),"")</f>
        <v/>
      </c>
      <c r="L566" s="165" t="str">
        <f>IFERROR(+VLOOKUP(J566,インプットシート!$B:$Z,21,0),"")</f>
        <v/>
      </c>
      <c r="M566">
        <v>61</v>
      </c>
      <c r="N566" s="165" t="str">
        <f t="shared" si="147"/>
        <v>3年目家賃61</v>
      </c>
      <c r="O566" s="165" t="str">
        <f>IFERROR(+VLOOKUP(N566,インプットシート!$B:$Z,25,0),"")</f>
        <v/>
      </c>
      <c r="P566" s="165" t="str">
        <f>IFERROR(+VLOOKUP(N566,インプットシート!$B:$Z,21,0),"")</f>
        <v/>
      </c>
      <c r="Q566">
        <v>61</v>
      </c>
      <c r="R566" s="165" t="str">
        <f t="shared" si="148"/>
        <v>3年目光熱水費61</v>
      </c>
      <c r="S566" s="165" t="str">
        <f>IFERROR(+VLOOKUP(R566,インプットシート!$B:$Z,25,0),"")</f>
        <v/>
      </c>
      <c r="T566" s="165" t="str">
        <f>IFERROR(+VLOOKUP(R566,インプットシート!$B:$Z,21,0),"")</f>
        <v/>
      </c>
      <c r="U566">
        <v>61</v>
      </c>
      <c r="V566" s="165" t="str">
        <f t="shared" si="149"/>
        <v>3年目備品購入費61</v>
      </c>
      <c r="W566" s="165" t="str">
        <f>IFERROR(+VLOOKUP(V566,インプットシート!$B:$Z,25,0),"")</f>
        <v/>
      </c>
      <c r="X566" s="165" t="str">
        <f>IFERROR(+VLOOKUP(V566,インプットシート!$B:$Z,21,0),"")</f>
        <v/>
      </c>
      <c r="Y566">
        <v>61</v>
      </c>
      <c r="Z566" s="165" t="str">
        <f t="shared" si="150"/>
        <v>3年目消耗品費61</v>
      </c>
      <c r="AA566" s="165" t="str">
        <f>IFERROR(+VLOOKUP(Z566,インプットシート!$B:$Z,25,0),"")</f>
        <v/>
      </c>
      <c r="AB566" s="165" t="str">
        <f>IFERROR(+VLOOKUP(Z566,インプットシート!$B:$Z,21,0),"")</f>
        <v/>
      </c>
      <c r="AC566">
        <v>61</v>
      </c>
      <c r="AD566" s="165" t="str">
        <f t="shared" si="151"/>
        <v>3年目借料損料61</v>
      </c>
      <c r="AE566" s="165" t="str">
        <f>IFERROR(+VLOOKUP(AD566,インプットシート!$B:$Z,25,0),"")</f>
        <v/>
      </c>
      <c r="AF566" s="165" t="str">
        <f>IFERROR(+VLOOKUP(AD566,インプットシート!$B:$Z,21,0),"")</f>
        <v/>
      </c>
      <c r="AG566">
        <v>61</v>
      </c>
      <c r="AH566" s="165" t="str">
        <f t="shared" si="152"/>
        <v>3年目印刷製本費61</v>
      </c>
      <c r="AI566" s="165" t="str">
        <f>IFERROR(+VLOOKUP(AH566,インプットシート!$B:$Z,25,0),"")</f>
        <v/>
      </c>
      <c r="AJ566" s="165" t="str">
        <f>IFERROR(+VLOOKUP(AH566,インプットシート!$B:$Z,21,0),"")</f>
        <v/>
      </c>
      <c r="AK566">
        <v>61</v>
      </c>
      <c r="AL566" s="165" t="str">
        <f t="shared" si="153"/>
        <v>3年目通信運搬費61</v>
      </c>
      <c r="AM566" s="165" t="str">
        <f>IFERROR(+VLOOKUP(AL566,インプットシート!$B:$Z,25,0),"")</f>
        <v/>
      </c>
      <c r="AN566" s="165" t="str">
        <f>IFERROR(+VLOOKUP(AL566,インプットシート!$B:$Z,21,0),"")</f>
        <v/>
      </c>
      <c r="AO566">
        <v>61</v>
      </c>
      <c r="AP566" s="165" t="str">
        <f t="shared" si="154"/>
        <v>3年目委託費61</v>
      </c>
      <c r="AQ566" s="165" t="str">
        <f>IFERROR(+VLOOKUP(AP566,インプットシート!$B:$Z,25,0),"")</f>
        <v/>
      </c>
      <c r="AR566" s="165" t="str">
        <f>IFERROR(+VLOOKUP(AP566,インプットシート!$B:$Z,21,0),"")</f>
        <v/>
      </c>
      <c r="AS566">
        <v>61</v>
      </c>
      <c r="AT566" s="165" t="str">
        <f t="shared" si="155"/>
        <v>3年目雑役務費61</v>
      </c>
      <c r="AU566" s="165" t="str">
        <f>IFERROR(+VLOOKUP(AT566,インプットシート!$B:$Z,25,0),"")</f>
        <v/>
      </c>
      <c r="AV566" s="165" t="str">
        <f>IFERROR(+VLOOKUP(AT566,インプットシート!$B:$Z,21,0),"")</f>
        <v/>
      </c>
      <c r="AW566">
        <v>61</v>
      </c>
      <c r="AX566" s="165" t="str">
        <f t="shared" si="156"/>
        <v>3年目保険料61</v>
      </c>
      <c r="AY566" s="165" t="str">
        <f>IFERROR(+VLOOKUP(AX566,インプットシート!$B:$Z,25,0),"")</f>
        <v/>
      </c>
      <c r="AZ566" s="165" t="str">
        <f>IFERROR(+VLOOKUP(AX566,インプットシート!$B:$Z,21,0),"")</f>
        <v/>
      </c>
      <c r="BA566">
        <v>61</v>
      </c>
      <c r="BB566" s="165" t="str">
        <f t="shared" si="157"/>
        <v>3年目その他の経費61</v>
      </c>
      <c r="BC566" s="165" t="str">
        <f>IFERROR(+VLOOKUP(BB566,インプットシート!$B:$Z,25,0),"")</f>
        <v/>
      </c>
      <c r="BD566" s="165" t="str">
        <f>IFERROR(+VLOOKUP(BB566,インプットシート!$B:$Z,21,0),"")</f>
        <v/>
      </c>
      <c r="BE566">
        <v>61</v>
      </c>
      <c r="BF566" s="165" t="str">
        <f t="shared" si="158"/>
        <v>3年目参加費収入61</v>
      </c>
      <c r="BG566" s="165" t="str">
        <f>IFERROR(+VLOOKUP(BF566,インプットシート!$B:$Z,25,0),"")</f>
        <v/>
      </c>
      <c r="BH566" s="165" t="str">
        <f>IFERROR(+VLOOKUP(BF566,インプットシート!$B:$Z,21,0),"")</f>
        <v/>
      </c>
      <c r="BI566">
        <v>61</v>
      </c>
      <c r="BJ566" s="165" t="str">
        <f t="shared" si="159"/>
        <v>3年目寄付金・協賛金収入61</v>
      </c>
      <c r="BK566" s="165" t="str">
        <f>IFERROR(+VLOOKUP(BJ566,インプットシート!$B:$Z,25,0),"")</f>
        <v/>
      </c>
      <c r="BL566" s="165" t="str">
        <f>IFERROR(+VLOOKUP(BJ566,インプットシート!$B:$Z,21,0),"")</f>
        <v/>
      </c>
      <c r="BM566">
        <v>61</v>
      </c>
      <c r="BN566" s="165" t="str">
        <f t="shared" si="160"/>
        <v>3年目一般会計繰入金61</v>
      </c>
      <c r="BO566" s="165" t="str">
        <f>IFERROR(+VLOOKUP(BN566,インプットシート!$B:$Z,25,0),"")</f>
        <v/>
      </c>
      <c r="BP566" s="165" t="str">
        <f>IFERROR(+VLOOKUP(BN566,インプットシート!$B:$Z,21,0),"")</f>
        <v/>
      </c>
      <c r="BQ566">
        <v>61</v>
      </c>
      <c r="BR566" s="165" t="str">
        <f t="shared" si="161"/>
        <v>3年目賃金（職員）61</v>
      </c>
      <c r="BS566" s="165" t="str">
        <f>IFERROR(+VLOOKUP(BR566,インプットシート!$B:$Z,25,0),"")</f>
        <v/>
      </c>
      <c r="BT566" s="165" t="str">
        <f>IFERROR(+VLOOKUP(BR566,インプットシート!$B:$Z,21,0),"")</f>
        <v/>
      </c>
    </row>
    <row r="567" spans="1:72">
      <c r="A567">
        <v>62</v>
      </c>
      <c r="B567" s="165" t="str">
        <f t="shared" si="144"/>
        <v>3年目謝金62</v>
      </c>
      <c r="C567" s="165" t="str">
        <f>IFERROR(+VLOOKUP(B567,インプットシート!$B:$Z,25,0),"")</f>
        <v/>
      </c>
      <c r="D567" s="165" t="str">
        <f>IFERROR(+VLOOKUP(B567,インプットシート!$B:$Z,21,0),"")</f>
        <v/>
      </c>
      <c r="E567">
        <v>62</v>
      </c>
      <c r="F567" s="165" t="str">
        <f t="shared" si="145"/>
        <v>3年目旅費62</v>
      </c>
      <c r="G567" s="165" t="str">
        <f>IFERROR(+VLOOKUP(F567,インプットシート!$B:$Z,25,0),"")</f>
        <v/>
      </c>
      <c r="H567" s="165" t="str">
        <f>IFERROR(+VLOOKUP(F567,インプットシート!$B:$Z,21,0),"")</f>
        <v/>
      </c>
      <c r="I567">
        <v>62</v>
      </c>
      <c r="J567" s="165" t="str">
        <f t="shared" si="146"/>
        <v>3年目賃金（アルバイト）62</v>
      </c>
      <c r="K567" s="165" t="str">
        <f>IFERROR(+VLOOKUP(J567,インプットシート!$B:$Z,25,0),"")</f>
        <v/>
      </c>
      <c r="L567" s="165" t="str">
        <f>IFERROR(+VLOOKUP(J567,インプットシート!$B:$Z,21,0),"")</f>
        <v/>
      </c>
      <c r="M567">
        <v>62</v>
      </c>
      <c r="N567" s="165" t="str">
        <f t="shared" si="147"/>
        <v>3年目家賃62</v>
      </c>
      <c r="O567" s="165" t="str">
        <f>IFERROR(+VLOOKUP(N567,インプットシート!$B:$Z,25,0),"")</f>
        <v/>
      </c>
      <c r="P567" s="165" t="str">
        <f>IFERROR(+VLOOKUP(N567,インプットシート!$B:$Z,21,0),"")</f>
        <v/>
      </c>
      <c r="Q567">
        <v>62</v>
      </c>
      <c r="R567" s="165" t="str">
        <f t="shared" si="148"/>
        <v>3年目光熱水費62</v>
      </c>
      <c r="S567" s="165" t="str">
        <f>IFERROR(+VLOOKUP(R567,インプットシート!$B:$Z,25,0),"")</f>
        <v/>
      </c>
      <c r="T567" s="165" t="str">
        <f>IFERROR(+VLOOKUP(R567,インプットシート!$B:$Z,21,0),"")</f>
        <v/>
      </c>
      <c r="U567">
        <v>62</v>
      </c>
      <c r="V567" s="165" t="str">
        <f t="shared" si="149"/>
        <v>3年目備品購入費62</v>
      </c>
      <c r="W567" s="165" t="str">
        <f>IFERROR(+VLOOKUP(V567,インプットシート!$B:$Z,25,0),"")</f>
        <v/>
      </c>
      <c r="X567" s="165" t="str">
        <f>IFERROR(+VLOOKUP(V567,インプットシート!$B:$Z,21,0),"")</f>
        <v/>
      </c>
      <c r="Y567">
        <v>62</v>
      </c>
      <c r="Z567" s="165" t="str">
        <f t="shared" si="150"/>
        <v>3年目消耗品費62</v>
      </c>
      <c r="AA567" s="165" t="str">
        <f>IFERROR(+VLOOKUP(Z567,インプットシート!$B:$Z,25,0),"")</f>
        <v/>
      </c>
      <c r="AB567" s="165" t="str">
        <f>IFERROR(+VLOOKUP(Z567,インプットシート!$B:$Z,21,0),"")</f>
        <v/>
      </c>
      <c r="AC567">
        <v>62</v>
      </c>
      <c r="AD567" s="165" t="str">
        <f t="shared" si="151"/>
        <v>3年目借料損料62</v>
      </c>
      <c r="AE567" s="165" t="str">
        <f>IFERROR(+VLOOKUP(AD567,インプットシート!$B:$Z,25,0),"")</f>
        <v/>
      </c>
      <c r="AF567" s="165" t="str">
        <f>IFERROR(+VLOOKUP(AD567,インプットシート!$B:$Z,21,0),"")</f>
        <v/>
      </c>
      <c r="AG567">
        <v>62</v>
      </c>
      <c r="AH567" s="165" t="str">
        <f t="shared" si="152"/>
        <v>3年目印刷製本費62</v>
      </c>
      <c r="AI567" s="165" t="str">
        <f>IFERROR(+VLOOKUP(AH567,インプットシート!$B:$Z,25,0),"")</f>
        <v/>
      </c>
      <c r="AJ567" s="165" t="str">
        <f>IFERROR(+VLOOKUP(AH567,インプットシート!$B:$Z,21,0),"")</f>
        <v/>
      </c>
      <c r="AK567">
        <v>62</v>
      </c>
      <c r="AL567" s="165" t="str">
        <f t="shared" si="153"/>
        <v>3年目通信運搬費62</v>
      </c>
      <c r="AM567" s="165" t="str">
        <f>IFERROR(+VLOOKUP(AL567,インプットシート!$B:$Z,25,0),"")</f>
        <v/>
      </c>
      <c r="AN567" s="165" t="str">
        <f>IFERROR(+VLOOKUP(AL567,インプットシート!$B:$Z,21,0),"")</f>
        <v/>
      </c>
      <c r="AO567">
        <v>62</v>
      </c>
      <c r="AP567" s="165" t="str">
        <f t="shared" si="154"/>
        <v>3年目委託費62</v>
      </c>
      <c r="AQ567" s="165" t="str">
        <f>IFERROR(+VLOOKUP(AP567,インプットシート!$B:$Z,25,0),"")</f>
        <v/>
      </c>
      <c r="AR567" s="165" t="str">
        <f>IFERROR(+VLOOKUP(AP567,インプットシート!$B:$Z,21,0),"")</f>
        <v/>
      </c>
      <c r="AS567">
        <v>62</v>
      </c>
      <c r="AT567" s="165" t="str">
        <f t="shared" si="155"/>
        <v>3年目雑役務費62</v>
      </c>
      <c r="AU567" s="165" t="str">
        <f>IFERROR(+VLOOKUP(AT567,インプットシート!$B:$Z,25,0),"")</f>
        <v/>
      </c>
      <c r="AV567" s="165" t="str">
        <f>IFERROR(+VLOOKUP(AT567,インプットシート!$B:$Z,21,0),"")</f>
        <v/>
      </c>
      <c r="AW567">
        <v>62</v>
      </c>
      <c r="AX567" s="165" t="str">
        <f t="shared" si="156"/>
        <v>3年目保険料62</v>
      </c>
      <c r="AY567" s="165" t="str">
        <f>IFERROR(+VLOOKUP(AX567,インプットシート!$B:$Z,25,0),"")</f>
        <v/>
      </c>
      <c r="AZ567" s="165" t="str">
        <f>IFERROR(+VLOOKUP(AX567,インプットシート!$B:$Z,21,0),"")</f>
        <v/>
      </c>
      <c r="BA567">
        <v>62</v>
      </c>
      <c r="BB567" s="165" t="str">
        <f t="shared" si="157"/>
        <v>3年目その他の経費62</v>
      </c>
      <c r="BC567" s="165" t="str">
        <f>IFERROR(+VLOOKUP(BB567,インプットシート!$B:$Z,25,0),"")</f>
        <v/>
      </c>
      <c r="BD567" s="165" t="str">
        <f>IFERROR(+VLOOKUP(BB567,インプットシート!$B:$Z,21,0),"")</f>
        <v/>
      </c>
      <c r="BE567">
        <v>62</v>
      </c>
      <c r="BF567" s="165" t="str">
        <f t="shared" si="158"/>
        <v>3年目参加費収入62</v>
      </c>
      <c r="BG567" s="165" t="str">
        <f>IFERROR(+VLOOKUP(BF567,インプットシート!$B:$Z,25,0),"")</f>
        <v/>
      </c>
      <c r="BH567" s="165" t="str">
        <f>IFERROR(+VLOOKUP(BF567,インプットシート!$B:$Z,21,0),"")</f>
        <v/>
      </c>
      <c r="BI567">
        <v>62</v>
      </c>
      <c r="BJ567" s="165" t="str">
        <f t="shared" si="159"/>
        <v>3年目寄付金・協賛金収入62</v>
      </c>
      <c r="BK567" s="165" t="str">
        <f>IFERROR(+VLOOKUP(BJ567,インプットシート!$B:$Z,25,0),"")</f>
        <v/>
      </c>
      <c r="BL567" s="165" t="str">
        <f>IFERROR(+VLOOKUP(BJ567,インプットシート!$B:$Z,21,0),"")</f>
        <v/>
      </c>
      <c r="BM567">
        <v>62</v>
      </c>
      <c r="BN567" s="165" t="str">
        <f t="shared" si="160"/>
        <v>3年目一般会計繰入金62</v>
      </c>
      <c r="BO567" s="165" t="str">
        <f>IFERROR(+VLOOKUP(BN567,インプットシート!$B:$Z,25,0),"")</f>
        <v/>
      </c>
      <c r="BP567" s="165" t="str">
        <f>IFERROR(+VLOOKUP(BN567,インプットシート!$B:$Z,21,0),"")</f>
        <v/>
      </c>
      <c r="BQ567">
        <v>62</v>
      </c>
      <c r="BR567" s="165" t="str">
        <f t="shared" si="161"/>
        <v>3年目賃金（職員）62</v>
      </c>
      <c r="BS567" s="165" t="str">
        <f>IFERROR(+VLOOKUP(BR567,インプットシート!$B:$Z,25,0),"")</f>
        <v/>
      </c>
      <c r="BT567" s="165" t="str">
        <f>IFERROR(+VLOOKUP(BR567,インプットシート!$B:$Z,21,0),"")</f>
        <v/>
      </c>
    </row>
    <row r="568" spans="1:72">
      <c r="A568">
        <v>63</v>
      </c>
      <c r="B568" s="165" t="str">
        <f t="shared" si="144"/>
        <v>3年目謝金63</v>
      </c>
      <c r="C568" s="165" t="str">
        <f>IFERROR(+VLOOKUP(B568,インプットシート!$B:$Z,25,0),"")</f>
        <v/>
      </c>
      <c r="D568" s="165" t="str">
        <f>IFERROR(+VLOOKUP(B568,インプットシート!$B:$Z,21,0),"")</f>
        <v/>
      </c>
      <c r="E568">
        <v>63</v>
      </c>
      <c r="F568" s="165" t="str">
        <f t="shared" si="145"/>
        <v>3年目旅費63</v>
      </c>
      <c r="G568" s="165" t="str">
        <f>IFERROR(+VLOOKUP(F568,インプットシート!$B:$Z,25,0),"")</f>
        <v/>
      </c>
      <c r="H568" s="165" t="str">
        <f>IFERROR(+VLOOKUP(F568,インプットシート!$B:$Z,21,0),"")</f>
        <v/>
      </c>
      <c r="I568">
        <v>63</v>
      </c>
      <c r="J568" s="165" t="str">
        <f t="shared" si="146"/>
        <v>3年目賃金（アルバイト）63</v>
      </c>
      <c r="K568" s="165" t="str">
        <f>IFERROR(+VLOOKUP(J568,インプットシート!$B:$Z,25,0),"")</f>
        <v/>
      </c>
      <c r="L568" s="165" t="str">
        <f>IFERROR(+VLOOKUP(J568,インプットシート!$B:$Z,21,0),"")</f>
        <v/>
      </c>
      <c r="M568">
        <v>63</v>
      </c>
      <c r="N568" s="165" t="str">
        <f t="shared" si="147"/>
        <v>3年目家賃63</v>
      </c>
      <c r="O568" s="165" t="str">
        <f>IFERROR(+VLOOKUP(N568,インプットシート!$B:$Z,25,0),"")</f>
        <v/>
      </c>
      <c r="P568" s="165" t="str">
        <f>IFERROR(+VLOOKUP(N568,インプットシート!$B:$Z,21,0),"")</f>
        <v/>
      </c>
      <c r="Q568">
        <v>63</v>
      </c>
      <c r="R568" s="165" t="str">
        <f t="shared" si="148"/>
        <v>3年目光熱水費63</v>
      </c>
      <c r="S568" s="165" t="str">
        <f>IFERROR(+VLOOKUP(R568,インプットシート!$B:$Z,25,0),"")</f>
        <v/>
      </c>
      <c r="T568" s="165" t="str">
        <f>IFERROR(+VLOOKUP(R568,インプットシート!$B:$Z,21,0),"")</f>
        <v/>
      </c>
      <c r="U568">
        <v>63</v>
      </c>
      <c r="V568" s="165" t="str">
        <f t="shared" si="149"/>
        <v>3年目備品購入費63</v>
      </c>
      <c r="W568" s="165" t="str">
        <f>IFERROR(+VLOOKUP(V568,インプットシート!$B:$Z,25,0),"")</f>
        <v/>
      </c>
      <c r="X568" s="165" t="str">
        <f>IFERROR(+VLOOKUP(V568,インプットシート!$B:$Z,21,0),"")</f>
        <v/>
      </c>
      <c r="Y568">
        <v>63</v>
      </c>
      <c r="Z568" s="165" t="str">
        <f t="shared" si="150"/>
        <v>3年目消耗品費63</v>
      </c>
      <c r="AA568" s="165" t="str">
        <f>IFERROR(+VLOOKUP(Z568,インプットシート!$B:$Z,25,0),"")</f>
        <v/>
      </c>
      <c r="AB568" s="165" t="str">
        <f>IFERROR(+VLOOKUP(Z568,インプットシート!$B:$Z,21,0),"")</f>
        <v/>
      </c>
      <c r="AC568">
        <v>63</v>
      </c>
      <c r="AD568" s="165" t="str">
        <f t="shared" si="151"/>
        <v>3年目借料損料63</v>
      </c>
      <c r="AE568" s="165" t="str">
        <f>IFERROR(+VLOOKUP(AD568,インプットシート!$B:$Z,25,0),"")</f>
        <v/>
      </c>
      <c r="AF568" s="165" t="str">
        <f>IFERROR(+VLOOKUP(AD568,インプットシート!$B:$Z,21,0),"")</f>
        <v/>
      </c>
      <c r="AG568">
        <v>63</v>
      </c>
      <c r="AH568" s="165" t="str">
        <f t="shared" si="152"/>
        <v>3年目印刷製本費63</v>
      </c>
      <c r="AI568" s="165" t="str">
        <f>IFERROR(+VLOOKUP(AH568,インプットシート!$B:$Z,25,0),"")</f>
        <v/>
      </c>
      <c r="AJ568" s="165" t="str">
        <f>IFERROR(+VLOOKUP(AH568,インプットシート!$B:$Z,21,0),"")</f>
        <v/>
      </c>
      <c r="AK568">
        <v>63</v>
      </c>
      <c r="AL568" s="165" t="str">
        <f t="shared" si="153"/>
        <v>3年目通信運搬費63</v>
      </c>
      <c r="AM568" s="165" t="str">
        <f>IFERROR(+VLOOKUP(AL568,インプットシート!$B:$Z,25,0),"")</f>
        <v/>
      </c>
      <c r="AN568" s="165" t="str">
        <f>IFERROR(+VLOOKUP(AL568,インプットシート!$B:$Z,21,0),"")</f>
        <v/>
      </c>
      <c r="AO568">
        <v>63</v>
      </c>
      <c r="AP568" s="165" t="str">
        <f t="shared" si="154"/>
        <v>3年目委託費63</v>
      </c>
      <c r="AQ568" s="165" t="str">
        <f>IFERROR(+VLOOKUP(AP568,インプットシート!$B:$Z,25,0),"")</f>
        <v/>
      </c>
      <c r="AR568" s="165" t="str">
        <f>IFERROR(+VLOOKUP(AP568,インプットシート!$B:$Z,21,0),"")</f>
        <v/>
      </c>
      <c r="AS568">
        <v>63</v>
      </c>
      <c r="AT568" s="165" t="str">
        <f t="shared" si="155"/>
        <v>3年目雑役務費63</v>
      </c>
      <c r="AU568" s="165" t="str">
        <f>IFERROR(+VLOOKUP(AT568,インプットシート!$B:$Z,25,0),"")</f>
        <v/>
      </c>
      <c r="AV568" s="165" t="str">
        <f>IFERROR(+VLOOKUP(AT568,インプットシート!$B:$Z,21,0),"")</f>
        <v/>
      </c>
      <c r="AW568">
        <v>63</v>
      </c>
      <c r="AX568" s="165" t="str">
        <f t="shared" si="156"/>
        <v>3年目保険料63</v>
      </c>
      <c r="AY568" s="165" t="str">
        <f>IFERROR(+VLOOKUP(AX568,インプットシート!$B:$Z,25,0),"")</f>
        <v/>
      </c>
      <c r="AZ568" s="165" t="str">
        <f>IFERROR(+VLOOKUP(AX568,インプットシート!$B:$Z,21,0),"")</f>
        <v/>
      </c>
      <c r="BA568">
        <v>63</v>
      </c>
      <c r="BB568" s="165" t="str">
        <f t="shared" si="157"/>
        <v>3年目その他の経費63</v>
      </c>
      <c r="BC568" s="165" t="str">
        <f>IFERROR(+VLOOKUP(BB568,インプットシート!$B:$Z,25,0),"")</f>
        <v/>
      </c>
      <c r="BD568" s="165" t="str">
        <f>IFERROR(+VLOOKUP(BB568,インプットシート!$B:$Z,21,0),"")</f>
        <v/>
      </c>
      <c r="BE568">
        <v>63</v>
      </c>
      <c r="BF568" s="165" t="str">
        <f t="shared" si="158"/>
        <v>3年目参加費収入63</v>
      </c>
      <c r="BG568" s="165" t="str">
        <f>IFERROR(+VLOOKUP(BF568,インプットシート!$B:$Z,25,0),"")</f>
        <v/>
      </c>
      <c r="BH568" s="165" t="str">
        <f>IFERROR(+VLOOKUP(BF568,インプットシート!$B:$Z,21,0),"")</f>
        <v/>
      </c>
      <c r="BI568">
        <v>63</v>
      </c>
      <c r="BJ568" s="165" t="str">
        <f t="shared" si="159"/>
        <v>3年目寄付金・協賛金収入63</v>
      </c>
      <c r="BK568" s="165" t="str">
        <f>IFERROR(+VLOOKUP(BJ568,インプットシート!$B:$Z,25,0),"")</f>
        <v/>
      </c>
      <c r="BL568" s="165" t="str">
        <f>IFERROR(+VLOOKUP(BJ568,インプットシート!$B:$Z,21,0),"")</f>
        <v/>
      </c>
      <c r="BM568">
        <v>63</v>
      </c>
      <c r="BN568" s="165" t="str">
        <f t="shared" si="160"/>
        <v>3年目一般会計繰入金63</v>
      </c>
      <c r="BO568" s="165" t="str">
        <f>IFERROR(+VLOOKUP(BN568,インプットシート!$B:$Z,25,0),"")</f>
        <v/>
      </c>
      <c r="BP568" s="165" t="str">
        <f>IFERROR(+VLOOKUP(BN568,インプットシート!$B:$Z,21,0),"")</f>
        <v/>
      </c>
      <c r="BQ568">
        <v>63</v>
      </c>
      <c r="BR568" s="165" t="str">
        <f t="shared" si="161"/>
        <v>3年目賃金（職員）63</v>
      </c>
      <c r="BS568" s="165" t="str">
        <f>IFERROR(+VLOOKUP(BR568,インプットシート!$B:$Z,25,0),"")</f>
        <v/>
      </c>
      <c r="BT568" s="165" t="str">
        <f>IFERROR(+VLOOKUP(BR568,インプットシート!$B:$Z,21,0),"")</f>
        <v/>
      </c>
    </row>
    <row r="569" spans="1:72">
      <c r="A569">
        <v>64</v>
      </c>
      <c r="B569" s="165" t="str">
        <f t="shared" si="144"/>
        <v>3年目謝金64</v>
      </c>
      <c r="C569" s="165" t="str">
        <f>IFERROR(+VLOOKUP(B569,インプットシート!$B:$Z,25,0),"")</f>
        <v/>
      </c>
      <c r="D569" s="165" t="str">
        <f>IFERROR(+VLOOKUP(B569,インプットシート!$B:$Z,21,0),"")</f>
        <v/>
      </c>
      <c r="E569">
        <v>64</v>
      </c>
      <c r="F569" s="165" t="str">
        <f t="shared" si="145"/>
        <v>3年目旅費64</v>
      </c>
      <c r="G569" s="165" t="str">
        <f>IFERROR(+VLOOKUP(F569,インプットシート!$B:$Z,25,0),"")</f>
        <v/>
      </c>
      <c r="H569" s="165" t="str">
        <f>IFERROR(+VLOOKUP(F569,インプットシート!$B:$Z,21,0),"")</f>
        <v/>
      </c>
      <c r="I569">
        <v>64</v>
      </c>
      <c r="J569" s="165" t="str">
        <f t="shared" si="146"/>
        <v>3年目賃金（アルバイト）64</v>
      </c>
      <c r="K569" s="165" t="str">
        <f>IFERROR(+VLOOKUP(J569,インプットシート!$B:$Z,25,0),"")</f>
        <v/>
      </c>
      <c r="L569" s="165" t="str">
        <f>IFERROR(+VLOOKUP(J569,インプットシート!$B:$Z,21,0),"")</f>
        <v/>
      </c>
      <c r="M569">
        <v>64</v>
      </c>
      <c r="N569" s="165" t="str">
        <f t="shared" si="147"/>
        <v>3年目家賃64</v>
      </c>
      <c r="O569" s="165" t="str">
        <f>IFERROR(+VLOOKUP(N569,インプットシート!$B:$Z,25,0),"")</f>
        <v/>
      </c>
      <c r="P569" s="165" t="str">
        <f>IFERROR(+VLOOKUP(N569,インプットシート!$B:$Z,21,0),"")</f>
        <v/>
      </c>
      <c r="Q569">
        <v>64</v>
      </c>
      <c r="R569" s="165" t="str">
        <f t="shared" si="148"/>
        <v>3年目光熱水費64</v>
      </c>
      <c r="S569" s="165" t="str">
        <f>IFERROR(+VLOOKUP(R569,インプットシート!$B:$Z,25,0),"")</f>
        <v/>
      </c>
      <c r="T569" s="165" t="str">
        <f>IFERROR(+VLOOKUP(R569,インプットシート!$B:$Z,21,0),"")</f>
        <v/>
      </c>
      <c r="U569">
        <v>64</v>
      </c>
      <c r="V569" s="165" t="str">
        <f t="shared" si="149"/>
        <v>3年目備品購入費64</v>
      </c>
      <c r="W569" s="165" t="str">
        <f>IFERROR(+VLOOKUP(V569,インプットシート!$B:$Z,25,0),"")</f>
        <v/>
      </c>
      <c r="X569" s="165" t="str">
        <f>IFERROR(+VLOOKUP(V569,インプットシート!$B:$Z,21,0),"")</f>
        <v/>
      </c>
      <c r="Y569">
        <v>64</v>
      </c>
      <c r="Z569" s="165" t="str">
        <f t="shared" si="150"/>
        <v>3年目消耗品費64</v>
      </c>
      <c r="AA569" s="165" t="str">
        <f>IFERROR(+VLOOKUP(Z569,インプットシート!$B:$Z,25,0),"")</f>
        <v/>
      </c>
      <c r="AB569" s="165" t="str">
        <f>IFERROR(+VLOOKUP(Z569,インプットシート!$B:$Z,21,0),"")</f>
        <v/>
      </c>
      <c r="AC569">
        <v>64</v>
      </c>
      <c r="AD569" s="165" t="str">
        <f t="shared" si="151"/>
        <v>3年目借料損料64</v>
      </c>
      <c r="AE569" s="165" t="str">
        <f>IFERROR(+VLOOKUP(AD569,インプットシート!$B:$Z,25,0),"")</f>
        <v/>
      </c>
      <c r="AF569" s="165" t="str">
        <f>IFERROR(+VLOOKUP(AD569,インプットシート!$B:$Z,21,0),"")</f>
        <v/>
      </c>
      <c r="AG569">
        <v>64</v>
      </c>
      <c r="AH569" s="165" t="str">
        <f t="shared" si="152"/>
        <v>3年目印刷製本費64</v>
      </c>
      <c r="AI569" s="165" t="str">
        <f>IFERROR(+VLOOKUP(AH569,インプットシート!$B:$Z,25,0),"")</f>
        <v/>
      </c>
      <c r="AJ569" s="165" t="str">
        <f>IFERROR(+VLOOKUP(AH569,インプットシート!$B:$Z,21,0),"")</f>
        <v/>
      </c>
      <c r="AK569">
        <v>64</v>
      </c>
      <c r="AL569" s="165" t="str">
        <f t="shared" si="153"/>
        <v>3年目通信運搬費64</v>
      </c>
      <c r="AM569" s="165" t="str">
        <f>IFERROR(+VLOOKUP(AL569,インプットシート!$B:$Z,25,0),"")</f>
        <v/>
      </c>
      <c r="AN569" s="165" t="str">
        <f>IFERROR(+VLOOKUP(AL569,インプットシート!$B:$Z,21,0),"")</f>
        <v/>
      </c>
      <c r="AO569">
        <v>64</v>
      </c>
      <c r="AP569" s="165" t="str">
        <f t="shared" si="154"/>
        <v>3年目委託費64</v>
      </c>
      <c r="AQ569" s="165" t="str">
        <f>IFERROR(+VLOOKUP(AP569,インプットシート!$B:$Z,25,0),"")</f>
        <v/>
      </c>
      <c r="AR569" s="165" t="str">
        <f>IFERROR(+VLOOKUP(AP569,インプットシート!$B:$Z,21,0),"")</f>
        <v/>
      </c>
      <c r="AS569">
        <v>64</v>
      </c>
      <c r="AT569" s="165" t="str">
        <f t="shared" si="155"/>
        <v>3年目雑役務費64</v>
      </c>
      <c r="AU569" s="165" t="str">
        <f>IFERROR(+VLOOKUP(AT569,インプットシート!$B:$Z,25,0),"")</f>
        <v/>
      </c>
      <c r="AV569" s="165" t="str">
        <f>IFERROR(+VLOOKUP(AT569,インプットシート!$B:$Z,21,0),"")</f>
        <v/>
      </c>
      <c r="AW569">
        <v>64</v>
      </c>
      <c r="AX569" s="165" t="str">
        <f t="shared" si="156"/>
        <v>3年目保険料64</v>
      </c>
      <c r="AY569" s="165" t="str">
        <f>IFERROR(+VLOOKUP(AX569,インプットシート!$B:$Z,25,0),"")</f>
        <v/>
      </c>
      <c r="AZ569" s="165" t="str">
        <f>IFERROR(+VLOOKUP(AX569,インプットシート!$B:$Z,21,0),"")</f>
        <v/>
      </c>
      <c r="BA569">
        <v>64</v>
      </c>
      <c r="BB569" s="165" t="str">
        <f t="shared" si="157"/>
        <v>3年目その他の経費64</v>
      </c>
      <c r="BC569" s="165" t="str">
        <f>IFERROR(+VLOOKUP(BB569,インプットシート!$B:$Z,25,0),"")</f>
        <v/>
      </c>
      <c r="BD569" s="165" t="str">
        <f>IFERROR(+VLOOKUP(BB569,インプットシート!$B:$Z,21,0),"")</f>
        <v/>
      </c>
      <c r="BE569">
        <v>64</v>
      </c>
      <c r="BF569" s="165" t="str">
        <f t="shared" si="158"/>
        <v>3年目参加費収入64</v>
      </c>
      <c r="BG569" s="165" t="str">
        <f>IFERROR(+VLOOKUP(BF569,インプットシート!$B:$Z,25,0),"")</f>
        <v/>
      </c>
      <c r="BH569" s="165" t="str">
        <f>IFERROR(+VLOOKUP(BF569,インプットシート!$B:$Z,21,0),"")</f>
        <v/>
      </c>
      <c r="BI569">
        <v>64</v>
      </c>
      <c r="BJ569" s="165" t="str">
        <f t="shared" si="159"/>
        <v>3年目寄付金・協賛金収入64</v>
      </c>
      <c r="BK569" s="165" t="str">
        <f>IFERROR(+VLOOKUP(BJ569,インプットシート!$B:$Z,25,0),"")</f>
        <v/>
      </c>
      <c r="BL569" s="165" t="str">
        <f>IFERROR(+VLOOKUP(BJ569,インプットシート!$B:$Z,21,0),"")</f>
        <v/>
      </c>
      <c r="BM569">
        <v>64</v>
      </c>
      <c r="BN569" s="165" t="str">
        <f t="shared" si="160"/>
        <v>3年目一般会計繰入金64</v>
      </c>
      <c r="BO569" s="165" t="str">
        <f>IFERROR(+VLOOKUP(BN569,インプットシート!$B:$Z,25,0),"")</f>
        <v/>
      </c>
      <c r="BP569" s="165" t="str">
        <f>IFERROR(+VLOOKUP(BN569,インプットシート!$B:$Z,21,0),"")</f>
        <v/>
      </c>
      <c r="BQ569">
        <v>64</v>
      </c>
      <c r="BR569" s="165" t="str">
        <f t="shared" si="161"/>
        <v>3年目賃金（職員）64</v>
      </c>
      <c r="BS569" s="165" t="str">
        <f>IFERROR(+VLOOKUP(BR569,インプットシート!$B:$Z,25,0),"")</f>
        <v/>
      </c>
      <c r="BT569" s="165" t="str">
        <f>IFERROR(+VLOOKUP(BR569,インプットシート!$B:$Z,21,0),"")</f>
        <v/>
      </c>
    </row>
    <row r="570" spans="1:72">
      <c r="A570">
        <v>65</v>
      </c>
      <c r="B570" s="165" t="str">
        <f t="shared" ref="B570:B633" si="162">A$505&amp;B$1&amp;A570</f>
        <v>3年目謝金65</v>
      </c>
      <c r="C570" s="165" t="str">
        <f>IFERROR(+VLOOKUP(B570,インプットシート!$B:$Z,25,0),"")</f>
        <v/>
      </c>
      <c r="D570" s="165" t="str">
        <f>IFERROR(+VLOOKUP(B570,インプットシート!$B:$Z,21,0),"")</f>
        <v/>
      </c>
      <c r="E570">
        <v>65</v>
      </c>
      <c r="F570" s="165" t="str">
        <f t="shared" ref="F570:F633" si="163">E$505&amp;F$1&amp;E570</f>
        <v>3年目旅費65</v>
      </c>
      <c r="G570" s="165" t="str">
        <f>IFERROR(+VLOOKUP(F570,インプットシート!$B:$Z,25,0),"")</f>
        <v/>
      </c>
      <c r="H570" s="165" t="str">
        <f>IFERROR(+VLOOKUP(F570,インプットシート!$B:$Z,21,0),"")</f>
        <v/>
      </c>
      <c r="I570">
        <v>65</v>
      </c>
      <c r="J570" s="165" t="str">
        <f t="shared" ref="J570:J633" si="164">I$505&amp;J$1&amp;I570</f>
        <v>3年目賃金（アルバイト）65</v>
      </c>
      <c r="K570" s="165" t="str">
        <f>IFERROR(+VLOOKUP(J570,インプットシート!$B:$Z,25,0),"")</f>
        <v/>
      </c>
      <c r="L570" s="165" t="str">
        <f>IFERROR(+VLOOKUP(J570,インプットシート!$B:$Z,21,0),"")</f>
        <v/>
      </c>
      <c r="M570">
        <v>65</v>
      </c>
      <c r="N570" s="165" t="str">
        <f t="shared" ref="N570:N633" si="165">M$505&amp;N$1&amp;M570</f>
        <v>3年目家賃65</v>
      </c>
      <c r="O570" s="165" t="str">
        <f>IFERROR(+VLOOKUP(N570,インプットシート!$B:$Z,25,0),"")</f>
        <v/>
      </c>
      <c r="P570" s="165" t="str">
        <f>IFERROR(+VLOOKUP(N570,インプットシート!$B:$Z,21,0),"")</f>
        <v/>
      </c>
      <c r="Q570">
        <v>65</v>
      </c>
      <c r="R570" s="165" t="str">
        <f t="shared" ref="R570:R633" si="166">Q$505&amp;R$1&amp;Q570</f>
        <v>3年目光熱水費65</v>
      </c>
      <c r="S570" s="165" t="str">
        <f>IFERROR(+VLOOKUP(R570,インプットシート!$B:$Z,25,0),"")</f>
        <v/>
      </c>
      <c r="T570" s="165" t="str">
        <f>IFERROR(+VLOOKUP(R570,インプットシート!$B:$Z,21,0),"")</f>
        <v/>
      </c>
      <c r="U570">
        <v>65</v>
      </c>
      <c r="V570" s="165" t="str">
        <f t="shared" ref="V570:V633" si="167">U$505&amp;V$1&amp;U570</f>
        <v>3年目備品購入費65</v>
      </c>
      <c r="W570" s="165" t="str">
        <f>IFERROR(+VLOOKUP(V570,インプットシート!$B:$Z,25,0),"")</f>
        <v/>
      </c>
      <c r="X570" s="165" t="str">
        <f>IFERROR(+VLOOKUP(V570,インプットシート!$B:$Z,21,0),"")</f>
        <v/>
      </c>
      <c r="Y570">
        <v>65</v>
      </c>
      <c r="Z570" s="165" t="str">
        <f t="shared" ref="Z570:Z633" si="168">Y$505&amp;Z$1&amp;Y570</f>
        <v>3年目消耗品費65</v>
      </c>
      <c r="AA570" s="165" t="str">
        <f>IFERROR(+VLOOKUP(Z570,インプットシート!$B:$Z,25,0),"")</f>
        <v/>
      </c>
      <c r="AB570" s="165" t="str">
        <f>IFERROR(+VLOOKUP(Z570,インプットシート!$B:$Z,21,0),"")</f>
        <v/>
      </c>
      <c r="AC570">
        <v>65</v>
      </c>
      <c r="AD570" s="165" t="str">
        <f t="shared" ref="AD570:AD633" si="169">AC$505&amp;AD$1&amp;AC570</f>
        <v>3年目借料損料65</v>
      </c>
      <c r="AE570" s="165" t="str">
        <f>IFERROR(+VLOOKUP(AD570,インプットシート!$B:$Z,25,0),"")</f>
        <v/>
      </c>
      <c r="AF570" s="165" t="str">
        <f>IFERROR(+VLOOKUP(AD570,インプットシート!$B:$Z,21,0),"")</f>
        <v/>
      </c>
      <c r="AG570">
        <v>65</v>
      </c>
      <c r="AH570" s="165" t="str">
        <f t="shared" ref="AH570:AH633" si="170">AG$505&amp;AH$1&amp;AG570</f>
        <v>3年目印刷製本費65</v>
      </c>
      <c r="AI570" s="165" t="str">
        <f>IFERROR(+VLOOKUP(AH570,インプットシート!$B:$Z,25,0),"")</f>
        <v/>
      </c>
      <c r="AJ570" s="165" t="str">
        <f>IFERROR(+VLOOKUP(AH570,インプットシート!$B:$Z,21,0),"")</f>
        <v/>
      </c>
      <c r="AK570">
        <v>65</v>
      </c>
      <c r="AL570" s="165" t="str">
        <f t="shared" ref="AL570:AL633" si="171">AK$505&amp;AL$1&amp;AK570</f>
        <v>3年目通信運搬費65</v>
      </c>
      <c r="AM570" s="165" t="str">
        <f>IFERROR(+VLOOKUP(AL570,インプットシート!$B:$Z,25,0),"")</f>
        <v/>
      </c>
      <c r="AN570" s="165" t="str">
        <f>IFERROR(+VLOOKUP(AL570,インプットシート!$B:$Z,21,0),"")</f>
        <v/>
      </c>
      <c r="AO570">
        <v>65</v>
      </c>
      <c r="AP570" s="165" t="str">
        <f t="shared" ref="AP570:AP633" si="172">AO$505&amp;AP$1&amp;AO570</f>
        <v>3年目委託費65</v>
      </c>
      <c r="AQ570" s="165" t="str">
        <f>IFERROR(+VLOOKUP(AP570,インプットシート!$B:$Z,25,0),"")</f>
        <v/>
      </c>
      <c r="AR570" s="165" t="str">
        <f>IFERROR(+VLOOKUP(AP570,インプットシート!$B:$Z,21,0),"")</f>
        <v/>
      </c>
      <c r="AS570">
        <v>65</v>
      </c>
      <c r="AT570" s="165" t="str">
        <f t="shared" ref="AT570:AT633" si="173">AS$505&amp;AT$1&amp;AS570</f>
        <v>3年目雑役務費65</v>
      </c>
      <c r="AU570" s="165" t="str">
        <f>IFERROR(+VLOOKUP(AT570,インプットシート!$B:$Z,25,0),"")</f>
        <v/>
      </c>
      <c r="AV570" s="165" t="str">
        <f>IFERROR(+VLOOKUP(AT570,インプットシート!$B:$Z,21,0),"")</f>
        <v/>
      </c>
      <c r="AW570">
        <v>65</v>
      </c>
      <c r="AX570" s="165" t="str">
        <f t="shared" ref="AX570:AX633" si="174">AW$505&amp;AX$1&amp;AW570</f>
        <v>3年目保険料65</v>
      </c>
      <c r="AY570" s="165" t="str">
        <f>IFERROR(+VLOOKUP(AX570,インプットシート!$B:$Z,25,0),"")</f>
        <v/>
      </c>
      <c r="AZ570" s="165" t="str">
        <f>IFERROR(+VLOOKUP(AX570,インプットシート!$B:$Z,21,0),"")</f>
        <v/>
      </c>
      <c r="BA570">
        <v>65</v>
      </c>
      <c r="BB570" s="165" t="str">
        <f t="shared" ref="BB570:BB633" si="175">BA$505&amp;BB$1&amp;BA570</f>
        <v>3年目その他の経費65</v>
      </c>
      <c r="BC570" s="165" t="str">
        <f>IFERROR(+VLOOKUP(BB570,インプットシート!$B:$Z,25,0),"")</f>
        <v/>
      </c>
      <c r="BD570" s="165" t="str">
        <f>IFERROR(+VLOOKUP(BB570,インプットシート!$B:$Z,21,0),"")</f>
        <v/>
      </c>
      <c r="BE570">
        <v>65</v>
      </c>
      <c r="BF570" s="165" t="str">
        <f t="shared" ref="BF570:BF633" si="176">BE$505&amp;BF$1&amp;BE570</f>
        <v>3年目参加費収入65</v>
      </c>
      <c r="BG570" s="165" t="str">
        <f>IFERROR(+VLOOKUP(BF570,インプットシート!$B:$Z,25,0),"")</f>
        <v/>
      </c>
      <c r="BH570" s="165" t="str">
        <f>IFERROR(+VLOOKUP(BF570,インプットシート!$B:$Z,21,0),"")</f>
        <v/>
      </c>
      <c r="BI570">
        <v>65</v>
      </c>
      <c r="BJ570" s="165" t="str">
        <f t="shared" ref="BJ570:BJ633" si="177">BI$505&amp;BJ$1&amp;BI570</f>
        <v>3年目寄付金・協賛金収入65</v>
      </c>
      <c r="BK570" s="165" t="str">
        <f>IFERROR(+VLOOKUP(BJ570,インプットシート!$B:$Z,25,0),"")</f>
        <v/>
      </c>
      <c r="BL570" s="165" t="str">
        <f>IFERROR(+VLOOKUP(BJ570,インプットシート!$B:$Z,21,0),"")</f>
        <v/>
      </c>
      <c r="BM570">
        <v>65</v>
      </c>
      <c r="BN570" s="165" t="str">
        <f t="shared" ref="BN570:BN633" si="178">BM$505&amp;BN$1&amp;BM570</f>
        <v>3年目一般会計繰入金65</v>
      </c>
      <c r="BO570" s="165" t="str">
        <f>IFERROR(+VLOOKUP(BN570,インプットシート!$B:$Z,25,0),"")</f>
        <v/>
      </c>
      <c r="BP570" s="165" t="str">
        <f>IFERROR(+VLOOKUP(BN570,インプットシート!$B:$Z,21,0),"")</f>
        <v/>
      </c>
      <c r="BQ570">
        <v>65</v>
      </c>
      <c r="BR570" s="165" t="str">
        <f t="shared" ref="BR570:BR633" si="179">BQ$505&amp;BR$1&amp;BQ570</f>
        <v>3年目賃金（職員）65</v>
      </c>
      <c r="BS570" s="165" t="str">
        <f>IFERROR(+VLOOKUP(BR570,インプットシート!$B:$Z,25,0),"")</f>
        <v/>
      </c>
      <c r="BT570" s="165" t="str">
        <f>IFERROR(+VLOOKUP(BR570,インプットシート!$B:$Z,21,0),"")</f>
        <v/>
      </c>
    </row>
    <row r="571" spans="1:72">
      <c r="A571">
        <v>66</v>
      </c>
      <c r="B571" s="165" t="str">
        <f t="shared" si="162"/>
        <v>3年目謝金66</v>
      </c>
      <c r="C571" s="165" t="str">
        <f>IFERROR(+VLOOKUP(B571,インプットシート!$B:$Z,25,0),"")</f>
        <v/>
      </c>
      <c r="D571" s="165" t="str">
        <f>IFERROR(+VLOOKUP(B571,インプットシート!$B:$Z,21,0),"")</f>
        <v/>
      </c>
      <c r="E571">
        <v>66</v>
      </c>
      <c r="F571" s="165" t="str">
        <f t="shared" si="163"/>
        <v>3年目旅費66</v>
      </c>
      <c r="G571" s="165" t="str">
        <f>IFERROR(+VLOOKUP(F571,インプットシート!$B:$Z,25,0),"")</f>
        <v/>
      </c>
      <c r="H571" s="165" t="str">
        <f>IFERROR(+VLOOKUP(F571,インプットシート!$B:$Z,21,0),"")</f>
        <v/>
      </c>
      <c r="I571">
        <v>66</v>
      </c>
      <c r="J571" s="165" t="str">
        <f t="shared" si="164"/>
        <v>3年目賃金（アルバイト）66</v>
      </c>
      <c r="K571" s="165" t="str">
        <f>IFERROR(+VLOOKUP(J571,インプットシート!$B:$Z,25,0),"")</f>
        <v/>
      </c>
      <c r="L571" s="165" t="str">
        <f>IFERROR(+VLOOKUP(J571,インプットシート!$B:$Z,21,0),"")</f>
        <v/>
      </c>
      <c r="M571">
        <v>66</v>
      </c>
      <c r="N571" s="165" t="str">
        <f t="shared" si="165"/>
        <v>3年目家賃66</v>
      </c>
      <c r="O571" s="165" t="str">
        <f>IFERROR(+VLOOKUP(N571,インプットシート!$B:$Z,25,0),"")</f>
        <v/>
      </c>
      <c r="P571" s="165" t="str">
        <f>IFERROR(+VLOOKUP(N571,インプットシート!$B:$Z,21,0),"")</f>
        <v/>
      </c>
      <c r="Q571">
        <v>66</v>
      </c>
      <c r="R571" s="165" t="str">
        <f t="shared" si="166"/>
        <v>3年目光熱水費66</v>
      </c>
      <c r="S571" s="165" t="str">
        <f>IFERROR(+VLOOKUP(R571,インプットシート!$B:$Z,25,0),"")</f>
        <v/>
      </c>
      <c r="T571" s="165" t="str">
        <f>IFERROR(+VLOOKUP(R571,インプットシート!$B:$Z,21,0),"")</f>
        <v/>
      </c>
      <c r="U571">
        <v>66</v>
      </c>
      <c r="V571" s="165" t="str">
        <f t="shared" si="167"/>
        <v>3年目備品購入費66</v>
      </c>
      <c r="W571" s="165" t="str">
        <f>IFERROR(+VLOOKUP(V571,インプットシート!$B:$Z,25,0),"")</f>
        <v/>
      </c>
      <c r="X571" s="165" t="str">
        <f>IFERROR(+VLOOKUP(V571,インプットシート!$B:$Z,21,0),"")</f>
        <v/>
      </c>
      <c r="Y571">
        <v>66</v>
      </c>
      <c r="Z571" s="165" t="str">
        <f t="shared" si="168"/>
        <v>3年目消耗品費66</v>
      </c>
      <c r="AA571" s="165" t="str">
        <f>IFERROR(+VLOOKUP(Z571,インプットシート!$B:$Z,25,0),"")</f>
        <v/>
      </c>
      <c r="AB571" s="165" t="str">
        <f>IFERROR(+VLOOKUP(Z571,インプットシート!$B:$Z,21,0),"")</f>
        <v/>
      </c>
      <c r="AC571">
        <v>66</v>
      </c>
      <c r="AD571" s="165" t="str">
        <f t="shared" si="169"/>
        <v>3年目借料損料66</v>
      </c>
      <c r="AE571" s="165" t="str">
        <f>IFERROR(+VLOOKUP(AD571,インプットシート!$B:$Z,25,0),"")</f>
        <v/>
      </c>
      <c r="AF571" s="165" t="str">
        <f>IFERROR(+VLOOKUP(AD571,インプットシート!$B:$Z,21,0),"")</f>
        <v/>
      </c>
      <c r="AG571">
        <v>66</v>
      </c>
      <c r="AH571" s="165" t="str">
        <f t="shared" si="170"/>
        <v>3年目印刷製本費66</v>
      </c>
      <c r="AI571" s="165" t="str">
        <f>IFERROR(+VLOOKUP(AH571,インプットシート!$B:$Z,25,0),"")</f>
        <v/>
      </c>
      <c r="AJ571" s="165" t="str">
        <f>IFERROR(+VLOOKUP(AH571,インプットシート!$B:$Z,21,0),"")</f>
        <v/>
      </c>
      <c r="AK571">
        <v>66</v>
      </c>
      <c r="AL571" s="165" t="str">
        <f t="shared" si="171"/>
        <v>3年目通信運搬費66</v>
      </c>
      <c r="AM571" s="165" t="str">
        <f>IFERROR(+VLOOKUP(AL571,インプットシート!$B:$Z,25,0),"")</f>
        <v/>
      </c>
      <c r="AN571" s="165" t="str">
        <f>IFERROR(+VLOOKUP(AL571,インプットシート!$B:$Z,21,0),"")</f>
        <v/>
      </c>
      <c r="AO571">
        <v>66</v>
      </c>
      <c r="AP571" s="165" t="str">
        <f t="shared" si="172"/>
        <v>3年目委託費66</v>
      </c>
      <c r="AQ571" s="165" t="str">
        <f>IFERROR(+VLOOKUP(AP571,インプットシート!$B:$Z,25,0),"")</f>
        <v/>
      </c>
      <c r="AR571" s="165" t="str">
        <f>IFERROR(+VLOOKUP(AP571,インプットシート!$B:$Z,21,0),"")</f>
        <v/>
      </c>
      <c r="AS571">
        <v>66</v>
      </c>
      <c r="AT571" s="165" t="str">
        <f t="shared" si="173"/>
        <v>3年目雑役務費66</v>
      </c>
      <c r="AU571" s="165" t="str">
        <f>IFERROR(+VLOOKUP(AT571,インプットシート!$B:$Z,25,0),"")</f>
        <v/>
      </c>
      <c r="AV571" s="165" t="str">
        <f>IFERROR(+VLOOKUP(AT571,インプットシート!$B:$Z,21,0),"")</f>
        <v/>
      </c>
      <c r="AW571">
        <v>66</v>
      </c>
      <c r="AX571" s="165" t="str">
        <f t="shared" si="174"/>
        <v>3年目保険料66</v>
      </c>
      <c r="AY571" s="165" t="str">
        <f>IFERROR(+VLOOKUP(AX571,インプットシート!$B:$Z,25,0),"")</f>
        <v/>
      </c>
      <c r="AZ571" s="165" t="str">
        <f>IFERROR(+VLOOKUP(AX571,インプットシート!$B:$Z,21,0),"")</f>
        <v/>
      </c>
      <c r="BA571">
        <v>66</v>
      </c>
      <c r="BB571" s="165" t="str">
        <f t="shared" si="175"/>
        <v>3年目その他の経費66</v>
      </c>
      <c r="BC571" s="165" t="str">
        <f>IFERROR(+VLOOKUP(BB571,インプットシート!$B:$Z,25,0),"")</f>
        <v/>
      </c>
      <c r="BD571" s="165" t="str">
        <f>IFERROR(+VLOOKUP(BB571,インプットシート!$B:$Z,21,0),"")</f>
        <v/>
      </c>
      <c r="BE571">
        <v>66</v>
      </c>
      <c r="BF571" s="165" t="str">
        <f t="shared" si="176"/>
        <v>3年目参加費収入66</v>
      </c>
      <c r="BG571" s="165" t="str">
        <f>IFERROR(+VLOOKUP(BF571,インプットシート!$B:$Z,25,0),"")</f>
        <v/>
      </c>
      <c r="BH571" s="165" t="str">
        <f>IFERROR(+VLOOKUP(BF571,インプットシート!$B:$Z,21,0),"")</f>
        <v/>
      </c>
      <c r="BI571">
        <v>66</v>
      </c>
      <c r="BJ571" s="165" t="str">
        <f t="shared" si="177"/>
        <v>3年目寄付金・協賛金収入66</v>
      </c>
      <c r="BK571" s="165" t="str">
        <f>IFERROR(+VLOOKUP(BJ571,インプットシート!$B:$Z,25,0),"")</f>
        <v/>
      </c>
      <c r="BL571" s="165" t="str">
        <f>IFERROR(+VLOOKUP(BJ571,インプットシート!$B:$Z,21,0),"")</f>
        <v/>
      </c>
      <c r="BM571">
        <v>66</v>
      </c>
      <c r="BN571" s="165" t="str">
        <f t="shared" si="178"/>
        <v>3年目一般会計繰入金66</v>
      </c>
      <c r="BO571" s="165" t="str">
        <f>IFERROR(+VLOOKUP(BN571,インプットシート!$B:$Z,25,0),"")</f>
        <v/>
      </c>
      <c r="BP571" s="165" t="str">
        <f>IFERROR(+VLOOKUP(BN571,インプットシート!$B:$Z,21,0),"")</f>
        <v/>
      </c>
      <c r="BQ571">
        <v>66</v>
      </c>
      <c r="BR571" s="165" t="str">
        <f t="shared" si="179"/>
        <v>3年目賃金（職員）66</v>
      </c>
      <c r="BS571" s="165" t="str">
        <f>IFERROR(+VLOOKUP(BR571,インプットシート!$B:$Z,25,0),"")</f>
        <v/>
      </c>
      <c r="BT571" s="165" t="str">
        <f>IFERROR(+VLOOKUP(BR571,インプットシート!$B:$Z,21,0),"")</f>
        <v/>
      </c>
    </row>
    <row r="572" spans="1:72">
      <c r="A572">
        <v>67</v>
      </c>
      <c r="B572" s="165" t="str">
        <f t="shared" si="162"/>
        <v>3年目謝金67</v>
      </c>
      <c r="C572" s="165" t="str">
        <f>IFERROR(+VLOOKUP(B572,インプットシート!$B:$Z,25,0),"")</f>
        <v/>
      </c>
      <c r="D572" s="165" t="str">
        <f>IFERROR(+VLOOKUP(B572,インプットシート!$B:$Z,21,0),"")</f>
        <v/>
      </c>
      <c r="E572">
        <v>67</v>
      </c>
      <c r="F572" s="165" t="str">
        <f t="shared" si="163"/>
        <v>3年目旅費67</v>
      </c>
      <c r="G572" s="165" t="str">
        <f>IFERROR(+VLOOKUP(F572,インプットシート!$B:$Z,25,0),"")</f>
        <v/>
      </c>
      <c r="H572" s="165" t="str">
        <f>IFERROR(+VLOOKUP(F572,インプットシート!$B:$Z,21,0),"")</f>
        <v/>
      </c>
      <c r="I572">
        <v>67</v>
      </c>
      <c r="J572" s="165" t="str">
        <f t="shared" si="164"/>
        <v>3年目賃金（アルバイト）67</v>
      </c>
      <c r="K572" s="165" t="str">
        <f>IFERROR(+VLOOKUP(J572,インプットシート!$B:$Z,25,0),"")</f>
        <v/>
      </c>
      <c r="L572" s="165" t="str">
        <f>IFERROR(+VLOOKUP(J572,インプットシート!$B:$Z,21,0),"")</f>
        <v/>
      </c>
      <c r="M572">
        <v>67</v>
      </c>
      <c r="N572" s="165" t="str">
        <f t="shared" si="165"/>
        <v>3年目家賃67</v>
      </c>
      <c r="O572" s="165" t="str">
        <f>IFERROR(+VLOOKUP(N572,インプットシート!$B:$Z,25,0),"")</f>
        <v/>
      </c>
      <c r="P572" s="165" t="str">
        <f>IFERROR(+VLOOKUP(N572,インプットシート!$B:$Z,21,0),"")</f>
        <v/>
      </c>
      <c r="Q572">
        <v>67</v>
      </c>
      <c r="R572" s="165" t="str">
        <f t="shared" si="166"/>
        <v>3年目光熱水費67</v>
      </c>
      <c r="S572" s="165" t="str">
        <f>IFERROR(+VLOOKUP(R572,インプットシート!$B:$Z,25,0),"")</f>
        <v/>
      </c>
      <c r="T572" s="165" t="str">
        <f>IFERROR(+VLOOKUP(R572,インプットシート!$B:$Z,21,0),"")</f>
        <v/>
      </c>
      <c r="U572">
        <v>67</v>
      </c>
      <c r="V572" s="165" t="str">
        <f t="shared" si="167"/>
        <v>3年目備品購入費67</v>
      </c>
      <c r="W572" s="165" t="str">
        <f>IFERROR(+VLOOKUP(V572,インプットシート!$B:$Z,25,0),"")</f>
        <v/>
      </c>
      <c r="X572" s="165" t="str">
        <f>IFERROR(+VLOOKUP(V572,インプットシート!$B:$Z,21,0),"")</f>
        <v/>
      </c>
      <c r="Y572">
        <v>67</v>
      </c>
      <c r="Z572" s="165" t="str">
        <f t="shared" si="168"/>
        <v>3年目消耗品費67</v>
      </c>
      <c r="AA572" s="165" t="str">
        <f>IFERROR(+VLOOKUP(Z572,インプットシート!$B:$Z,25,0),"")</f>
        <v/>
      </c>
      <c r="AB572" s="165" t="str">
        <f>IFERROR(+VLOOKUP(Z572,インプットシート!$B:$Z,21,0),"")</f>
        <v/>
      </c>
      <c r="AC572">
        <v>67</v>
      </c>
      <c r="AD572" s="165" t="str">
        <f t="shared" si="169"/>
        <v>3年目借料損料67</v>
      </c>
      <c r="AE572" s="165" t="str">
        <f>IFERROR(+VLOOKUP(AD572,インプットシート!$B:$Z,25,0),"")</f>
        <v/>
      </c>
      <c r="AF572" s="165" t="str">
        <f>IFERROR(+VLOOKUP(AD572,インプットシート!$B:$Z,21,0),"")</f>
        <v/>
      </c>
      <c r="AG572">
        <v>67</v>
      </c>
      <c r="AH572" s="165" t="str">
        <f t="shared" si="170"/>
        <v>3年目印刷製本費67</v>
      </c>
      <c r="AI572" s="165" t="str">
        <f>IFERROR(+VLOOKUP(AH572,インプットシート!$B:$Z,25,0),"")</f>
        <v/>
      </c>
      <c r="AJ572" s="165" t="str">
        <f>IFERROR(+VLOOKUP(AH572,インプットシート!$B:$Z,21,0),"")</f>
        <v/>
      </c>
      <c r="AK572">
        <v>67</v>
      </c>
      <c r="AL572" s="165" t="str">
        <f t="shared" si="171"/>
        <v>3年目通信運搬費67</v>
      </c>
      <c r="AM572" s="165" t="str">
        <f>IFERROR(+VLOOKUP(AL572,インプットシート!$B:$Z,25,0),"")</f>
        <v/>
      </c>
      <c r="AN572" s="165" t="str">
        <f>IFERROR(+VLOOKUP(AL572,インプットシート!$B:$Z,21,0),"")</f>
        <v/>
      </c>
      <c r="AO572">
        <v>67</v>
      </c>
      <c r="AP572" s="165" t="str">
        <f t="shared" si="172"/>
        <v>3年目委託費67</v>
      </c>
      <c r="AQ572" s="165" t="str">
        <f>IFERROR(+VLOOKUP(AP572,インプットシート!$B:$Z,25,0),"")</f>
        <v/>
      </c>
      <c r="AR572" s="165" t="str">
        <f>IFERROR(+VLOOKUP(AP572,インプットシート!$B:$Z,21,0),"")</f>
        <v/>
      </c>
      <c r="AS572">
        <v>67</v>
      </c>
      <c r="AT572" s="165" t="str">
        <f t="shared" si="173"/>
        <v>3年目雑役務費67</v>
      </c>
      <c r="AU572" s="165" t="str">
        <f>IFERROR(+VLOOKUP(AT572,インプットシート!$B:$Z,25,0),"")</f>
        <v/>
      </c>
      <c r="AV572" s="165" t="str">
        <f>IFERROR(+VLOOKUP(AT572,インプットシート!$B:$Z,21,0),"")</f>
        <v/>
      </c>
      <c r="AW572">
        <v>67</v>
      </c>
      <c r="AX572" s="165" t="str">
        <f t="shared" si="174"/>
        <v>3年目保険料67</v>
      </c>
      <c r="AY572" s="165" t="str">
        <f>IFERROR(+VLOOKUP(AX572,インプットシート!$B:$Z,25,0),"")</f>
        <v/>
      </c>
      <c r="AZ572" s="165" t="str">
        <f>IFERROR(+VLOOKUP(AX572,インプットシート!$B:$Z,21,0),"")</f>
        <v/>
      </c>
      <c r="BA572">
        <v>67</v>
      </c>
      <c r="BB572" s="165" t="str">
        <f t="shared" si="175"/>
        <v>3年目その他の経費67</v>
      </c>
      <c r="BC572" s="165" t="str">
        <f>IFERROR(+VLOOKUP(BB572,インプットシート!$B:$Z,25,0),"")</f>
        <v/>
      </c>
      <c r="BD572" s="165" t="str">
        <f>IFERROR(+VLOOKUP(BB572,インプットシート!$B:$Z,21,0),"")</f>
        <v/>
      </c>
      <c r="BE572">
        <v>67</v>
      </c>
      <c r="BF572" s="165" t="str">
        <f t="shared" si="176"/>
        <v>3年目参加費収入67</v>
      </c>
      <c r="BG572" s="165" t="str">
        <f>IFERROR(+VLOOKUP(BF572,インプットシート!$B:$Z,25,0),"")</f>
        <v/>
      </c>
      <c r="BH572" s="165" t="str">
        <f>IFERROR(+VLOOKUP(BF572,インプットシート!$B:$Z,21,0),"")</f>
        <v/>
      </c>
      <c r="BI572">
        <v>67</v>
      </c>
      <c r="BJ572" s="165" t="str">
        <f t="shared" si="177"/>
        <v>3年目寄付金・協賛金収入67</v>
      </c>
      <c r="BK572" s="165" t="str">
        <f>IFERROR(+VLOOKUP(BJ572,インプットシート!$B:$Z,25,0),"")</f>
        <v/>
      </c>
      <c r="BL572" s="165" t="str">
        <f>IFERROR(+VLOOKUP(BJ572,インプットシート!$B:$Z,21,0),"")</f>
        <v/>
      </c>
      <c r="BM572">
        <v>67</v>
      </c>
      <c r="BN572" s="165" t="str">
        <f t="shared" si="178"/>
        <v>3年目一般会計繰入金67</v>
      </c>
      <c r="BO572" s="165" t="str">
        <f>IFERROR(+VLOOKUP(BN572,インプットシート!$B:$Z,25,0),"")</f>
        <v/>
      </c>
      <c r="BP572" s="165" t="str">
        <f>IFERROR(+VLOOKUP(BN572,インプットシート!$B:$Z,21,0),"")</f>
        <v/>
      </c>
      <c r="BQ572">
        <v>67</v>
      </c>
      <c r="BR572" s="165" t="str">
        <f t="shared" si="179"/>
        <v>3年目賃金（職員）67</v>
      </c>
      <c r="BS572" s="165" t="str">
        <f>IFERROR(+VLOOKUP(BR572,インプットシート!$B:$Z,25,0),"")</f>
        <v/>
      </c>
      <c r="BT572" s="165" t="str">
        <f>IFERROR(+VLOOKUP(BR572,インプットシート!$B:$Z,21,0),"")</f>
        <v/>
      </c>
    </row>
    <row r="573" spans="1:72">
      <c r="A573">
        <v>68</v>
      </c>
      <c r="B573" s="165" t="str">
        <f t="shared" si="162"/>
        <v>3年目謝金68</v>
      </c>
      <c r="C573" s="165" t="str">
        <f>IFERROR(+VLOOKUP(B573,インプットシート!$B:$Z,25,0),"")</f>
        <v/>
      </c>
      <c r="D573" s="165" t="str">
        <f>IFERROR(+VLOOKUP(B573,インプットシート!$B:$Z,21,0),"")</f>
        <v/>
      </c>
      <c r="E573">
        <v>68</v>
      </c>
      <c r="F573" s="165" t="str">
        <f t="shared" si="163"/>
        <v>3年目旅費68</v>
      </c>
      <c r="G573" s="165" t="str">
        <f>IFERROR(+VLOOKUP(F573,インプットシート!$B:$Z,25,0),"")</f>
        <v/>
      </c>
      <c r="H573" s="165" t="str">
        <f>IFERROR(+VLOOKUP(F573,インプットシート!$B:$Z,21,0),"")</f>
        <v/>
      </c>
      <c r="I573">
        <v>68</v>
      </c>
      <c r="J573" s="165" t="str">
        <f t="shared" si="164"/>
        <v>3年目賃金（アルバイト）68</v>
      </c>
      <c r="K573" s="165" t="str">
        <f>IFERROR(+VLOOKUP(J573,インプットシート!$B:$Z,25,0),"")</f>
        <v/>
      </c>
      <c r="L573" s="165" t="str">
        <f>IFERROR(+VLOOKUP(J573,インプットシート!$B:$Z,21,0),"")</f>
        <v/>
      </c>
      <c r="M573">
        <v>68</v>
      </c>
      <c r="N573" s="165" t="str">
        <f t="shared" si="165"/>
        <v>3年目家賃68</v>
      </c>
      <c r="O573" s="165" t="str">
        <f>IFERROR(+VLOOKUP(N573,インプットシート!$B:$Z,25,0),"")</f>
        <v/>
      </c>
      <c r="P573" s="165" t="str">
        <f>IFERROR(+VLOOKUP(N573,インプットシート!$B:$Z,21,0),"")</f>
        <v/>
      </c>
      <c r="Q573">
        <v>68</v>
      </c>
      <c r="R573" s="165" t="str">
        <f t="shared" si="166"/>
        <v>3年目光熱水費68</v>
      </c>
      <c r="S573" s="165" t="str">
        <f>IFERROR(+VLOOKUP(R573,インプットシート!$B:$Z,25,0),"")</f>
        <v/>
      </c>
      <c r="T573" s="165" t="str">
        <f>IFERROR(+VLOOKUP(R573,インプットシート!$B:$Z,21,0),"")</f>
        <v/>
      </c>
      <c r="U573">
        <v>68</v>
      </c>
      <c r="V573" s="165" t="str">
        <f t="shared" si="167"/>
        <v>3年目備品購入費68</v>
      </c>
      <c r="W573" s="165" t="str">
        <f>IFERROR(+VLOOKUP(V573,インプットシート!$B:$Z,25,0),"")</f>
        <v/>
      </c>
      <c r="X573" s="165" t="str">
        <f>IFERROR(+VLOOKUP(V573,インプットシート!$B:$Z,21,0),"")</f>
        <v/>
      </c>
      <c r="Y573">
        <v>68</v>
      </c>
      <c r="Z573" s="165" t="str">
        <f t="shared" si="168"/>
        <v>3年目消耗品費68</v>
      </c>
      <c r="AA573" s="165" t="str">
        <f>IFERROR(+VLOOKUP(Z573,インプットシート!$B:$Z,25,0),"")</f>
        <v/>
      </c>
      <c r="AB573" s="165" t="str">
        <f>IFERROR(+VLOOKUP(Z573,インプットシート!$B:$Z,21,0),"")</f>
        <v/>
      </c>
      <c r="AC573">
        <v>68</v>
      </c>
      <c r="AD573" s="165" t="str">
        <f t="shared" si="169"/>
        <v>3年目借料損料68</v>
      </c>
      <c r="AE573" s="165" t="str">
        <f>IFERROR(+VLOOKUP(AD573,インプットシート!$B:$Z,25,0),"")</f>
        <v/>
      </c>
      <c r="AF573" s="165" t="str">
        <f>IFERROR(+VLOOKUP(AD573,インプットシート!$B:$Z,21,0),"")</f>
        <v/>
      </c>
      <c r="AG573">
        <v>68</v>
      </c>
      <c r="AH573" s="165" t="str">
        <f t="shared" si="170"/>
        <v>3年目印刷製本費68</v>
      </c>
      <c r="AI573" s="165" t="str">
        <f>IFERROR(+VLOOKUP(AH573,インプットシート!$B:$Z,25,0),"")</f>
        <v/>
      </c>
      <c r="AJ573" s="165" t="str">
        <f>IFERROR(+VLOOKUP(AH573,インプットシート!$B:$Z,21,0),"")</f>
        <v/>
      </c>
      <c r="AK573">
        <v>68</v>
      </c>
      <c r="AL573" s="165" t="str">
        <f t="shared" si="171"/>
        <v>3年目通信運搬費68</v>
      </c>
      <c r="AM573" s="165" t="str">
        <f>IFERROR(+VLOOKUP(AL573,インプットシート!$B:$Z,25,0),"")</f>
        <v/>
      </c>
      <c r="AN573" s="165" t="str">
        <f>IFERROR(+VLOOKUP(AL573,インプットシート!$B:$Z,21,0),"")</f>
        <v/>
      </c>
      <c r="AO573">
        <v>68</v>
      </c>
      <c r="AP573" s="165" t="str">
        <f t="shared" si="172"/>
        <v>3年目委託費68</v>
      </c>
      <c r="AQ573" s="165" t="str">
        <f>IFERROR(+VLOOKUP(AP573,インプットシート!$B:$Z,25,0),"")</f>
        <v/>
      </c>
      <c r="AR573" s="165" t="str">
        <f>IFERROR(+VLOOKUP(AP573,インプットシート!$B:$Z,21,0),"")</f>
        <v/>
      </c>
      <c r="AS573">
        <v>68</v>
      </c>
      <c r="AT573" s="165" t="str">
        <f t="shared" si="173"/>
        <v>3年目雑役務費68</v>
      </c>
      <c r="AU573" s="165" t="str">
        <f>IFERROR(+VLOOKUP(AT573,インプットシート!$B:$Z,25,0),"")</f>
        <v/>
      </c>
      <c r="AV573" s="165" t="str">
        <f>IFERROR(+VLOOKUP(AT573,インプットシート!$B:$Z,21,0),"")</f>
        <v/>
      </c>
      <c r="AW573">
        <v>68</v>
      </c>
      <c r="AX573" s="165" t="str">
        <f t="shared" si="174"/>
        <v>3年目保険料68</v>
      </c>
      <c r="AY573" s="165" t="str">
        <f>IFERROR(+VLOOKUP(AX573,インプットシート!$B:$Z,25,0),"")</f>
        <v/>
      </c>
      <c r="AZ573" s="165" t="str">
        <f>IFERROR(+VLOOKUP(AX573,インプットシート!$B:$Z,21,0),"")</f>
        <v/>
      </c>
      <c r="BA573">
        <v>68</v>
      </c>
      <c r="BB573" s="165" t="str">
        <f t="shared" si="175"/>
        <v>3年目その他の経費68</v>
      </c>
      <c r="BC573" s="165" t="str">
        <f>IFERROR(+VLOOKUP(BB573,インプットシート!$B:$Z,25,0),"")</f>
        <v/>
      </c>
      <c r="BD573" s="165" t="str">
        <f>IFERROR(+VLOOKUP(BB573,インプットシート!$B:$Z,21,0),"")</f>
        <v/>
      </c>
      <c r="BE573">
        <v>68</v>
      </c>
      <c r="BF573" s="165" t="str">
        <f t="shared" si="176"/>
        <v>3年目参加費収入68</v>
      </c>
      <c r="BG573" s="165" t="str">
        <f>IFERROR(+VLOOKUP(BF573,インプットシート!$B:$Z,25,0),"")</f>
        <v/>
      </c>
      <c r="BH573" s="165" t="str">
        <f>IFERROR(+VLOOKUP(BF573,インプットシート!$B:$Z,21,0),"")</f>
        <v/>
      </c>
      <c r="BI573">
        <v>68</v>
      </c>
      <c r="BJ573" s="165" t="str">
        <f t="shared" si="177"/>
        <v>3年目寄付金・協賛金収入68</v>
      </c>
      <c r="BK573" s="165" t="str">
        <f>IFERROR(+VLOOKUP(BJ573,インプットシート!$B:$Z,25,0),"")</f>
        <v/>
      </c>
      <c r="BL573" s="165" t="str">
        <f>IFERROR(+VLOOKUP(BJ573,インプットシート!$B:$Z,21,0),"")</f>
        <v/>
      </c>
      <c r="BM573">
        <v>68</v>
      </c>
      <c r="BN573" s="165" t="str">
        <f t="shared" si="178"/>
        <v>3年目一般会計繰入金68</v>
      </c>
      <c r="BO573" s="165" t="str">
        <f>IFERROR(+VLOOKUP(BN573,インプットシート!$B:$Z,25,0),"")</f>
        <v/>
      </c>
      <c r="BP573" s="165" t="str">
        <f>IFERROR(+VLOOKUP(BN573,インプットシート!$B:$Z,21,0),"")</f>
        <v/>
      </c>
      <c r="BQ573">
        <v>68</v>
      </c>
      <c r="BR573" s="165" t="str">
        <f t="shared" si="179"/>
        <v>3年目賃金（職員）68</v>
      </c>
      <c r="BS573" s="165" t="str">
        <f>IFERROR(+VLOOKUP(BR573,インプットシート!$B:$Z,25,0),"")</f>
        <v/>
      </c>
      <c r="BT573" s="165" t="str">
        <f>IFERROR(+VLOOKUP(BR573,インプットシート!$B:$Z,21,0),"")</f>
        <v/>
      </c>
    </row>
    <row r="574" spans="1:72">
      <c r="A574">
        <v>69</v>
      </c>
      <c r="B574" s="165" t="str">
        <f t="shared" si="162"/>
        <v>3年目謝金69</v>
      </c>
      <c r="C574" s="165" t="str">
        <f>IFERROR(+VLOOKUP(B574,インプットシート!$B:$Z,25,0),"")</f>
        <v/>
      </c>
      <c r="D574" s="165" t="str">
        <f>IFERROR(+VLOOKUP(B574,インプットシート!$B:$Z,21,0),"")</f>
        <v/>
      </c>
      <c r="E574">
        <v>69</v>
      </c>
      <c r="F574" s="165" t="str">
        <f t="shared" si="163"/>
        <v>3年目旅費69</v>
      </c>
      <c r="G574" s="165" t="str">
        <f>IFERROR(+VLOOKUP(F574,インプットシート!$B:$Z,25,0),"")</f>
        <v/>
      </c>
      <c r="H574" s="165" t="str">
        <f>IFERROR(+VLOOKUP(F574,インプットシート!$B:$Z,21,0),"")</f>
        <v/>
      </c>
      <c r="I574">
        <v>69</v>
      </c>
      <c r="J574" s="165" t="str">
        <f t="shared" si="164"/>
        <v>3年目賃金（アルバイト）69</v>
      </c>
      <c r="K574" s="165" t="str">
        <f>IFERROR(+VLOOKUP(J574,インプットシート!$B:$Z,25,0),"")</f>
        <v/>
      </c>
      <c r="L574" s="165" t="str">
        <f>IFERROR(+VLOOKUP(J574,インプットシート!$B:$Z,21,0),"")</f>
        <v/>
      </c>
      <c r="M574">
        <v>69</v>
      </c>
      <c r="N574" s="165" t="str">
        <f t="shared" si="165"/>
        <v>3年目家賃69</v>
      </c>
      <c r="O574" s="165" t="str">
        <f>IFERROR(+VLOOKUP(N574,インプットシート!$B:$Z,25,0),"")</f>
        <v/>
      </c>
      <c r="P574" s="165" t="str">
        <f>IFERROR(+VLOOKUP(N574,インプットシート!$B:$Z,21,0),"")</f>
        <v/>
      </c>
      <c r="Q574">
        <v>69</v>
      </c>
      <c r="R574" s="165" t="str">
        <f t="shared" si="166"/>
        <v>3年目光熱水費69</v>
      </c>
      <c r="S574" s="165" t="str">
        <f>IFERROR(+VLOOKUP(R574,インプットシート!$B:$Z,25,0),"")</f>
        <v/>
      </c>
      <c r="T574" s="165" t="str">
        <f>IFERROR(+VLOOKUP(R574,インプットシート!$B:$Z,21,0),"")</f>
        <v/>
      </c>
      <c r="U574">
        <v>69</v>
      </c>
      <c r="V574" s="165" t="str">
        <f t="shared" si="167"/>
        <v>3年目備品購入費69</v>
      </c>
      <c r="W574" s="165" t="str">
        <f>IFERROR(+VLOOKUP(V574,インプットシート!$B:$Z,25,0),"")</f>
        <v/>
      </c>
      <c r="X574" s="165" t="str">
        <f>IFERROR(+VLOOKUP(V574,インプットシート!$B:$Z,21,0),"")</f>
        <v/>
      </c>
      <c r="Y574">
        <v>69</v>
      </c>
      <c r="Z574" s="165" t="str">
        <f t="shared" si="168"/>
        <v>3年目消耗品費69</v>
      </c>
      <c r="AA574" s="165" t="str">
        <f>IFERROR(+VLOOKUP(Z574,インプットシート!$B:$Z,25,0),"")</f>
        <v/>
      </c>
      <c r="AB574" s="165" t="str">
        <f>IFERROR(+VLOOKUP(Z574,インプットシート!$B:$Z,21,0),"")</f>
        <v/>
      </c>
      <c r="AC574">
        <v>69</v>
      </c>
      <c r="AD574" s="165" t="str">
        <f t="shared" si="169"/>
        <v>3年目借料損料69</v>
      </c>
      <c r="AE574" s="165" t="str">
        <f>IFERROR(+VLOOKUP(AD574,インプットシート!$B:$Z,25,0),"")</f>
        <v/>
      </c>
      <c r="AF574" s="165" t="str">
        <f>IFERROR(+VLOOKUP(AD574,インプットシート!$B:$Z,21,0),"")</f>
        <v/>
      </c>
      <c r="AG574">
        <v>69</v>
      </c>
      <c r="AH574" s="165" t="str">
        <f t="shared" si="170"/>
        <v>3年目印刷製本費69</v>
      </c>
      <c r="AI574" s="165" t="str">
        <f>IFERROR(+VLOOKUP(AH574,インプットシート!$B:$Z,25,0),"")</f>
        <v/>
      </c>
      <c r="AJ574" s="165" t="str">
        <f>IFERROR(+VLOOKUP(AH574,インプットシート!$B:$Z,21,0),"")</f>
        <v/>
      </c>
      <c r="AK574">
        <v>69</v>
      </c>
      <c r="AL574" s="165" t="str">
        <f t="shared" si="171"/>
        <v>3年目通信運搬費69</v>
      </c>
      <c r="AM574" s="165" t="str">
        <f>IFERROR(+VLOOKUP(AL574,インプットシート!$B:$Z,25,0),"")</f>
        <v/>
      </c>
      <c r="AN574" s="165" t="str">
        <f>IFERROR(+VLOOKUP(AL574,インプットシート!$B:$Z,21,0),"")</f>
        <v/>
      </c>
      <c r="AO574">
        <v>69</v>
      </c>
      <c r="AP574" s="165" t="str">
        <f t="shared" si="172"/>
        <v>3年目委託費69</v>
      </c>
      <c r="AQ574" s="165" t="str">
        <f>IFERROR(+VLOOKUP(AP574,インプットシート!$B:$Z,25,0),"")</f>
        <v/>
      </c>
      <c r="AR574" s="165" t="str">
        <f>IFERROR(+VLOOKUP(AP574,インプットシート!$B:$Z,21,0),"")</f>
        <v/>
      </c>
      <c r="AS574">
        <v>69</v>
      </c>
      <c r="AT574" s="165" t="str">
        <f t="shared" si="173"/>
        <v>3年目雑役務費69</v>
      </c>
      <c r="AU574" s="165" t="str">
        <f>IFERROR(+VLOOKUP(AT574,インプットシート!$B:$Z,25,0),"")</f>
        <v/>
      </c>
      <c r="AV574" s="165" t="str">
        <f>IFERROR(+VLOOKUP(AT574,インプットシート!$B:$Z,21,0),"")</f>
        <v/>
      </c>
      <c r="AW574">
        <v>69</v>
      </c>
      <c r="AX574" s="165" t="str">
        <f t="shared" si="174"/>
        <v>3年目保険料69</v>
      </c>
      <c r="AY574" s="165" t="str">
        <f>IFERROR(+VLOOKUP(AX574,インプットシート!$B:$Z,25,0),"")</f>
        <v/>
      </c>
      <c r="AZ574" s="165" t="str">
        <f>IFERROR(+VLOOKUP(AX574,インプットシート!$B:$Z,21,0),"")</f>
        <v/>
      </c>
      <c r="BA574">
        <v>69</v>
      </c>
      <c r="BB574" s="165" t="str">
        <f t="shared" si="175"/>
        <v>3年目その他の経費69</v>
      </c>
      <c r="BC574" s="165" t="str">
        <f>IFERROR(+VLOOKUP(BB574,インプットシート!$B:$Z,25,0),"")</f>
        <v/>
      </c>
      <c r="BD574" s="165" t="str">
        <f>IFERROR(+VLOOKUP(BB574,インプットシート!$B:$Z,21,0),"")</f>
        <v/>
      </c>
      <c r="BE574">
        <v>69</v>
      </c>
      <c r="BF574" s="165" t="str">
        <f t="shared" si="176"/>
        <v>3年目参加費収入69</v>
      </c>
      <c r="BG574" s="165" t="str">
        <f>IFERROR(+VLOOKUP(BF574,インプットシート!$B:$Z,25,0),"")</f>
        <v/>
      </c>
      <c r="BH574" s="165" t="str">
        <f>IFERROR(+VLOOKUP(BF574,インプットシート!$B:$Z,21,0),"")</f>
        <v/>
      </c>
      <c r="BI574">
        <v>69</v>
      </c>
      <c r="BJ574" s="165" t="str">
        <f t="shared" si="177"/>
        <v>3年目寄付金・協賛金収入69</v>
      </c>
      <c r="BK574" s="165" t="str">
        <f>IFERROR(+VLOOKUP(BJ574,インプットシート!$B:$Z,25,0),"")</f>
        <v/>
      </c>
      <c r="BL574" s="165" t="str">
        <f>IFERROR(+VLOOKUP(BJ574,インプットシート!$B:$Z,21,0),"")</f>
        <v/>
      </c>
      <c r="BM574">
        <v>69</v>
      </c>
      <c r="BN574" s="165" t="str">
        <f t="shared" si="178"/>
        <v>3年目一般会計繰入金69</v>
      </c>
      <c r="BO574" s="165" t="str">
        <f>IFERROR(+VLOOKUP(BN574,インプットシート!$B:$Z,25,0),"")</f>
        <v/>
      </c>
      <c r="BP574" s="165" t="str">
        <f>IFERROR(+VLOOKUP(BN574,インプットシート!$B:$Z,21,0),"")</f>
        <v/>
      </c>
      <c r="BQ574">
        <v>69</v>
      </c>
      <c r="BR574" s="165" t="str">
        <f t="shared" si="179"/>
        <v>3年目賃金（職員）69</v>
      </c>
      <c r="BS574" s="165" t="str">
        <f>IFERROR(+VLOOKUP(BR574,インプットシート!$B:$Z,25,0),"")</f>
        <v/>
      </c>
      <c r="BT574" s="165" t="str">
        <f>IFERROR(+VLOOKUP(BR574,インプットシート!$B:$Z,21,0),"")</f>
        <v/>
      </c>
    </row>
    <row r="575" spans="1:72">
      <c r="A575">
        <v>70</v>
      </c>
      <c r="B575" s="165" t="str">
        <f t="shared" si="162"/>
        <v>3年目謝金70</v>
      </c>
      <c r="C575" s="165" t="str">
        <f>IFERROR(+VLOOKUP(B575,インプットシート!$B:$Z,25,0),"")</f>
        <v/>
      </c>
      <c r="D575" s="165" t="str">
        <f>IFERROR(+VLOOKUP(B575,インプットシート!$B:$Z,21,0),"")</f>
        <v/>
      </c>
      <c r="E575">
        <v>70</v>
      </c>
      <c r="F575" s="165" t="str">
        <f t="shared" si="163"/>
        <v>3年目旅費70</v>
      </c>
      <c r="G575" s="165" t="str">
        <f>IFERROR(+VLOOKUP(F575,インプットシート!$B:$Z,25,0),"")</f>
        <v/>
      </c>
      <c r="H575" s="165" t="str">
        <f>IFERROR(+VLOOKUP(F575,インプットシート!$B:$Z,21,0),"")</f>
        <v/>
      </c>
      <c r="I575">
        <v>70</v>
      </c>
      <c r="J575" s="165" t="str">
        <f t="shared" si="164"/>
        <v>3年目賃金（アルバイト）70</v>
      </c>
      <c r="K575" s="165" t="str">
        <f>IFERROR(+VLOOKUP(J575,インプットシート!$B:$Z,25,0),"")</f>
        <v/>
      </c>
      <c r="L575" s="165" t="str">
        <f>IFERROR(+VLOOKUP(J575,インプットシート!$B:$Z,21,0),"")</f>
        <v/>
      </c>
      <c r="M575">
        <v>70</v>
      </c>
      <c r="N575" s="165" t="str">
        <f t="shared" si="165"/>
        <v>3年目家賃70</v>
      </c>
      <c r="O575" s="165" t="str">
        <f>IFERROR(+VLOOKUP(N575,インプットシート!$B:$Z,25,0),"")</f>
        <v/>
      </c>
      <c r="P575" s="165" t="str">
        <f>IFERROR(+VLOOKUP(N575,インプットシート!$B:$Z,21,0),"")</f>
        <v/>
      </c>
      <c r="Q575">
        <v>70</v>
      </c>
      <c r="R575" s="165" t="str">
        <f t="shared" si="166"/>
        <v>3年目光熱水費70</v>
      </c>
      <c r="S575" s="165" t="str">
        <f>IFERROR(+VLOOKUP(R575,インプットシート!$B:$Z,25,0),"")</f>
        <v/>
      </c>
      <c r="T575" s="165" t="str">
        <f>IFERROR(+VLOOKUP(R575,インプットシート!$B:$Z,21,0),"")</f>
        <v/>
      </c>
      <c r="U575">
        <v>70</v>
      </c>
      <c r="V575" s="165" t="str">
        <f t="shared" si="167"/>
        <v>3年目備品購入費70</v>
      </c>
      <c r="W575" s="165" t="str">
        <f>IFERROR(+VLOOKUP(V575,インプットシート!$B:$Z,25,0),"")</f>
        <v/>
      </c>
      <c r="X575" s="165" t="str">
        <f>IFERROR(+VLOOKUP(V575,インプットシート!$B:$Z,21,0),"")</f>
        <v/>
      </c>
      <c r="Y575">
        <v>70</v>
      </c>
      <c r="Z575" s="165" t="str">
        <f t="shared" si="168"/>
        <v>3年目消耗品費70</v>
      </c>
      <c r="AA575" s="165" t="str">
        <f>IFERROR(+VLOOKUP(Z575,インプットシート!$B:$Z,25,0),"")</f>
        <v/>
      </c>
      <c r="AB575" s="165" t="str">
        <f>IFERROR(+VLOOKUP(Z575,インプットシート!$B:$Z,21,0),"")</f>
        <v/>
      </c>
      <c r="AC575">
        <v>70</v>
      </c>
      <c r="AD575" s="165" t="str">
        <f t="shared" si="169"/>
        <v>3年目借料損料70</v>
      </c>
      <c r="AE575" s="165" t="str">
        <f>IFERROR(+VLOOKUP(AD575,インプットシート!$B:$Z,25,0),"")</f>
        <v/>
      </c>
      <c r="AF575" s="165" t="str">
        <f>IFERROR(+VLOOKUP(AD575,インプットシート!$B:$Z,21,0),"")</f>
        <v/>
      </c>
      <c r="AG575">
        <v>70</v>
      </c>
      <c r="AH575" s="165" t="str">
        <f t="shared" si="170"/>
        <v>3年目印刷製本費70</v>
      </c>
      <c r="AI575" s="165" t="str">
        <f>IFERROR(+VLOOKUP(AH575,インプットシート!$B:$Z,25,0),"")</f>
        <v/>
      </c>
      <c r="AJ575" s="165" t="str">
        <f>IFERROR(+VLOOKUP(AH575,インプットシート!$B:$Z,21,0),"")</f>
        <v/>
      </c>
      <c r="AK575">
        <v>70</v>
      </c>
      <c r="AL575" s="165" t="str">
        <f t="shared" si="171"/>
        <v>3年目通信運搬費70</v>
      </c>
      <c r="AM575" s="165" t="str">
        <f>IFERROR(+VLOOKUP(AL575,インプットシート!$B:$Z,25,0),"")</f>
        <v/>
      </c>
      <c r="AN575" s="165" t="str">
        <f>IFERROR(+VLOOKUP(AL575,インプットシート!$B:$Z,21,0),"")</f>
        <v/>
      </c>
      <c r="AO575">
        <v>70</v>
      </c>
      <c r="AP575" s="165" t="str">
        <f t="shared" si="172"/>
        <v>3年目委託費70</v>
      </c>
      <c r="AQ575" s="165" t="str">
        <f>IFERROR(+VLOOKUP(AP575,インプットシート!$B:$Z,25,0),"")</f>
        <v/>
      </c>
      <c r="AR575" s="165" t="str">
        <f>IFERROR(+VLOOKUP(AP575,インプットシート!$B:$Z,21,0),"")</f>
        <v/>
      </c>
      <c r="AS575">
        <v>70</v>
      </c>
      <c r="AT575" s="165" t="str">
        <f t="shared" si="173"/>
        <v>3年目雑役務費70</v>
      </c>
      <c r="AU575" s="165" t="str">
        <f>IFERROR(+VLOOKUP(AT575,インプットシート!$B:$Z,25,0),"")</f>
        <v/>
      </c>
      <c r="AV575" s="165" t="str">
        <f>IFERROR(+VLOOKUP(AT575,インプットシート!$B:$Z,21,0),"")</f>
        <v/>
      </c>
      <c r="AW575">
        <v>70</v>
      </c>
      <c r="AX575" s="165" t="str">
        <f t="shared" si="174"/>
        <v>3年目保険料70</v>
      </c>
      <c r="AY575" s="165" t="str">
        <f>IFERROR(+VLOOKUP(AX575,インプットシート!$B:$Z,25,0),"")</f>
        <v/>
      </c>
      <c r="AZ575" s="165" t="str">
        <f>IFERROR(+VLOOKUP(AX575,インプットシート!$B:$Z,21,0),"")</f>
        <v/>
      </c>
      <c r="BA575">
        <v>70</v>
      </c>
      <c r="BB575" s="165" t="str">
        <f t="shared" si="175"/>
        <v>3年目その他の経費70</v>
      </c>
      <c r="BC575" s="165" t="str">
        <f>IFERROR(+VLOOKUP(BB575,インプットシート!$B:$Z,25,0),"")</f>
        <v/>
      </c>
      <c r="BD575" s="165" t="str">
        <f>IFERROR(+VLOOKUP(BB575,インプットシート!$B:$Z,21,0),"")</f>
        <v/>
      </c>
      <c r="BE575">
        <v>70</v>
      </c>
      <c r="BF575" s="165" t="str">
        <f t="shared" si="176"/>
        <v>3年目参加費収入70</v>
      </c>
      <c r="BG575" s="165" t="str">
        <f>IFERROR(+VLOOKUP(BF575,インプットシート!$B:$Z,25,0),"")</f>
        <v/>
      </c>
      <c r="BH575" s="165" t="str">
        <f>IFERROR(+VLOOKUP(BF575,インプットシート!$B:$Z,21,0),"")</f>
        <v/>
      </c>
      <c r="BI575">
        <v>70</v>
      </c>
      <c r="BJ575" s="165" t="str">
        <f t="shared" si="177"/>
        <v>3年目寄付金・協賛金収入70</v>
      </c>
      <c r="BK575" s="165" t="str">
        <f>IFERROR(+VLOOKUP(BJ575,インプットシート!$B:$Z,25,0),"")</f>
        <v/>
      </c>
      <c r="BL575" s="165" t="str">
        <f>IFERROR(+VLOOKUP(BJ575,インプットシート!$B:$Z,21,0),"")</f>
        <v/>
      </c>
      <c r="BM575">
        <v>70</v>
      </c>
      <c r="BN575" s="165" t="str">
        <f t="shared" si="178"/>
        <v>3年目一般会計繰入金70</v>
      </c>
      <c r="BO575" s="165" t="str">
        <f>IFERROR(+VLOOKUP(BN575,インプットシート!$B:$Z,25,0),"")</f>
        <v/>
      </c>
      <c r="BP575" s="165" t="str">
        <f>IFERROR(+VLOOKUP(BN575,インプットシート!$B:$Z,21,0),"")</f>
        <v/>
      </c>
      <c r="BQ575">
        <v>70</v>
      </c>
      <c r="BR575" s="165" t="str">
        <f t="shared" si="179"/>
        <v>3年目賃金（職員）70</v>
      </c>
      <c r="BS575" s="165" t="str">
        <f>IFERROR(+VLOOKUP(BR575,インプットシート!$B:$Z,25,0),"")</f>
        <v/>
      </c>
      <c r="BT575" s="165" t="str">
        <f>IFERROR(+VLOOKUP(BR575,インプットシート!$B:$Z,21,0),"")</f>
        <v/>
      </c>
    </row>
    <row r="576" spans="1:72">
      <c r="A576">
        <v>71</v>
      </c>
      <c r="B576" s="165" t="str">
        <f t="shared" si="162"/>
        <v>3年目謝金71</v>
      </c>
      <c r="C576" s="165" t="str">
        <f>IFERROR(+VLOOKUP(B576,インプットシート!$B:$Z,25,0),"")</f>
        <v/>
      </c>
      <c r="D576" s="165" t="str">
        <f>IFERROR(+VLOOKUP(B576,インプットシート!$B:$Z,21,0),"")</f>
        <v/>
      </c>
      <c r="E576">
        <v>71</v>
      </c>
      <c r="F576" s="165" t="str">
        <f t="shared" si="163"/>
        <v>3年目旅費71</v>
      </c>
      <c r="G576" s="165" t="str">
        <f>IFERROR(+VLOOKUP(F576,インプットシート!$B:$Z,25,0),"")</f>
        <v/>
      </c>
      <c r="H576" s="165" t="str">
        <f>IFERROR(+VLOOKUP(F576,インプットシート!$B:$Z,21,0),"")</f>
        <v/>
      </c>
      <c r="I576">
        <v>71</v>
      </c>
      <c r="J576" s="165" t="str">
        <f t="shared" si="164"/>
        <v>3年目賃金（アルバイト）71</v>
      </c>
      <c r="K576" s="165" t="str">
        <f>IFERROR(+VLOOKUP(J576,インプットシート!$B:$Z,25,0),"")</f>
        <v/>
      </c>
      <c r="L576" s="165" t="str">
        <f>IFERROR(+VLOOKUP(J576,インプットシート!$B:$Z,21,0),"")</f>
        <v/>
      </c>
      <c r="M576">
        <v>71</v>
      </c>
      <c r="N576" s="165" t="str">
        <f t="shared" si="165"/>
        <v>3年目家賃71</v>
      </c>
      <c r="O576" s="165" t="str">
        <f>IFERROR(+VLOOKUP(N576,インプットシート!$B:$Z,25,0),"")</f>
        <v/>
      </c>
      <c r="P576" s="165" t="str">
        <f>IFERROR(+VLOOKUP(N576,インプットシート!$B:$Z,21,0),"")</f>
        <v/>
      </c>
      <c r="Q576">
        <v>71</v>
      </c>
      <c r="R576" s="165" t="str">
        <f t="shared" si="166"/>
        <v>3年目光熱水費71</v>
      </c>
      <c r="S576" s="165" t="str">
        <f>IFERROR(+VLOOKUP(R576,インプットシート!$B:$Z,25,0),"")</f>
        <v/>
      </c>
      <c r="T576" s="165" t="str">
        <f>IFERROR(+VLOOKUP(R576,インプットシート!$B:$Z,21,0),"")</f>
        <v/>
      </c>
      <c r="U576">
        <v>71</v>
      </c>
      <c r="V576" s="165" t="str">
        <f t="shared" si="167"/>
        <v>3年目備品購入費71</v>
      </c>
      <c r="W576" s="165" t="str">
        <f>IFERROR(+VLOOKUP(V576,インプットシート!$B:$Z,25,0),"")</f>
        <v/>
      </c>
      <c r="X576" s="165" t="str">
        <f>IFERROR(+VLOOKUP(V576,インプットシート!$B:$Z,21,0),"")</f>
        <v/>
      </c>
      <c r="Y576">
        <v>71</v>
      </c>
      <c r="Z576" s="165" t="str">
        <f t="shared" si="168"/>
        <v>3年目消耗品費71</v>
      </c>
      <c r="AA576" s="165" t="str">
        <f>IFERROR(+VLOOKUP(Z576,インプットシート!$B:$Z,25,0),"")</f>
        <v/>
      </c>
      <c r="AB576" s="165" t="str">
        <f>IFERROR(+VLOOKUP(Z576,インプットシート!$B:$Z,21,0),"")</f>
        <v/>
      </c>
      <c r="AC576">
        <v>71</v>
      </c>
      <c r="AD576" s="165" t="str">
        <f t="shared" si="169"/>
        <v>3年目借料損料71</v>
      </c>
      <c r="AE576" s="165" t="str">
        <f>IFERROR(+VLOOKUP(AD576,インプットシート!$B:$Z,25,0),"")</f>
        <v/>
      </c>
      <c r="AF576" s="165" t="str">
        <f>IFERROR(+VLOOKUP(AD576,インプットシート!$B:$Z,21,0),"")</f>
        <v/>
      </c>
      <c r="AG576">
        <v>71</v>
      </c>
      <c r="AH576" s="165" t="str">
        <f t="shared" si="170"/>
        <v>3年目印刷製本費71</v>
      </c>
      <c r="AI576" s="165" t="str">
        <f>IFERROR(+VLOOKUP(AH576,インプットシート!$B:$Z,25,0),"")</f>
        <v/>
      </c>
      <c r="AJ576" s="165" t="str">
        <f>IFERROR(+VLOOKUP(AH576,インプットシート!$B:$Z,21,0),"")</f>
        <v/>
      </c>
      <c r="AK576">
        <v>71</v>
      </c>
      <c r="AL576" s="165" t="str">
        <f t="shared" si="171"/>
        <v>3年目通信運搬費71</v>
      </c>
      <c r="AM576" s="165" t="str">
        <f>IFERROR(+VLOOKUP(AL576,インプットシート!$B:$Z,25,0),"")</f>
        <v/>
      </c>
      <c r="AN576" s="165" t="str">
        <f>IFERROR(+VLOOKUP(AL576,インプットシート!$B:$Z,21,0),"")</f>
        <v/>
      </c>
      <c r="AO576">
        <v>71</v>
      </c>
      <c r="AP576" s="165" t="str">
        <f t="shared" si="172"/>
        <v>3年目委託費71</v>
      </c>
      <c r="AQ576" s="165" t="str">
        <f>IFERROR(+VLOOKUP(AP576,インプットシート!$B:$Z,25,0),"")</f>
        <v/>
      </c>
      <c r="AR576" s="165" t="str">
        <f>IFERROR(+VLOOKUP(AP576,インプットシート!$B:$Z,21,0),"")</f>
        <v/>
      </c>
      <c r="AS576">
        <v>71</v>
      </c>
      <c r="AT576" s="165" t="str">
        <f t="shared" si="173"/>
        <v>3年目雑役務費71</v>
      </c>
      <c r="AU576" s="165" t="str">
        <f>IFERROR(+VLOOKUP(AT576,インプットシート!$B:$Z,25,0),"")</f>
        <v/>
      </c>
      <c r="AV576" s="165" t="str">
        <f>IFERROR(+VLOOKUP(AT576,インプットシート!$B:$Z,21,0),"")</f>
        <v/>
      </c>
      <c r="AW576">
        <v>71</v>
      </c>
      <c r="AX576" s="165" t="str">
        <f t="shared" si="174"/>
        <v>3年目保険料71</v>
      </c>
      <c r="AY576" s="165" t="str">
        <f>IFERROR(+VLOOKUP(AX576,インプットシート!$B:$Z,25,0),"")</f>
        <v/>
      </c>
      <c r="AZ576" s="165" t="str">
        <f>IFERROR(+VLOOKUP(AX576,インプットシート!$B:$Z,21,0),"")</f>
        <v/>
      </c>
      <c r="BA576">
        <v>71</v>
      </c>
      <c r="BB576" s="165" t="str">
        <f t="shared" si="175"/>
        <v>3年目その他の経費71</v>
      </c>
      <c r="BC576" s="165" t="str">
        <f>IFERROR(+VLOOKUP(BB576,インプットシート!$B:$Z,25,0),"")</f>
        <v/>
      </c>
      <c r="BD576" s="165" t="str">
        <f>IFERROR(+VLOOKUP(BB576,インプットシート!$B:$Z,21,0),"")</f>
        <v/>
      </c>
      <c r="BE576">
        <v>71</v>
      </c>
      <c r="BF576" s="165" t="str">
        <f t="shared" si="176"/>
        <v>3年目参加費収入71</v>
      </c>
      <c r="BG576" s="165" t="str">
        <f>IFERROR(+VLOOKUP(BF576,インプットシート!$B:$Z,25,0),"")</f>
        <v/>
      </c>
      <c r="BH576" s="165" t="str">
        <f>IFERROR(+VLOOKUP(BF576,インプットシート!$B:$Z,21,0),"")</f>
        <v/>
      </c>
      <c r="BI576">
        <v>71</v>
      </c>
      <c r="BJ576" s="165" t="str">
        <f t="shared" si="177"/>
        <v>3年目寄付金・協賛金収入71</v>
      </c>
      <c r="BK576" s="165" t="str">
        <f>IFERROR(+VLOOKUP(BJ576,インプットシート!$B:$Z,25,0),"")</f>
        <v/>
      </c>
      <c r="BL576" s="165" t="str">
        <f>IFERROR(+VLOOKUP(BJ576,インプットシート!$B:$Z,21,0),"")</f>
        <v/>
      </c>
      <c r="BM576">
        <v>71</v>
      </c>
      <c r="BN576" s="165" t="str">
        <f t="shared" si="178"/>
        <v>3年目一般会計繰入金71</v>
      </c>
      <c r="BO576" s="165" t="str">
        <f>IFERROR(+VLOOKUP(BN576,インプットシート!$B:$Z,25,0),"")</f>
        <v/>
      </c>
      <c r="BP576" s="165" t="str">
        <f>IFERROR(+VLOOKUP(BN576,インプットシート!$B:$Z,21,0),"")</f>
        <v/>
      </c>
      <c r="BQ576">
        <v>71</v>
      </c>
      <c r="BR576" s="165" t="str">
        <f t="shared" si="179"/>
        <v>3年目賃金（職員）71</v>
      </c>
      <c r="BS576" s="165" t="str">
        <f>IFERROR(+VLOOKUP(BR576,インプットシート!$B:$Z,25,0),"")</f>
        <v/>
      </c>
      <c r="BT576" s="165" t="str">
        <f>IFERROR(+VLOOKUP(BR576,インプットシート!$B:$Z,21,0),"")</f>
        <v/>
      </c>
    </row>
    <row r="577" spans="1:72">
      <c r="A577">
        <v>72</v>
      </c>
      <c r="B577" s="165" t="str">
        <f t="shared" si="162"/>
        <v>3年目謝金72</v>
      </c>
      <c r="C577" s="165" t="str">
        <f>IFERROR(+VLOOKUP(B577,インプットシート!$B:$Z,25,0),"")</f>
        <v/>
      </c>
      <c r="D577" s="165" t="str">
        <f>IFERROR(+VLOOKUP(B577,インプットシート!$B:$Z,21,0),"")</f>
        <v/>
      </c>
      <c r="E577">
        <v>72</v>
      </c>
      <c r="F577" s="165" t="str">
        <f t="shared" si="163"/>
        <v>3年目旅費72</v>
      </c>
      <c r="G577" s="165" t="str">
        <f>IFERROR(+VLOOKUP(F577,インプットシート!$B:$Z,25,0),"")</f>
        <v/>
      </c>
      <c r="H577" s="165" t="str">
        <f>IFERROR(+VLOOKUP(F577,インプットシート!$B:$Z,21,0),"")</f>
        <v/>
      </c>
      <c r="I577">
        <v>72</v>
      </c>
      <c r="J577" s="165" t="str">
        <f t="shared" si="164"/>
        <v>3年目賃金（アルバイト）72</v>
      </c>
      <c r="K577" s="165" t="str">
        <f>IFERROR(+VLOOKUP(J577,インプットシート!$B:$Z,25,0),"")</f>
        <v/>
      </c>
      <c r="L577" s="165" t="str">
        <f>IFERROR(+VLOOKUP(J577,インプットシート!$B:$Z,21,0),"")</f>
        <v/>
      </c>
      <c r="M577">
        <v>72</v>
      </c>
      <c r="N577" s="165" t="str">
        <f t="shared" si="165"/>
        <v>3年目家賃72</v>
      </c>
      <c r="O577" s="165" t="str">
        <f>IFERROR(+VLOOKUP(N577,インプットシート!$B:$Z,25,0),"")</f>
        <v/>
      </c>
      <c r="P577" s="165" t="str">
        <f>IFERROR(+VLOOKUP(N577,インプットシート!$B:$Z,21,0),"")</f>
        <v/>
      </c>
      <c r="Q577">
        <v>72</v>
      </c>
      <c r="R577" s="165" t="str">
        <f t="shared" si="166"/>
        <v>3年目光熱水費72</v>
      </c>
      <c r="S577" s="165" t="str">
        <f>IFERROR(+VLOOKUP(R577,インプットシート!$B:$Z,25,0),"")</f>
        <v/>
      </c>
      <c r="T577" s="165" t="str">
        <f>IFERROR(+VLOOKUP(R577,インプットシート!$B:$Z,21,0),"")</f>
        <v/>
      </c>
      <c r="U577">
        <v>72</v>
      </c>
      <c r="V577" s="165" t="str">
        <f t="shared" si="167"/>
        <v>3年目備品購入費72</v>
      </c>
      <c r="W577" s="165" t="str">
        <f>IFERROR(+VLOOKUP(V577,インプットシート!$B:$Z,25,0),"")</f>
        <v/>
      </c>
      <c r="X577" s="165" t="str">
        <f>IFERROR(+VLOOKUP(V577,インプットシート!$B:$Z,21,0),"")</f>
        <v/>
      </c>
      <c r="Y577">
        <v>72</v>
      </c>
      <c r="Z577" s="165" t="str">
        <f t="shared" si="168"/>
        <v>3年目消耗品費72</v>
      </c>
      <c r="AA577" s="165" t="str">
        <f>IFERROR(+VLOOKUP(Z577,インプットシート!$B:$Z,25,0),"")</f>
        <v/>
      </c>
      <c r="AB577" s="165" t="str">
        <f>IFERROR(+VLOOKUP(Z577,インプットシート!$B:$Z,21,0),"")</f>
        <v/>
      </c>
      <c r="AC577">
        <v>72</v>
      </c>
      <c r="AD577" s="165" t="str">
        <f t="shared" si="169"/>
        <v>3年目借料損料72</v>
      </c>
      <c r="AE577" s="165" t="str">
        <f>IFERROR(+VLOOKUP(AD577,インプットシート!$B:$Z,25,0),"")</f>
        <v/>
      </c>
      <c r="AF577" s="165" t="str">
        <f>IFERROR(+VLOOKUP(AD577,インプットシート!$B:$Z,21,0),"")</f>
        <v/>
      </c>
      <c r="AG577">
        <v>72</v>
      </c>
      <c r="AH577" s="165" t="str">
        <f t="shared" si="170"/>
        <v>3年目印刷製本費72</v>
      </c>
      <c r="AI577" s="165" t="str">
        <f>IFERROR(+VLOOKUP(AH577,インプットシート!$B:$Z,25,0),"")</f>
        <v/>
      </c>
      <c r="AJ577" s="165" t="str">
        <f>IFERROR(+VLOOKUP(AH577,インプットシート!$B:$Z,21,0),"")</f>
        <v/>
      </c>
      <c r="AK577">
        <v>72</v>
      </c>
      <c r="AL577" s="165" t="str">
        <f t="shared" si="171"/>
        <v>3年目通信運搬費72</v>
      </c>
      <c r="AM577" s="165" t="str">
        <f>IFERROR(+VLOOKUP(AL577,インプットシート!$B:$Z,25,0),"")</f>
        <v/>
      </c>
      <c r="AN577" s="165" t="str">
        <f>IFERROR(+VLOOKUP(AL577,インプットシート!$B:$Z,21,0),"")</f>
        <v/>
      </c>
      <c r="AO577">
        <v>72</v>
      </c>
      <c r="AP577" s="165" t="str">
        <f t="shared" si="172"/>
        <v>3年目委託費72</v>
      </c>
      <c r="AQ577" s="165" t="str">
        <f>IFERROR(+VLOOKUP(AP577,インプットシート!$B:$Z,25,0),"")</f>
        <v/>
      </c>
      <c r="AR577" s="165" t="str">
        <f>IFERROR(+VLOOKUP(AP577,インプットシート!$B:$Z,21,0),"")</f>
        <v/>
      </c>
      <c r="AS577">
        <v>72</v>
      </c>
      <c r="AT577" s="165" t="str">
        <f t="shared" si="173"/>
        <v>3年目雑役務費72</v>
      </c>
      <c r="AU577" s="165" t="str">
        <f>IFERROR(+VLOOKUP(AT577,インプットシート!$B:$Z,25,0),"")</f>
        <v/>
      </c>
      <c r="AV577" s="165" t="str">
        <f>IFERROR(+VLOOKUP(AT577,インプットシート!$B:$Z,21,0),"")</f>
        <v/>
      </c>
      <c r="AW577">
        <v>72</v>
      </c>
      <c r="AX577" s="165" t="str">
        <f t="shared" si="174"/>
        <v>3年目保険料72</v>
      </c>
      <c r="AY577" s="165" t="str">
        <f>IFERROR(+VLOOKUP(AX577,インプットシート!$B:$Z,25,0),"")</f>
        <v/>
      </c>
      <c r="AZ577" s="165" t="str">
        <f>IFERROR(+VLOOKUP(AX577,インプットシート!$B:$Z,21,0),"")</f>
        <v/>
      </c>
      <c r="BA577">
        <v>72</v>
      </c>
      <c r="BB577" s="165" t="str">
        <f t="shared" si="175"/>
        <v>3年目その他の経費72</v>
      </c>
      <c r="BC577" s="165" t="str">
        <f>IFERROR(+VLOOKUP(BB577,インプットシート!$B:$Z,25,0),"")</f>
        <v/>
      </c>
      <c r="BD577" s="165" t="str">
        <f>IFERROR(+VLOOKUP(BB577,インプットシート!$B:$Z,21,0),"")</f>
        <v/>
      </c>
      <c r="BE577">
        <v>72</v>
      </c>
      <c r="BF577" s="165" t="str">
        <f t="shared" si="176"/>
        <v>3年目参加費収入72</v>
      </c>
      <c r="BG577" s="165" t="str">
        <f>IFERROR(+VLOOKUP(BF577,インプットシート!$B:$Z,25,0),"")</f>
        <v/>
      </c>
      <c r="BH577" s="165" t="str">
        <f>IFERROR(+VLOOKUP(BF577,インプットシート!$B:$Z,21,0),"")</f>
        <v/>
      </c>
      <c r="BI577">
        <v>72</v>
      </c>
      <c r="BJ577" s="165" t="str">
        <f t="shared" si="177"/>
        <v>3年目寄付金・協賛金収入72</v>
      </c>
      <c r="BK577" s="165" t="str">
        <f>IFERROR(+VLOOKUP(BJ577,インプットシート!$B:$Z,25,0),"")</f>
        <v/>
      </c>
      <c r="BL577" s="165" t="str">
        <f>IFERROR(+VLOOKUP(BJ577,インプットシート!$B:$Z,21,0),"")</f>
        <v/>
      </c>
      <c r="BM577">
        <v>72</v>
      </c>
      <c r="BN577" s="165" t="str">
        <f t="shared" si="178"/>
        <v>3年目一般会計繰入金72</v>
      </c>
      <c r="BO577" s="165" t="str">
        <f>IFERROR(+VLOOKUP(BN577,インプットシート!$B:$Z,25,0),"")</f>
        <v/>
      </c>
      <c r="BP577" s="165" t="str">
        <f>IFERROR(+VLOOKUP(BN577,インプットシート!$B:$Z,21,0),"")</f>
        <v/>
      </c>
      <c r="BQ577">
        <v>72</v>
      </c>
      <c r="BR577" s="165" t="str">
        <f t="shared" si="179"/>
        <v>3年目賃金（職員）72</v>
      </c>
      <c r="BS577" s="165" t="str">
        <f>IFERROR(+VLOOKUP(BR577,インプットシート!$B:$Z,25,0),"")</f>
        <v/>
      </c>
      <c r="BT577" s="165" t="str">
        <f>IFERROR(+VLOOKUP(BR577,インプットシート!$B:$Z,21,0),"")</f>
        <v/>
      </c>
    </row>
    <row r="578" spans="1:72">
      <c r="A578">
        <v>73</v>
      </c>
      <c r="B578" s="165" t="str">
        <f t="shared" si="162"/>
        <v>3年目謝金73</v>
      </c>
      <c r="C578" s="165" t="str">
        <f>IFERROR(+VLOOKUP(B578,インプットシート!$B:$Z,25,0),"")</f>
        <v/>
      </c>
      <c r="D578" s="165" t="str">
        <f>IFERROR(+VLOOKUP(B578,インプットシート!$B:$Z,21,0),"")</f>
        <v/>
      </c>
      <c r="E578">
        <v>73</v>
      </c>
      <c r="F578" s="165" t="str">
        <f t="shared" si="163"/>
        <v>3年目旅費73</v>
      </c>
      <c r="G578" s="165" t="str">
        <f>IFERROR(+VLOOKUP(F578,インプットシート!$B:$Z,25,0),"")</f>
        <v/>
      </c>
      <c r="H578" s="165" t="str">
        <f>IFERROR(+VLOOKUP(F578,インプットシート!$B:$Z,21,0),"")</f>
        <v/>
      </c>
      <c r="I578">
        <v>73</v>
      </c>
      <c r="J578" s="165" t="str">
        <f t="shared" si="164"/>
        <v>3年目賃金（アルバイト）73</v>
      </c>
      <c r="K578" s="165" t="str">
        <f>IFERROR(+VLOOKUP(J578,インプットシート!$B:$Z,25,0),"")</f>
        <v/>
      </c>
      <c r="L578" s="165" t="str">
        <f>IFERROR(+VLOOKUP(J578,インプットシート!$B:$Z,21,0),"")</f>
        <v/>
      </c>
      <c r="M578">
        <v>73</v>
      </c>
      <c r="N578" s="165" t="str">
        <f t="shared" si="165"/>
        <v>3年目家賃73</v>
      </c>
      <c r="O578" s="165" t="str">
        <f>IFERROR(+VLOOKUP(N578,インプットシート!$B:$Z,25,0),"")</f>
        <v/>
      </c>
      <c r="P578" s="165" t="str">
        <f>IFERROR(+VLOOKUP(N578,インプットシート!$B:$Z,21,0),"")</f>
        <v/>
      </c>
      <c r="Q578">
        <v>73</v>
      </c>
      <c r="R578" s="165" t="str">
        <f t="shared" si="166"/>
        <v>3年目光熱水費73</v>
      </c>
      <c r="S578" s="165" t="str">
        <f>IFERROR(+VLOOKUP(R578,インプットシート!$B:$Z,25,0),"")</f>
        <v/>
      </c>
      <c r="T578" s="165" t="str">
        <f>IFERROR(+VLOOKUP(R578,インプットシート!$B:$Z,21,0),"")</f>
        <v/>
      </c>
      <c r="U578">
        <v>73</v>
      </c>
      <c r="V578" s="165" t="str">
        <f t="shared" si="167"/>
        <v>3年目備品購入費73</v>
      </c>
      <c r="W578" s="165" t="str">
        <f>IFERROR(+VLOOKUP(V578,インプットシート!$B:$Z,25,0),"")</f>
        <v/>
      </c>
      <c r="X578" s="165" t="str">
        <f>IFERROR(+VLOOKUP(V578,インプットシート!$B:$Z,21,0),"")</f>
        <v/>
      </c>
      <c r="Y578">
        <v>73</v>
      </c>
      <c r="Z578" s="165" t="str">
        <f t="shared" si="168"/>
        <v>3年目消耗品費73</v>
      </c>
      <c r="AA578" s="165" t="str">
        <f>IFERROR(+VLOOKUP(Z578,インプットシート!$B:$Z,25,0),"")</f>
        <v/>
      </c>
      <c r="AB578" s="165" t="str">
        <f>IFERROR(+VLOOKUP(Z578,インプットシート!$B:$Z,21,0),"")</f>
        <v/>
      </c>
      <c r="AC578">
        <v>73</v>
      </c>
      <c r="AD578" s="165" t="str">
        <f t="shared" si="169"/>
        <v>3年目借料損料73</v>
      </c>
      <c r="AE578" s="165" t="str">
        <f>IFERROR(+VLOOKUP(AD578,インプットシート!$B:$Z,25,0),"")</f>
        <v/>
      </c>
      <c r="AF578" s="165" t="str">
        <f>IFERROR(+VLOOKUP(AD578,インプットシート!$B:$Z,21,0),"")</f>
        <v/>
      </c>
      <c r="AG578">
        <v>73</v>
      </c>
      <c r="AH578" s="165" t="str">
        <f t="shared" si="170"/>
        <v>3年目印刷製本費73</v>
      </c>
      <c r="AI578" s="165" t="str">
        <f>IFERROR(+VLOOKUP(AH578,インプットシート!$B:$Z,25,0),"")</f>
        <v/>
      </c>
      <c r="AJ578" s="165" t="str">
        <f>IFERROR(+VLOOKUP(AH578,インプットシート!$B:$Z,21,0),"")</f>
        <v/>
      </c>
      <c r="AK578">
        <v>73</v>
      </c>
      <c r="AL578" s="165" t="str">
        <f t="shared" si="171"/>
        <v>3年目通信運搬費73</v>
      </c>
      <c r="AM578" s="165" t="str">
        <f>IFERROR(+VLOOKUP(AL578,インプットシート!$B:$Z,25,0),"")</f>
        <v/>
      </c>
      <c r="AN578" s="165" t="str">
        <f>IFERROR(+VLOOKUP(AL578,インプットシート!$B:$Z,21,0),"")</f>
        <v/>
      </c>
      <c r="AO578">
        <v>73</v>
      </c>
      <c r="AP578" s="165" t="str">
        <f t="shared" si="172"/>
        <v>3年目委託費73</v>
      </c>
      <c r="AQ578" s="165" t="str">
        <f>IFERROR(+VLOOKUP(AP578,インプットシート!$B:$Z,25,0),"")</f>
        <v/>
      </c>
      <c r="AR578" s="165" t="str">
        <f>IFERROR(+VLOOKUP(AP578,インプットシート!$B:$Z,21,0),"")</f>
        <v/>
      </c>
      <c r="AS578">
        <v>73</v>
      </c>
      <c r="AT578" s="165" t="str">
        <f t="shared" si="173"/>
        <v>3年目雑役務費73</v>
      </c>
      <c r="AU578" s="165" t="str">
        <f>IFERROR(+VLOOKUP(AT578,インプットシート!$B:$Z,25,0),"")</f>
        <v/>
      </c>
      <c r="AV578" s="165" t="str">
        <f>IFERROR(+VLOOKUP(AT578,インプットシート!$B:$Z,21,0),"")</f>
        <v/>
      </c>
      <c r="AW578">
        <v>73</v>
      </c>
      <c r="AX578" s="165" t="str">
        <f t="shared" si="174"/>
        <v>3年目保険料73</v>
      </c>
      <c r="AY578" s="165" t="str">
        <f>IFERROR(+VLOOKUP(AX578,インプットシート!$B:$Z,25,0),"")</f>
        <v/>
      </c>
      <c r="AZ578" s="165" t="str">
        <f>IFERROR(+VLOOKUP(AX578,インプットシート!$B:$Z,21,0),"")</f>
        <v/>
      </c>
      <c r="BA578">
        <v>73</v>
      </c>
      <c r="BB578" s="165" t="str">
        <f t="shared" si="175"/>
        <v>3年目その他の経費73</v>
      </c>
      <c r="BC578" s="165" t="str">
        <f>IFERROR(+VLOOKUP(BB578,インプットシート!$B:$Z,25,0),"")</f>
        <v/>
      </c>
      <c r="BD578" s="165" t="str">
        <f>IFERROR(+VLOOKUP(BB578,インプットシート!$B:$Z,21,0),"")</f>
        <v/>
      </c>
      <c r="BE578">
        <v>73</v>
      </c>
      <c r="BF578" s="165" t="str">
        <f t="shared" si="176"/>
        <v>3年目参加費収入73</v>
      </c>
      <c r="BG578" s="165" t="str">
        <f>IFERROR(+VLOOKUP(BF578,インプットシート!$B:$Z,25,0),"")</f>
        <v/>
      </c>
      <c r="BH578" s="165" t="str">
        <f>IFERROR(+VLOOKUP(BF578,インプットシート!$B:$Z,21,0),"")</f>
        <v/>
      </c>
      <c r="BI578">
        <v>73</v>
      </c>
      <c r="BJ578" s="165" t="str">
        <f t="shared" si="177"/>
        <v>3年目寄付金・協賛金収入73</v>
      </c>
      <c r="BK578" s="165" t="str">
        <f>IFERROR(+VLOOKUP(BJ578,インプットシート!$B:$Z,25,0),"")</f>
        <v/>
      </c>
      <c r="BL578" s="165" t="str">
        <f>IFERROR(+VLOOKUP(BJ578,インプットシート!$B:$Z,21,0),"")</f>
        <v/>
      </c>
      <c r="BM578">
        <v>73</v>
      </c>
      <c r="BN578" s="165" t="str">
        <f t="shared" si="178"/>
        <v>3年目一般会計繰入金73</v>
      </c>
      <c r="BO578" s="165" t="str">
        <f>IFERROR(+VLOOKUP(BN578,インプットシート!$B:$Z,25,0),"")</f>
        <v/>
      </c>
      <c r="BP578" s="165" t="str">
        <f>IFERROR(+VLOOKUP(BN578,インプットシート!$B:$Z,21,0),"")</f>
        <v/>
      </c>
      <c r="BQ578">
        <v>73</v>
      </c>
      <c r="BR578" s="165" t="str">
        <f t="shared" si="179"/>
        <v>3年目賃金（職員）73</v>
      </c>
      <c r="BS578" s="165" t="str">
        <f>IFERROR(+VLOOKUP(BR578,インプットシート!$B:$Z,25,0),"")</f>
        <v/>
      </c>
      <c r="BT578" s="165" t="str">
        <f>IFERROR(+VLOOKUP(BR578,インプットシート!$B:$Z,21,0),"")</f>
        <v/>
      </c>
    </row>
    <row r="579" spans="1:72">
      <c r="A579">
        <v>74</v>
      </c>
      <c r="B579" s="165" t="str">
        <f t="shared" si="162"/>
        <v>3年目謝金74</v>
      </c>
      <c r="C579" s="165" t="str">
        <f>IFERROR(+VLOOKUP(B579,インプットシート!$B:$Z,25,0),"")</f>
        <v/>
      </c>
      <c r="D579" s="165" t="str">
        <f>IFERROR(+VLOOKUP(B579,インプットシート!$B:$Z,21,0),"")</f>
        <v/>
      </c>
      <c r="E579">
        <v>74</v>
      </c>
      <c r="F579" s="165" t="str">
        <f t="shared" si="163"/>
        <v>3年目旅費74</v>
      </c>
      <c r="G579" s="165" t="str">
        <f>IFERROR(+VLOOKUP(F579,インプットシート!$B:$Z,25,0),"")</f>
        <v/>
      </c>
      <c r="H579" s="165" t="str">
        <f>IFERROR(+VLOOKUP(F579,インプットシート!$B:$Z,21,0),"")</f>
        <v/>
      </c>
      <c r="I579">
        <v>74</v>
      </c>
      <c r="J579" s="165" t="str">
        <f t="shared" si="164"/>
        <v>3年目賃金（アルバイト）74</v>
      </c>
      <c r="K579" s="165" t="str">
        <f>IFERROR(+VLOOKUP(J579,インプットシート!$B:$Z,25,0),"")</f>
        <v/>
      </c>
      <c r="L579" s="165" t="str">
        <f>IFERROR(+VLOOKUP(J579,インプットシート!$B:$Z,21,0),"")</f>
        <v/>
      </c>
      <c r="M579">
        <v>74</v>
      </c>
      <c r="N579" s="165" t="str">
        <f t="shared" si="165"/>
        <v>3年目家賃74</v>
      </c>
      <c r="O579" s="165" t="str">
        <f>IFERROR(+VLOOKUP(N579,インプットシート!$B:$Z,25,0),"")</f>
        <v/>
      </c>
      <c r="P579" s="165" t="str">
        <f>IFERROR(+VLOOKUP(N579,インプットシート!$B:$Z,21,0),"")</f>
        <v/>
      </c>
      <c r="Q579">
        <v>74</v>
      </c>
      <c r="R579" s="165" t="str">
        <f t="shared" si="166"/>
        <v>3年目光熱水費74</v>
      </c>
      <c r="S579" s="165" t="str">
        <f>IFERROR(+VLOOKUP(R579,インプットシート!$B:$Z,25,0),"")</f>
        <v/>
      </c>
      <c r="T579" s="165" t="str">
        <f>IFERROR(+VLOOKUP(R579,インプットシート!$B:$Z,21,0),"")</f>
        <v/>
      </c>
      <c r="U579">
        <v>74</v>
      </c>
      <c r="V579" s="165" t="str">
        <f t="shared" si="167"/>
        <v>3年目備品購入費74</v>
      </c>
      <c r="W579" s="165" t="str">
        <f>IFERROR(+VLOOKUP(V579,インプットシート!$B:$Z,25,0),"")</f>
        <v/>
      </c>
      <c r="X579" s="165" t="str">
        <f>IFERROR(+VLOOKUP(V579,インプットシート!$B:$Z,21,0),"")</f>
        <v/>
      </c>
      <c r="Y579">
        <v>74</v>
      </c>
      <c r="Z579" s="165" t="str">
        <f t="shared" si="168"/>
        <v>3年目消耗品費74</v>
      </c>
      <c r="AA579" s="165" t="str">
        <f>IFERROR(+VLOOKUP(Z579,インプットシート!$B:$Z,25,0),"")</f>
        <v/>
      </c>
      <c r="AB579" s="165" t="str">
        <f>IFERROR(+VLOOKUP(Z579,インプットシート!$B:$Z,21,0),"")</f>
        <v/>
      </c>
      <c r="AC579">
        <v>74</v>
      </c>
      <c r="AD579" s="165" t="str">
        <f t="shared" si="169"/>
        <v>3年目借料損料74</v>
      </c>
      <c r="AE579" s="165" t="str">
        <f>IFERROR(+VLOOKUP(AD579,インプットシート!$B:$Z,25,0),"")</f>
        <v/>
      </c>
      <c r="AF579" s="165" t="str">
        <f>IFERROR(+VLOOKUP(AD579,インプットシート!$B:$Z,21,0),"")</f>
        <v/>
      </c>
      <c r="AG579">
        <v>74</v>
      </c>
      <c r="AH579" s="165" t="str">
        <f t="shared" si="170"/>
        <v>3年目印刷製本費74</v>
      </c>
      <c r="AI579" s="165" t="str">
        <f>IFERROR(+VLOOKUP(AH579,インプットシート!$B:$Z,25,0),"")</f>
        <v/>
      </c>
      <c r="AJ579" s="165" t="str">
        <f>IFERROR(+VLOOKUP(AH579,インプットシート!$B:$Z,21,0),"")</f>
        <v/>
      </c>
      <c r="AK579">
        <v>74</v>
      </c>
      <c r="AL579" s="165" t="str">
        <f t="shared" si="171"/>
        <v>3年目通信運搬費74</v>
      </c>
      <c r="AM579" s="165" t="str">
        <f>IFERROR(+VLOOKUP(AL579,インプットシート!$B:$Z,25,0),"")</f>
        <v/>
      </c>
      <c r="AN579" s="165" t="str">
        <f>IFERROR(+VLOOKUP(AL579,インプットシート!$B:$Z,21,0),"")</f>
        <v/>
      </c>
      <c r="AO579">
        <v>74</v>
      </c>
      <c r="AP579" s="165" t="str">
        <f t="shared" si="172"/>
        <v>3年目委託費74</v>
      </c>
      <c r="AQ579" s="165" t="str">
        <f>IFERROR(+VLOOKUP(AP579,インプットシート!$B:$Z,25,0),"")</f>
        <v/>
      </c>
      <c r="AR579" s="165" t="str">
        <f>IFERROR(+VLOOKUP(AP579,インプットシート!$B:$Z,21,0),"")</f>
        <v/>
      </c>
      <c r="AS579">
        <v>74</v>
      </c>
      <c r="AT579" s="165" t="str">
        <f t="shared" si="173"/>
        <v>3年目雑役務費74</v>
      </c>
      <c r="AU579" s="165" t="str">
        <f>IFERROR(+VLOOKUP(AT579,インプットシート!$B:$Z,25,0),"")</f>
        <v/>
      </c>
      <c r="AV579" s="165" t="str">
        <f>IFERROR(+VLOOKUP(AT579,インプットシート!$B:$Z,21,0),"")</f>
        <v/>
      </c>
      <c r="AW579">
        <v>74</v>
      </c>
      <c r="AX579" s="165" t="str">
        <f t="shared" si="174"/>
        <v>3年目保険料74</v>
      </c>
      <c r="AY579" s="165" t="str">
        <f>IFERROR(+VLOOKUP(AX579,インプットシート!$B:$Z,25,0),"")</f>
        <v/>
      </c>
      <c r="AZ579" s="165" t="str">
        <f>IFERROR(+VLOOKUP(AX579,インプットシート!$B:$Z,21,0),"")</f>
        <v/>
      </c>
      <c r="BA579">
        <v>74</v>
      </c>
      <c r="BB579" s="165" t="str">
        <f t="shared" si="175"/>
        <v>3年目その他の経費74</v>
      </c>
      <c r="BC579" s="165" t="str">
        <f>IFERROR(+VLOOKUP(BB579,インプットシート!$B:$Z,25,0),"")</f>
        <v/>
      </c>
      <c r="BD579" s="165" t="str">
        <f>IFERROR(+VLOOKUP(BB579,インプットシート!$B:$Z,21,0),"")</f>
        <v/>
      </c>
      <c r="BE579">
        <v>74</v>
      </c>
      <c r="BF579" s="165" t="str">
        <f t="shared" si="176"/>
        <v>3年目参加費収入74</v>
      </c>
      <c r="BG579" s="165" t="str">
        <f>IFERROR(+VLOOKUP(BF579,インプットシート!$B:$Z,25,0),"")</f>
        <v/>
      </c>
      <c r="BH579" s="165" t="str">
        <f>IFERROR(+VLOOKUP(BF579,インプットシート!$B:$Z,21,0),"")</f>
        <v/>
      </c>
      <c r="BI579">
        <v>74</v>
      </c>
      <c r="BJ579" s="165" t="str">
        <f t="shared" si="177"/>
        <v>3年目寄付金・協賛金収入74</v>
      </c>
      <c r="BK579" s="165" t="str">
        <f>IFERROR(+VLOOKUP(BJ579,インプットシート!$B:$Z,25,0),"")</f>
        <v/>
      </c>
      <c r="BL579" s="165" t="str">
        <f>IFERROR(+VLOOKUP(BJ579,インプットシート!$B:$Z,21,0),"")</f>
        <v/>
      </c>
      <c r="BM579">
        <v>74</v>
      </c>
      <c r="BN579" s="165" t="str">
        <f t="shared" si="178"/>
        <v>3年目一般会計繰入金74</v>
      </c>
      <c r="BO579" s="165" t="str">
        <f>IFERROR(+VLOOKUP(BN579,インプットシート!$B:$Z,25,0),"")</f>
        <v/>
      </c>
      <c r="BP579" s="165" t="str">
        <f>IFERROR(+VLOOKUP(BN579,インプットシート!$B:$Z,21,0),"")</f>
        <v/>
      </c>
      <c r="BQ579">
        <v>74</v>
      </c>
      <c r="BR579" s="165" t="str">
        <f t="shared" si="179"/>
        <v>3年目賃金（職員）74</v>
      </c>
      <c r="BS579" s="165" t="str">
        <f>IFERROR(+VLOOKUP(BR579,インプットシート!$B:$Z,25,0),"")</f>
        <v/>
      </c>
      <c r="BT579" s="165" t="str">
        <f>IFERROR(+VLOOKUP(BR579,インプットシート!$B:$Z,21,0),"")</f>
        <v/>
      </c>
    </row>
    <row r="580" spans="1:72">
      <c r="A580">
        <v>75</v>
      </c>
      <c r="B580" s="165" t="str">
        <f t="shared" si="162"/>
        <v>3年目謝金75</v>
      </c>
      <c r="C580" s="165" t="str">
        <f>IFERROR(+VLOOKUP(B580,インプットシート!$B:$Z,25,0),"")</f>
        <v/>
      </c>
      <c r="D580" s="165" t="str">
        <f>IFERROR(+VLOOKUP(B580,インプットシート!$B:$Z,21,0),"")</f>
        <v/>
      </c>
      <c r="E580">
        <v>75</v>
      </c>
      <c r="F580" s="165" t="str">
        <f t="shared" si="163"/>
        <v>3年目旅費75</v>
      </c>
      <c r="G580" s="165" t="str">
        <f>IFERROR(+VLOOKUP(F580,インプットシート!$B:$Z,25,0),"")</f>
        <v/>
      </c>
      <c r="H580" s="165" t="str">
        <f>IFERROR(+VLOOKUP(F580,インプットシート!$B:$Z,21,0),"")</f>
        <v/>
      </c>
      <c r="I580">
        <v>75</v>
      </c>
      <c r="J580" s="165" t="str">
        <f t="shared" si="164"/>
        <v>3年目賃金（アルバイト）75</v>
      </c>
      <c r="K580" s="165" t="str">
        <f>IFERROR(+VLOOKUP(J580,インプットシート!$B:$Z,25,0),"")</f>
        <v/>
      </c>
      <c r="L580" s="165" t="str">
        <f>IFERROR(+VLOOKUP(J580,インプットシート!$B:$Z,21,0),"")</f>
        <v/>
      </c>
      <c r="M580">
        <v>75</v>
      </c>
      <c r="N580" s="165" t="str">
        <f t="shared" si="165"/>
        <v>3年目家賃75</v>
      </c>
      <c r="O580" s="165" t="str">
        <f>IFERROR(+VLOOKUP(N580,インプットシート!$B:$Z,25,0),"")</f>
        <v/>
      </c>
      <c r="P580" s="165" t="str">
        <f>IFERROR(+VLOOKUP(N580,インプットシート!$B:$Z,21,0),"")</f>
        <v/>
      </c>
      <c r="Q580">
        <v>75</v>
      </c>
      <c r="R580" s="165" t="str">
        <f t="shared" si="166"/>
        <v>3年目光熱水費75</v>
      </c>
      <c r="S580" s="165" t="str">
        <f>IFERROR(+VLOOKUP(R580,インプットシート!$B:$Z,25,0),"")</f>
        <v/>
      </c>
      <c r="T580" s="165" t="str">
        <f>IFERROR(+VLOOKUP(R580,インプットシート!$B:$Z,21,0),"")</f>
        <v/>
      </c>
      <c r="U580">
        <v>75</v>
      </c>
      <c r="V580" s="165" t="str">
        <f t="shared" si="167"/>
        <v>3年目備品購入費75</v>
      </c>
      <c r="W580" s="165" t="str">
        <f>IFERROR(+VLOOKUP(V580,インプットシート!$B:$Z,25,0),"")</f>
        <v/>
      </c>
      <c r="X580" s="165" t="str">
        <f>IFERROR(+VLOOKUP(V580,インプットシート!$B:$Z,21,0),"")</f>
        <v/>
      </c>
      <c r="Y580">
        <v>75</v>
      </c>
      <c r="Z580" s="165" t="str">
        <f t="shared" si="168"/>
        <v>3年目消耗品費75</v>
      </c>
      <c r="AA580" s="165" t="str">
        <f>IFERROR(+VLOOKUP(Z580,インプットシート!$B:$Z,25,0),"")</f>
        <v/>
      </c>
      <c r="AB580" s="165" t="str">
        <f>IFERROR(+VLOOKUP(Z580,インプットシート!$B:$Z,21,0),"")</f>
        <v/>
      </c>
      <c r="AC580">
        <v>75</v>
      </c>
      <c r="AD580" s="165" t="str">
        <f t="shared" si="169"/>
        <v>3年目借料損料75</v>
      </c>
      <c r="AE580" s="165" t="str">
        <f>IFERROR(+VLOOKUP(AD580,インプットシート!$B:$Z,25,0),"")</f>
        <v/>
      </c>
      <c r="AF580" s="165" t="str">
        <f>IFERROR(+VLOOKUP(AD580,インプットシート!$B:$Z,21,0),"")</f>
        <v/>
      </c>
      <c r="AG580">
        <v>75</v>
      </c>
      <c r="AH580" s="165" t="str">
        <f t="shared" si="170"/>
        <v>3年目印刷製本費75</v>
      </c>
      <c r="AI580" s="165" t="str">
        <f>IFERROR(+VLOOKUP(AH580,インプットシート!$B:$Z,25,0),"")</f>
        <v/>
      </c>
      <c r="AJ580" s="165" t="str">
        <f>IFERROR(+VLOOKUP(AH580,インプットシート!$B:$Z,21,0),"")</f>
        <v/>
      </c>
      <c r="AK580">
        <v>75</v>
      </c>
      <c r="AL580" s="165" t="str">
        <f t="shared" si="171"/>
        <v>3年目通信運搬費75</v>
      </c>
      <c r="AM580" s="165" t="str">
        <f>IFERROR(+VLOOKUP(AL580,インプットシート!$B:$Z,25,0),"")</f>
        <v/>
      </c>
      <c r="AN580" s="165" t="str">
        <f>IFERROR(+VLOOKUP(AL580,インプットシート!$B:$Z,21,0),"")</f>
        <v/>
      </c>
      <c r="AO580">
        <v>75</v>
      </c>
      <c r="AP580" s="165" t="str">
        <f t="shared" si="172"/>
        <v>3年目委託費75</v>
      </c>
      <c r="AQ580" s="165" t="str">
        <f>IFERROR(+VLOOKUP(AP580,インプットシート!$B:$Z,25,0),"")</f>
        <v/>
      </c>
      <c r="AR580" s="165" t="str">
        <f>IFERROR(+VLOOKUP(AP580,インプットシート!$B:$Z,21,0),"")</f>
        <v/>
      </c>
      <c r="AS580">
        <v>75</v>
      </c>
      <c r="AT580" s="165" t="str">
        <f t="shared" si="173"/>
        <v>3年目雑役務費75</v>
      </c>
      <c r="AU580" s="165" t="str">
        <f>IFERROR(+VLOOKUP(AT580,インプットシート!$B:$Z,25,0),"")</f>
        <v/>
      </c>
      <c r="AV580" s="165" t="str">
        <f>IFERROR(+VLOOKUP(AT580,インプットシート!$B:$Z,21,0),"")</f>
        <v/>
      </c>
      <c r="AW580">
        <v>75</v>
      </c>
      <c r="AX580" s="165" t="str">
        <f t="shared" si="174"/>
        <v>3年目保険料75</v>
      </c>
      <c r="AY580" s="165" t="str">
        <f>IFERROR(+VLOOKUP(AX580,インプットシート!$B:$Z,25,0),"")</f>
        <v/>
      </c>
      <c r="AZ580" s="165" t="str">
        <f>IFERROR(+VLOOKUP(AX580,インプットシート!$B:$Z,21,0),"")</f>
        <v/>
      </c>
      <c r="BA580">
        <v>75</v>
      </c>
      <c r="BB580" s="165" t="str">
        <f t="shared" si="175"/>
        <v>3年目その他の経費75</v>
      </c>
      <c r="BC580" s="165" t="str">
        <f>IFERROR(+VLOOKUP(BB580,インプットシート!$B:$Z,25,0),"")</f>
        <v/>
      </c>
      <c r="BD580" s="165" t="str">
        <f>IFERROR(+VLOOKUP(BB580,インプットシート!$B:$Z,21,0),"")</f>
        <v/>
      </c>
      <c r="BE580">
        <v>75</v>
      </c>
      <c r="BF580" s="165" t="str">
        <f t="shared" si="176"/>
        <v>3年目参加費収入75</v>
      </c>
      <c r="BG580" s="165" t="str">
        <f>IFERROR(+VLOOKUP(BF580,インプットシート!$B:$Z,25,0),"")</f>
        <v/>
      </c>
      <c r="BH580" s="165" t="str">
        <f>IFERROR(+VLOOKUP(BF580,インプットシート!$B:$Z,21,0),"")</f>
        <v/>
      </c>
      <c r="BI580">
        <v>75</v>
      </c>
      <c r="BJ580" s="165" t="str">
        <f t="shared" si="177"/>
        <v>3年目寄付金・協賛金収入75</v>
      </c>
      <c r="BK580" s="165" t="str">
        <f>IFERROR(+VLOOKUP(BJ580,インプットシート!$B:$Z,25,0),"")</f>
        <v/>
      </c>
      <c r="BL580" s="165" t="str">
        <f>IFERROR(+VLOOKUP(BJ580,インプットシート!$B:$Z,21,0),"")</f>
        <v/>
      </c>
      <c r="BM580">
        <v>75</v>
      </c>
      <c r="BN580" s="165" t="str">
        <f t="shared" si="178"/>
        <v>3年目一般会計繰入金75</v>
      </c>
      <c r="BO580" s="165" t="str">
        <f>IFERROR(+VLOOKUP(BN580,インプットシート!$B:$Z,25,0),"")</f>
        <v/>
      </c>
      <c r="BP580" s="165" t="str">
        <f>IFERROR(+VLOOKUP(BN580,インプットシート!$B:$Z,21,0),"")</f>
        <v/>
      </c>
      <c r="BQ580">
        <v>75</v>
      </c>
      <c r="BR580" s="165" t="str">
        <f t="shared" si="179"/>
        <v>3年目賃金（職員）75</v>
      </c>
      <c r="BS580" s="165" t="str">
        <f>IFERROR(+VLOOKUP(BR580,インプットシート!$B:$Z,25,0),"")</f>
        <v/>
      </c>
      <c r="BT580" s="165" t="str">
        <f>IFERROR(+VLOOKUP(BR580,インプットシート!$B:$Z,21,0),"")</f>
        <v/>
      </c>
    </row>
    <row r="581" spans="1:72">
      <c r="A581">
        <v>76</v>
      </c>
      <c r="B581" s="165" t="str">
        <f t="shared" si="162"/>
        <v>3年目謝金76</v>
      </c>
      <c r="C581" s="165" t="str">
        <f>IFERROR(+VLOOKUP(B581,インプットシート!$B:$Z,25,0),"")</f>
        <v/>
      </c>
      <c r="D581" s="165" t="str">
        <f>IFERROR(+VLOOKUP(B581,インプットシート!$B:$Z,21,0),"")</f>
        <v/>
      </c>
      <c r="E581">
        <v>76</v>
      </c>
      <c r="F581" s="165" t="str">
        <f t="shared" si="163"/>
        <v>3年目旅費76</v>
      </c>
      <c r="G581" s="165" t="str">
        <f>IFERROR(+VLOOKUP(F581,インプットシート!$B:$Z,25,0),"")</f>
        <v/>
      </c>
      <c r="H581" s="165" t="str">
        <f>IFERROR(+VLOOKUP(F581,インプットシート!$B:$Z,21,0),"")</f>
        <v/>
      </c>
      <c r="I581">
        <v>76</v>
      </c>
      <c r="J581" s="165" t="str">
        <f t="shared" si="164"/>
        <v>3年目賃金（アルバイト）76</v>
      </c>
      <c r="K581" s="165" t="str">
        <f>IFERROR(+VLOOKUP(J581,インプットシート!$B:$Z,25,0),"")</f>
        <v/>
      </c>
      <c r="L581" s="165" t="str">
        <f>IFERROR(+VLOOKUP(J581,インプットシート!$B:$Z,21,0),"")</f>
        <v/>
      </c>
      <c r="M581">
        <v>76</v>
      </c>
      <c r="N581" s="165" t="str">
        <f t="shared" si="165"/>
        <v>3年目家賃76</v>
      </c>
      <c r="O581" s="165" t="str">
        <f>IFERROR(+VLOOKUP(N581,インプットシート!$B:$Z,25,0),"")</f>
        <v/>
      </c>
      <c r="P581" s="165" t="str">
        <f>IFERROR(+VLOOKUP(N581,インプットシート!$B:$Z,21,0),"")</f>
        <v/>
      </c>
      <c r="Q581">
        <v>76</v>
      </c>
      <c r="R581" s="165" t="str">
        <f t="shared" si="166"/>
        <v>3年目光熱水費76</v>
      </c>
      <c r="S581" s="165" t="str">
        <f>IFERROR(+VLOOKUP(R581,インプットシート!$B:$Z,25,0),"")</f>
        <v/>
      </c>
      <c r="T581" s="165" t="str">
        <f>IFERROR(+VLOOKUP(R581,インプットシート!$B:$Z,21,0),"")</f>
        <v/>
      </c>
      <c r="U581">
        <v>76</v>
      </c>
      <c r="V581" s="165" t="str">
        <f t="shared" si="167"/>
        <v>3年目備品購入費76</v>
      </c>
      <c r="W581" s="165" t="str">
        <f>IFERROR(+VLOOKUP(V581,インプットシート!$B:$Z,25,0),"")</f>
        <v/>
      </c>
      <c r="X581" s="165" t="str">
        <f>IFERROR(+VLOOKUP(V581,インプットシート!$B:$Z,21,0),"")</f>
        <v/>
      </c>
      <c r="Y581">
        <v>76</v>
      </c>
      <c r="Z581" s="165" t="str">
        <f t="shared" si="168"/>
        <v>3年目消耗品費76</v>
      </c>
      <c r="AA581" s="165" t="str">
        <f>IFERROR(+VLOOKUP(Z581,インプットシート!$B:$Z,25,0),"")</f>
        <v/>
      </c>
      <c r="AB581" s="165" t="str">
        <f>IFERROR(+VLOOKUP(Z581,インプットシート!$B:$Z,21,0),"")</f>
        <v/>
      </c>
      <c r="AC581">
        <v>76</v>
      </c>
      <c r="AD581" s="165" t="str">
        <f t="shared" si="169"/>
        <v>3年目借料損料76</v>
      </c>
      <c r="AE581" s="165" t="str">
        <f>IFERROR(+VLOOKUP(AD581,インプットシート!$B:$Z,25,0),"")</f>
        <v/>
      </c>
      <c r="AF581" s="165" t="str">
        <f>IFERROR(+VLOOKUP(AD581,インプットシート!$B:$Z,21,0),"")</f>
        <v/>
      </c>
      <c r="AG581">
        <v>76</v>
      </c>
      <c r="AH581" s="165" t="str">
        <f t="shared" si="170"/>
        <v>3年目印刷製本費76</v>
      </c>
      <c r="AI581" s="165" t="str">
        <f>IFERROR(+VLOOKUP(AH581,インプットシート!$B:$Z,25,0),"")</f>
        <v/>
      </c>
      <c r="AJ581" s="165" t="str">
        <f>IFERROR(+VLOOKUP(AH581,インプットシート!$B:$Z,21,0),"")</f>
        <v/>
      </c>
      <c r="AK581">
        <v>76</v>
      </c>
      <c r="AL581" s="165" t="str">
        <f t="shared" si="171"/>
        <v>3年目通信運搬費76</v>
      </c>
      <c r="AM581" s="165" t="str">
        <f>IFERROR(+VLOOKUP(AL581,インプットシート!$B:$Z,25,0),"")</f>
        <v/>
      </c>
      <c r="AN581" s="165" t="str">
        <f>IFERROR(+VLOOKUP(AL581,インプットシート!$B:$Z,21,0),"")</f>
        <v/>
      </c>
      <c r="AO581">
        <v>76</v>
      </c>
      <c r="AP581" s="165" t="str">
        <f t="shared" si="172"/>
        <v>3年目委託費76</v>
      </c>
      <c r="AQ581" s="165" t="str">
        <f>IFERROR(+VLOOKUP(AP581,インプットシート!$B:$Z,25,0),"")</f>
        <v/>
      </c>
      <c r="AR581" s="165" t="str">
        <f>IFERROR(+VLOOKUP(AP581,インプットシート!$B:$Z,21,0),"")</f>
        <v/>
      </c>
      <c r="AS581">
        <v>76</v>
      </c>
      <c r="AT581" s="165" t="str">
        <f t="shared" si="173"/>
        <v>3年目雑役務費76</v>
      </c>
      <c r="AU581" s="165" t="str">
        <f>IFERROR(+VLOOKUP(AT581,インプットシート!$B:$Z,25,0),"")</f>
        <v/>
      </c>
      <c r="AV581" s="165" t="str">
        <f>IFERROR(+VLOOKUP(AT581,インプットシート!$B:$Z,21,0),"")</f>
        <v/>
      </c>
      <c r="AW581">
        <v>76</v>
      </c>
      <c r="AX581" s="165" t="str">
        <f t="shared" si="174"/>
        <v>3年目保険料76</v>
      </c>
      <c r="AY581" s="165" t="str">
        <f>IFERROR(+VLOOKUP(AX581,インプットシート!$B:$Z,25,0),"")</f>
        <v/>
      </c>
      <c r="AZ581" s="165" t="str">
        <f>IFERROR(+VLOOKUP(AX581,インプットシート!$B:$Z,21,0),"")</f>
        <v/>
      </c>
      <c r="BA581">
        <v>76</v>
      </c>
      <c r="BB581" s="165" t="str">
        <f t="shared" si="175"/>
        <v>3年目その他の経費76</v>
      </c>
      <c r="BC581" s="165" t="str">
        <f>IFERROR(+VLOOKUP(BB581,インプットシート!$B:$Z,25,0),"")</f>
        <v/>
      </c>
      <c r="BD581" s="165" t="str">
        <f>IFERROR(+VLOOKUP(BB581,インプットシート!$B:$Z,21,0),"")</f>
        <v/>
      </c>
      <c r="BE581">
        <v>76</v>
      </c>
      <c r="BF581" s="165" t="str">
        <f t="shared" si="176"/>
        <v>3年目参加費収入76</v>
      </c>
      <c r="BG581" s="165" t="str">
        <f>IFERROR(+VLOOKUP(BF581,インプットシート!$B:$Z,25,0),"")</f>
        <v/>
      </c>
      <c r="BH581" s="165" t="str">
        <f>IFERROR(+VLOOKUP(BF581,インプットシート!$B:$Z,21,0),"")</f>
        <v/>
      </c>
      <c r="BI581">
        <v>76</v>
      </c>
      <c r="BJ581" s="165" t="str">
        <f t="shared" si="177"/>
        <v>3年目寄付金・協賛金収入76</v>
      </c>
      <c r="BK581" s="165" t="str">
        <f>IFERROR(+VLOOKUP(BJ581,インプットシート!$B:$Z,25,0),"")</f>
        <v/>
      </c>
      <c r="BL581" s="165" t="str">
        <f>IFERROR(+VLOOKUP(BJ581,インプットシート!$B:$Z,21,0),"")</f>
        <v/>
      </c>
      <c r="BM581">
        <v>76</v>
      </c>
      <c r="BN581" s="165" t="str">
        <f t="shared" si="178"/>
        <v>3年目一般会計繰入金76</v>
      </c>
      <c r="BO581" s="165" t="str">
        <f>IFERROR(+VLOOKUP(BN581,インプットシート!$B:$Z,25,0),"")</f>
        <v/>
      </c>
      <c r="BP581" s="165" t="str">
        <f>IFERROR(+VLOOKUP(BN581,インプットシート!$B:$Z,21,0),"")</f>
        <v/>
      </c>
      <c r="BQ581">
        <v>76</v>
      </c>
      <c r="BR581" s="165" t="str">
        <f t="shared" si="179"/>
        <v>3年目賃金（職員）76</v>
      </c>
      <c r="BS581" s="165" t="str">
        <f>IFERROR(+VLOOKUP(BR581,インプットシート!$B:$Z,25,0),"")</f>
        <v/>
      </c>
      <c r="BT581" s="165" t="str">
        <f>IFERROR(+VLOOKUP(BR581,インプットシート!$B:$Z,21,0),"")</f>
        <v/>
      </c>
    </row>
    <row r="582" spans="1:72">
      <c r="A582">
        <v>77</v>
      </c>
      <c r="B582" s="165" t="str">
        <f t="shared" si="162"/>
        <v>3年目謝金77</v>
      </c>
      <c r="C582" s="165" t="str">
        <f>IFERROR(+VLOOKUP(B582,インプットシート!$B:$Z,25,0),"")</f>
        <v/>
      </c>
      <c r="D582" s="165" t="str">
        <f>IFERROR(+VLOOKUP(B582,インプットシート!$B:$Z,21,0),"")</f>
        <v/>
      </c>
      <c r="E582">
        <v>77</v>
      </c>
      <c r="F582" s="165" t="str">
        <f t="shared" si="163"/>
        <v>3年目旅費77</v>
      </c>
      <c r="G582" s="165" t="str">
        <f>IFERROR(+VLOOKUP(F582,インプットシート!$B:$Z,25,0),"")</f>
        <v/>
      </c>
      <c r="H582" s="165" t="str">
        <f>IFERROR(+VLOOKUP(F582,インプットシート!$B:$Z,21,0),"")</f>
        <v/>
      </c>
      <c r="I582">
        <v>77</v>
      </c>
      <c r="J582" s="165" t="str">
        <f t="shared" si="164"/>
        <v>3年目賃金（アルバイト）77</v>
      </c>
      <c r="K582" s="165" t="str">
        <f>IFERROR(+VLOOKUP(J582,インプットシート!$B:$Z,25,0),"")</f>
        <v/>
      </c>
      <c r="L582" s="165" t="str">
        <f>IFERROR(+VLOOKUP(J582,インプットシート!$B:$Z,21,0),"")</f>
        <v/>
      </c>
      <c r="M582">
        <v>77</v>
      </c>
      <c r="N582" s="165" t="str">
        <f t="shared" si="165"/>
        <v>3年目家賃77</v>
      </c>
      <c r="O582" s="165" t="str">
        <f>IFERROR(+VLOOKUP(N582,インプットシート!$B:$Z,25,0),"")</f>
        <v/>
      </c>
      <c r="P582" s="165" t="str">
        <f>IFERROR(+VLOOKUP(N582,インプットシート!$B:$Z,21,0),"")</f>
        <v/>
      </c>
      <c r="Q582">
        <v>77</v>
      </c>
      <c r="R582" s="165" t="str">
        <f t="shared" si="166"/>
        <v>3年目光熱水費77</v>
      </c>
      <c r="S582" s="165" t="str">
        <f>IFERROR(+VLOOKUP(R582,インプットシート!$B:$Z,25,0),"")</f>
        <v/>
      </c>
      <c r="T582" s="165" t="str">
        <f>IFERROR(+VLOOKUP(R582,インプットシート!$B:$Z,21,0),"")</f>
        <v/>
      </c>
      <c r="U582">
        <v>77</v>
      </c>
      <c r="V582" s="165" t="str">
        <f t="shared" si="167"/>
        <v>3年目備品購入費77</v>
      </c>
      <c r="W582" s="165" t="str">
        <f>IFERROR(+VLOOKUP(V582,インプットシート!$B:$Z,25,0),"")</f>
        <v/>
      </c>
      <c r="X582" s="165" t="str">
        <f>IFERROR(+VLOOKUP(V582,インプットシート!$B:$Z,21,0),"")</f>
        <v/>
      </c>
      <c r="Y582">
        <v>77</v>
      </c>
      <c r="Z582" s="165" t="str">
        <f t="shared" si="168"/>
        <v>3年目消耗品費77</v>
      </c>
      <c r="AA582" s="165" t="str">
        <f>IFERROR(+VLOOKUP(Z582,インプットシート!$B:$Z,25,0),"")</f>
        <v/>
      </c>
      <c r="AB582" s="165" t="str">
        <f>IFERROR(+VLOOKUP(Z582,インプットシート!$B:$Z,21,0),"")</f>
        <v/>
      </c>
      <c r="AC582">
        <v>77</v>
      </c>
      <c r="AD582" s="165" t="str">
        <f t="shared" si="169"/>
        <v>3年目借料損料77</v>
      </c>
      <c r="AE582" s="165" t="str">
        <f>IFERROR(+VLOOKUP(AD582,インプットシート!$B:$Z,25,0),"")</f>
        <v/>
      </c>
      <c r="AF582" s="165" t="str">
        <f>IFERROR(+VLOOKUP(AD582,インプットシート!$B:$Z,21,0),"")</f>
        <v/>
      </c>
      <c r="AG582">
        <v>77</v>
      </c>
      <c r="AH582" s="165" t="str">
        <f t="shared" si="170"/>
        <v>3年目印刷製本費77</v>
      </c>
      <c r="AI582" s="165" t="str">
        <f>IFERROR(+VLOOKUP(AH582,インプットシート!$B:$Z,25,0),"")</f>
        <v/>
      </c>
      <c r="AJ582" s="165" t="str">
        <f>IFERROR(+VLOOKUP(AH582,インプットシート!$B:$Z,21,0),"")</f>
        <v/>
      </c>
      <c r="AK582">
        <v>77</v>
      </c>
      <c r="AL582" s="165" t="str">
        <f t="shared" si="171"/>
        <v>3年目通信運搬費77</v>
      </c>
      <c r="AM582" s="165" t="str">
        <f>IFERROR(+VLOOKUP(AL582,インプットシート!$B:$Z,25,0),"")</f>
        <v/>
      </c>
      <c r="AN582" s="165" t="str">
        <f>IFERROR(+VLOOKUP(AL582,インプットシート!$B:$Z,21,0),"")</f>
        <v/>
      </c>
      <c r="AO582">
        <v>77</v>
      </c>
      <c r="AP582" s="165" t="str">
        <f t="shared" si="172"/>
        <v>3年目委託費77</v>
      </c>
      <c r="AQ582" s="165" t="str">
        <f>IFERROR(+VLOOKUP(AP582,インプットシート!$B:$Z,25,0),"")</f>
        <v/>
      </c>
      <c r="AR582" s="165" t="str">
        <f>IFERROR(+VLOOKUP(AP582,インプットシート!$B:$Z,21,0),"")</f>
        <v/>
      </c>
      <c r="AS582">
        <v>77</v>
      </c>
      <c r="AT582" s="165" t="str">
        <f t="shared" si="173"/>
        <v>3年目雑役務費77</v>
      </c>
      <c r="AU582" s="165" t="str">
        <f>IFERROR(+VLOOKUP(AT582,インプットシート!$B:$Z,25,0),"")</f>
        <v/>
      </c>
      <c r="AV582" s="165" t="str">
        <f>IFERROR(+VLOOKUP(AT582,インプットシート!$B:$Z,21,0),"")</f>
        <v/>
      </c>
      <c r="AW582">
        <v>77</v>
      </c>
      <c r="AX582" s="165" t="str">
        <f t="shared" si="174"/>
        <v>3年目保険料77</v>
      </c>
      <c r="AY582" s="165" t="str">
        <f>IFERROR(+VLOOKUP(AX582,インプットシート!$B:$Z,25,0),"")</f>
        <v/>
      </c>
      <c r="AZ582" s="165" t="str">
        <f>IFERROR(+VLOOKUP(AX582,インプットシート!$B:$Z,21,0),"")</f>
        <v/>
      </c>
      <c r="BA582">
        <v>77</v>
      </c>
      <c r="BB582" s="165" t="str">
        <f t="shared" si="175"/>
        <v>3年目その他の経費77</v>
      </c>
      <c r="BC582" s="165" t="str">
        <f>IFERROR(+VLOOKUP(BB582,インプットシート!$B:$Z,25,0),"")</f>
        <v/>
      </c>
      <c r="BD582" s="165" t="str">
        <f>IFERROR(+VLOOKUP(BB582,インプットシート!$B:$Z,21,0),"")</f>
        <v/>
      </c>
      <c r="BE582">
        <v>77</v>
      </c>
      <c r="BF582" s="165" t="str">
        <f t="shared" si="176"/>
        <v>3年目参加費収入77</v>
      </c>
      <c r="BG582" s="165" t="str">
        <f>IFERROR(+VLOOKUP(BF582,インプットシート!$B:$Z,25,0),"")</f>
        <v/>
      </c>
      <c r="BH582" s="165" t="str">
        <f>IFERROR(+VLOOKUP(BF582,インプットシート!$B:$Z,21,0),"")</f>
        <v/>
      </c>
      <c r="BI582">
        <v>77</v>
      </c>
      <c r="BJ582" s="165" t="str">
        <f t="shared" si="177"/>
        <v>3年目寄付金・協賛金収入77</v>
      </c>
      <c r="BK582" s="165" t="str">
        <f>IFERROR(+VLOOKUP(BJ582,インプットシート!$B:$Z,25,0),"")</f>
        <v/>
      </c>
      <c r="BL582" s="165" t="str">
        <f>IFERROR(+VLOOKUP(BJ582,インプットシート!$B:$Z,21,0),"")</f>
        <v/>
      </c>
      <c r="BM582">
        <v>77</v>
      </c>
      <c r="BN582" s="165" t="str">
        <f t="shared" si="178"/>
        <v>3年目一般会計繰入金77</v>
      </c>
      <c r="BO582" s="165" t="str">
        <f>IFERROR(+VLOOKUP(BN582,インプットシート!$B:$Z,25,0),"")</f>
        <v/>
      </c>
      <c r="BP582" s="165" t="str">
        <f>IFERROR(+VLOOKUP(BN582,インプットシート!$B:$Z,21,0),"")</f>
        <v/>
      </c>
      <c r="BQ582">
        <v>77</v>
      </c>
      <c r="BR582" s="165" t="str">
        <f t="shared" si="179"/>
        <v>3年目賃金（職員）77</v>
      </c>
      <c r="BS582" s="165" t="str">
        <f>IFERROR(+VLOOKUP(BR582,インプットシート!$B:$Z,25,0),"")</f>
        <v/>
      </c>
      <c r="BT582" s="165" t="str">
        <f>IFERROR(+VLOOKUP(BR582,インプットシート!$B:$Z,21,0),"")</f>
        <v/>
      </c>
    </row>
    <row r="583" spans="1:72">
      <c r="A583">
        <v>78</v>
      </c>
      <c r="B583" s="165" t="str">
        <f t="shared" si="162"/>
        <v>3年目謝金78</v>
      </c>
      <c r="C583" s="165" t="str">
        <f>IFERROR(+VLOOKUP(B583,インプットシート!$B:$Z,25,0),"")</f>
        <v/>
      </c>
      <c r="D583" s="165" t="str">
        <f>IFERROR(+VLOOKUP(B583,インプットシート!$B:$Z,21,0),"")</f>
        <v/>
      </c>
      <c r="E583">
        <v>78</v>
      </c>
      <c r="F583" s="165" t="str">
        <f t="shared" si="163"/>
        <v>3年目旅費78</v>
      </c>
      <c r="G583" s="165" t="str">
        <f>IFERROR(+VLOOKUP(F583,インプットシート!$B:$Z,25,0),"")</f>
        <v/>
      </c>
      <c r="H583" s="165" t="str">
        <f>IFERROR(+VLOOKUP(F583,インプットシート!$B:$Z,21,0),"")</f>
        <v/>
      </c>
      <c r="I583">
        <v>78</v>
      </c>
      <c r="J583" s="165" t="str">
        <f t="shared" si="164"/>
        <v>3年目賃金（アルバイト）78</v>
      </c>
      <c r="K583" s="165" t="str">
        <f>IFERROR(+VLOOKUP(J583,インプットシート!$B:$Z,25,0),"")</f>
        <v/>
      </c>
      <c r="L583" s="165" t="str">
        <f>IFERROR(+VLOOKUP(J583,インプットシート!$B:$Z,21,0),"")</f>
        <v/>
      </c>
      <c r="M583">
        <v>78</v>
      </c>
      <c r="N583" s="165" t="str">
        <f t="shared" si="165"/>
        <v>3年目家賃78</v>
      </c>
      <c r="O583" s="165" t="str">
        <f>IFERROR(+VLOOKUP(N583,インプットシート!$B:$Z,25,0),"")</f>
        <v/>
      </c>
      <c r="P583" s="165" t="str">
        <f>IFERROR(+VLOOKUP(N583,インプットシート!$B:$Z,21,0),"")</f>
        <v/>
      </c>
      <c r="Q583">
        <v>78</v>
      </c>
      <c r="R583" s="165" t="str">
        <f t="shared" si="166"/>
        <v>3年目光熱水費78</v>
      </c>
      <c r="S583" s="165" t="str">
        <f>IFERROR(+VLOOKUP(R583,インプットシート!$B:$Z,25,0),"")</f>
        <v/>
      </c>
      <c r="T583" s="165" t="str">
        <f>IFERROR(+VLOOKUP(R583,インプットシート!$B:$Z,21,0),"")</f>
        <v/>
      </c>
      <c r="U583">
        <v>78</v>
      </c>
      <c r="V583" s="165" t="str">
        <f t="shared" si="167"/>
        <v>3年目備品購入費78</v>
      </c>
      <c r="W583" s="165" t="str">
        <f>IFERROR(+VLOOKUP(V583,インプットシート!$B:$Z,25,0),"")</f>
        <v/>
      </c>
      <c r="X583" s="165" t="str">
        <f>IFERROR(+VLOOKUP(V583,インプットシート!$B:$Z,21,0),"")</f>
        <v/>
      </c>
      <c r="Y583">
        <v>78</v>
      </c>
      <c r="Z583" s="165" t="str">
        <f t="shared" si="168"/>
        <v>3年目消耗品費78</v>
      </c>
      <c r="AA583" s="165" t="str">
        <f>IFERROR(+VLOOKUP(Z583,インプットシート!$B:$Z,25,0),"")</f>
        <v/>
      </c>
      <c r="AB583" s="165" t="str">
        <f>IFERROR(+VLOOKUP(Z583,インプットシート!$B:$Z,21,0),"")</f>
        <v/>
      </c>
      <c r="AC583">
        <v>78</v>
      </c>
      <c r="AD583" s="165" t="str">
        <f t="shared" si="169"/>
        <v>3年目借料損料78</v>
      </c>
      <c r="AE583" s="165" t="str">
        <f>IFERROR(+VLOOKUP(AD583,インプットシート!$B:$Z,25,0),"")</f>
        <v/>
      </c>
      <c r="AF583" s="165" t="str">
        <f>IFERROR(+VLOOKUP(AD583,インプットシート!$B:$Z,21,0),"")</f>
        <v/>
      </c>
      <c r="AG583">
        <v>78</v>
      </c>
      <c r="AH583" s="165" t="str">
        <f t="shared" si="170"/>
        <v>3年目印刷製本費78</v>
      </c>
      <c r="AI583" s="165" t="str">
        <f>IFERROR(+VLOOKUP(AH583,インプットシート!$B:$Z,25,0),"")</f>
        <v/>
      </c>
      <c r="AJ583" s="165" t="str">
        <f>IFERROR(+VLOOKUP(AH583,インプットシート!$B:$Z,21,0),"")</f>
        <v/>
      </c>
      <c r="AK583">
        <v>78</v>
      </c>
      <c r="AL583" s="165" t="str">
        <f t="shared" si="171"/>
        <v>3年目通信運搬費78</v>
      </c>
      <c r="AM583" s="165" t="str">
        <f>IFERROR(+VLOOKUP(AL583,インプットシート!$B:$Z,25,0),"")</f>
        <v/>
      </c>
      <c r="AN583" s="165" t="str">
        <f>IFERROR(+VLOOKUP(AL583,インプットシート!$B:$Z,21,0),"")</f>
        <v/>
      </c>
      <c r="AO583">
        <v>78</v>
      </c>
      <c r="AP583" s="165" t="str">
        <f t="shared" si="172"/>
        <v>3年目委託費78</v>
      </c>
      <c r="AQ583" s="165" t="str">
        <f>IFERROR(+VLOOKUP(AP583,インプットシート!$B:$Z,25,0),"")</f>
        <v/>
      </c>
      <c r="AR583" s="165" t="str">
        <f>IFERROR(+VLOOKUP(AP583,インプットシート!$B:$Z,21,0),"")</f>
        <v/>
      </c>
      <c r="AS583">
        <v>78</v>
      </c>
      <c r="AT583" s="165" t="str">
        <f t="shared" si="173"/>
        <v>3年目雑役務費78</v>
      </c>
      <c r="AU583" s="165" t="str">
        <f>IFERROR(+VLOOKUP(AT583,インプットシート!$B:$Z,25,0),"")</f>
        <v/>
      </c>
      <c r="AV583" s="165" t="str">
        <f>IFERROR(+VLOOKUP(AT583,インプットシート!$B:$Z,21,0),"")</f>
        <v/>
      </c>
      <c r="AW583">
        <v>78</v>
      </c>
      <c r="AX583" s="165" t="str">
        <f t="shared" si="174"/>
        <v>3年目保険料78</v>
      </c>
      <c r="AY583" s="165" t="str">
        <f>IFERROR(+VLOOKUP(AX583,インプットシート!$B:$Z,25,0),"")</f>
        <v/>
      </c>
      <c r="AZ583" s="165" t="str">
        <f>IFERROR(+VLOOKUP(AX583,インプットシート!$B:$Z,21,0),"")</f>
        <v/>
      </c>
      <c r="BA583">
        <v>78</v>
      </c>
      <c r="BB583" s="165" t="str">
        <f t="shared" si="175"/>
        <v>3年目その他の経費78</v>
      </c>
      <c r="BC583" s="165" t="str">
        <f>IFERROR(+VLOOKUP(BB583,インプットシート!$B:$Z,25,0),"")</f>
        <v/>
      </c>
      <c r="BD583" s="165" t="str">
        <f>IFERROR(+VLOOKUP(BB583,インプットシート!$B:$Z,21,0),"")</f>
        <v/>
      </c>
      <c r="BE583">
        <v>78</v>
      </c>
      <c r="BF583" s="165" t="str">
        <f t="shared" si="176"/>
        <v>3年目参加費収入78</v>
      </c>
      <c r="BG583" s="165" t="str">
        <f>IFERROR(+VLOOKUP(BF583,インプットシート!$B:$Z,25,0),"")</f>
        <v/>
      </c>
      <c r="BH583" s="165" t="str">
        <f>IFERROR(+VLOOKUP(BF583,インプットシート!$B:$Z,21,0),"")</f>
        <v/>
      </c>
      <c r="BI583">
        <v>78</v>
      </c>
      <c r="BJ583" s="165" t="str">
        <f t="shared" si="177"/>
        <v>3年目寄付金・協賛金収入78</v>
      </c>
      <c r="BK583" s="165" t="str">
        <f>IFERROR(+VLOOKUP(BJ583,インプットシート!$B:$Z,25,0),"")</f>
        <v/>
      </c>
      <c r="BL583" s="165" t="str">
        <f>IFERROR(+VLOOKUP(BJ583,インプットシート!$B:$Z,21,0),"")</f>
        <v/>
      </c>
      <c r="BM583">
        <v>78</v>
      </c>
      <c r="BN583" s="165" t="str">
        <f t="shared" si="178"/>
        <v>3年目一般会計繰入金78</v>
      </c>
      <c r="BO583" s="165" t="str">
        <f>IFERROR(+VLOOKUP(BN583,インプットシート!$B:$Z,25,0),"")</f>
        <v/>
      </c>
      <c r="BP583" s="165" t="str">
        <f>IFERROR(+VLOOKUP(BN583,インプットシート!$B:$Z,21,0),"")</f>
        <v/>
      </c>
      <c r="BQ583">
        <v>78</v>
      </c>
      <c r="BR583" s="165" t="str">
        <f t="shared" si="179"/>
        <v>3年目賃金（職員）78</v>
      </c>
      <c r="BS583" s="165" t="str">
        <f>IFERROR(+VLOOKUP(BR583,インプットシート!$B:$Z,25,0),"")</f>
        <v/>
      </c>
      <c r="BT583" s="165" t="str">
        <f>IFERROR(+VLOOKUP(BR583,インプットシート!$B:$Z,21,0),"")</f>
        <v/>
      </c>
    </row>
    <row r="584" spans="1:72">
      <c r="A584">
        <v>79</v>
      </c>
      <c r="B584" s="165" t="str">
        <f t="shared" si="162"/>
        <v>3年目謝金79</v>
      </c>
      <c r="C584" s="165" t="str">
        <f>IFERROR(+VLOOKUP(B584,インプットシート!$B:$Z,25,0),"")</f>
        <v/>
      </c>
      <c r="D584" s="165" t="str">
        <f>IFERROR(+VLOOKUP(B584,インプットシート!$B:$Z,21,0),"")</f>
        <v/>
      </c>
      <c r="E584">
        <v>79</v>
      </c>
      <c r="F584" s="165" t="str">
        <f t="shared" si="163"/>
        <v>3年目旅費79</v>
      </c>
      <c r="G584" s="165" t="str">
        <f>IFERROR(+VLOOKUP(F584,インプットシート!$B:$Z,25,0),"")</f>
        <v/>
      </c>
      <c r="H584" s="165" t="str">
        <f>IFERROR(+VLOOKUP(F584,インプットシート!$B:$Z,21,0),"")</f>
        <v/>
      </c>
      <c r="I584">
        <v>79</v>
      </c>
      <c r="J584" s="165" t="str">
        <f t="shared" si="164"/>
        <v>3年目賃金（アルバイト）79</v>
      </c>
      <c r="K584" s="165" t="str">
        <f>IFERROR(+VLOOKUP(J584,インプットシート!$B:$Z,25,0),"")</f>
        <v/>
      </c>
      <c r="L584" s="165" t="str">
        <f>IFERROR(+VLOOKUP(J584,インプットシート!$B:$Z,21,0),"")</f>
        <v/>
      </c>
      <c r="M584">
        <v>79</v>
      </c>
      <c r="N584" s="165" t="str">
        <f t="shared" si="165"/>
        <v>3年目家賃79</v>
      </c>
      <c r="O584" s="165" t="str">
        <f>IFERROR(+VLOOKUP(N584,インプットシート!$B:$Z,25,0),"")</f>
        <v/>
      </c>
      <c r="P584" s="165" t="str">
        <f>IFERROR(+VLOOKUP(N584,インプットシート!$B:$Z,21,0),"")</f>
        <v/>
      </c>
      <c r="Q584">
        <v>79</v>
      </c>
      <c r="R584" s="165" t="str">
        <f t="shared" si="166"/>
        <v>3年目光熱水費79</v>
      </c>
      <c r="S584" s="165" t="str">
        <f>IFERROR(+VLOOKUP(R584,インプットシート!$B:$Z,25,0),"")</f>
        <v/>
      </c>
      <c r="T584" s="165" t="str">
        <f>IFERROR(+VLOOKUP(R584,インプットシート!$B:$Z,21,0),"")</f>
        <v/>
      </c>
      <c r="U584">
        <v>79</v>
      </c>
      <c r="V584" s="165" t="str">
        <f t="shared" si="167"/>
        <v>3年目備品購入費79</v>
      </c>
      <c r="W584" s="165" t="str">
        <f>IFERROR(+VLOOKUP(V584,インプットシート!$B:$Z,25,0),"")</f>
        <v/>
      </c>
      <c r="X584" s="165" t="str">
        <f>IFERROR(+VLOOKUP(V584,インプットシート!$B:$Z,21,0),"")</f>
        <v/>
      </c>
      <c r="Y584">
        <v>79</v>
      </c>
      <c r="Z584" s="165" t="str">
        <f t="shared" si="168"/>
        <v>3年目消耗品費79</v>
      </c>
      <c r="AA584" s="165" t="str">
        <f>IFERROR(+VLOOKUP(Z584,インプットシート!$B:$Z,25,0),"")</f>
        <v/>
      </c>
      <c r="AB584" s="165" t="str">
        <f>IFERROR(+VLOOKUP(Z584,インプットシート!$B:$Z,21,0),"")</f>
        <v/>
      </c>
      <c r="AC584">
        <v>79</v>
      </c>
      <c r="AD584" s="165" t="str">
        <f t="shared" si="169"/>
        <v>3年目借料損料79</v>
      </c>
      <c r="AE584" s="165" t="str">
        <f>IFERROR(+VLOOKUP(AD584,インプットシート!$B:$Z,25,0),"")</f>
        <v/>
      </c>
      <c r="AF584" s="165" t="str">
        <f>IFERROR(+VLOOKUP(AD584,インプットシート!$B:$Z,21,0),"")</f>
        <v/>
      </c>
      <c r="AG584">
        <v>79</v>
      </c>
      <c r="AH584" s="165" t="str">
        <f t="shared" si="170"/>
        <v>3年目印刷製本費79</v>
      </c>
      <c r="AI584" s="165" t="str">
        <f>IFERROR(+VLOOKUP(AH584,インプットシート!$B:$Z,25,0),"")</f>
        <v/>
      </c>
      <c r="AJ584" s="165" t="str">
        <f>IFERROR(+VLOOKUP(AH584,インプットシート!$B:$Z,21,0),"")</f>
        <v/>
      </c>
      <c r="AK584">
        <v>79</v>
      </c>
      <c r="AL584" s="165" t="str">
        <f t="shared" si="171"/>
        <v>3年目通信運搬費79</v>
      </c>
      <c r="AM584" s="165" t="str">
        <f>IFERROR(+VLOOKUP(AL584,インプットシート!$B:$Z,25,0),"")</f>
        <v/>
      </c>
      <c r="AN584" s="165" t="str">
        <f>IFERROR(+VLOOKUP(AL584,インプットシート!$B:$Z,21,0),"")</f>
        <v/>
      </c>
      <c r="AO584">
        <v>79</v>
      </c>
      <c r="AP584" s="165" t="str">
        <f t="shared" si="172"/>
        <v>3年目委託費79</v>
      </c>
      <c r="AQ584" s="165" t="str">
        <f>IFERROR(+VLOOKUP(AP584,インプットシート!$B:$Z,25,0),"")</f>
        <v/>
      </c>
      <c r="AR584" s="165" t="str">
        <f>IFERROR(+VLOOKUP(AP584,インプットシート!$B:$Z,21,0),"")</f>
        <v/>
      </c>
      <c r="AS584">
        <v>79</v>
      </c>
      <c r="AT584" s="165" t="str">
        <f t="shared" si="173"/>
        <v>3年目雑役務費79</v>
      </c>
      <c r="AU584" s="165" t="str">
        <f>IFERROR(+VLOOKUP(AT584,インプットシート!$B:$Z,25,0),"")</f>
        <v/>
      </c>
      <c r="AV584" s="165" t="str">
        <f>IFERROR(+VLOOKUP(AT584,インプットシート!$B:$Z,21,0),"")</f>
        <v/>
      </c>
      <c r="AW584">
        <v>79</v>
      </c>
      <c r="AX584" s="165" t="str">
        <f t="shared" si="174"/>
        <v>3年目保険料79</v>
      </c>
      <c r="AY584" s="165" t="str">
        <f>IFERROR(+VLOOKUP(AX584,インプットシート!$B:$Z,25,0),"")</f>
        <v/>
      </c>
      <c r="AZ584" s="165" t="str">
        <f>IFERROR(+VLOOKUP(AX584,インプットシート!$B:$Z,21,0),"")</f>
        <v/>
      </c>
      <c r="BA584">
        <v>79</v>
      </c>
      <c r="BB584" s="165" t="str">
        <f t="shared" si="175"/>
        <v>3年目その他の経費79</v>
      </c>
      <c r="BC584" s="165" t="str">
        <f>IFERROR(+VLOOKUP(BB584,インプットシート!$B:$Z,25,0),"")</f>
        <v/>
      </c>
      <c r="BD584" s="165" t="str">
        <f>IFERROR(+VLOOKUP(BB584,インプットシート!$B:$Z,21,0),"")</f>
        <v/>
      </c>
      <c r="BE584">
        <v>79</v>
      </c>
      <c r="BF584" s="165" t="str">
        <f t="shared" si="176"/>
        <v>3年目参加費収入79</v>
      </c>
      <c r="BG584" s="165" t="str">
        <f>IFERROR(+VLOOKUP(BF584,インプットシート!$B:$Z,25,0),"")</f>
        <v/>
      </c>
      <c r="BH584" s="165" t="str">
        <f>IFERROR(+VLOOKUP(BF584,インプットシート!$B:$Z,21,0),"")</f>
        <v/>
      </c>
      <c r="BI584">
        <v>79</v>
      </c>
      <c r="BJ584" s="165" t="str">
        <f t="shared" si="177"/>
        <v>3年目寄付金・協賛金収入79</v>
      </c>
      <c r="BK584" s="165" t="str">
        <f>IFERROR(+VLOOKUP(BJ584,インプットシート!$B:$Z,25,0),"")</f>
        <v/>
      </c>
      <c r="BL584" s="165" t="str">
        <f>IFERROR(+VLOOKUP(BJ584,インプットシート!$B:$Z,21,0),"")</f>
        <v/>
      </c>
      <c r="BM584">
        <v>79</v>
      </c>
      <c r="BN584" s="165" t="str">
        <f t="shared" si="178"/>
        <v>3年目一般会計繰入金79</v>
      </c>
      <c r="BO584" s="165" t="str">
        <f>IFERROR(+VLOOKUP(BN584,インプットシート!$B:$Z,25,0),"")</f>
        <v/>
      </c>
      <c r="BP584" s="165" t="str">
        <f>IFERROR(+VLOOKUP(BN584,インプットシート!$B:$Z,21,0),"")</f>
        <v/>
      </c>
      <c r="BQ584">
        <v>79</v>
      </c>
      <c r="BR584" s="165" t="str">
        <f t="shared" si="179"/>
        <v>3年目賃金（職員）79</v>
      </c>
      <c r="BS584" s="165" t="str">
        <f>IFERROR(+VLOOKUP(BR584,インプットシート!$B:$Z,25,0),"")</f>
        <v/>
      </c>
      <c r="BT584" s="165" t="str">
        <f>IFERROR(+VLOOKUP(BR584,インプットシート!$B:$Z,21,0),"")</f>
        <v/>
      </c>
    </row>
    <row r="585" spans="1:72">
      <c r="A585">
        <v>80</v>
      </c>
      <c r="B585" s="165" t="str">
        <f t="shared" si="162"/>
        <v>3年目謝金80</v>
      </c>
      <c r="C585" s="165" t="str">
        <f>IFERROR(+VLOOKUP(B585,インプットシート!$B:$Z,25,0),"")</f>
        <v/>
      </c>
      <c r="D585" s="165" t="str">
        <f>IFERROR(+VLOOKUP(B585,インプットシート!$B:$Z,21,0),"")</f>
        <v/>
      </c>
      <c r="E585">
        <v>80</v>
      </c>
      <c r="F585" s="165" t="str">
        <f t="shared" si="163"/>
        <v>3年目旅費80</v>
      </c>
      <c r="G585" s="165" t="str">
        <f>IFERROR(+VLOOKUP(F585,インプットシート!$B:$Z,25,0),"")</f>
        <v/>
      </c>
      <c r="H585" s="165" t="str">
        <f>IFERROR(+VLOOKUP(F585,インプットシート!$B:$Z,21,0),"")</f>
        <v/>
      </c>
      <c r="I585">
        <v>80</v>
      </c>
      <c r="J585" s="165" t="str">
        <f t="shared" si="164"/>
        <v>3年目賃金（アルバイト）80</v>
      </c>
      <c r="K585" s="165" t="str">
        <f>IFERROR(+VLOOKUP(J585,インプットシート!$B:$Z,25,0),"")</f>
        <v/>
      </c>
      <c r="L585" s="165" t="str">
        <f>IFERROR(+VLOOKUP(J585,インプットシート!$B:$Z,21,0),"")</f>
        <v/>
      </c>
      <c r="M585">
        <v>80</v>
      </c>
      <c r="N585" s="165" t="str">
        <f t="shared" si="165"/>
        <v>3年目家賃80</v>
      </c>
      <c r="O585" s="165" t="str">
        <f>IFERROR(+VLOOKUP(N585,インプットシート!$B:$Z,25,0),"")</f>
        <v/>
      </c>
      <c r="P585" s="165" t="str">
        <f>IFERROR(+VLOOKUP(N585,インプットシート!$B:$Z,21,0),"")</f>
        <v/>
      </c>
      <c r="Q585">
        <v>80</v>
      </c>
      <c r="R585" s="165" t="str">
        <f t="shared" si="166"/>
        <v>3年目光熱水費80</v>
      </c>
      <c r="S585" s="165" t="str">
        <f>IFERROR(+VLOOKUP(R585,インプットシート!$B:$Z,25,0),"")</f>
        <v/>
      </c>
      <c r="T585" s="165" t="str">
        <f>IFERROR(+VLOOKUP(R585,インプットシート!$B:$Z,21,0),"")</f>
        <v/>
      </c>
      <c r="U585">
        <v>80</v>
      </c>
      <c r="V585" s="165" t="str">
        <f t="shared" si="167"/>
        <v>3年目備品購入費80</v>
      </c>
      <c r="W585" s="165" t="str">
        <f>IFERROR(+VLOOKUP(V585,インプットシート!$B:$Z,25,0),"")</f>
        <v/>
      </c>
      <c r="X585" s="165" t="str">
        <f>IFERROR(+VLOOKUP(V585,インプットシート!$B:$Z,21,0),"")</f>
        <v/>
      </c>
      <c r="Y585">
        <v>80</v>
      </c>
      <c r="Z585" s="165" t="str">
        <f t="shared" si="168"/>
        <v>3年目消耗品費80</v>
      </c>
      <c r="AA585" s="165" t="str">
        <f>IFERROR(+VLOOKUP(Z585,インプットシート!$B:$Z,25,0),"")</f>
        <v/>
      </c>
      <c r="AB585" s="165" t="str">
        <f>IFERROR(+VLOOKUP(Z585,インプットシート!$B:$Z,21,0),"")</f>
        <v/>
      </c>
      <c r="AC585">
        <v>80</v>
      </c>
      <c r="AD585" s="165" t="str">
        <f t="shared" si="169"/>
        <v>3年目借料損料80</v>
      </c>
      <c r="AE585" s="165" t="str">
        <f>IFERROR(+VLOOKUP(AD585,インプットシート!$B:$Z,25,0),"")</f>
        <v/>
      </c>
      <c r="AF585" s="165" t="str">
        <f>IFERROR(+VLOOKUP(AD585,インプットシート!$B:$Z,21,0),"")</f>
        <v/>
      </c>
      <c r="AG585">
        <v>80</v>
      </c>
      <c r="AH585" s="165" t="str">
        <f t="shared" si="170"/>
        <v>3年目印刷製本費80</v>
      </c>
      <c r="AI585" s="165" t="str">
        <f>IFERROR(+VLOOKUP(AH585,インプットシート!$B:$Z,25,0),"")</f>
        <v/>
      </c>
      <c r="AJ585" s="165" t="str">
        <f>IFERROR(+VLOOKUP(AH585,インプットシート!$B:$Z,21,0),"")</f>
        <v/>
      </c>
      <c r="AK585">
        <v>80</v>
      </c>
      <c r="AL585" s="165" t="str">
        <f t="shared" si="171"/>
        <v>3年目通信運搬費80</v>
      </c>
      <c r="AM585" s="165" t="str">
        <f>IFERROR(+VLOOKUP(AL585,インプットシート!$B:$Z,25,0),"")</f>
        <v/>
      </c>
      <c r="AN585" s="165" t="str">
        <f>IFERROR(+VLOOKUP(AL585,インプットシート!$B:$Z,21,0),"")</f>
        <v/>
      </c>
      <c r="AO585">
        <v>80</v>
      </c>
      <c r="AP585" s="165" t="str">
        <f t="shared" si="172"/>
        <v>3年目委託費80</v>
      </c>
      <c r="AQ585" s="165" t="str">
        <f>IFERROR(+VLOOKUP(AP585,インプットシート!$B:$Z,25,0),"")</f>
        <v/>
      </c>
      <c r="AR585" s="165" t="str">
        <f>IFERROR(+VLOOKUP(AP585,インプットシート!$B:$Z,21,0),"")</f>
        <v/>
      </c>
      <c r="AS585">
        <v>80</v>
      </c>
      <c r="AT585" s="165" t="str">
        <f t="shared" si="173"/>
        <v>3年目雑役務費80</v>
      </c>
      <c r="AU585" s="165" t="str">
        <f>IFERROR(+VLOOKUP(AT585,インプットシート!$B:$Z,25,0),"")</f>
        <v/>
      </c>
      <c r="AV585" s="165" t="str">
        <f>IFERROR(+VLOOKUP(AT585,インプットシート!$B:$Z,21,0),"")</f>
        <v/>
      </c>
      <c r="AW585">
        <v>80</v>
      </c>
      <c r="AX585" s="165" t="str">
        <f t="shared" si="174"/>
        <v>3年目保険料80</v>
      </c>
      <c r="AY585" s="165" t="str">
        <f>IFERROR(+VLOOKUP(AX585,インプットシート!$B:$Z,25,0),"")</f>
        <v/>
      </c>
      <c r="AZ585" s="165" t="str">
        <f>IFERROR(+VLOOKUP(AX585,インプットシート!$B:$Z,21,0),"")</f>
        <v/>
      </c>
      <c r="BA585">
        <v>80</v>
      </c>
      <c r="BB585" s="165" t="str">
        <f t="shared" si="175"/>
        <v>3年目その他の経費80</v>
      </c>
      <c r="BC585" s="165" t="str">
        <f>IFERROR(+VLOOKUP(BB585,インプットシート!$B:$Z,25,0),"")</f>
        <v/>
      </c>
      <c r="BD585" s="165" t="str">
        <f>IFERROR(+VLOOKUP(BB585,インプットシート!$B:$Z,21,0),"")</f>
        <v/>
      </c>
      <c r="BE585">
        <v>80</v>
      </c>
      <c r="BF585" s="165" t="str">
        <f t="shared" si="176"/>
        <v>3年目参加費収入80</v>
      </c>
      <c r="BG585" s="165" t="str">
        <f>IFERROR(+VLOOKUP(BF585,インプットシート!$B:$Z,25,0),"")</f>
        <v/>
      </c>
      <c r="BH585" s="165" t="str">
        <f>IFERROR(+VLOOKUP(BF585,インプットシート!$B:$Z,21,0),"")</f>
        <v/>
      </c>
      <c r="BI585">
        <v>80</v>
      </c>
      <c r="BJ585" s="165" t="str">
        <f t="shared" si="177"/>
        <v>3年目寄付金・協賛金収入80</v>
      </c>
      <c r="BK585" s="165" t="str">
        <f>IFERROR(+VLOOKUP(BJ585,インプットシート!$B:$Z,25,0),"")</f>
        <v/>
      </c>
      <c r="BL585" s="165" t="str">
        <f>IFERROR(+VLOOKUP(BJ585,インプットシート!$B:$Z,21,0),"")</f>
        <v/>
      </c>
      <c r="BM585">
        <v>80</v>
      </c>
      <c r="BN585" s="165" t="str">
        <f t="shared" si="178"/>
        <v>3年目一般会計繰入金80</v>
      </c>
      <c r="BO585" s="165" t="str">
        <f>IFERROR(+VLOOKUP(BN585,インプットシート!$B:$Z,25,0),"")</f>
        <v/>
      </c>
      <c r="BP585" s="165" t="str">
        <f>IFERROR(+VLOOKUP(BN585,インプットシート!$B:$Z,21,0),"")</f>
        <v/>
      </c>
      <c r="BQ585">
        <v>80</v>
      </c>
      <c r="BR585" s="165" t="str">
        <f t="shared" si="179"/>
        <v>3年目賃金（職員）80</v>
      </c>
      <c r="BS585" s="165" t="str">
        <f>IFERROR(+VLOOKUP(BR585,インプットシート!$B:$Z,25,0),"")</f>
        <v/>
      </c>
      <c r="BT585" s="165" t="str">
        <f>IFERROR(+VLOOKUP(BR585,インプットシート!$B:$Z,21,0),"")</f>
        <v/>
      </c>
    </row>
    <row r="586" spans="1:72">
      <c r="A586">
        <v>81</v>
      </c>
      <c r="B586" s="165" t="str">
        <f t="shared" si="162"/>
        <v>3年目謝金81</v>
      </c>
      <c r="C586" s="165" t="str">
        <f>IFERROR(+VLOOKUP(B586,インプットシート!$B:$Z,25,0),"")</f>
        <v/>
      </c>
      <c r="D586" s="165" t="str">
        <f>IFERROR(+VLOOKUP(B586,インプットシート!$B:$Z,21,0),"")</f>
        <v/>
      </c>
      <c r="E586">
        <v>81</v>
      </c>
      <c r="F586" s="165" t="str">
        <f t="shared" si="163"/>
        <v>3年目旅費81</v>
      </c>
      <c r="G586" s="165" t="str">
        <f>IFERROR(+VLOOKUP(F586,インプットシート!$B:$Z,25,0),"")</f>
        <v/>
      </c>
      <c r="H586" s="165" t="str">
        <f>IFERROR(+VLOOKUP(F586,インプットシート!$B:$Z,21,0),"")</f>
        <v/>
      </c>
      <c r="I586">
        <v>81</v>
      </c>
      <c r="J586" s="165" t="str">
        <f t="shared" si="164"/>
        <v>3年目賃金（アルバイト）81</v>
      </c>
      <c r="K586" s="165" t="str">
        <f>IFERROR(+VLOOKUP(J586,インプットシート!$B:$Z,25,0),"")</f>
        <v/>
      </c>
      <c r="L586" s="165" t="str">
        <f>IFERROR(+VLOOKUP(J586,インプットシート!$B:$Z,21,0),"")</f>
        <v/>
      </c>
      <c r="M586">
        <v>81</v>
      </c>
      <c r="N586" s="165" t="str">
        <f t="shared" si="165"/>
        <v>3年目家賃81</v>
      </c>
      <c r="O586" s="165" t="str">
        <f>IFERROR(+VLOOKUP(N586,インプットシート!$B:$Z,25,0),"")</f>
        <v/>
      </c>
      <c r="P586" s="165" t="str">
        <f>IFERROR(+VLOOKUP(N586,インプットシート!$B:$Z,21,0),"")</f>
        <v/>
      </c>
      <c r="Q586">
        <v>81</v>
      </c>
      <c r="R586" s="165" t="str">
        <f t="shared" si="166"/>
        <v>3年目光熱水費81</v>
      </c>
      <c r="S586" s="165" t="str">
        <f>IFERROR(+VLOOKUP(R586,インプットシート!$B:$Z,25,0),"")</f>
        <v/>
      </c>
      <c r="T586" s="165" t="str">
        <f>IFERROR(+VLOOKUP(R586,インプットシート!$B:$Z,21,0),"")</f>
        <v/>
      </c>
      <c r="U586">
        <v>81</v>
      </c>
      <c r="V586" s="165" t="str">
        <f t="shared" si="167"/>
        <v>3年目備品購入費81</v>
      </c>
      <c r="W586" s="165" t="str">
        <f>IFERROR(+VLOOKUP(V586,インプットシート!$B:$Z,25,0),"")</f>
        <v/>
      </c>
      <c r="X586" s="165" t="str">
        <f>IFERROR(+VLOOKUP(V586,インプットシート!$B:$Z,21,0),"")</f>
        <v/>
      </c>
      <c r="Y586">
        <v>81</v>
      </c>
      <c r="Z586" s="165" t="str">
        <f t="shared" si="168"/>
        <v>3年目消耗品費81</v>
      </c>
      <c r="AA586" s="165" t="str">
        <f>IFERROR(+VLOOKUP(Z586,インプットシート!$B:$Z,25,0),"")</f>
        <v/>
      </c>
      <c r="AB586" s="165" t="str">
        <f>IFERROR(+VLOOKUP(Z586,インプットシート!$B:$Z,21,0),"")</f>
        <v/>
      </c>
      <c r="AC586">
        <v>81</v>
      </c>
      <c r="AD586" s="165" t="str">
        <f t="shared" si="169"/>
        <v>3年目借料損料81</v>
      </c>
      <c r="AE586" s="165" t="str">
        <f>IFERROR(+VLOOKUP(AD586,インプットシート!$B:$Z,25,0),"")</f>
        <v/>
      </c>
      <c r="AF586" s="165" t="str">
        <f>IFERROR(+VLOOKUP(AD586,インプットシート!$B:$Z,21,0),"")</f>
        <v/>
      </c>
      <c r="AG586">
        <v>81</v>
      </c>
      <c r="AH586" s="165" t="str">
        <f t="shared" si="170"/>
        <v>3年目印刷製本費81</v>
      </c>
      <c r="AI586" s="165" t="str">
        <f>IFERROR(+VLOOKUP(AH586,インプットシート!$B:$Z,25,0),"")</f>
        <v/>
      </c>
      <c r="AJ586" s="165" t="str">
        <f>IFERROR(+VLOOKUP(AH586,インプットシート!$B:$Z,21,0),"")</f>
        <v/>
      </c>
      <c r="AK586">
        <v>81</v>
      </c>
      <c r="AL586" s="165" t="str">
        <f t="shared" si="171"/>
        <v>3年目通信運搬費81</v>
      </c>
      <c r="AM586" s="165" t="str">
        <f>IFERROR(+VLOOKUP(AL586,インプットシート!$B:$Z,25,0),"")</f>
        <v/>
      </c>
      <c r="AN586" s="165" t="str">
        <f>IFERROR(+VLOOKUP(AL586,インプットシート!$B:$Z,21,0),"")</f>
        <v/>
      </c>
      <c r="AO586">
        <v>81</v>
      </c>
      <c r="AP586" s="165" t="str">
        <f t="shared" si="172"/>
        <v>3年目委託費81</v>
      </c>
      <c r="AQ586" s="165" t="str">
        <f>IFERROR(+VLOOKUP(AP586,インプットシート!$B:$Z,25,0),"")</f>
        <v/>
      </c>
      <c r="AR586" s="165" t="str">
        <f>IFERROR(+VLOOKUP(AP586,インプットシート!$B:$Z,21,0),"")</f>
        <v/>
      </c>
      <c r="AS586">
        <v>81</v>
      </c>
      <c r="AT586" s="165" t="str">
        <f t="shared" si="173"/>
        <v>3年目雑役務費81</v>
      </c>
      <c r="AU586" s="165" t="str">
        <f>IFERROR(+VLOOKUP(AT586,インプットシート!$B:$Z,25,0),"")</f>
        <v/>
      </c>
      <c r="AV586" s="165" t="str">
        <f>IFERROR(+VLOOKUP(AT586,インプットシート!$B:$Z,21,0),"")</f>
        <v/>
      </c>
      <c r="AW586">
        <v>81</v>
      </c>
      <c r="AX586" s="165" t="str">
        <f t="shared" si="174"/>
        <v>3年目保険料81</v>
      </c>
      <c r="AY586" s="165" t="str">
        <f>IFERROR(+VLOOKUP(AX586,インプットシート!$B:$Z,25,0),"")</f>
        <v/>
      </c>
      <c r="AZ586" s="165" t="str">
        <f>IFERROR(+VLOOKUP(AX586,インプットシート!$B:$Z,21,0),"")</f>
        <v/>
      </c>
      <c r="BA586">
        <v>81</v>
      </c>
      <c r="BB586" s="165" t="str">
        <f t="shared" si="175"/>
        <v>3年目その他の経費81</v>
      </c>
      <c r="BC586" s="165" t="str">
        <f>IFERROR(+VLOOKUP(BB586,インプットシート!$B:$Z,25,0),"")</f>
        <v/>
      </c>
      <c r="BD586" s="165" t="str">
        <f>IFERROR(+VLOOKUP(BB586,インプットシート!$B:$Z,21,0),"")</f>
        <v/>
      </c>
      <c r="BE586">
        <v>81</v>
      </c>
      <c r="BF586" s="165" t="str">
        <f t="shared" si="176"/>
        <v>3年目参加費収入81</v>
      </c>
      <c r="BG586" s="165" t="str">
        <f>IFERROR(+VLOOKUP(BF586,インプットシート!$B:$Z,25,0),"")</f>
        <v/>
      </c>
      <c r="BH586" s="165" t="str">
        <f>IFERROR(+VLOOKUP(BF586,インプットシート!$B:$Z,21,0),"")</f>
        <v/>
      </c>
      <c r="BI586">
        <v>81</v>
      </c>
      <c r="BJ586" s="165" t="str">
        <f t="shared" si="177"/>
        <v>3年目寄付金・協賛金収入81</v>
      </c>
      <c r="BK586" s="165" t="str">
        <f>IFERROR(+VLOOKUP(BJ586,インプットシート!$B:$Z,25,0),"")</f>
        <v/>
      </c>
      <c r="BL586" s="165" t="str">
        <f>IFERROR(+VLOOKUP(BJ586,インプットシート!$B:$Z,21,0),"")</f>
        <v/>
      </c>
      <c r="BM586">
        <v>81</v>
      </c>
      <c r="BN586" s="165" t="str">
        <f t="shared" si="178"/>
        <v>3年目一般会計繰入金81</v>
      </c>
      <c r="BO586" s="165" t="str">
        <f>IFERROR(+VLOOKUP(BN586,インプットシート!$B:$Z,25,0),"")</f>
        <v/>
      </c>
      <c r="BP586" s="165" t="str">
        <f>IFERROR(+VLOOKUP(BN586,インプットシート!$B:$Z,21,0),"")</f>
        <v/>
      </c>
      <c r="BQ586">
        <v>81</v>
      </c>
      <c r="BR586" s="165" t="str">
        <f t="shared" si="179"/>
        <v>3年目賃金（職員）81</v>
      </c>
      <c r="BS586" s="165" t="str">
        <f>IFERROR(+VLOOKUP(BR586,インプットシート!$B:$Z,25,0),"")</f>
        <v/>
      </c>
      <c r="BT586" s="165" t="str">
        <f>IFERROR(+VLOOKUP(BR586,インプットシート!$B:$Z,21,0),"")</f>
        <v/>
      </c>
    </row>
    <row r="587" spans="1:72">
      <c r="A587">
        <v>82</v>
      </c>
      <c r="B587" s="165" t="str">
        <f t="shared" si="162"/>
        <v>3年目謝金82</v>
      </c>
      <c r="C587" s="165" t="str">
        <f>IFERROR(+VLOOKUP(B587,インプットシート!$B:$Z,25,0),"")</f>
        <v/>
      </c>
      <c r="D587" s="165" t="str">
        <f>IFERROR(+VLOOKUP(B587,インプットシート!$B:$Z,21,0),"")</f>
        <v/>
      </c>
      <c r="E587">
        <v>82</v>
      </c>
      <c r="F587" s="165" t="str">
        <f t="shared" si="163"/>
        <v>3年目旅費82</v>
      </c>
      <c r="G587" s="165" t="str">
        <f>IFERROR(+VLOOKUP(F587,インプットシート!$B:$Z,25,0),"")</f>
        <v/>
      </c>
      <c r="H587" s="165" t="str">
        <f>IFERROR(+VLOOKUP(F587,インプットシート!$B:$Z,21,0),"")</f>
        <v/>
      </c>
      <c r="I587">
        <v>82</v>
      </c>
      <c r="J587" s="165" t="str">
        <f t="shared" si="164"/>
        <v>3年目賃金（アルバイト）82</v>
      </c>
      <c r="K587" s="165" t="str">
        <f>IFERROR(+VLOOKUP(J587,インプットシート!$B:$Z,25,0),"")</f>
        <v/>
      </c>
      <c r="L587" s="165" t="str">
        <f>IFERROR(+VLOOKUP(J587,インプットシート!$B:$Z,21,0),"")</f>
        <v/>
      </c>
      <c r="M587">
        <v>82</v>
      </c>
      <c r="N587" s="165" t="str">
        <f t="shared" si="165"/>
        <v>3年目家賃82</v>
      </c>
      <c r="O587" s="165" t="str">
        <f>IFERROR(+VLOOKUP(N587,インプットシート!$B:$Z,25,0),"")</f>
        <v/>
      </c>
      <c r="P587" s="165" t="str">
        <f>IFERROR(+VLOOKUP(N587,インプットシート!$B:$Z,21,0),"")</f>
        <v/>
      </c>
      <c r="Q587">
        <v>82</v>
      </c>
      <c r="R587" s="165" t="str">
        <f t="shared" si="166"/>
        <v>3年目光熱水費82</v>
      </c>
      <c r="S587" s="165" t="str">
        <f>IFERROR(+VLOOKUP(R587,インプットシート!$B:$Z,25,0),"")</f>
        <v/>
      </c>
      <c r="T587" s="165" t="str">
        <f>IFERROR(+VLOOKUP(R587,インプットシート!$B:$Z,21,0),"")</f>
        <v/>
      </c>
      <c r="U587">
        <v>82</v>
      </c>
      <c r="V587" s="165" t="str">
        <f t="shared" si="167"/>
        <v>3年目備品購入費82</v>
      </c>
      <c r="W587" s="165" t="str">
        <f>IFERROR(+VLOOKUP(V587,インプットシート!$B:$Z,25,0),"")</f>
        <v/>
      </c>
      <c r="X587" s="165" t="str">
        <f>IFERROR(+VLOOKUP(V587,インプットシート!$B:$Z,21,0),"")</f>
        <v/>
      </c>
      <c r="Y587">
        <v>82</v>
      </c>
      <c r="Z587" s="165" t="str">
        <f t="shared" si="168"/>
        <v>3年目消耗品費82</v>
      </c>
      <c r="AA587" s="165" t="str">
        <f>IFERROR(+VLOOKUP(Z587,インプットシート!$B:$Z,25,0),"")</f>
        <v/>
      </c>
      <c r="AB587" s="165" t="str">
        <f>IFERROR(+VLOOKUP(Z587,インプットシート!$B:$Z,21,0),"")</f>
        <v/>
      </c>
      <c r="AC587">
        <v>82</v>
      </c>
      <c r="AD587" s="165" t="str">
        <f t="shared" si="169"/>
        <v>3年目借料損料82</v>
      </c>
      <c r="AE587" s="165" t="str">
        <f>IFERROR(+VLOOKUP(AD587,インプットシート!$B:$Z,25,0),"")</f>
        <v/>
      </c>
      <c r="AF587" s="165" t="str">
        <f>IFERROR(+VLOOKUP(AD587,インプットシート!$B:$Z,21,0),"")</f>
        <v/>
      </c>
      <c r="AG587">
        <v>82</v>
      </c>
      <c r="AH587" s="165" t="str">
        <f t="shared" si="170"/>
        <v>3年目印刷製本費82</v>
      </c>
      <c r="AI587" s="165" t="str">
        <f>IFERROR(+VLOOKUP(AH587,インプットシート!$B:$Z,25,0),"")</f>
        <v/>
      </c>
      <c r="AJ587" s="165" t="str">
        <f>IFERROR(+VLOOKUP(AH587,インプットシート!$B:$Z,21,0),"")</f>
        <v/>
      </c>
      <c r="AK587">
        <v>82</v>
      </c>
      <c r="AL587" s="165" t="str">
        <f t="shared" si="171"/>
        <v>3年目通信運搬費82</v>
      </c>
      <c r="AM587" s="165" t="str">
        <f>IFERROR(+VLOOKUP(AL587,インプットシート!$B:$Z,25,0),"")</f>
        <v/>
      </c>
      <c r="AN587" s="165" t="str">
        <f>IFERROR(+VLOOKUP(AL587,インプットシート!$B:$Z,21,0),"")</f>
        <v/>
      </c>
      <c r="AO587">
        <v>82</v>
      </c>
      <c r="AP587" s="165" t="str">
        <f t="shared" si="172"/>
        <v>3年目委託費82</v>
      </c>
      <c r="AQ587" s="165" t="str">
        <f>IFERROR(+VLOOKUP(AP587,インプットシート!$B:$Z,25,0),"")</f>
        <v/>
      </c>
      <c r="AR587" s="165" t="str">
        <f>IFERROR(+VLOOKUP(AP587,インプットシート!$B:$Z,21,0),"")</f>
        <v/>
      </c>
      <c r="AS587">
        <v>82</v>
      </c>
      <c r="AT587" s="165" t="str">
        <f t="shared" si="173"/>
        <v>3年目雑役務費82</v>
      </c>
      <c r="AU587" s="165" t="str">
        <f>IFERROR(+VLOOKUP(AT587,インプットシート!$B:$Z,25,0),"")</f>
        <v/>
      </c>
      <c r="AV587" s="165" t="str">
        <f>IFERROR(+VLOOKUP(AT587,インプットシート!$B:$Z,21,0),"")</f>
        <v/>
      </c>
      <c r="AW587">
        <v>82</v>
      </c>
      <c r="AX587" s="165" t="str">
        <f t="shared" si="174"/>
        <v>3年目保険料82</v>
      </c>
      <c r="AY587" s="165" t="str">
        <f>IFERROR(+VLOOKUP(AX587,インプットシート!$B:$Z,25,0),"")</f>
        <v/>
      </c>
      <c r="AZ587" s="165" t="str">
        <f>IFERROR(+VLOOKUP(AX587,インプットシート!$B:$Z,21,0),"")</f>
        <v/>
      </c>
      <c r="BA587">
        <v>82</v>
      </c>
      <c r="BB587" s="165" t="str">
        <f t="shared" si="175"/>
        <v>3年目その他の経費82</v>
      </c>
      <c r="BC587" s="165" t="str">
        <f>IFERROR(+VLOOKUP(BB587,インプットシート!$B:$Z,25,0),"")</f>
        <v/>
      </c>
      <c r="BD587" s="165" t="str">
        <f>IFERROR(+VLOOKUP(BB587,インプットシート!$B:$Z,21,0),"")</f>
        <v/>
      </c>
      <c r="BE587">
        <v>82</v>
      </c>
      <c r="BF587" s="165" t="str">
        <f t="shared" si="176"/>
        <v>3年目参加費収入82</v>
      </c>
      <c r="BG587" s="165" t="str">
        <f>IFERROR(+VLOOKUP(BF587,インプットシート!$B:$Z,25,0),"")</f>
        <v/>
      </c>
      <c r="BH587" s="165" t="str">
        <f>IFERROR(+VLOOKUP(BF587,インプットシート!$B:$Z,21,0),"")</f>
        <v/>
      </c>
      <c r="BI587">
        <v>82</v>
      </c>
      <c r="BJ587" s="165" t="str">
        <f t="shared" si="177"/>
        <v>3年目寄付金・協賛金収入82</v>
      </c>
      <c r="BK587" s="165" t="str">
        <f>IFERROR(+VLOOKUP(BJ587,インプットシート!$B:$Z,25,0),"")</f>
        <v/>
      </c>
      <c r="BL587" s="165" t="str">
        <f>IFERROR(+VLOOKUP(BJ587,インプットシート!$B:$Z,21,0),"")</f>
        <v/>
      </c>
      <c r="BM587">
        <v>82</v>
      </c>
      <c r="BN587" s="165" t="str">
        <f t="shared" si="178"/>
        <v>3年目一般会計繰入金82</v>
      </c>
      <c r="BO587" s="165" t="str">
        <f>IFERROR(+VLOOKUP(BN587,インプットシート!$B:$Z,25,0),"")</f>
        <v/>
      </c>
      <c r="BP587" s="165" t="str">
        <f>IFERROR(+VLOOKUP(BN587,インプットシート!$B:$Z,21,0),"")</f>
        <v/>
      </c>
      <c r="BQ587">
        <v>82</v>
      </c>
      <c r="BR587" s="165" t="str">
        <f t="shared" si="179"/>
        <v>3年目賃金（職員）82</v>
      </c>
      <c r="BS587" s="165" t="str">
        <f>IFERROR(+VLOOKUP(BR587,インプットシート!$B:$Z,25,0),"")</f>
        <v/>
      </c>
      <c r="BT587" s="165" t="str">
        <f>IFERROR(+VLOOKUP(BR587,インプットシート!$B:$Z,21,0),"")</f>
        <v/>
      </c>
    </row>
    <row r="588" spans="1:72">
      <c r="A588">
        <v>83</v>
      </c>
      <c r="B588" s="165" t="str">
        <f t="shared" si="162"/>
        <v>3年目謝金83</v>
      </c>
      <c r="C588" s="165" t="str">
        <f>IFERROR(+VLOOKUP(B588,インプットシート!$B:$Z,25,0),"")</f>
        <v/>
      </c>
      <c r="D588" s="165" t="str">
        <f>IFERROR(+VLOOKUP(B588,インプットシート!$B:$Z,21,0),"")</f>
        <v/>
      </c>
      <c r="E588">
        <v>83</v>
      </c>
      <c r="F588" s="165" t="str">
        <f t="shared" si="163"/>
        <v>3年目旅費83</v>
      </c>
      <c r="G588" s="165" t="str">
        <f>IFERROR(+VLOOKUP(F588,インプットシート!$B:$Z,25,0),"")</f>
        <v/>
      </c>
      <c r="H588" s="165" t="str">
        <f>IFERROR(+VLOOKUP(F588,インプットシート!$B:$Z,21,0),"")</f>
        <v/>
      </c>
      <c r="I588">
        <v>83</v>
      </c>
      <c r="J588" s="165" t="str">
        <f t="shared" si="164"/>
        <v>3年目賃金（アルバイト）83</v>
      </c>
      <c r="K588" s="165" t="str">
        <f>IFERROR(+VLOOKUP(J588,インプットシート!$B:$Z,25,0),"")</f>
        <v/>
      </c>
      <c r="L588" s="165" t="str">
        <f>IFERROR(+VLOOKUP(J588,インプットシート!$B:$Z,21,0),"")</f>
        <v/>
      </c>
      <c r="M588">
        <v>83</v>
      </c>
      <c r="N588" s="165" t="str">
        <f t="shared" si="165"/>
        <v>3年目家賃83</v>
      </c>
      <c r="O588" s="165" t="str">
        <f>IFERROR(+VLOOKUP(N588,インプットシート!$B:$Z,25,0),"")</f>
        <v/>
      </c>
      <c r="P588" s="165" t="str">
        <f>IFERROR(+VLOOKUP(N588,インプットシート!$B:$Z,21,0),"")</f>
        <v/>
      </c>
      <c r="Q588">
        <v>83</v>
      </c>
      <c r="R588" s="165" t="str">
        <f t="shared" si="166"/>
        <v>3年目光熱水費83</v>
      </c>
      <c r="S588" s="165" t="str">
        <f>IFERROR(+VLOOKUP(R588,インプットシート!$B:$Z,25,0),"")</f>
        <v/>
      </c>
      <c r="T588" s="165" t="str">
        <f>IFERROR(+VLOOKUP(R588,インプットシート!$B:$Z,21,0),"")</f>
        <v/>
      </c>
      <c r="U588">
        <v>83</v>
      </c>
      <c r="V588" s="165" t="str">
        <f t="shared" si="167"/>
        <v>3年目備品購入費83</v>
      </c>
      <c r="W588" s="165" t="str">
        <f>IFERROR(+VLOOKUP(V588,インプットシート!$B:$Z,25,0),"")</f>
        <v/>
      </c>
      <c r="X588" s="165" t="str">
        <f>IFERROR(+VLOOKUP(V588,インプットシート!$B:$Z,21,0),"")</f>
        <v/>
      </c>
      <c r="Y588">
        <v>83</v>
      </c>
      <c r="Z588" s="165" t="str">
        <f t="shared" si="168"/>
        <v>3年目消耗品費83</v>
      </c>
      <c r="AA588" s="165" t="str">
        <f>IFERROR(+VLOOKUP(Z588,インプットシート!$B:$Z,25,0),"")</f>
        <v/>
      </c>
      <c r="AB588" s="165" t="str">
        <f>IFERROR(+VLOOKUP(Z588,インプットシート!$B:$Z,21,0),"")</f>
        <v/>
      </c>
      <c r="AC588">
        <v>83</v>
      </c>
      <c r="AD588" s="165" t="str">
        <f t="shared" si="169"/>
        <v>3年目借料損料83</v>
      </c>
      <c r="AE588" s="165" t="str">
        <f>IFERROR(+VLOOKUP(AD588,インプットシート!$B:$Z,25,0),"")</f>
        <v/>
      </c>
      <c r="AF588" s="165" t="str">
        <f>IFERROR(+VLOOKUP(AD588,インプットシート!$B:$Z,21,0),"")</f>
        <v/>
      </c>
      <c r="AG588">
        <v>83</v>
      </c>
      <c r="AH588" s="165" t="str">
        <f t="shared" si="170"/>
        <v>3年目印刷製本費83</v>
      </c>
      <c r="AI588" s="165" t="str">
        <f>IFERROR(+VLOOKUP(AH588,インプットシート!$B:$Z,25,0),"")</f>
        <v/>
      </c>
      <c r="AJ588" s="165" t="str">
        <f>IFERROR(+VLOOKUP(AH588,インプットシート!$B:$Z,21,0),"")</f>
        <v/>
      </c>
      <c r="AK588">
        <v>83</v>
      </c>
      <c r="AL588" s="165" t="str">
        <f t="shared" si="171"/>
        <v>3年目通信運搬費83</v>
      </c>
      <c r="AM588" s="165" t="str">
        <f>IFERROR(+VLOOKUP(AL588,インプットシート!$B:$Z,25,0),"")</f>
        <v/>
      </c>
      <c r="AN588" s="165" t="str">
        <f>IFERROR(+VLOOKUP(AL588,インプットシート!$B:$Z,21,0),"")</f>
        <v/>
      </c>
      <c r="AO588">
        <v>83</v>
      </c>
      <c r="AP588" s="165" t="str">
        <f t="shared" si="172"/>
        <v>3年目委託費83</v>
      </c>
      <c r="AQ588" s="165" t="str">
        <f>IFERROR(+VLOOKUP(AP588,インプットシート!$B:$Z,25,0),"")</f>
        <v/>
      </c>
      <c r="AR588" s="165" t="str">
        <f>IFERROR(+VLOOKUP(AP588,インプットシート!$B:$Z,21,0),"")</f>
        <v/>
      </c>
      <c r="AS588">
        <v>83</v>
      </c>
      <c r="AT588" s="165" t="str">
        <f t="shared" si="173"/>
        <v>3年目雑役務費83</v>
      </c>
      <c r="AU588" s="165" t="str">
        <f>IFERROR(+VLOOKUP(AT588,インプットシート!$B:$Z,25,0),"")</f>
        <v/>
      </c>
      <c r="AV588" s="165" t="str">
        <f>IFERROR(+VLOOKUP(AT588,インプットシート!$B:$Z,21,0),"")</f>
        <v/>
      </c>
      <c r="AW588">
        <v>83</v>
      </c>
      <c r="AX588" s="165" t="str">
        <f t="shared" si="174"/>
        <v>3年目保険料83</v>
      </c>
      <c r="AY588" s="165" t="str">
        <f>IFERROR(+VLOOKUP(AX588,インプットシート!$B:$Z,25,0),"")</f>
        <v/>
      </c>
      <c r="AZ588" s="165" t="str">
        <f>IFERROR(+VLOOKUP(AX588,インプットシート!$B:$Z,21,0),"")</f>
        <v/>
      </c>
      <c r="BA588">
        <v>83</v>
      </c>
      <c r="BB588" s="165" t="str">
        <f t="shared" si="175"/>
        <v>3年目その他の経費83</v>
      </c>
      <c r="BC588" s="165" t="str">
        <f>IFERROR(+VLOOKUP(BB588,インプットシート!$B:$Z,25,0),"")</f>
        <v/>
      </c>
      <c r="BD588" s="165" t="str">
        <f>IFERROR(+VLOOKUP(BB588,インプットシート!$B:$Z,21,0),"")</f>
        <v/>
      </c>
      <c r="BE588">
        <v>83</v>
      </c>
      <c r="BF588" s="165" t="str">
        <f t="shared" si="176"/>
        <v>3年目参加費収入83</v>
      </c>
      <c r="BG588" s="165" t="str">
        <f>IFERROR(+VLOOKUP(BF588,インプットシート!$B:$Z,25,0),"")</f>
        <v/>
      </c>
      <c r="BH588" s="165" t="str">
        <f>IFERROR(+VLOOKUP(BF588,インプットシート!$B:$Z,21,0),"")</f>
        <v/>
      </c>
      <c r="BI588">
        <v>83</v>
      </c>
      <c r="BJ588" s="165" t="str">
        <f t="shared" si="177"/>
        <v>3年目寄付金・協賛金収入83</v>
      </c>
      <c r="BK588" s="165" t="str">
        <f>IFERROR(+VLOOKUP(BJ588,インプットシート!$B:$Z,25,0),"")</f>
        <v/>
      </c>
      <c r="BL588" s="165" t="str">
        <f>IFERROR(+VLOOKUP(BJ588,インプットシート!$B:$Z,21,0),"")</f>
        <v/>
      </c>
      <c r="BM588">
        <v>83</v>
      </c>
      <c r="BN588" s="165" t="str">
        <f t="shared" si="178"/>
        <v>3年目一般会計繰入金83</v>
      </c>
      <c r="BO588" s="165" t="str">
        <f>IFERROR(+VLOOKUP(BN588,インプットシート!$B:$Z,25,0),"")</f>
        <v/>
      </c>
      <c r="BP588" s="165" t="str">
        <f>IFERROR(+VLOOKUP(BN588,インプットシート!$B:$Z,21,0),"")</f>
        <v/>
      </c>
      <c r="BQ588">
        <v>83</v>
      </c>
      <c r="BR588" s="165" t="str">
        <f t="shared" si="179"/>
        <v>3年目賃金（職員）83</v>
      </c>
      <c r="BS588" s="165" t="str">
        <f>IFERROR(+VLOOKUP(BR588,インプットシート!$B:$Z,25,0),"")</f>
        <v/>
      </c>
      <c r="BT588" s="165" t="str">
        <f>IFERROR(+VLOOKUP(BR588,インプットシート!$B:$Z,21,0),"")</f>
        <v/>
      </c>
    </row>
    <row r="589" spans="1:72">
      <c r="A589">
        <v>84</v>
      </c>
      <c r="B589" s="165" t="str">
        <f t="shared" si="162"/>
        <v>3年目謝金84</v>
      </c>
      <c r="C589" s="165" t="str">
        <f>IFERROR(+VLOOKUP(B589,インプットシート!$B:$Z,25,0),"")</f>
        <v/>
      </c>
      <c r="D589" s="165" t="str">
        <f>IFERROR(+VLOOKUP(B589,インプットシート!$B:$Z,21,0),"")</f>
        <v/>
      </c>
      <c r="E589">
        <v>84</v>
      </c>
      <c r="F589" s="165" t="str">
        <f t="shared" si="163"/>
        <v>3年目旅費84</v>
      </c>
      <c r="G589" s="165" t="str">
        <f>IFERROR(+VLOOKUP(F589,インプットシート!$B:$Z,25,0),"")</f>
        <v/>
      </c>
      <c r="H589" s="165" t="str">
        <f>IFERROR(+VLOOKUP(F589,インプットシート!$B:$Z,21,0),"")</f>
        <v/>
      </c>
      <c r="I589">
        <v>84</v>
      </c>
      <c r="J589" s="165" t="str">
        <f t="shared" si="164"/>
        <v>3年目賃金（アルバイト）84</v>
      </c>
      <c r="K589" s="165" t="str">
        <f>IFERROR(+VLOOKUP(J589,インプットシート!$B:$Z,25,0),"")</f>
        <v/>
      </c>
      <c r="L589" s="165" t="str">
        <f>IFERROR(+VLOOKUP(J589,インプットシート!$B:$Z,21,0),"")</f>
        <v/>
      </c>
      <c r="M589">
        <v>84</v>
      </c>
      <c r="N589" s="165" t="str">
        <f t="shared" si="165"/>
        <v>3年目家賃84</v>
      </c>
      <c r="O589" s="165" t="str">
        <f>IFERROR(+VLOOKUP(N589,インプットシート!$B:$Z,25,0),"")</f>
        <v/>
      </c>
      <c r="P589" s="165" t="str">
        <f>IFERROR(+VLOOKUP(N589,インプットシート!$B:$Z,21,0),"")</f>
        <v/>
      </c>
      <c r="Q589">
        <v>84</v>
      </c>
      <c r="R589" s="165" t="str">
        <f t="shared" si="166"/>
        <v>3年目光熱水費84</v>
      </c>
      <c r="S589" s="165" t="str">
        <f>IFERROR(+VLOOKUP(R589,インプットシート!$B:$Z,25,0),"")</f>
        <v/>
      </c>
      <c r="T589" s="165" t="str">
        <f>IFERROR(+VLOOKUP(R589,インプットシート!$B:$Z,21,0),"")</f>
        <v/>
      </c>
      <c r="U589">
        <v>84</v>
      </c>
      <c r="V589" s="165" t="str">
        <f t="shared" si="167"/>
        <v>3年目備品購入費84</v>
      </c>
      <c r="W589" s="165" t="str">
        <f>IFERROR(+VLOOKUP(V589,インプットシート!$B:$Z,25,0),"")</f>
        <v/>
      </c>
      <c r="X589" s="165" t="str">
        <f>IFERROR(+VLOOKUP(V589,インプットシート!$B:$Z,21,0),"")</f>
        <v/>
      </c>
      <c r="Y589">
        <v>84</v>
      </c>
      <c r="Z589" s="165" t="str">
        <f t="shared" si="168"/>
        <v>3年目消耗品費84</v>
      </c>
      <c r="AA589" s="165" t="str">
        <f>IFERROR(+VLOOKUP(Z589,インプットシート!$B:$Z,25,0),"")</f>
        <v/>
      </c>
      <c r="AB589" s="165" t="str">
        <f>IFERROR(+VLOOKUP(Z589,インプットシート!$B:$Z,21,0),"")</f>
        <v/>
      </c>
      <c r="AC589">
        <v>84</v>
      </c>
      <c r="AD589" s="165" t="str">
        <f t="shared" si="169"/>
        <v>3年目借料損料84</v>
      </c>
      <c r="AE589" s="165" t="str">
        <f>IFERROR(+VLOOKUP(AD589,インプットシート!$B:$Z,25,0),"")</f>
        <v/>
      </c>
      <c r="AF589" s="165" t="str">
        <f>IFERROR(+VLOOKUP(AD589,インプットシート!$B:$Z,21,0),"")</f>
        <v/>
      </c>
      <c r="AG589">
        <v>84</v>
      </c>
      <c r="AH589" s="165" t="str">
        <f t="shared" si="170"/>
        <v>3年目印刷製本費84</v>
      </c>
      <c r="AI589" s="165" t="str">
        <f>IFERROR(+VLOOKUP(AH589,インプットシート!$B:$Z,25,0),"")</f>
        <v/>
      </c>
      <c r="AJ589" s="165" t="str">
        <f>IFERROR(+VLOOKUP(AH589,インプットシート!$B:$Z,21,0),"")</f>
        <v/>
      </c>
      <c r="AK589">
        <v>84</v>
      </c>
      <c r="AL589" s="165" t="str">
        <f t="shared" si="171"/>
        <v>3年目通信運搬費84</v>
      </c>
      <c r="AM589" s="165" t="str">
        <f>IFERROR(+VLOOKUP(AL589,インプットシート!$B:$Z,25,0),"")</f>
        <v/>
      </c>
      <c r="AN589" s="165" t="str">
        <f>IFERROR(+VLOOKUP(AL589,インプットシート!$B:$Z,21,0),"")</f>
        <v/>
      </c>
      <c r="AO589">
        <v>84</v>
      </c>
      <c r="AP589" s="165" t="str">
        <f t="shared" si="172"/>
        <v>3年目委託費84</v>
      </c>
      <c r="AQ589" s="165" t="str">
        <f>IFERROR(+VLOOKUP(AP589,インプットシート!$B:$Z,25,0),"")</f>
        <v/>
      </c>
      <c r="AR589" s="165" t="str">
        <f>IFERROR(+VLOOKUP(AP589,インプットシート!$B:$Z,21,0),"")</f>
        <v/>
      </c>
      <c r="AS589">
        <v>84</v>
      </c>
      <c r="AT589" s="165" t="str">
        <f t="shared" si="173"/>
        <v>3年目雑役務費84</v>
      </c>
      <c r="AU589" s="165" t="str">
        <f>IFERROR(+VLOOKUP(AT589,インプットシート!$B:$Z,25,0),"")</f>
        <v/>
      </c>
      <c r="AV589" s="165" t="str">
        <f>IFERROR(+VLOOKUP(AT589,インプットシート!$B:$Z,21,0),"")</f>
        <v/>
      </c>
      <c r="AW589">
        <v>84</v>
      </c>
      <c r="AX589" s="165" t="str">
        <f t="shared" si="174"/>
        <v>3年目保険料84</v>
      </c>
      <c r="AY589" s="165" t="str">
        <f>IFERROR(+VLOOKUP(AX589,インプットシート!$B:$Z,25,0),"")</f>
        <v/>
      </c>
      <c r="AZ589" s="165" t="str">
        <f>IFERROR(+VLOOKUP(AX589,インプットシート!$B:$Z,21,0),"")</f>
        <v/>
      </c>
      <c r="BA589">
        <v>84</v>
      </c>
      <c r="BB589" s="165" t="str">
        <f t="shared" si="175"/>
        <v>3年目その他の経費84</v>
      </c>
      <c r="BC589" s="165" t="str">
        <f>IFERROR(+VLOOKUP(BB589,インプットシート!$B:$Z,25,0),"")</f>
        <v/>
      </c>
      <c r="BD589" s="165" t="str">
        <f>IFERROR(+VLOOKUP(BB589,インプットシート!$B:$Z,21,0),"")</f>
        <v/>
      </c>
      <c r="BE589">
        <v>84</v>
      </c>
      <c r="BF589" s="165" t="str">
        <f t="shared" si="176"/>
        <v>3年目参加費収入84</v>
      </c>
      <c r="BG589" s="165" t="str">
        <f>IFERROR(+VLOOKUP(BF589,インプットシート!$B:$Z,25,0),"")</f>
        <v/>
      </c>
      <c r="BH589" s="165" t="str">
        <f>IFERROR(+VLOOKUP(BF589,インプットシート!$B:$Z,21,0),"")</f>
        <v/>
      </c>
      <c r="BI589">
        <v>84</v>
      </c>
      <c r="BJ589" s="165" t="str">
        <f t="shared" si="177"/>
        <v>3年目寄付金・協賛金収入84</v>
      </c>
      <c r="BK589" s="165" t="str">
        <f>IFERROR(+VLOOKUP(BJ589,インプットシート!$B:$Z,25,0),"")</f>
        <v/>
      </c>
      <c r="BL589" s="165" t="str">
        <f>IFERROR(+VLOOKUP(BJ589,インプットシート!$B:$Z,21,0),"")</f>
        <v/>
      </c>
      <c r="BM589">
        <v>84</v>
      </c>
      <c r="BN589" s="165" t="str">
        <f t="shared" si="178"/>
        <v>3年目一般会計繰入金84</v>
      </c>
      <c r="BO589" s="165" t="str">
        <f>IFERROR(+VLOOKUP(BN589,インプットシート!$B:$Z,25,0),"")</f>
        <v/>
      </c>
      <c r="BP589" s="165" t="str">
        <f>IFERROR(+VLOOKUP(BN589,インプットシート!$B:$Z,21,0),"")</f>
        <v/>
      </c>
      <c r="BQ589">
        <v>84</v>
      </c>
      <c r="BR589" s="165" t="str">
        <f t="shared" si="179"/>
        <v>3年目賃金（職員）84</v>
      </c>
      <c r="BS589" s="165" t="str">
        <f>IFERROR(+VLOOKUP(BR589,インプットシート!$B:$Z,25,0),"")</f>
        <v/>
      </c>
      <c r="BT589" s="165" t="str">
        <f>IFERROR(+VLOOKUP(BR589,インプットシート!$B:$Z,21,0),"")</f>
        <v/>
      </c>
    </row>
    <row r="590" spans="1:72">
      <c r="A590">
        <v>85</v>
      </c>
      <c r="B590" s="165" t="str">
        <f t="shared" si="162"/>
        <v>3年目謝金85</v>
      </c>
      <c r="C590" s="165" t="str">
        <f>IFERROR(+VLOOKUP(B590,インプットシート!$B:$Z,25,0),"")</f>
        <v/>
      </c>
      <c r="D590" s="165" t="str">
        <f>IFERROR(+VLOOKUP(B590,インプットシート!$B:$Z,21,0),"")</f>
        <v/>
      </c>
      <c r="E590">
        <v>85</v>
      </c>
      <c r="F590" s="165" t="str">
        <f t="shared" si="163"/>
        <v>3年目旅費85</v>
      </c>
      <c r="G590" s="165" t="str">
        <f>IFERROR(+VLOOKUP(F590,インプットシート!$B:$Z,25,0),"")</f>
        <v/>
      </c>
      <c r="H590" s="165" t="str">
        <f>IFERROR(+VLOOKUP(F590,インプットシート!$B:$Z,21,0),"")</f>
        <v/>
      </c>
      <c r="I590">
        <v>85</v>
      </c>
      <c r="J590" s="165" t="str">
        <f t="shared" si="164"/>
        <v>3年目賃金（アルバイト）85</v>
      </c>
      <c r="K590" s="165" t="str">
        <f>IFERROR(+VLOOKUP(J590,インプットシート!$B:$Z,25,0),"")</f>
        <v/>
      </c>
      <c r="L590" s="165" t="str">
        <f>IFERROR(+VLOOKUP(J590,インプットシート!$B:$Z,21,0),"")</f>
        <v/>
      </c>
      <c r="M590">
        <v>85</v>
      </c>
      <c r="N590" s="165" t="str">
        <f t="shared" si="165"/>
        <v>3年目家賃85</v>
      </c>
      <c r="O590" s="165" t="str">
        <f>IFERROR(+VLOOKUP(N590,インプットシート!$B:$Z,25,0),"")</f>
        <v/>
      </c>
      <c r="P590" s="165" t="str">
        <f>IFERROR(+VLOOKUP(N590,インプットシート!$B:$Z,21,0),"")</f>
        <v/>
      </c>
      <c r="Q590">
        <v>85</v>
      </c>
      <c r="R590" s="165" t="str">
        <f t="shared" si="166"/>
        <v>3年目光熱水費85</v>
      </c>
      <c r="S590" s="165" t="str">
        <f>IFERROR(+VLOOKUP(R590,インプットシート!$B:$Z,25,0),"")</f>
        <v/>
      </c>
      <c r="T590" s="165" t="str">
        <f>IFERROR(+VLOOKUP(R590,インプットシート!$B:$Z,21,0),"")</f>
        <v/>
      </c>
      <c r="U590">
        <v>85</v>
      </c>
      <c r="V590" s="165" t="str">
        <f t="shared" si="167"/>
        <v>3年目備品購入費85</v>
      </c>
      <c r="W590" s="165" t="str">
        <f>IFERROR(+VLOOKUP(V590,インプットシート!$B:$Z,25,0),"")</f>
        <v/>
      </c>
      <c r="X590" s="165" t="str">
        <f>IFERROR(+VLOOKUP(V590,インプットシート!$B:$Z,21,0),"")</f>
        <v/>
      </c>
      <c r="Y590">
        <v>85</v>
      </c>
      <c r="Z590" s="165" t="str">
        <f t="shared" si="168"/>
        <v>3年目消耗品費85</v>
      </c>
      <c r="AA590" s="165" t="str">
        <f>IFERROR(+VLOOKUP(Z590,インプットシート!$B:$Z,25,0),"")</f>
        <v/>
      </c>
      <c r="AB590" s="165" t="str">
        <f>IFERROR(+VLOOKUP(Z590,インプットシート!$B:$Z,21,0),"")</f>
        <v/>
      </c>
      <c r="AC590">
        <v>85</v>
      </c>
      <c r="AD590" s="165" t="str">
        <f t="shared" si="169"/>
        <v>3年目借料損料85</v>
      </c>
      <c r="AE590" s="165" t="str">
        <f>IFERROR(+VLOOKUP(AD590,インプットシート!$B:$Z,25,0),"")</f>
        <v/>
      </c>
      <c r="AF590" s="165" t="str">
        <f>IFERROR(+VLOOKUP(AD590,インプットシート!$B:$Z,21,0),"")</f>
        <v/>
      </c>
      <c r="AG590">
        <v>85</v>
      </c>
      <c r="AH590" s="165" t="str">
        <f t="shared" si="170"/>
        <v>3年目印刷製本費85</v>
      </c>
      <c r="AI590" s="165" t="str">
        <f>IFERROR(+VLOOKUP(AH590,インプットシート!$B:$Z,25,0),"")</f>
        <v/>
      </c>
      <c r="AJ590" s="165" t="str">
        <f>IFERROR(+VLOOKUP(AH590,インプットシート!$B:$Z,21,0),"")</f>
        <v/>
      </c>
      <c r="AK590">
        <v>85</v>
      </c>
      <c r="AL590" s="165" t="str">
        <f t="shared" si="171"/>
        <v>3年目通信運搬費85</v>
      </c>
      <c r="AM590" s="165" t="str">
        <f>IFERROR(+VLOOKUP(AL590,インプットシート!$B:$Z,25,0),"")</f>
        <v/>
      </c>
      <c r="AN590" s="165" t="str">
        <f>IFERROR(+VLOOKUP(AL590,インプットシート!$B:$Z,21,0),"")</f>
        <v/>
      </c>
      <c r="AO590">
        <v>85</v>
      </c>
      <c r="AP590" s="165" t="str">
        <f t="shared" si="172"/>
        <v>3年目委託費85</v>
      </c>
      <c r="AQ590" s="165" t="str">
        <f>IFERROR(+VLOOKUP(AP590,インプットシート!$B:$Z,25,0),"")</f>
        <v/>
      </c>
      <c r="AR590" s="165" t="str">
        <f>IFERROR(+VLOOKUP(AP590,インプットシート!$B:$Z,21,0),"")</f>
        <v/>
      </c>
      <c r="AS590">
        <v>85</v>
      </c>
      <c r="AT590" s="165" t="str">
        <f t="shared" si="173"/>
        <v>3年目雑役務費85</v>
      </c>
      <c r="AU590" s="165" t="str">
        <f>IFERROR(+VLOOKUP(AT590,インプットシート!$B:$Z,25,0),"")</f>
        <v/>
      </c>
      <c r="AV590" s="165" t="str">
        <f>IFERROR(+VLOOKUP(AT590,インプットシート!$B:$Z,21,0),"")</f>
        <v/>
      </c>
      <c r="AW590">
        <v>85</v>
      </c>
      <c r="AX590" s="165" t="str">
        <f t="shared" si="174"/>
        <v>3年目保険料85</v>
      </c>
      <c r="AY590" s="165" t="str">
        <f>IFERROR(+VLOOKUP(AX590,インプットシート!$B:$Z,25,0),"")</f>
        <v/>
      </c>
      <c r="AZ590" s="165" t="str">
        <f>IFERROR(+VLOOKUP(AX590,インプットシート!$B:$Z,21,0),"")</f>
        <v/>
      </c>
      <c r="BA590">
        <v>85</v>
      </c>
      <c r="BB590" s="165" t="str">
        <f t="shared" si="175"/>
        <v>3年目その他の経費85</v>
      </c>
      <c r="BC590" s="165" t="str">
        <f>IFERROR(+VLOOKUP(BB590,インプットシート!$B:$Z,25,0),"")</f>
        <v/>
      </c>
      <c r="BD590" s="165" t="str">
        <f>IFERROR(+VLOOKUP(BB590,インプットシート!$B:$Z,21,0),"")</f>
        <v/>
      </c>
      <c r="BE590">
        <v>85</v>
      </c>
      <c r="BF590" s="165" t="str">
        <f t="shared" si="176"/>
        <v>3年目参加費収入85</v>
      </c>
      <c r="BG590" s="165" t="str">
        <f>IFERROR(+VLOOKUP(BF590,インプットシート!$B:$Z,25,0),"")</f>
        <v/>
      </c>
      <c r="BH590" s="165" t="str">
        <f>IFERROR(+VLOOKUP(BF590,インプットシート!$B:$Z,21,0),"")</f>
        <v/>
      </c>
      <c r="BI590">
        <v>85</v>
      </c>
      <c r="BJ590" s="165" t="str">
        <f t="shared" si="177"/>
        <v>3年目寄付金・協賛金収入85</v>
      </c>
      <c r="BK590" s="165" t="str">
        <f>IFERROR(+VLOOKUP(BJ590,インプットシート!$B:$Z,25,0),"")</f>
        <v/>
      </c>
      <c r="BL590" s="165" t="str">
        <f>IFERROR(+VLOOKUP(BJ590,インプットシート!$B:$Z,21,0),"")</f>
        <v/>
      </c>
      <c r="BM590">
        <v>85</v>
      </c>
      <c r="BN590" s="165" t="str">
        <f t="shared" si="178"/>
        <v>3年目一般会計繰入金85</v>
      </c>
      <c r="BO590" s="165" t="str">
        <f>IFERROR(+VLOOKUP(BN590,インプットシート!$B:$Z,25,0),"")</f>
        <v/>
      </c>
      <c r="BP590" s="165" t="str">
        <f>IFERROR(+VLOOKUP(BN590,インプットシート!$B:$Z,21,0),"")</f>
        <v/>
      </c>
      <c r="BQ590">
        <v>85</v>
      </c>
      <c r="BR590" s="165" t="str">
        <f t="shared" si="179"/>
        <v>3年目賃金（職員）85</v>
      </c>
      <c r="BS590" s="165" t="str">
        <f>IFERROR(+VLOOKUP(BR590,インプットシート!$B:$Z,25,0),"")</f>
        <v/>
      </c>
      <c r="BT590" s="165" t="str">
        <f>IFERROR(+VLOOKUP(BR590,インプットシート!$B:$Z,21,0),"")</f>
        <v/>
      </c>
    </row>
    <row r="591" spans="1:72">
      <c r="A591">
        <v>86</v>
      </c>
      <c r="B591" s="165" t="str">
        <f t="shared" si="162"/>
        <v>3年目謝金86</v>
      </c>
      <c r="C591" s="165" t="str">
        <f>IFERROR(+VLOOKUP(B591,インプットシート!$B:$Z,25,0),"")</f>
        <v/>
      </c>
      <c r="D591" s="165" t="str">
        <f>IFERROR(+VLOOKUP(B591,インプットシート!$B:$Z,21,0),"")</f>
        <v/>
      </c>
      <c r="E591">
        <v>86</v>
      </c>
      <c r="F591" s="165" t="str">
        <f t="shared" si="163"/>
        <v>3年目旅費86</v>
      </c>
      <c r="G591" s="165" t="str">
        <f>IFERROR(+VLOOKUP(F591,インプットシート!$B:$Z,25,0),"")</f>
        <v/>
      </c>
      <c r="H591" s="165" t="str">
        <f>IFERROR(+VLOOKUP(F591,インプットシート!$B:$Z,21,0),"")</f>
        <v/>
      </c>
      <c r="I591">
        <v>86</v>
      </c>
      <c r="J591" s="165" t="str">
        <f t="shared" si="164"/>
        <v>3年目賃金（アルバイト）86</v>
      </c>
      <c r="K591" s="165" t="str">
        <f>IFERROR(+VLOOKUP(J591,インプットシート!$B:$Z,25,0),"")</f>
        <v/>
      </c>
      <c r="L591" s="165" t="str">
        <f>IFERROR(+VLOOKUP(J591,インプットシート!$B:$Z,21,0),"")</f>
        <v/>
      </c>
      <c r="M591">
        <v>86</v>
      </c>
      <c r="N591" s="165" t="str">
        <f t="shared" si="165"/>
        <v>3年目家賃86</v>
      </c>
      <c r="O591" s="165" t="str">
        <f>IFERROR(+VLOOKUP(N591,インプットシート!$B:$Z,25,0),"")</f>
        <v/>
      </c>
      <c r="P591" s="165" t="str">
        <f>IFERROR(+VLOOKUP(N591,インプットシート!$B:$Z,21,0),"")</f>
        <v/>
      </c>
      <c r="Q591">
        <v>86</v>
      </c>
      <c r="R591" s="165" t="str">
        <f t="shared" si="166"/>
        <v>3年目光熱水費86</v>
      </c>
      <c r="S591" s="165" t="str">
        <f>IFERROR(+VLOOKUP(R591,インプットシート!$B:$Z,25,0),"")</f>
        <v/>
      </c>
      <c r="T591" s="165" t="str">
        <f>IFERROR(+VLOOKUP(R591,インプットシート!$B:$Z,21,0),"")</f>
        <v/>
      </c>
      <c r="U591">
        <v>86</v>
      </c>
      <c r="V591" s="165" t="str">
        <f t="shared" si="167"/>
        <v>3年目備品購入費86</v>
      </c>
      <c r="W591" s="165" t="str">
        <f>IFERROR(+VLOOKUP(V591,インプットシート!$B:$Z,25,0),"")</f>
        <v/>
      </c>
      <c r="X591" s="165" t="str">
        <f>IFERROR(+VLOOKUP(V591,インプットシート!$B:$Z,21,0),"")</f>
        <v/>
      </c>
      <c r="Y591">
        <v>86</v>
      </c>
      <c r="Z591" s="165" t="str">
        <f t="shared" si="168"/>
        <v>3年目消耗品費86</v>
      </c>
      <c r="AA591" s="165" t="str">
        <f>IFERROR(+VLOOKUP(Z591,インプットシート!$B:$Z,25,0),"")</f>
        <v/>
      </c>
      <c r="AB591" s="165" t="str">
        <f>IFERROR(+VLOOKUP(Z591,インプットシート!$B:$Z,21,0),"")</f>
        <v/>
      </c>
      <c r="AC591">
        <v>86</v>
      </c>
      <c r="AD591" s="165" t="str">
        <f t="shared" si="169"/>
        <v>3年目借料損料86</v>
      </c>
      <c r="AE591" s="165" t="str">
        <f>IFERROR(+VLOOKUP(AD591,インプットシート!$B:$Z,25,0),"")</f>
        <v/>
      </c>
      <c r="AF591" s="165" t="str">
        <f>IFERROR(+VLOOKUP(AD591,インプットシート!$B:$Z,21,0),"")</f>
        <v/>
      </c>
      <c r="AG591">
        <v>86</v>
      </c>
      <c r="AH591" s="165" t="str">
        <f t="shared" si="170"/>
        <v>3年目印刷製本費86</v>
      </c>
      <c r="AI591" s="165" t="str">
        <f>IFERROR(+VLOOKUP(AH591,インプットシート!$B:$Z,25,0),"")</f>
        <v/>
      </c>
      <c r="AJ591" s="165" t="str">
        <f>IFERROR(+VLOOKUP(AH591,インプットシート!$B:$Z,21,0),"")</f>
        <v/>
      </c>
      <c r="AK591">
        <v>86</v>
      </c>
      <c r="AL591" s="165" t="str">
        <f t="shared" si="171"/>
        <v>3年目通信運搬費86</v>
      </c>
      <c r="AM591" s="165" t="str">
        <f>IFERROR(+VLOOKUP(AL591,インプットシート!$B:$Z,25,0),"")</f>
        <v/>
      </c>
      <c r="AN591" s="165" t="str">
        <f>IFERROR(+VLOOKUP(AL591,インプットシート!$B:$Z,21,0),"")</f>
        <v/>
      </c>
      <c r="AO591">
        <v>86</v>
      </c>
      <c r="AP591" s="165" t="str">
        <f t="shared" si="172"/>
        <v>3年目委託費86</v>
      </c>
      <c r="AQ591" s="165" t="str">
        <f>IFERROR(+VLOOKUP(AP591,インプットシート!$B:$Z,25,0),"")</f>
        <v/>
      </c>
      <c r="AR591" s="165" t="str">
        <f>IFERROR(+VLOOKUP(AP591,インプットシート!$B:$Z,21,0),"")</f>
        <v/>
      </c>
      <c r="AS591">
        <v>86</v>
      </c>
      <c r="AT591" s="165" t="str">
        <f t="shared" si="173"/>
        <v>3年目雑役務費86</v>
      </c>
      <c r="AU591" s="165" t="str">
        <f>IFERROR(+VLOOKUP(AT591,インプットシート!$B:$Z,25,0),"")</f>
        <v/>
      </c>
      <c r="AV591" s="165" t="str">
        <f>IFERROR(+VLOOKUP(AT591,インプットシート!$B:$Z,21,0),"")</f>
        <v/>
      </c>
      <c r="AW591">
        <v>86</v>
      </c>
      <c r="AX591" s="165" t="str">
        <f t="shared" si="174"/>
        <v>3年目保険料86</v>
      </c>
      <c r="AY591" s="165" t="str">
        <f>IFERROR(+VLOOKUP(AX591,インプットシート!$B:$Z,25,0),"")</f>
        <v/>
      </c>
      <c r="AZ591" s="165" t="str">
        <f>IFERROR(+VLOOKUP(AX591,インプットシート!$B:$Z,21,0),"")</f>
        <v/>
      </c>
      <c r="BA591">
        <v>86</v>
      </c>
      <c r="BB591" s="165" t="str">
        <f t="shared" si="175"/>
        <v>3年目その他の経費86</v>
      </c>
      <c r="BC591" s="165" t="str">
        <f>IFERROR(+VLOOKUP(BB591,インプットシート!$B:$Z,25,0),"")</f>
        <v/>
      </c>
      <c r="BD591" s="165" t="str">
        <f>IFERROR(+VLOOKUP(BB591,インプットシート!$B:$Z,21,0),"")</f>
        <v/>
      </c>
      <c r="BE591">
        <v>86</v>
      </c>
      <c r="BF591" s="165" t="str">
        <f t="shared" si="176"/>
        <v>3年目参加費収入86</v>
      </c>
      <c r="BG591" s="165" t="str">
        <f>IFERROR(+VLOOKUP(BF591,インプットシート!$B:$Z,25,0),"")</f>
        <v/>
      </c>
      <c r="BH591" s="165" t="str">
        <f>IFERROR(+VLOOKUP(BF591,インプットシート!$B:$Z,21,0),"")</f>
        <v/>
      </c>
      <c r="BI591">
        <v>86</v>
      </c>
      <c r="BJ591" s="165" t="str">
        <f t="shared" si="177"/>
        <v>3年目寄付金・協賛金収入86</v>
      </c>
      <c r="BK591" s="165" t="str">
        <f>IFERROR(+VLOOKUP(BJ591,インプットシート!$B:$Z,25,0),"")</f>
        <v/>
      </c>
      <c r="BL591" s="165" t="str">
        <f>IFERROR(+VLOOKUP(BJ591,インプットシート!$B:$Z,21,0),"")</f>
        <v/>
      </c>
      <c r="BM591">
        <v>86</v>
      </c>
      <c r="BN591" s="165" t="str">
        <f t="shared" si="178"/>
        <v>3年目一般会計繰入金86</v>
      </c>
      <c r="BO591" s="165" t="str">
        <f>IFERROR(+VLOOKUP(BN591,インプットシート!$B:$Z,25,0),"")</f>
        <v/>
      </c>
      <c r="BP591" s="165" t="str">
        <f>IFERROR(+VLOOKUP(BN591,インプットシート!$B:$Z,21,0),"")</f>
        <v/>
      </c>
      <c r="BQ591">
        <v>86</v>
      </c>
      <c r="BR591" s="165" t="str">
        <f t="shared" si="179"/>
        <v>3年目賃金（職員）86</v>
      </c>
      <c r="BS591" s="165" t="str">
        <f>IFERROR(+VLOOKUP(BR591,インプットシート!$B:$Z,25,0),"")</f>
        <v/>
      </c>
      <c r="BT591" s="165" t="str">
        <f>IFERROR(+VLOOKUP(BR591,インプットシート!$B:$Z,21,0),"")</f>
        <v/>
      </c>
    </row>
    <row r="592" spans="1:72">
      <c r="A592">
        <v>87</v>
      </c>
      <c r="B592" s="165" t="str">
        <f t="shared" si="162"/>
        <v>3年目謝金87</v>
      </c>
      <c r="C592" s="165" t="str">
        <f>IFERROR(+VLOOKUP(B592,インプットシート!$B:$Z,25,0),"")</f>
        <v/>
      </c>
      <c r="D592" s="165" t="str">
        <f>IFERROR(+VLOOKUP(B592,インプットシート!$B:$Z,21,0),"")</f>
        <v/>
      </c>
      <c r="E592">
        <v>87</v>
      </c>
      <c r="F592" s="165" t="str">
        <f t="shared" si="163"/>
        <v>3年目旅費87</v>
      </c>
      <c r="G592" s="165" t="str">
        <f>IFERROR(+VLOOKUP(F592,インプットシート!$B:$Z,25,0),"")</f>
        <v/>
      </c>
      <c r="H592" s="165" t="str">
        <f>IFERROR(+VLOOKUP(F592,インプットシート!$B:$Z,21,0),"")</f>
        <v/>
      </c>
      <c r="I592">
        <v>87</v>
      </c>
      <c r="J592" s="165" t="str">
        <f t="shared" si="164"/>
        <v>3年目賃金（アルバイト）87</v>
      </c>
      <c r="K592" s="165" t="str">
        <f>IFERROR(+VLOOKUP(J592,インプットシート!$B:$Z,25,0),"")</f>
        <v/>
      </c>
      <c r="L592" s="165" t="str">
        <f>IFERROR(+VLOOKUP(J592,インプットシート!$B:$Z,21,0),"")</f>
        <v/>
      </c>
      <c r="M592">
        <v>87</v>
      </c>
      <c r="N592" s="165" t="str">
        <f t="shared" si="165"/>
        <v>3年目家賃87</v>
      </c>
      <c r="O592" s="165" t="str">
        <f>IFERROR(+VLOOKUP(N592,インプットシート!$B:$Z,25,0),"")</f>
        <v/>
      </c>
      <c r="P592" s="165" t="str">
        <f>IFERROR(+VLOOKUP(N592,インプットシート!$B:$Z,21,0),"")</f>
        <v/>
      </c>
      <c r="Q592">
        <v>87</v>
      </c>
      <c r="R592" s="165" t="str">
        <f t="shared" si="166"/>
        <v>3年目光熱水費87</v>
      </c>
      <c r="S592" s="165" t="str">
        <f>IFERROR(+VLOOKUP(R592,インプットシート!$B:$Z,25,0),"")</f>
        <v/>
      </c>
      <c r="T592" s="165" t="str">
        <f>IFERROR(+VLOOKUP(R592,インプットシート!$B:$Z,21,0),"")</f>
        <v/>
      </c>
      <c r="U592">
        <v>87</v>
      </c>
      <c r="V592" s="165" t="str">
        <f t="shared" si="167"/>
        <v>3年目備品購入費87</v>
      </c>
      <c r="W592" s="165" t="str">
        <f>IFERROR(+VLOOKUP(V592,インプットシート!$B:$Z,25,0),"")</f>
        <v/>
      </c>
      <c r="X592" s="165" t="str">
        <f>IFERROR(+VLOOKUP(V592,インプットシート!$B:$Z,21,0),"")</f>
        <v/>
      </c>
      <c r="Y592">
        <v>87</v>
      </c>
      <c r="Z592" s="165" t="str">
        <f t="shared" si="168"/>
        <v>3年目消耗品費87</v>
      </c>
      <c r="AA592" s="165" t="str">
        <f>IFERROR(+VLOOKUP(Z592,インプットシート!$B:$Z,25,0),"")</f>
        <v/>
      </c>
      <c r="AB592" s="165" t="str">
        <f>IFERROR(+VLOOKUP(Z592,インプットシート!$B:$Z,21,0),"")</f>
        <v/>
      </c>
      <c r="AC592">
        <v>87</v>
      </c>
      <c r="AD592" s="165" t="str">
        <f t="shared" si="169"/>
        <v>3年目借料損料87</v>
      </c>
      <c r="AE592" s="165" t="str">
        <f>IFERROR(+VLOOKUP(AD592,インプットシート!$B:$Z,25,0),"")</f>
        <v/>
      </c>
      <c r="AF592" s="165" t="str">
        <f>IFERROR(+VLOOKUP(AD592,インプットシート!$B:$Z,21,0),"")</f>
        <v/>
      </c>
      <c r="AG592">
        <v>87</v>
      </c>
      <c r="AH592" s="165" t="str">
        <f t="shared" si="170"/>
        <v>3年目印刷製本費87</v>
      </c>
      <c r="AI592" s="165" t="str">
        <f>IFERROR(+VLOOKUP(AH592,インプットシート!$B:$Z,25,0),"")</f>
        <v/>
      </c>
      <c r="AJ592" s="165" t="str">
        <f>IFERROR(+VLOOKUP(AH592,インプットシート!$B:$Z,21,0),"")</f>
        <v/>
      </c>
      <c r="AK592">
        <v>87</v>
      </c>
      <c r="AL592" s="165" t="str">
        <f t="shared" si="171"/>
        <v>3年目通信運搬費87</v>
      </c>
      <c r="AM592" s="165" t="str">
        <f>IFERROR(+VLOOKUP(AL592,インプットシート!$B:$Z,25,0),"")</f>
        <v/>
      </c>
      <c r="AN592" s="165" t="str">
        <f>IFERROR(+VLOOKUP(AL592,インプットシート!$B:$Z,21,0),"")</f>
        <v/>
      </c>
      <c r="AO592">
        <v>87</v>
      </c>
      <c r="AP592" s="165" t="str">
        <f t="shared" si="172"/>
        <v>3年目委託費87</v>
      </c>
      <c r="AQ592" s="165" t="str">
        <f>IFERROR(+VLOOKUP(AP592,インプットシート!$B:$Z,25,0),"")</f>
        <v/>
      </c>
      <c r="AR592" s="165" t="str">
        <f>IFERROR(+VLOOKUP(AP592,インプットシート!$B:$Z,21,0),"")</f>
        <v/>
      </c>
      <c r="AS592">
        <v>87</v>
      </c>
      <c r="AT592" s="165" t="str">
        <f t="shared" si="173"/>
        <v>3年目雑役務費87</v>
      </c>
      <c r="AU592" s="165" t="str">
        <f>IFERROR(+VLOOKUP(AT592,インプットシート!$B:$Z,25,0),"")</f>
        <v/>
      </c>
      <c r="AV592" s="165" t="str">
        <f>IFERROR(+VLOOKUP(AT592,インプットシート!$B:$Z,21,0),"")</f>
        <v/>
      </c>
      <c r="AW592">
        <v>87</v>
      </c>
      <c r="AX592" s="165" t="str">
        <f t="shared" si="174"/>
        <v>3年目保険料87</v>
      </c>
      <c r="AY592" s="165" t="str">
        <f>IFERROR(+VLOOKUP(AX592,インプットシート!$B:$Z,25,0),"")</f>
        <v/>
      </c>
      <c r="AZ592" s="165" t="str">
        <f>IFERROR(+VLOOKUP(AX592,インプットシート!$B:$Z,21,0),"")</f>
        <v/>
      </c>
      <c r="BA592">
        <v>87</v>
      </c>
      <c r="BB592" s="165" t="str">
        <f t="shared" si="175"/>
        <v>3年目その他の経費87</v>
      </c>
      <c r="BC592" s="165" t="str">
        <f>IFERROR(+VLOOKUP(BB592,インプットシート!$B:$Z,25,0),"")</f>
        <v/>
      </c>
      <c r="BD592" s="165" t="str">
        <f>IFERROR(+VLOOKUP(BB592,インプットシート!$B:$Z,21,0),"")</f>
        <v/>
      </c>
      <c r="BE592">
        <v>87</v>
      </c>
      <c r="BF592" s="165" t="str">
        <f t="shared" si="176"/>
        <v>3年目参加費収入87</v>
      </c>
      <c r="BG592" s="165" t="str">
        <f>IFERROR(+VLOOKUP(BF592,インプットシート!$B:$Z,25,0),"")</f>
        <v/>
      </c>
      <c r="BH592" s="165" t="str">
        <f>IFERROR(+VLOOKUP(BF592,インプットシート!$B:$Z,21,0),"")</f>
        <v/>
      </c>
      <c r="BI592">
        <v>87</v>
      </c>
      <c r="BJ592" s="165" t="str">
        <f t="shared" si="177"/>
        <v>3年目寄付金・協賛金収入87</v>
      </c>
      <c r="BK592" s="165" t="str">
        <f>IFERROR(+VLOOKUP(BJ592,インプットシート!$B:$Z,25,0),"")</f>
        <v/>
      </c>
      <c r="BL592" s="165" t="str">
        <f>IFERROR(+VLOOKUP(BJ592,インプットシート!$B:$Z,21,0),"")</f>
        <v/>
      </c>
      <c r="BM592">
        <v>87</v>
      </c>
      <c r="BN592" s="165" t="str">
        <f t="shared" si="178"/>
        <v>3年目一般会計繰入金87</v>
      </c>
      <c r="BO592" s="165" t="str">
        <f>IFERROR(+VLOOKUP(BN592,インプットシート!$B:$Z,25,0),"")</f>
        <v/>
      </c>
      <c r="BP592" s="165" t="str">
        <f>IFERROR(+VLOOKUP(BN592,インプットシート!$B:$Z,21,0),"")</f>
        <v/>
      </c>
      <c r="BQ592">
        <v>87</v>
      </c>
      <c r="BR592" s="165" t="str">
        <f t="shared" si="179"/>
        <v>3年目賃金（職員）87</v>
      </c>
      <c r="BS592" s="165" t="str">
        <f>IFERROR(+VLOOKUP(BR592,インプットシート!$B:$Z,25,0),"")</f>
        <v/>
      </c>
      <c r="BT592" s="165" t="str">
        <f>IFERROR(+VLOOKUP(BR592,インプットシート!$B:$Z,21,0),"")</f>
        <v/>
      </c>
    </row>
    <row r="593" spans="1:72">
      <c r="A593">
        <v>88</v>
      </c>
      <c r="B593" s="165" t="str">
        <f t="shared" si="162"/>
        <v>3年目謝金88</v>
      </c>
      <c r="C593" s="165" t="str">
        <f>IFERROR(+VLOOKUP(B593,インプットシート!$B:$Z,25,0),"")</f>
        <v/>
      </c>
      <c r="D593" s="165" t="str">
        <f>IFERROR(+VLOOKUP(B593,インプットシート!$B:$Z,21,0),"")</f>
        <v/>
      </c>
      <c r="E593">
        <v>88</v>
      </c>
      <c r="F593" s="165" t="str">
        <f t="shared" si="163"/>
        <v>3年目旅費88</v>
      </c>
      <c r="G593" s="165" t="str">
        <f>IFERROR(+VLOOKUP(F593,インプットシート!$B:$Z,25,0),"")</f>
        <v/>
      </c>
      <c r="H593" s="165" t="str">
        <f>IFERROR(+VLOOKUP(F593,インプットシート!$B:$Z,21,0),"")</f>
        <v/>
      </c>
      <c r="I593">
        <v>88</v>
      </c>
      <c r="J593" s="165" t="str">
        <f t="shared" si="164"/>
        <v>3年目賃金（アルバイト）88</v>
      </c>
      <c r="K593" s="165" t="str">
        <f>IFERROR(+VLOOKUP(J593,インプットシート!$B:$Z,25,0),"")</f>
        <v/>
      </c>
      <c r="L593" s="165" t="str">
        <f>IFERROR(+VLOOKUP(J593,インプットシート!$B:$Z,21,0),"")</f>
        <v/>
      </c>
      <c r="M593">
        <v>88</v>
      </c>
      <c r="N593" s="165" t="str">
        <f t="shared" si="165"/>
        <v>3年目家賃88</v>
      </c>
      <c r="O593" s="165" t="str">
        <f>IFERROR(+VLOOKUP(N593,インプットシート!$B:$Z,25,0),"")</f>
        <v/>
      </c>
      <c r="P593" s="165" t="str">
        <f>IFERROR(+VLOOKUP(N593,インプットシート!$B:$Z,21,0),"")</f>
        <v/>
      </c>
      <c r="Q593">
        <v>88</v>
      </c>
      <c r="R593" s="165" t="str">
        <f t="shared" si="166"/>
        <v>3年目光熱水費88</v>
      </c>
      <c r="S593" s="165" t="str">
        <f>IFERROR(+VLOOKUP(R593,インプットシート!$B:$Z,25,0),"")</f>
        <v/>
      </c>
      <c r="T593" s="165" t="str">
        <f>IFERROR(+VLOOKUP(R593,インプットシート!$B:$Z,21,0),"")</f>
        <v/>
      </c>
      <c r="U593">
        <v>88</v>
      </c>
      <c r="V593" s="165" t="str">
        <f t="shared" si="167"/>
        <v>3年目備品購入費88</v>
      </c>
      <c r="W593" s="165" t="str">
        <f>IFERROR(+VLOOKUP(V593,インプットシート!$B:$Z,25,0),"")</f>
        <v/>
      </c>
      <c r="X593" s="165" t="str">
        <f>IFERROR(+VLOOKUP(V593,インプットシート!$B:$Z,21,0),"")</f>
        <v/>
      </c>
      <c r="Y593">
        <v>88</v>
      </c>
      <c r="Z593" s="165" t="str">
        <f t="shared" si="168"/>
        <v>3年目消耗品費88</v>
      </c>
      <c r="AA593" s="165" t="str">
        <f>IFERROR(+VLOOKUP(Z593,インプットシート!$B:$Z,25,0),"")</f>
        <v/>
      </c>
      <c r="AB593" s="165" t="str">
        <f>IFERROR(+VLOOKUP(Z593,インプットシート!$B:$Z,21,0),"")</f>
        <v/>
      </c>
      <c r="AC593">
        <v>88</v>
      </c>
      <c r="AD593" s="165" t="str">
        <f t="shared" si="169"/>
        <v>3年目借料損料88</v>
      </c>
      <c r="AE593" s="165" t="str">
        <f>IFERROR(+VLOOKUP(AD593,インプットシート!$B:$Z,25,0),"")</f>
        <v/>
      </c>
      <c r="AF593" s="165" t="str">
        <f>IFERROR(+VLOOKUP(AD593,インプットシート!$B:$Z,21,0),"")</f>
        <v/>
      </c>
      <c r="AG593">
        <v>88</v>
      </c>
      <c r="AH593" s="165" t="str">
        <f t="shared" si="170"/>
        <v>3年目印刷製本費88</v>
      </c>
      <c r="AI593" s="165" t="str">
        <f>IFERROR(+VLOOKUP(AH593,インプットシート!$B:$Z,25,0),"")</f>
        <v/>
      </c>
      <c r="AJ593" s="165" t="str">
        <f>IFERROR(+VLOOKUP(AH593,インプットシート!$B:$Z,21,0),"")</f>
        <v/>
      </c>
      <c r="AK593">
        <v>88</v>
      </c>
      <c r="AL593" s="165" t="str">
        <f t="shared" si="171"/>
        <v>3年目通信運搬費88</v>
      </c>
      <c r="AM593" s="165" t="str">
        <f>IFERROR(+VLOOKUP(AL593,インプットシート!$B:$Z,25,0),"")</f>
        <v/>
      </c>
      <c r="AN593" s="165" t="str">
        <f>IFERROR(+VLOOKUP(AL593,インプットシート!$B:$Z,21,0),"")</f>
        <v/>
      </c>
      <c r="AO593">
        <v>88</v>
      </c>
      <c r="AP593" s="165" t="str">
        <f t="shared" si="172"/>
        <v>3年目委託費88</v>
      </c>
      <c r="AQ593" s="165" t="str">
        <f>IFERROR(+VLOOKUP(AP593,インプットシート!$B:$Z,25,0),"")</f>
        <v/>
      </c>
      <c r="AR593" s="165" t="str">
        <f>IFERROR(+VLOOKUP(AP593,インプットシート!$B:$Z,21,0),"")</f>
        <v/>
      </c>
      <c r="AS593">
        <v>88</v>
      </c>
      <c r="AT593" s="165" t="str">
        <f t="shared" si="173"/>
        <v>3年目雑役務費88</v>
      </c>
      <c r="AU593" s="165" t="str">
        <f>IFERROR(+VLOOKUP(AT593,インプットシート!$B:$Z,25,0),"")</f>
        <v/>
      </c>
      <c r="AV593" s="165" t="str">
        <f>IFERROR(+VLOOKUP(AT593,インプットシート!$B:$Z,21,0),"")</f>
        <v/>
      </c>
      <c r="AW593">
        <v>88</v>
      </c>
      <c r="AX593" s="165" t="str">
        <f t="shared" si="174"/>
        <v>3年目保険料88</v>
      </c>
      <c r="AY593" s="165" t="str">
        <f>IFERROR(+VLOOKUP(AX593,インプットシート!$B:$Z,25,0),"")</f>
        <v/>
      </c>
      <c r="AZ593" s="165" t="str">
        <f>IFERROR(+VLOOKUP(AX593,インプットシート!$B:$Z,21,0),"")</f>
        <v/>
      </c>
      <c r="BA593">
        <v>88</v>
      </c>
      <c r="BB593" s="165" t="str">
        <f t="shared" si="175"/>
        <v>3年目その他の経費88</v>
      </c>
      <c r="BC593" s="165" t="str">
        <f>IFERROR(+VLOOKUP(BB593,インプットシート!$B:$Z,25,0),"")</f>
        <v/>
      </c>
      <c r="BD593" s="165" t="str">
        <f>IFERROR(+VLOOKUP(BB593,インプットシート!$B:$Z,21,0),"")</f>
        <v/>
      </c>
      <c r="BE593">
        <v>88</v>
      </c>
      <c r="BF593" s="165" t="str">
        <f t="shared" si="176"/>
        <v>3年目参加費収入88</v>
      </c>
      <c r="BG593" s="165" t="str">
        <f>IFERROR(+VLOOKUP(BF593,インプットシート!$B:$Z,25,0),"")</f>
        <v/>
      </c>
      <c r="BH593" s="165" t="str">
        <f>IFERROR(+VLOOKUP(BF593,インプットシート!$B:$Z,21,0),"")</f>
        <v/>
      </c>
      <c r="BI593">
        <v>88</v>
      </c>
      <c r="BJ593" s="165" t="str">
        <f t="shared" si="177"/>
        <v>3年目寄付金・協賛金収入88</v>
      </c>
      <c r="BK593" s="165" t="str">
        <f>IFERROR(+VLOOKUP(BJ593,インプットシート!$B:$Z,25,0),"")</f>
        <v/>
      </c>
      <c r="BL593" s="165" t="str">
        <f>IFERROR(+VLOOKUP(BJ593,インプットシート!$B:$Z,21,0),"")</f>
        <v/>
      </c>
      <c r="BM593">
        <v>88</v>
      </c>
      <c r="BN593" s="165" t="str">
        <f t="shared" si="178"/>
        <v>3年目一般会計繰入金88</v>
      </c>
      <c r="BO593" s="165" t="str">
        <f>IFERROR(+VLOOKUP(BN593,インプットシート!$B:$Z,25,0),"")</f>
        <v/>
      </c>
      <c r="BP593" s="165" t="str">
        <f>IFERROR(+VLOOKUP(BN593,インプットシート!$B:$Z,21,0),"")</f>
        <v/>
      </c>
      <c r="BQ593">
        <v>88</v>
      </c>
      <c r="BR593" s="165" t="str">
        <f t="shared" si="179"/>
        <v>3年目賃金（職員）88</v>
      </c>
      <c r="BS593" s="165" t="str">
        <f>IFERROR(+VLOOKUP(BR593,インプットシート!$B:$Z,25,0),"")</f>
        <v/>
      </c>
      <c r="BT593" s="165" t="str">
        <f>IFERROR(+VLOOKUP(BR593,インプットシート!$B:$Z,21,0),"")</f>
        <v/>
      </c>
    </row>
    <row r="594" spans="1:72">
      <c r="A594">
        <v>89</v>
      </c>
      <c r="B594" s="165" t="str">
        <f t="shared" si="162"/>
        <v>3年目謝金89</v>
      </c>
      <c r="C594" s="165" t="str">
        <f>IFERROR(+VLOOKUP(B594,インプットシート!$B:$Z,25,0),"")</f>
        <v/>
      </c>
      <c r="D594" s="165" t="str">
        <f>IFERROR(+VLOOKUP(B594,インプットシート!$B:$Z,21,0),"")</f>
        <v/>
      </c>
      <c r="E594">
        <v>89</v>
      </c>
      <c r="F594" s="165" t="str">
        <f t="shared" si="163"/>
        <v>3年目旅費89</v>
      </c>
      <c r="G594" s="165" t="str">
        <f>IFERROR(+VLOOKUP(F594,インプットシート!$B:$Z,25,0),"")</f>
        <v/>
      </c>
      <c r="H594" s="165" t="str">
        <f>IFERROR(+VLOOKUP(F594,インプットシート!$B:$Z,21,0),"")</f>
        <v/>
      </c>
      <c r="I594">
        <v>89</v>
      </c>
      <c r="J594" s="165" t="str">
        <f t="shared" si="164"/>
        <v>3年目賃金（アルバイト）89</v>
      </c>
      <c r="K594" s="165" t="str">
        <f>IFERROR(+VLOOKUP(J594,インプットシート!$B:$Z,25,0),"")</f>
        <v/>
      </c>
      <c r="L594" s="165" t="str">
        <f>IFERROR(+VLOOKUP(J594,インプットシート!$B:$Z,21,0),"")</f>
        <v/>
      </c>
      <c r="M594">
        <v>89</v>
      </c>
      <c r="N594" s="165" t="str">
        <f t="shared" si="165"/>
        <v>3年目家賃89</v>
      </c>
      <c r="O594" s="165" t="str">
        <f>IFERROR(+VLOOKUP(N594,インプットシート!$B:$Z,25,0),"")</f>
        <v/>
      </c>
      <c r="P594" s="165" t="str">
        <f>IFERROR(+VLOOKUP(N594,インプットシート!$B:$Z,21,0),"")</f>
        <v/>
      </c>
      <c r="Q594">
        <v>89</v>
      </c>
      <c r="R594" s="165" t="str">
        <f t="shared" si="166"/>
        <v>3年目光熱水費89</v>
      </c>
      <c r="S594" s="165" t="str">
        <f>IFERROR(+VLOOKUP(R594,インプットシート!$B:$Z,25,0),"")</f>
        <v/>
      </c>
      <c r="T594" s="165" t="str">
        <f>IFERROR(+VLOOKUP(R594,インプットシート!$B:$Z,21,0),"")</f>
        <v/>
      </c>
      <c r="U594">
        <v>89</v>
      </c>
      <c r="V594" s="165" t="str">
        <f t="shared" si="167"/>
        <v>3年目備品購入費89</v>
      </c>
      <c r="W594" s="165" t="str">
        <f>IFERROR(+VLOOKUP(V594,インプットシート!$B:$Z,25,0),"")</f>
        <v/>
      </c>
      <c r="X594" s="165" t="str">
        <f>IFERROR(+VLOOKUP(V594,インプットシート!$B:$Z,21,0),"")</f>
        <v/>
      </c>
      <c r="Y594">
        <v>89</v>
      </c>
      <c r="Z594" s="165" t="str">
        <f t="shared" si="168"/>
        <v>3年目消耗品費89</v>
      </c>
      <c r="AA594" s="165" t="str">
        <f>IFERROR(+VLOOKUP(Z594,インプットシート!$B:$Z,25,0),"")</f>
        <v/>
      </c>
      <c r="AB594" s="165" t="str">
        <f>IFERROR(+VLOOKUP(Z594,インプットシート!$B:$Z,21,0),"")</f>
        <v/>
      </c>
      <c r="AC594">
        <v>89</v>
      </c>
      <c r="AD594" s="165" t="str">
        <f t="shared" si="169"/>
        <v>3年目借料損料89</v>
      </c>
      <c r="AE594" s="165" t="str">
        <f>IFERROR(+VLOOKUP(AD594,インプットシート!$B:$Z,25,0),"")</f>
        <v/>
      </c>
      <c r="AF594" s="165" t="str">
        <f>IFERROR(+VLOOKUP(AD594,インプットシート!$B:$Z,21,0),"")</f>
        <v/>
      </c>
      <c r="AG594">
        <v>89</v>
      </c>
      <c r="AH594" s="165" t="str">
        <f t="shared" si="170"/>
        <v>3年目印刷製本費89</v>
      </c>
      <c r="AI594" s="165" t="str">
        <f>IFERROR(+VLOOKUP(AH594,インプットシート!$B:$Z,25,0),"")</f>
        <v/>
      </c>
      <c r="AJ594" s="165" t="str">
        <f>IFERROR(+VLOOKUP(AH594,インプットシート!$B:$Z,21,0),"")</f>
        <v/>
      </c>
      <c r="AK594">
        <v>89</v>
      </c>
      <c r="AL594" s="165" t="str">
        <f t="shared" si="171"/>
        <v>3年目通信運搬費89</v>
      </c>
      <c r="AM594" s="165" t="str">
        <f>IFERROR(+VLOOKUP(AL594,インプットシート!$B:$Z,25,0),"")</f>
        <v/>
      </c>
      <c r="AN594" s="165" t="str">
        <f>IFERROR(+VLOOKUP(AL594,インプットシート!$B:$Z,21,0),"")</f>
        <v/>
      </c>
      <c r="AO594">
        <v>89</v>
      </c>
      <c r="AP594" s="165" t="str">
        <f t="shared" si="172"/>
        <v>3年目委託費89</v>
      </c>
      <c r="AQ594" s="165" t="str">
        <f>IFERROR(+VLOOKUP(AP594,インプットシート!$B:$Z,25,0),"")</f>
        <v/>
      </c>
      <c r="AR594" s="165" t="str">
        <f>IFERROR(+VLOOKUP(AP594,インプットシート!$B:$Z,21,0),"")</f>
        <v/>
      </c>
      <c r="AS594">
        <v>89</v>
      </c>
      <c r="AT594" s="165" t="str">
        <f t="shared" si="173"/>
        <v>3年目雑役務費89</v>
      </c>
      <c r="AU594" s="165" t="str">
        <f>IFERROR(+VLOOKUP(AT594,インプットシート!$B:$Z,25,0),"")</f>
        <v/>
      </c>
      <c r="AV594" s="165" t="str">
        <f>IFERROR(+VLOOKUP(AT594,インプットシート!$B:$Z,21,0),"")</f>
        <v/>
      </c>
      <c r="AW594">
        <v>89</v>
      </c>
      <c r="AX594" s="165" t="str">
        <f t="shared" si="174"/>
        <v>3年目保険料89</v>
      </c>
      <c r="AY594" s="165" t="str">
        <f>IFERROR(+VLOOKUP(AX594,インプットシート!$B:$Z,25,0),"")</f>
        <v/>
      </c>
      <c r="AZ594" s="165" t="str">
        <f>IFERROR(+VLOOKUP(AX594,インプットシート!$B:$Z,21,0),"")</f>
        <v/>
      </c>
      <c r="BA594">
        <v>89</v>
      </c>
      <c r="BB594" s="165" t="str">
        <f t="shared" si="175"/>
        <v>3年目その他の経費89</v>
      </c>
      <c r="BC594" s="165" t="str">
        <f>IFERROR(+VLOOKUP(BB594,インプットシート!$B:$Z,25,0),"")</f>
        <v/>
      </c>
      <c r="BD594" s="165" t="str">
        <f>IFERROR(+VLOOKUP(BB594,インプットシート!$B:$Z,21,0),"")</f>
        <v/>
      </c>
      <c r="BE594">
        <v>89</v>
      </c>
      <c r="BF594" s="165" t="str">
        <f t="shared" si="176"/>
        <v>3年目参加費収入89</v>
      </c>
      <c r="BG594" s="165" t="str">
        <f>IFERROR(+VLOOKUP(BF594,インプットシート!$B:$Z,25,0),"")</f>
        <v/>
      </c>
      <c r="BH594" s="165" t="str">
        <f>IFERROR(+VLOOKUP(BF594,インプットシート!$B:$Z,21,0),"")</f>
        <v/>
      </c>
      <c r="BI594">
        <v>89</v>
      </c>
      <c r="BJ594" s="165" t="str">
        <f t="shared" si="177"/>
        <v>3年目寄付金・協賛金収入89</v>
      </c>
      <c r="BK594" s="165" t="str">
        <f>IFERROR(+VLOOKUP(BJ594,インプットシート!$B:$Z,25,0),"")</f>
        <v/>
      </c>
      <c r="BL594" s="165" t="str">
        <f>IFERROR(+VLOOKUP(BJ594,インプットシート!$B:$Z,21,0),"")</f>
        <v/>
      </c>
      <c r="BM594">
        <v>89</v>
      </c>
      <c r="BN594" s="165" t="str">
        <f t="shared" si="178"/>
        <v>3年目一般会計繰入金89</v>
      </c>
      <c r="BO594" s="165" t="str">
        <f>IFERROR(+VLOOKUP(BN594,インプットシート!$B:$Z,25,0),"")</f>
        <v/>
      </c>
      <c r="BP594" s="165" t="str">
        <f>IFERROR(+VLOOKUP(BN594,インプットシート!$B:$Z,21,0),"")</f>
        <v/>
      </c>
      <c r="BQ594">
        <v>89</v>
      </c>
      <c r="BR594" s="165" t="str">
        <f t="shared" si="179"/>
        <v>3年目賃金（職員）89</v>
      </c>
      <c r="BS594" s="165" t="str">
        <f>IFERROR(+VLOOKUP(BR594,インプットシート!$B:$Z,25,0),"")</f>
        <v/>
      </c>
      <c r="BT594" s="165" t="str">
        <f>IFERROR(+VLOOKUP(BR594,インプットシート!$B:$Z,21,0),"")</f>
        <v/>
      </c>
    </row>
    <row r="595" spans="1:72">
      <c r="A595">
        <v>90</v>
      </c>
      <c r="B595" s="165" t="str">
        <f t="shared" si="162"/>
        <v>3年目謝金90</v>
      </c>
      <c r="C595" s="165" t="str">
        <f>IFERROR(+VLOOKUP(B595,インプットシート!$B:$Z,25,0),"")</f>
        <v/>
      </c>
      <c r="D595" s="165" t="str">
        <f>IFERROR(+VLOOKUP(B595,インプットシート!$B:$Z,21,0),"")</f>
        <v/>
      </c>
      <c r="E595">
        <v>90</v>
      </c>
      <c r="F595" s="165" t="str">
        <f t="shared" si="163"/>
        <v>3年目旅費90</v>
      </c>
      <c r="G595" s="165" t="str">
        <f>IFERROR(+VLOOKUP(F595,インプットシート!$B:$Z,25,0),"")</f>
        <v/>
      </c>
      <c r="H595" s="165" t="str">
        <f>IFERROR(+VLOOKUP(F595,インプットシート!$B:$Z,21,0),"")</f>
        <v/>
      </c>
      <c r="I595">
        <v>90</v>
      </c>
      <c r="J595" s="165" t="str">
        <f t="shared" si="164"/>
        <v>3年目賃金（アルバイト）90</v>
      </c>
      <c r="K595" s="165" t="str">
        <f>IFERROR(+VLOOKUP(J595,インプットシート!$B:$Z,25,0),"")</f>
        <v/>
      </c>
      <c r="L595" s="165" t="str">
        <f>IFERROR(+VLOOKUP(J595,インプットシート!$B:$Z,21,0),"")</f>
        <v/>
      </c>
      <c r="M595">
        <v>90</v>
      </c>
      <c r="N595" s="165" t="str">
        <f t="shared" si="165"/>
        <v>3年目家賃90</v>
      </c>
      <c r="O595" s="165" t="str">
        <f>IFERROR(+VLOOKUP(N595,インプットシート!$B:$Z,25,0),"")</f>
        <v/>
      </c>
      <c r="P595" s="165" t="str">
        <f>IFERROR(+VLOOKUP(N595,インプットシート!$B:$Z,21,0),"")</f>
        <v/>
      </c>
      <c r="Q595">
        <v>90</v>
      </c>
      <c r="R595" s="165" t="str">
        <f t="shared" si="166"/>
        <v>3年目光熱水費90</v>
      </c>
      <c r="S595" s="165" t="str">
        <f>IFERROR(+VLOOKUP(R595,インプットシート!$B:$Z,25,0),"")</f>
        <v/>
      </c>
      <c r="T595" s="165" t="str">
        <f>IFERROR(+VLOOKUP(R595,インプットシート!$B:$Z,21,0),"")</f>
        <v/>
      </c>
      <c r="U595">
        <v>90</v>
      </c>
      <c r="V595" s="165" t="str">
        <f t="shared" si="167"/>
        <v>3年目備品購入費90</v>
      </c>
      <c r="W595" s="165" t="str">
        <f>IFERROR(+VLOOKUP(V595,インプットシート!$B:$Z,25,0),"")</f>
        <v/>
      </c>
      <c r="X595" s="165" t="str">
        <f>IFERROR(+VLOOKUP(V595,インプットシート!$B:$Z,21,0),"")</f>
        <v/>
      </c>
      <c r="Y595">
        <v>90</v>
      </c>
      <c r="Z595" s="165" t="str">
        <f t="shared" si="168"/>
        <v>3年目消耗品費90</v>
      </c>
      <c r="AA595" s="165" t="str">
        <f>IFERROR(+VLOOKUP(Z595,インプットシート!$B:$Z,25,0),"")</f>
        <v/>
      </c>
      <c r="AB595" s="165" t="str">
        <f>IFERROR(+VLOOKUP(Z595,インプットシート!$B:$Z,21,0),"")</f>
        <v/>
      </c>
      <c r="AC595">
        <v>90</v>
      </c>
      <c r="AD595" s="165" t="str">
        <f t="shared" si="169"/>
        <v>3年目借料損料90</v>
      </c>
      <c r="AE595" s="165" t="str">
        <f>IFERROR(+VLOOKUP(AD595,インプットシート!$B:$Z,25,0),"")</f>
        <v/>
      </c>
      <c r="AF595" s="165" t="str">
        <f>IFERROR(+VLOOKUP(AD595,インプットシート!$B:$Z,21,0),"")</f>
        <v/>
      </c>
      <c r="AG595">
        <v>90</v>
      </c>
      <c r="AH595" s="165" t="str">
        <f t="shared" si="170"/>
        <v>3年目印刷製本費90</v>
      </c>
      <c r="AI595" s="165" t="str">
        <f>IFERROR(+VLOOKUP(AH595,インプットシート!$B:$Z,25,0),"")</f>
        <v/>
      </c>
      <c r="AJ595" s="165" t="str">
        <f>IFERROR(+VLOOKUP(AH595,インプットシート!$B:$Z,21,0),"")</f>
        <v/>
      </c>
      <c r="AK595">
        <v>90</v>
      </c>
      <c r="AL595" s="165" t="str">
        <f t="shared" si="171"/>
        <v>3年目通信運搬費90</v>
      </c>
      <c r="AM595" s="165" t="str">
        <f>IFERROR(+VLOOKUP(AL595,インプットシート!$B:$Z,25,0),"")</f>
        <v/>
      </c>
      <c r="AN595" s="165" t="str">
        <f>IFERROR(+VLOOKUP(AL595,インプットシート!$B:$Z,21,0),"")</f>
        <v/>
      </c>
      <c r="AO595">
        <v>90</v>
      </c>
      <c r="AP595" s="165" t="str">
        <f t="shared" si="172"/>
        <v>3年目委託費90</v>
      </c>
      <c r="AQ595" s="165" t="str">
        <f>IFERROR(+VLOOKUP(AP595,インプットシート!$B:$Z,25,0),"")</f>
        <v/>
      </c>
      <c r="AR595" s="165" t="str">
        <f>IFERROR(+VLOOKUP(AP595,インプットシート!$B:$Z,21,0),"")</f>
        <v/>
      </c>
      <c r="AS595">
        <v>90</v>
      </c>
      <c r="AT595" s="165" t="str">
        <f t="shared" si="173"/>
        <v>3年目雑役務費90</v>
      </c>
      <c r="AU595" s="165" t="str">
        <f>IFERROR(+VLOOKUP(AT595,インプットシート!$B:$Z,25,0),"")</f>
        <v/>
      </c>
      <c r="AV595" s="165" t="str">
        <f>IFERROR(+VLOOKUP(AT595,インプットシート!$B:$Z,21,0),"")</f>
        <v/>
      </c>
      <c r="AW595">
        <v>90</v>
      </c>
      <c r="AX595" s="165" t="str">
        <f t="shared" si="174"/>
        <v>3年目保険料90</v>
      </c>
      <c r="AY595" s="165" t="str">
        <f>IFERROR(+VLOOKUP(AX595,インプットシート!$B:$Z,25,0),"")</f>
        <v/>
      </c>
      <c r="AZ595" s="165" t="str">
        <f>IFERROR(+VLOOKUP(AX595,インプットシート!$B:$Z,21,0),"")</f>
        <v/>
      </c>
      <c r="BA595">
        <v>90</v>
      </c>
      <c r="BB595" s="165" t="str">
        <f t="shared" si="175"/>
        <v>3年目その他の経費90</v>
      </c>
      <c r="BC595" s="165" t="str">
        <f>IFERROR(+VLOOKUP(BB595,インプットシート!$B:$Z,25,0),"")</f>
        <v/>
      </c>
      <c r="BD595" s="165" t="str">
        <f>IFERROR(+VLOOKUP(BB595,インプットシート!$B:$Z,21,0),"")</f>
        <v/>
      </c>
      <c r="BE595">
        <v>90</v>
      </c>
      <c r="BF595" s="165" t="str">
        <f t="shared" si="176"/>
        <v>3年目参加費収入90</v>
      </c>
      <c r="BG595" s="165" t="str">
        <f>IFERROR(+VLOOKUP(BF595,インプットシート!$B:$Z,25,0),"")</f>
        <v/>
      </c>
      <c r="BH595" s="165" t="str">
        <f>IFERROR(+VLOOKUP(BF595,インプットシート!$B:$Z,21,0),"")</f>
        <v/>
      </c>
      <c r="BI595">
        <v>90</v>
      </c>
      <c r="BJ595" s="165" t="str">
        <f t="shared" si="177"/>
        <v>3年目寄付金・協賛金収入90</v>
      </c>
      <c r="BK595" s="165" t="str">
        <f>IFERROR(+VLOOKUP(BJ595,インプットシート!$B:$Z,25,0),"")</f>
        <v/>
      </c>
      <c r="BL595" s="165" t="str">
        <f>IFERROR(+VLOOKUP(BJ595,インプットシート!$B:$Z,21,0),"")</f>
        <v/>
      </c>
      <c r="BM595">
        <v>90</v>
      </c>
      <c r="BN595" s="165" t="str">
        <f t="shared" si="178"/>
        <v>3年目一般会計繰入金90</v>
      </c>
      <c r="BO595" s="165" t="str">
        <f>IFERROR(+VLOOKUP(BN595,インプットシート!$B:$Z,25,0),"")</f>
        <v/>
      </c>
      <c r="BP595" s="165" t="str">
        <f>IFERROR(+VLOOKUP(BN595,インプットシート!$B:$Z,21,0),"")</f>
        <v/>
      </c>
      <c r="BQ595">
        <v>90</v>
      </c>
      <c r="BR595" s="165" t="str">
        <f t="shared" si="179"/>
        <v>3年目賃金（職員）90</v>
      </c>
      <c r="BS595" s="165" t="str">
        <f>IFERROR(+VLOOKUP(BR595,インプットシート!$B:$Z,25,0),"")</f>
        <v/>
      </c>
      <c r="BT595" s="165" t="str">
        <f>IFERROR(+VLOOKUP(BR595,インプットシート!$B:$Z,21,0),"")</f>
        <v/>
      </c>
    </row>
    <row r="596" spans="1:72">
      <c r="A596">
        <v>91</v>
      </c>
      <c r="B596" s="165" t="str">
        <f t="shared" si="162"/>
        <v>3年目謝金91</v>
      </c>
      <c r="C596" s="165" t="str">
        <f>IFERROR(+VLOOKUP(B596,インプットシート!$B:$Z,25,0),"")</f>
        <v/>
      </c>
      <c r="D596" s="165" t="str">
        <f>IFERROR(+VLOOKUP(B596,インプットシート!$B:$Z,21,0),"")</f>
        <v/>
      </c>
      <c r="E596">
        <v>91</v>
      </c>
      <c r="F596" s="165" t="str">
        <f t="shared" si="163"/>
        <v>3年目旅費91</v>
      </c>
      <c r="G596" s="165" t="str">
        <f>IFERROR(+VLOOKUP(F596,インプットシート!$B:$Z,25,0),"")</f>
        <v/>
      </c>
      <c r="H596" s="165" t="str">
        <f>IFERROR(+VLOOKUP(F596,インプットシート!$B:$Z,21,0),"")</f>
        <v/>
      </c>
      <c r="I596">
        <v>91</v>
      </c>
      <c r="J596" s="165" t="str">
        <f t="shared" si="164"/>
        <v>3年目賃金（アルバイト）91</v>
      </c>
      <c r="K596" s="165" t="str">
        <f>IFERROR(+VLOOKUP(J596,インプットシート!$B:$Z,25,0),"")</f>
        <v/>
      </c>
      <c r="L596" s="165" t="str">
        <f>IFERROR(+VLOOKUP(J596,インプットシート!$B:$Z,21,0),"")</f>
        <v/>
      </c>
      <c r="M596">
        <v>91</v>
      </c>
      <c r="N596" s="165" t="str">
        <f t="shared" si="165"/>
        <v>3年目家賃91</v>
      </c>
      <c r="O596" s="165" t="str">
        <f>IFERROR(+VLOOKUP(N596,インプットシート!$B:$Z,25,0),"")</f>
        <v/>
      </c>
      <c r="P596" s="165" t="str">
        <f>IFERROR(+VLOOKUP(N596,インプットシート!$B:$Z,21,0),"")</f>
        <v/>
      </c>
      <c r="Q596">
        <v>91</v>
      </c>
      <c r="R596" s="165" t="str">
        <f t="shared" si="166"/>
        <v>3年目光熱水費91</v>
      </c>
      <c r="S596" s="165" t="str">
        <f>IFERROR(+VLOOKUP(R596,インプットシート!$B:$Z,25,0),"")</f>
        <v/>
      </c>
      <c r="T596" s="165" t="str">
        <f>IFERROR(+VLOOKUP(R596,インプットシート!$B:$Z,21,0),"")</f>
        <v/>
      </c>
      <c r="U596">
        <v>91</v>
      </c>
      <c r="V596" s="165" t="str">
        <f t="shared" si="167"/>
        <v>3年目備品購入費91</v>
      </c>
      <c r="W596" s="165" t="str">
        <f>IFERROR(+VLOOKUP(V596,インプットシート!$B:$Z,25,0),"")</f>
        <v/>
      </c>
      <c r="X596" s="165" t="str">
        <f>IFERROR(+VLOOKUP(V596,インプットシート!$B:$Z,21,0),"")</f>
        <v/>
      </c>
      <c r="Y596">
        <v>91</v>
      </c>
      <c r="Z596" s="165" t="str">
        <f t="shared" si="168"/>
        <v>3年目消耗品費91</v>
      </c>
      <c r="AA596" s="165" t="str">
        <f>IFERROR(+VLOOKUP(Z596,インプットシート!$B:$Z,25,0),"")</f>
        <v/>
      </c>
      <c r="AB596" s="165" t="str">
        <f>IFERROR(+VLOOKUP(Z596,インプットシート!$B:$Z,21,0),"")</f>
        <v/>
      </c>
      <c r="AC596">
        <v>91</v>
      </c>
      <c r="AD596" s="165" t="str">
        <f t="shared" si="169"/>
        <v>3年目借料損料91</v>
      </c>
      <c r="AE596" s="165" t="str">
        <f>IFERROR(+VLOOKUP(AD596,インプットシート!$B:$Z,25,0),"")</f>
        <v/>
      </c>
      <c r="AF596" s="165" t="str">
        <f>IFERROR(+VLOOKUP(AD596,インプットシート!$B:$Z,21,0),"")</f>
        <v/>
      </c>
      <c r="AG596">
        <v>91</v>
      </c>
      <c r="AH596" s="165" t="str">
        <f t="shared" si="170"/>
        <v>3年目印刷製本費91</v>
      </c>
      <c r="AI596" s="165" t="str">
        <f>IFERROR(+VLOOKUP(AH596,インプットシート!$B:$Z,25,0),"")</f>
        <v/>
      </c>
      <c r="AJ596" s="165" t="str">
        <f>IFERROR(+VLOOKUP(AH596,インプットシート!$B:$Z,21,0),"")</f>
        <v/>
      </c>
      <c r="AK596">
        <v>91</v>
      </c>
      <c r="AL596" s="165" t="str">
        <f t="shared" si="171"/>
        <v>3年目通信運搬費91</v>
      </c>
      <c r="AM596" s="165" t="str">
        <f>IFERROR(+VLOOKUP(AL596,インプットシート!$B:$Z,25,0),"")</f>
        <v/>
      </c>
      <c r="AN596" s="165" t="str">
        <f>IFERROR(+VLOOKUP(AL596,インプットシート!$B:$Z,21,0),"")</f>
        <v/>
      </c>
      <c r="AO596">
        <v>91</v>
      </c>
      <c r="AP596" s="165" t="str">
        <f t="shared" si="172"/>
        <v>3年目委託費91</v>
      </c>
      <c r="AQ596" s="165" t="str">
        <f>IFERROR(+VLOOKUP(AP596,インプットシート!$B:$Z,25,0),"")</f>
        <v/>
      </c>
      <c r="AR596" s="165" t="str">
        <f>IFERROR(+VLOOKUP(AP596,インプットシート!$B:$Z,21,0),"")</f>
        <v/>
      </c>
      <c r="AS596">
        <v>91</v>
      </c>
      <c r="AT596" s="165" t="str">
        <f t="shared" si="173"/>
        <v>3年目雑役務費91</v>
      </c>
      <c r="AU596" s="165" t="str">
        <f>IFERROR(+VLOOKUP(AT596,インプットシート!$B:$Z,25,0),"")</f>
        <v/>
      </c>
      <c r="AV596" s="165" t="str">
        <f>IFERROR(+VLOOKUP(AT596,インプットシート!$B:$Z,21,0),"")</f>
        <v/>
      </c>
      <c r="AW596">
        <v>91</v>
      </c>
      <c r="AX596" s="165" t="str">
        <f t="shared" si="174"/>
        <v>3年目保険料91</v>
      </c>
      <c r="AY596" s="165" t="str">
        <f>IFERROR(+VLOOKUP(AX596,インプットシート!$B:$Z,25,0),"")</f>
        <v/>
      </c>
      <c r="AZ596" s="165" t="str">
        <f>IFERROR(+VLOOKUP(AX596,インプットシート!$B:$Z,21,0),"")</f>
        <v/>
      </c>
      <c r="BA596">
        <v>91</v>
      </c>
      <c r="BB596" s="165" t="str">
        <f t="shared" si="175"/>
        <v>3年目その他の経費91</v>
      </c>
      <c r="BC596" s="165" t="str">
        <f>IFERROR(+VLOOKUP(BB596,インプットシート!$B:$Z,25,0),"")</f>
        <v/>
      </c>
      <c r="BD596" s="165" t="str">
        <f>IFERROR(+VLOOKUP(BB596,インプットシート!$B:$Z,21,0),"")</f>
        <v/>
      </c>
      <c r="BE596">
        <v>91</v>
      </c>
      <c r="BF596" s="165" t="str">
        <f t="shared" si="176"/>
        <v>3年目参加費収入91</v>
      </c>
      <c r="BG596" s="165" t="str">
        <f>IFERROR(+VLOOKUP(BF596,インプットシート!$B:$Z,25,0),"")</f>
        <v/>
      </c>
      <c r="BH596" s="165" t="str">
        <f>IFERROR(+VLOOKUP(BF596,インプットシート!$B:$Z,21,0),"")</f>
        <v/>
      </c>
      <c r="BI596">
        <v>91</v>
      </c>
      <c r="BJ596" s="165" t="str">
        <f t="shared" si="177"/>
        <v>3年目寄付金・協賛金収入91</v>
      </c>
      <c r="BK596" s="165" t="str">
        <f>IFERROR(+VLOOKUP(BJ596,インプットシート!$B:$Z,25,0),"")</f>
        <v/>
      </c>
      <c r="BL596" s="165" t="str">
        <f>IFERROR(+VLOOKUP(BJ596,インプットシート!$B:$Z,21,0),"")</f>
        <v/>
      </c>
      <c r="BM596">
        <v>91</v>
      </c>
      <c r="BN596" s="165" t="str">
        <f t="shared" si="178"/>
        <v>3年目一般会計繰入金91</v>
      </c>
      <c r="BO596" s="165" t="str">
        <f>IFERROR(+VLOOKUP(BN596,インプットシート!$B:$Z,25,0),"")</f>
        <v/>
      </c>
      <c r="BP596" s="165" t="str">
        <f>IFERROR(+VLOOKUP(BN596,インプットシート!$B:$Z,21,0),"")</f>
        <v/>
      </c>
      <c r="BQ596">
        <v>91</v>
      </c>
      <c r="BR596" s="165" t="str">
        <f t="shared" si="179"/>
        <v>3年目賃金（職員）91</v>
      </c>
      <c r="BS596" s="165" t="str">
        <f>IFERROR(+VLOOKUP(BR596,インプットシート!$B:$Z,25,0),"")</f>
        <v/>
      </c>
      <c r="BT596" s="165" t="str">
        <f>IFERROR(+VLOOKUP(BR596,インプットシート!$B:$Z,21,0),"")</f>
        <v/>
      </c>
    </row>
    <row r="597" spans="1:72">
      <c r="A597">
        <v>92</v>
      </c>
      <c r="B597" s="165" t="str">
        <f t="shared" si="162"/>
        <v>3年目謝金92</v>
      </c>
      <c r="C597" s="165" t="str">
        <f>IFERROR(+VLOOKUP(B597,インプットシート!$B:$Z,25,0),"")</f>
        <v/>
      </c>
      <c r="D597" s="165" t="str">
        <f>IFERROR(+VLOOKUP(B597,インプットシート!$B:$Z,21,0),"")</f>
        <v/>
      </c>
      <c r="E597">
        <v>92</v>
      </c>
      <c r="F597" s="165" t="str">
        <f t="shared" si="163"/>
        <v>3年目旅費92</v>
      </c>
      <c r="G597" s="165" t="str">
        <f>IFERROR(+VLOOKUP(F597,インプットシート!$B:$Z,25,0),"")</f>
        <v/>
      </c>
      <c r="H597" s="165" t="str">
        <f>IFERROR(+VLOOKUP(F597,インプットシート!$B:$Z,21,0),"")</f>
        <v/>
      </c>
      <c r="I597">
        <v>92</v>
      </c>
      <c r="J597" s="165" t="str">
        <f t="shared" si="164"/>
        <v>3年目賃金（アルバイト）92</v>
      </c>
      <c r="K597" s="165" t="str">
        <f>IFERROR(+VLOOKUP(J597,インプットシート!$B:$Z,25,0),"")</f>
        <v/>
      </c>
      <c r="L597" s="165" t="str">
        <f>IFERROR(+VLOOKUP(J597,インプットシート!$B:$Z,21,0),"")</f>
        <v/>
      </c>
      <c r="M597">
        <v>92</v>
      </c>
      <c r="N597" s="165" t="str">
        <f t="shared" si="165"/>
        <v>3年目家賃92</v>
      </c>
      <c r="O597" s="165" t="str">
        <f>IFERROR(+VLOOKUP(N597,インプットシート!$B:$Z,25,0),"")</f>
        <v/>
      </c>
      <c r="P597" s="165" t="str">
        <f>IFERROR(+VLOOKUP(N597,インプットシート!$B:$Z,21,0),"")</f>
        <v/>
      </c>
      <c r="Q597">
        <v>92</v>
      </c>
      <c r="R597" s="165" t="str">
        <f t="shared" si="166"/>
        <v>3年目光熱水費92</v>
      </c>
      <c r="S597" s="165" t="str">
        <f>IFERROR(+VLOOKUP(R597,インプットシート!$B:$Z,25,0),"")</f>
        <v/>
      </c>
      <c r="T597" s="165" t="str">
        <f>IFERROR(+VLOOKUP(R597,インプットシート!$B:$Z,21,0),"")</f>
        <v/>
      </c>
      <c r="U597">
        <v>92</v>
      </c>
      <c r="V597" s="165" t="str">
        <f t="shared" si="167"/>
        <v>3年目備品購入費92</v>
      </c>
      <c r="W597" s="165" t="str">
        <f>IFERROR(+VLOOKUP(V597,インプットシート!$B:$Z,25,0),"")</f>
        <v/>
      </c>
      <c r="X597" s="165" t="str">
        <f>IFERROR(+VLOOKUP(V597,インプットシート!$B:$Z,21,0),"")</f>
        <v/>
      </c>
      <c r="Y597">
        <v>92</v>
      </c>
      <c r="Z597" s="165" t="str">
        <f t="shared" si="168"/>
        <v>3年目消耗品費92</v>
      </c>
      <c r="AA597" s="165" t="str">
        <f>IFERROR(+VLOOKUP(Z597,インプットシート!$B:$Z,25,0),"")</f>
        <v/>
      </c>
      <c r="AB597" s="165" t="str">
        <f>IFERROR(+VLOOKUP(Z597,インプットシート!$B:$Z,21,0),"")</f>
        <v/>
      </c>
      <c r="AC597">
        <v>92</v>
      </c>
      <c r="AD597" s="165" t="str">
        <f t="shared" si="169"/>
        <v>3年目借料損料92</v>
      </c>
      <c r="AE597" s="165" t="str">
        <f>IFERROR(+VLOOKUP(AD597,インプットシート!$B:$Z,25,0),"")</f>
        <v/>
      </c>
      <c r="AF597" s="165" t="str">
        <f>IFERROR(+VLOOKUP(AD597,インプットシート!$B:$Z,21,0),"")</f>
        <v/>
      </c>
      <c r="AG597">
        <v>92</v>
      </c>
      <c r="AH597" s="165" t="str">
        <f t="shared" si="170"/>
        <v>3年目印刷製本費92</v>
      </c>
      <c r="AI597" s="165" t="str">
        <f>IFERROR(+VLOOKUP(AH597,インプットシート!$B:$Z,25,0),"")</f>
        <v/>
      </c>
      <c r="AJ597" s="165" t="str">
        <f>IFERROR(+VLOOKUP(AH597,インプットシート!$B:$Z,21,0),"")</f>
        <v/>
      </c>
      <c r="AK597">
        <v>92</v>
      </c>
      <c r="AL597" s="165" t="str">
        <f t="shared" si="171"/>
        <v>3年目通信運搬費92</v>
      </c>
      <c r="AM597" s="165" t="str">
        <f>IFERROR(+VLOOKUP(AL597,インプットシート!$B:$Z,25,0),"")</f>
        <v/>
      </c>
      <c r="AN597" s="165" t="str">
        <f>IFERROR(+VLOOKUP(AL597,インプットシート!$B:$Z,21,0),"")</f>
        <v/>
      </c>
      <c r="AO597">
        <v>92</v>
      </c>
      <c r="AP597" s="165" t="str">
        <f t="shared" si="172"/>
        <v>3年目委託費92</v>
      </c>
      <c r="AQ597" s="165" t="str">
        <f>IFERROR(+VLOOKUP(AP597,インプットシート!$B:$Z,25,0),"")</f>
        <v/>
      </c>
      <c r="AR597" s="165" t="str">
        <f>IFERROR(+VLOOKUP(AP597,インプットシート!$B:$Z,21,0),"")</f>
        <v/>
      </c>
      <c r="AS597">
        <v>92</v>
      </c>
      <c r="AT597" s="165" t="str">
        <f t="shared" si="173"/>
        <v>3年目雑役務費92</v>
      </c>
      <c r="AU597" s="165" t="str">
        <f>IFERROR(+VLOOKUP(AT597,インプットシート!$B:$Z,25,0),"")</f>
        <v/>
      </c>
      <c r="AV597" s="165" t="str">
        <f>IFERROR(+VLOOKUP(AT597,インプットシート!$B:$Z,21,0),"")</f>
        <v/>
      </c>
      <c r="AW597">
        <v>92</v>
      </c>
      <c r="AX597" s="165" t="str">
        <f t="shared" si="174"/>
        <v>3年目保険料92</v>
      </c>
      <c r="AY597" s="165" t="str">
        <f>IFERROR(+VLOOKUP(AX597,インプットシート!$B:$Z,25,0),"")</f>
        <v/>
      </c>
      <c r="AZ597" s="165" t="str">
        <f>IFERROR(+VLOOKUP(AX597,インプットシート!$B:$Z,21,0),"")</f>
        <v/>
      </c>
      <c r="BA597">
        <v>92</v>
      </c>
      <c r="BB597" s="165" t="str">
        <f t="shared" si="175"/>
        <v>3年目その他の経費92</v>
      </c>
      <c r="BC597" s="165" t="str">
        <f>IFERROR(+VLOOKUP(BB597,インプットシート!$B:$Z,25,0),"")</f>
        <v/>
      </c>
      <c r="BD597" s="165" t="str">
        <f>IFERROR(+VLOOKUP(BB597,インプットシート!$B:$Z,21,0),"")</f>
        <v/>
      </c>
      <c r="BE597">
        <v>92</v>
      </c>
      <c r="BF597" s="165" t="str">
        <f t="shared" si="176"/>
        <v>3年目参加費収入92</v>
      </c>
      <c r="BG597" s="165" t="str">
        <f>IFERROR(+VLOOKUP(BF597,インプットシート!$B:$Z,25,0),"")</f>
        <v/>
      </c>
      <c r="BH597" s="165" t="str">
        <f>IFERROR(+VLOOKUP(BF597,インプットシート!$B:$Z,21,0),"")</f>
        <v/>
      </c>
      <c r="BI597">
        <v>92</v>
      </c>
      <c r="BJ597" s="165" t="str">
        <f t="shared" si="177"/>
        <v>3年目寄付金・協賛金収入92</v>
      </c>
      <c r="BK597" s="165" t="str">
        <f>IFERROR(+VLOOKUP(BJ597,インプットシート!$B:$Z,25,0),"")</f>
        <v/>
      </c>
      <c r="BL597" s="165" t="str">
        <f>IFERROR(+VLOOKUP(BJ597,インプットシート!$B:$Z,21,0),"")</f>
        <v/>
      </c>
      <c r="BM597">
        <v>92</v>
      </c>
      <c r="BN597" s="165" t="str">
        <f t="shared" si="178"/>
        <v>3年目一般会計繰入金92</v>
      </c>
      <c r="BO597" s="165" t="str">
        <f>IFERROR(+VLOOKUP(BN597,インプットシート!$B:$Z,25,0),"")</f>
        <v/>
      </c>
      <c r="BP597" s="165" t="str">
        <f>IFERROR(+VLOOKUP(BN597,インプットシート!$B:$Z,21,0),"")</f>
        <v/>
      </c>
      <c r="BQ597">
        <v>92</v>
      </c>
      <c r="BR597" s="165" t="str">
        <f t="shared" si="179"/>
        <v>3年目賃金（職員）92</v>
      </c>
      <c r="BS597" s="165" t="str">
        <f>IFERROR(+VLOOKUP(BR597,インプットシート!$B:$Z,25,0),"")</f>
        <v/>
      </c>
      <c r="BT597" s="165" t="str">
        <f>IFERROR(+VLOOKUP(BR597,インプットシート!$B:$Z,21,0),"")</f>
        <v/>
      </c>
    </row>
    <row r="598" spans="1:72">
      <c r="A598">
        <v>93</v>
      </c>
      <c r="B598" s="165" t="str">
        <f t="shared" si="162"/>
        <v>3年目謝金93</v>
      </c>
      <c r="C598" s="165" t="str">
        <f>IFERROR(+VLOOKUP(B598,インプットシート!$B:$Z,25,0),"")</f>
        <v/>
      </c>
      <c r="D598" s="165" t="str">
        <f>IFERROR(+VLOOKUP(B598,インプットシート!$B:$Z,21,0),"")</f>
        <v/>
      </c>
      <c r="E598">
        <v>93</v>
      </c>
      <c r="F598" s="165" t="str">
        <f t="shared" si="163"/>
        <v>3年目旅費93</v>
      </c>
      <c r="G598" s="165" t="str">
        <f>IFERROR(+VLOOKUP(F598,インプットシート!$B:$Z,25,0),"")</f>
        <v/>
      </c>
      <c r="H598" s="165" t="str">
        <f>IFERROR(+VLOOKUP(F598,インプットシート!$B:$Z,21,0),"")</f>
        <v/>
      </c>
      <c r="I598">
        <v>93</v>
      </c>
      <c r="J598" s="165" t="str">
        <f t="shared" si="164"/>
        <v>3年目賃金（アルバイト）93</v>
      </c>
      <c r="K598" s="165" t="str">
        <f>IFERROR(+VLOOKUP(J598,インプットシート!$B:$Z,25,0),"")</f>
        <v/>
      </c>
      <c r="L598" s="165" t="str">
        <f>IFERROR(+VLOOKUP(J598,インプットシート!$B:$Z,21,0),"")</f>
        <v/>
      </c>
      <c r="M598">
        <v>93</v>
      </c>
      <c r="N598" s="165" t="str">
        <f t="shared" si="165"/>
        <v>3年目家賃93</v>
      </c>
      <c r="O598" s="165" t="str">
        <f>IFERROR(+VLOOKUP(N598,インプットシート!$B:$Z,25,0),"")</f>
        <v/>
      </c>
      <c r="P598" s="165" t="str">
        <f>IFERROR(+VLOOKUP(N598,インプットシート!$B:$Z,21,0),"")</f>
        <v/>
      </c>
      <c r="Q598">
        <v>93</v>
      </c>
      <c r="R598" s="165" t="str">
        <f t="shared" si="166"/>
        <v>3年目光熱水費93</v>
      </c>
      <c r="S598" s="165" t="str">
        <f>IFERROR(+VLOOKUP(R598,インプットシート!$B:$Z,25,0),"")</f>
        <v/>
      </c>
      <c r="T598" s="165" t="str">
        <f>IFERROR(+VLOOKUP(R598,インプットシート!$B:$Z,21,0),"")</f>
        <v/>
      </c>
      <c r="U598">
        <v>93</v>
      </c>
      <c r="V598" s="165" t="str">
        <f t="shared" si="167"/>
        <v>3年目備品購入費93</v>
      </c>
      <c r="W598" s="165" t="str">
        <f>IFERROR(+VLOOKUP(V598,インプットシート!$B:$Z,25,0),"")</f>
        <v/>
      </c>
      <c r="X598" s="165" t="str">
        <f>IFERROR(+VLOOKUP(V598,インプットシート!$B:$Z,21,0),"")</f>
        <v/>
      </c>
      <c r="Y598">
        <v>93</v>
      </c>
      <c r="Z598" s="165" t="str">
        <f t="shared" si="168"/>
        <v>3年目消耗品費93</v>
      </c>
      <c r="AA598" s="165" t="str">
        <f>IFERROR(+VLOOKUP(Z598,インプットシート!$B:$Z,25,0),"")</f>
        <v/>
      </c>
      <c r="AB598" s="165" t="str">
        <f>IFERROR(+VLOOKUP(Z598,インプットシート!$B:$Z,21,0),"")</f>
        <v/>
      </c>
      <c r="AC598">
        <v>93</v>
      </c>
      <c r="AD598" s="165" t="str">
        <f t="shared" si="169"/>
        <v>3年目借料損料93</v>
      </c>
      <c r="AE598" s="165" t="str">
        <f>IFERROR(+VLOOKUP(AD598,インプットシート!$B:$Z,25,0),"")</f>
        <v/>
      </c>
      <c r="AF598" s="165" t="str">
        <f>IFERROR(+VLOOKUP(AD598,インプットシート!$B:$Z,21,0),"")</f>
        <v/>
      </c>
      <c r="AG598">
        <v>93</v>
      </c>
      <c r="AH598" s="165" t="str">
        <f t="shared" si="170"/>
        <v>3年目印刷製本費93</v>
      </c>
      <c r="AI598" s="165" t="str">
        <f>IFERROR(+VLOOKUP(AH598,インプットシート!$B:$Z,25,0),"")</f>
        <v/>
      </c>
      <c r="AJ598" s="165" t="str">
        <f>IFERROR(+VLOOKUP(AH598,インプットシート!$B:$Z,21,0),"")</f>
        <v/>
      </c>
      <c r="AK598">
        <v>93</v>
      </c>
      <c r="AL598" s="165" t="str">
        <f t="shared" si="171"/>
        <v>3年目通信運搬費93</v>
      </c>
      <c r="AM598" s="165" t="str">
        <f>IFERROR(+VLOOKUP(AL598,インプットシート!$B:$Z,25,0),"")</f>
        <v/>
      </c>
      <c r="AN598" s="165" t="str">
        <f>IFERROR(+VLOOKUP(AL598,インプットシート!$B:$Z,21,0),"")</f>
        <v/>
      </c>
      <c r="AO598">
        <v>93</v>
      </c>
      <c r="AP598" s="165" t="str">
        <f t="shared" si="172"/>
        <v>3年目委託費93</v>
      </c>
      <c r="AQ598" s="165" t="str">
        <f>IFERROR(+VLOOKUP(AP598,インプットシート!$B:$Z,25,0),"")</f>
        <v/>
      </c>
      <c r="AR598" s="165" t="str">
        <f>IFERROR(+VLOOKUP(AP598,インプットシート!$B:$Z,21,0),"")</f>
        <v/>
      </c>
      <c r="AS598">
        <v>93</v>
      </c>
      <c r="AT598" s="165" t="str">
        <f t="shared" si="173"/>
        <v>3年目雑役務費93</v>
      </c>
      <c r="AU598" s="165" t="str">
        <f>IFERROR(+VLOOKUP(AT598,インプットシート!$B:$Z,25,0),"")</f>
        <v/>
      </c>
      <c r="AV598" s="165" t="str">
        <f>IFERROR(+VLOOKUP(AT598,インプットシート!$B:$Z,21,0),"")</f>
        <v/>
      </c>
      <c r="AW598">
        <v>93</v>
      </c>
      <c r="AX598" s="165" t="str">
        <f t="shared" si="174"/>
        <v>3年目保険料93</v>
      </c>
      <c r="AY598" s="165" t="str">
        <f>IFERROR(+VLOOKUP(AX598,インプットシート!$B:$Z,25,0),"")</f>
        <v/>
      </c>
      <c r="AZ598" s="165" t="str">
        <f>IFERROR(+VLOOKUP(AX598,インプットシート!$B:$Z,21,0),"")</f>
        <v/>
      </c>
      <c r="BA598">
        <v>93</v>
      </c>
      <c r="BB598" s="165" t="str">
        <f t="shared" si="175"/>
        <v>3年目その他の経費93</v>
      </c>
      <c r="BC598" s="165" t="str">
        <f>IFERROR(+VLOOKUP(BB598,インプットシート!$B:$Z,25,0),"")</f>
        <v/>
      </c>
      <c r="BD598" s="165" t="str">
        <f>IFERROR(+VLOOKUP(BB598,インプットシート!$B:$Z,21,0),"")</f>
        <v/>
      </c>
      <c r="BE598">
        <v>93</v>
      </c>
      <c r="BF598" s="165" t="str">
        <f t="shared" si="176"/>
        <v>3年目参加費収入93</v>
      </c>
      <c r="BG598" s="165" t="str">
        <f>IFERROR(+VLOOKUP(BF598,インプットシート!$B:$Z,25,0),"")</f>
        <v/>
      </c>
      <c r="BH598" s="165" t="str">
        <f>IFERROR(+VLOOKUP(BF598,インプットシート!$B:$Z,21,0),"")</f>
        <v/>
      </c>
      <c r="BI598">
        <v>93</v>
      </c>
      <c r="BJ598" s="165" t="str">
        <f t="shared" si="177"/>
        <v>3年目寄付金・協賛金収入93</v>
      </c>
      <c r="BK598" s="165" t="str">
        <f>IFERROR(+VLOOKUP(BJ598,インプットシート!$B:$Z,25,0),"")</f>
        <v/>
      </c>
      <c r="BL598" s="165" t="str">
        <f>IFERROR(+VLOOKUP(BJ598,インプットシート!$B:$Z,21,0),"")</f>
        <v/>
      </c>
      <c r="BM598">
        <v>93</v>
      </c>
      <c r="BN598" s="165" t="str">
        <f t="shared" si="178"/>
        <v>3年目一般会計繰入金93</v>
      </c>
      <c r="BO598" s="165" t="str">
        <f>IFERROR(+VLOOKUP(BN598,インプットシート!$B:$Z,25,0),"")</f>
        <v/>
      </c>
      <c r="BP598" s="165" t="str">
        <f>IFERROR(+VLOOKUP(BN598,インプットシート!$B:$Z,21,0),"")</f>
        <v/>
      </c>
      <c r="BQ598">
        <v>93</v>
      </c>
      <c r="BR598" s="165" t="str">
        <f t="shared" si="179"/>
        <v>3年目賃金（職員）93</v>
      </c>
      <c r="BS598" s="165" t="str">
        <f>IFERROR(+VLOOKUP(BR598,インプットシート!$B:$Z,25,0),"")</f>
        <v/>
      </c>
      <c r="BT598" s="165" t="str">
        <f>IFERROR(+VLOOKUP(BR598,インプットシート!$B:$Z,21,0),"")</f>
        <v/>
      </c>
    </row>
    <row r="599" spans="1:72">
      <c r="A599">
        <v>94</v>
      </c>
      <c r="B599" s="165" t="str">
        <f t="shared" si="162"/>
        <v>3年目謝金94</v>
      </c>
      <c r="C599" s="165" t="str">
        <f>IFERROR(+VLOOKUP(B599,インプットシート!$B:$Z,25,0),"")</f>
        <v/>
      </c>
      <c r="D599" s="165" t="str">
        <f>IFERROR(+VLOOKUP(B599,インプットシート!$B:$Z,21,0),"")</f>
        <v/>
      </c>
      <c r="E599">
        <v>94</v>
      </c>
      <c r="F599" s="165" t="str">
        <f t="shared" si="163"/>
        <v>3年目旅費94</v>
      </c>
      <c r="G599" s="165" t="str">
        <f>IFERROR(+VLOOKUP(F599,インプットシート!$B:$Z,25,0),"")</f>
        <v/>
      </c>
      <c r="H599" s="165" t="str">
        <f>IFERROR(+VLOOKUP(F599,インプットシート!$B:$Z,21,0),"")</f>
        <v/>
      </c>
      <c r="I599">
        <v>94</v>
      </c>
      <c r="J599" s="165" t="str">
        <f t="shared" si="164"/>
        <v>3年目賃金（アルバイト）94</v>
      </c>
      <c r="K599" s="165" t="str">
        <f>IFERROR(+VLOOKUP(J599,インプットシート!$B:$Z,25,0),"")</f>
        <v/>
      </c>
      <c r="L599" s="165" t="str">
        <f>IFERROR(+VLOOKUP(J599,インプットシート!$B:$Z,21,0),"")</f>
        <v/>
      </c>
      <c r="M599">
        <v>94</v>
      </c>
      <c r="N599" s="165" t="str">
        <f t="shared" si="165"/>
        <v>3年目家賃94</v>
      </c>
      <c r="O599" s="165" t="str">
        <f>IFERROR(+VLOOKUP(N599,インプットシート!$B:$Z,25,0),"")</f>
        <v/>
      </c>
      <c r="P599" s="165" t="str">
        <f>IFERROR(+VLOOKUP(N599,インプットシート!$B:$Z,21,0),"")</f>
        <v/>
      </c>
      <c r="Q599">
        <v>94</v>
      </c>
      <c r="R599" s="165" t="str">
        <f t="shared" si="166"/>
        <v>3年目光熱水費94</v>
      </c>
      <c r="S599" s="165" t="str">
        <f>IFERROR(+VLOOKUP(R599,インプットシート!$B:$Z,25,0),"")</f>
        <v/>
      </c>
      <c r="T599" s="165" t="str">
        <f>IFERROR(+VLOOKUP(R599,インプットシート!$B:$Z,21,0),"")</f>
        <v/>
      </c>
      <c r="U599">
        <v>94</v>
      </c>
      <c r="V599" s="165" t="str">
        <f t="shared" si="167"/>
        <v>3年目備品購入費94</v>
      </c>
      <c r="W599" s="165" t="str">
        <f>IFERROR(+VLOOKUP(V599,インプットシート!$B:$Z,25,0),"")</f>
        <v/>
      </c>
      <c r="X599" s="165" t="str">
        <f>IFERROR(+VLOOKUP(V599,インプットシート!$B:$Z,21,0),"")</f>
        <v/>
      </c>
      <c r="Y599">
        <v>94</v>
      </c>
      <c r="Z599" s="165" t="str">
        <f t="shared" si="168"/>
        <v>3年目消耗品費94</v>
      </c>
      <c r="AA599" s="165" t="str">
        <f>IFERROR(+VLOOKUP(Z599,インプットシート!$B:$Z,25,0),"")</f>
        <v/>
      </c>
      <c r="AB599" s="165" t="str">
        <f>IFERROR(+VLOOKUP(Z599,インプットシート!$B:$Z,21,0),"")</f>
        <v/>
      </c>
      <c r="AC599">
        <v>94</v>
      </c>
      <c r="AD599" s="165" t="str">
        <f t="shared" si="169"/>
        <v>3年目借料損料94</v>
      </c>
      <c r="AE599" s="165" t="str">
        <f>IFERROR(+VLOOKUP(AD599,インプットシート!$B:$Z,25,0),"")</f>
        <v/>
      </c>
      <c r="AF599" s="165" t="str">
        <f>IFERROR(+VLOOKUP(AD599,インプットシート!$B:$Z,21,0),"")</f>
        <v/>
      </c>
      <c r="AG599">
        <v>94</v>
      </c>
      <c r="AH599" s="165" t="str">
        <f t="shared" si="170"/>
        <v>3年目印刷製本費94</v>
      </c>
      <c r="AI599" s="165" t="str">
        <f>IFERROR(+VLOOKUP(AH599,インプットシート!$B:$Z,25,0),"")</f>
        <v/>
      </c>
      <c r="AJ599" s="165" t="str">
        <f>IFERROR(+VLOOKUP(AH599,インプットシート!$B:$Z,21,0),"")</f>
        <v/>
      </c>
      <c r="AK599">
        <v>94</v>
      </c>
      <c r="AL599" s="165" t="str">
        <f t="shared" si="171"/>
        <v>3年目通信運搬費94</v>
      </c>
      <c r="AM599" s="165" t="str">
        <f>IFERROR(+VLOOKUP(AL599,インプットシート!$B:$Z,25,0),"")</f>
        <v/>
      </c>
      <c r="AN599" s="165" t="str">
        <f>IFERROR(+VLOOKUP(AL599,インプットシート!$B:$Z,21,0),"")</f>
        <v/>
      </c>
      <c r="AO599">
        <v>94</v>
      </c>
      <c r="AP599" s="165" t="str">
        <f t="shared" si="172"/>
        <v>3年目委託費94</v>
      </c>
      <c r="AQ599" s="165" t="str">
        <f>IFERROR(+VLOOKUP(AP599,インプットシート!$B:$Z,25,0),"")</f>
        <v/>
      </c>
      <c r="AR599" s="165" t="str">
        <f>IFERROR(+VLOOKUP(AP599,インプットシート!$B:$Z,21,0),"")</f>
        <v/>
      </c>
      <c r="AS599">
        <v>94</v>
      </c>
      <c r="AT599" s="165" t="str">
        <f t="shared" si="173"/>
        <v>3年目雑役務費94</v>
      </c>
      <c r="AU599" s="165" t="str">
        <f>IFERROR(+VLOOKUP(AT599,インプットシート!$B:$Z,25,0),"")</f>
        <v/>
      </c>
      <c r="AV599" s="165" t="str">
        <f>IFERROR(+VLOOKUP(AT599,インプットシート!$B:$Z,21,0),"")</f>
        <v/>
      </c>
      <c r="AW599">
        <v>94</v>
      </c>
      <c r="AX599" s="165" t="str">
        <f t="shared" si="174"/>
        <v>3年目保険料94</v>
      </c>
      <c r="AY599" s="165" t="str">
        <f>IFERROR(+VLOOKUP(AX599,インプットシート!$B:$Z,25,0),"")</f>
        <v/>
      </c>
      <c r="AZ599" s="165" t="str">
        <f>IFERROR(+VLOOKUP(AX599,インプットシート!$B:$Z,21,0),"")</f>
        <v/>
      </c>
      <c r="BA599">
        <v>94</v>
      </c>
      <c r="BB599" s="165" t="str">
        <f t="shared" si="175"/>
        <v>3年目その他の経費94</v>
      </c>
      <c r="BC599" s="165" t="str">
        <f>IFERROR(+VLOOKUP(BB599,インプットシート!$B:$Z,25,0),"")</f>
        <v/>
      </c>
      <c r="BD599" s="165" t="str">
        <f>IFERROR(+VLOOKUP(BB599,インプットシート!$B:$Z,21,0),"")</f>
        <v/>
      </c>
      <c r="BE599">
        <v>94</v>
      </c>
      <c r="BF599" s="165" t="str">
        <f t="shared" si="176"/>
        <v>3年目参加費収入94</v>
      </c>
      <c r="BG599" s="165" t="str">
        <f>IFERROR(+VLOOKUP(BF599,インプットシート!$B:$Z,25,0),"")</f>
        <v/>
      </c>
      <c r="BH599" s="165" t="str">
        <f>IFERROR(+VLOOKUP(BF599,インプットシート!$B:$Z,21,0),"")</f>
        <v/>
      </c>
      <c r="BI599">
        <v>94</v>
      </c>
      <c r="BJ599" s="165" t="str">
        <f t="shared" si="177"/>
        <v>3年目寄付金・協賛金収入94</v>
      </c>
      <c r="BK599" s="165" t="str">
        <f>IFERROR(+VLOOKUP(BJ599,インプットシート!$B:$Z,25,0),"")</f>
        <v/>
      </c>
      <c r="BL599" s="165" t="str">
        <f>IFERROR(+VLOOKUP(BJ599,インプットシート!$B:$Z,21,0),"")</f>
        <v/>
      </c>
      <c r="BM599">
        <v>94</v>
      </c>
      <c r="BN599" s="165" t="str">
        <f t="shared" si="178"/>
        <v>3年目一般会計繰入金94</v>
      </c>
      <c r="BO599" s="165" t="str">
        <f>IFERROR(+VLOOKUP(BN599,インプットシート!$B:$Z,25,0),"")</f>
        <v/>
      </c>
      <c r="BP599" s="165" t="str">
        <f>IFERROR(+VLOOKUP(BN599,インプットシート!$B:$Z,21,0),"")</f>
        <v/>
      </c>
      <c r="BQ599">
        <v>94</v>
      </c>
      <c r="BR599" s="165" t="str">
        <f t="shared" si="179"/>
        <v>3年目賃金（職員）94</v>
      </c>
      <c r="BS599" s="165" t="str">
        <f>IFERROR(+VLOOKUP(BR599,インプットシート!$B:$Z,25,0),"")</f>
        <v/>
      </c>
      <c r="BT599" s="165" t="str">
        <f>IFERROR(+VLOOKUP(BR599,インプットシート!$B:$Z,21,0),"")</f>
        <v/>
      </c>
    </row>
    <row r="600" spans="1:72">
      <c r="A600">
        <v>95</v>
      </c>
      <c r="B600" s="165" t="str">
        <f t="shared" si="162"/>
        <v>3年目謝金95</v>
      </c>
      <c r="C600" s="165" t="str">
        <f>IFERROR(+VLOOKUP(B600,インプットシート!$B:$Z,25,0),"")</f>
        <v/>
      </c>
      <c r="D600" s="165" t="str">
        <f>IFERROR(+VLOOKUP(B600,インプットシート!$B:$Z,21,0),"")</f>
        <v/>
      </c>
      <c r="E600">
        <v>95</v>
      </c>
      <c r="F600" s="165" t="str">
        <f t="shared" si="163"/>
        <v>3年目旅費95</v>
      </c>
      <c r="G600" s="165" t="str">
        <f>IFERROR(+VLOOKUP(F600,インプットシート!$B:$Z,25,0),"")</f>
        <v/>
      </c>
      <c r="H600" s="165" t="str">
        <f>IFERROR(+VLOOKUP(F600,インプットシート!$B:$Z,21,0),"")</f>
        <v/>
      </c>
      <c r="I600">
        <v>95</v>
      </c>
      <c r="J600" s="165" t="str">
        <f t="shared" si="164"/>
        <v>3年目賃金（アルバイト）95</v>
      </c>
      <c r="K600" s="165" t="str">
        <f>IFERROR(+VLOOKUP(J600,インプットシート!$B:$Z,25,0),"")</f>
        <v/>
      </c>
      <c r="L600" s="165" t="str">
        <f>IFERROR(+VLOOKUP(J600,インプットシート!$B:$Z,21,0),"")</f>
        <v/>
      </c>
      <c r="M600">
        <v>95</v>
      </c>
      <c r="N600" s="165" t="str">
        <f t="shared" si="165"/>
        <v>3年目家賃95</v>
      </c>
      <c r="O600" s="165" t="str">
        <f>IFERROR(+VLOOKUP(N600,インプットシート!$B:$Z,25,0),"")</f>
        <v/>
      </c>
      <c r="P600" s="165" t="str">
        <f>IFERROR(+VLOOKUP(N600,インプットシート!$B:$Z,21,0),"")</f>
        <v/>
      </c>
      <c r="Q600">
        <v>95</v>
      </c>
      <c r="R600" s="165" t="str">
        <f t="shared" si="166"/>
        <v>3年目光熱水費95</v>
      </c>
      <c r="S600" s="165" t="str">
        <f>IFERROR(+VLOOKUP(R600,インプットシート!$B:$Z,25,0),"")</f>
        <v/>
      </c>
      <c r="T600" s="165" t="str">
        <f>IFERROR(+VLOOKUP(R600,インプットシート!$B:$Z,21,0),"")</f>
        <v/>
      </c>
      <c r="U600">
        <v>95</v>
      </c>
      <c r="V600" s="165" t="str">
        <f t="shared" si="167"/>
        <v>3年目備品購入費95</v>
      </c>
      <c r="W600" s="165" t="str">
        <f>IFERROR(+VLOOKUP(V600,インプットシート!$B:$Z,25,0),"")</f>
        <v/>
      </c>
      <c r="X600" s="165" t="str">
        <f>IFERROR(+VLOOKUP(V600,インプットシート!$B:$Z,21,0),"")</f>
        <v/>
      </c>
      <c r="Y600">
        <v>95</v>
      </c>
      <c r="Z600" s="165" t="str">
        <f t="shared" si="168"/>
        <v>3年目消耗品費95</v>
      </c>
      <c r="AA600" s="165" t="str">
        <f>IFERROR(+VLOOKUP(Z600,インプットシート!$B:$Z,25,0),"")</f>
        <v/>
      </c>
      <c r="AB600" s="165" t="str">
        <f>IFERROR(+VLOOKUP(Z600,インプットシート!$B:$Z,21,0),"")</f>
        <v/>
      </c>
      <c r="AC600">
        <v>95</v>
      </c>
      <c r="AD600" s="165" t="str">
        <f t="shared" si="169"/>
        <v>3年目借料損料95</v>
      </c>
      <c r="AE600" s="165" t="str">
        <f>IFERROR(+VLOOKUP(AD600,インプットシート!$B:$Z,25,0),"")</f>
        <v/>
      </c>
      <c r="AF600" s="165" t="str">
        <f>IFERROR(+VLOOKUP(AD600,インプットシート!$B:$Z,21,0),"")</f>
        <v/>
      </c>
      <c r="AG600">
        <v>95</v>
      </c>
      <c r="AH600" s="165" t="str">
        <f t="shared" si="170"/>
        <v>3年目印刷製本費95</v>
      </c>
      <c r="AI600" s="165" t="str">
        <f>IFERROR(+VLOOKUP(AH600,インプットシート!$B:$Z,25,0),"")</f>
        <v/>
      </c>
      <c r="AJ600" s="165" t="str">
        <f>IFERROR(+VLOOKUP(AH600,インプットシート!$B:$Z,21,0),"")</f>
        <v/>
      </c>
      <c r="AK600">
        <v>95</v>
      </c>
      <c r="AL600" s="165" t="str">
        <f t="shared" si="171"/>
        <v>3年目通信運搬費95</v>
      </c>
      <c r="AM600" s="165" t="str">
        <f>IFERROR(+VLOOKUP(AL600,インプットシート!$B:$Z,25,0),"")</f>
        <v/>
      </c>
      <c r="AN600" s="165" t="str">
        <f>IFERROR(+VLOOKUP(AL600,インプットシート!$B:$Z,21,0),"")</f>
        <v/>
      </c>
      <c r="AO600">
        <v>95</v>
      </c>
      <c r="AP600" s="165" t="str">
        <f t="shared" si="172"/>
        <v>3年目委託費95</v>
      </c>
      <c r="AQ600" s="165" t="str">
        <f>IFERROR(+VLOOKUP(AP600,インプットシート!$B:$Z,25,0),"")</f>
        <v/>
      </c>
      <c r="AR600" s="165" t="str">
        <f>IFERROR(+VLOOKUP(AP600,インプットシート!$B:$Z,21,0),"")</f>
        <v/>
      </c>
      <c r="AS600">
        <v>95</v>
      </c>
      <c r="AT600" s="165" t="str">
        <f t="shared" si="173"/>
        <v>3年目雑役務費95</v>
      </c>
      <c r="AU600" s="165" t="str">
        <f>IFERROR(+VLOOKUP(AT600,インプットシート!$B:$Z,25,0),"")</f>
        <v/>
      </c>
      <c r="AV600" s="165" t="str">
        <f>IFERROR(+VLOOKUP(AT600,インプットシート!$B:$Z,21,0),"")</f>
        <v/>
      </c>
      <c r="AW600">
        <v>95</v>
      </c>
      <c r="AX600" s="165" t="str">
        <f t="shared" si="174"/>
        <v>3年目保険料95</v>
      </c>
      <c r="AY600" s="165" t="str">
        <f>IFERROR(+VLOOKUP(AX600,インプットシート!$B:$Z,25,0),"")</f>
        <v/>
      </c>
      <c r="AZ600" s="165" t="str">
        <f>IFERROR(+VLOOKUP(AX600,インプットシート!$B:$Z,21,0),"")</f>
        <v/>
      </c>
      <c r="BA600">
        <v>95</v>
      </c>
      <c r="BB600" s="165" t="str">
        <f t="shared" si="175"/>
        <v>3年目その他の経費95</v>
      </c>
      <c r="BC600" s="165" t="str">
        <f>IFERROR(+VLOOKUP(BB600,インプットシート!$B:$Z,25,0),"")</f>
        <v/>
      </c>
      <c r="BD600" s="165" t="str">
        <f>IFERROR(+VLOOKUP(BB600,インプットシート!$B:$Z,21,0),"")</f>
        <v/>
      </c>
      <c r="BE600">
        <v>95</v>
      </c>
      <c r="BF600" s="165" t="str">
        <f t="shared" si="176"/>
        <v>3年目参加費収入95</v>
      </c>
      <c r="BG600" s="165" t="str">
        <f>IFERROR(+VLOOKUP(BF600,インプットシート!$B:$Z,25,0),"")</f>
        <v/>
      </c>
      <c r="BH600" s="165" t="str">
        <f>IFERROR(+VLOOKUP(BF600,インプットシート!$B:$Z,21,0),"")</f>
        <v/>
      </c>
      <c r="BI600">
        <v>95</v>
      </c>
      <c r="BJ600" s="165" t="str">
        <f t="shared" si="177"/>
        <v>3年目寄付金・協賛金収入95</v>
      </c>
      <c r="BK600" s="165" t="str">
        <f>IFERROR(+VLOOKUP(BJ600,インプットシート!$B:$Z,25,0),"")</f>
        <v/>
      </c>
      <c r="BL600" s="165" t="str">
        <f>IFERROR(+VLOOKUP(BJ600,インプットシート!$B:$Z,21,0),"")</f>
        <v/>
      </c>
      <c r="BM600">
        <v>95</v>
      </c>
      <c r="BN600" s="165" t="str">
        <f t="shared" si="178"/>
        <v>3年目一般会計繰入金95</v>
      </c>
      <c r="BO600" s="165" t="str">
        <f>IFERROR(+VLOOKUP(BN600,インプットシート!$B:$Z,25,0),"")</f>
        <v/>
      </c>
      <c r="BP600" s="165" t="str">
        <f>IFERROR(+VLOOKUP(BN600,インプットシート!$B:$Z,21,0),"")</f>
        <v/>
      </c>
      <c r="BQ600">
        <v>95</v>
      </c>
      <c r="BR600" s="165" t="str">
        <f t="shared" si="179"/>
        <v>3年目賃金（職員）95</v>
      </c>
      <c r="BS600" s="165" t="str">
        <f>IFERROR(+VLOOKUP(BR600,インプットシート!$B:$Z,25,0),"")</f>
        <v/>
      </c>
      <c r="BT600" s="165" t="str">
        <f>IFERROR(+VLOOKUP(BR600,インプットシート!$B:$Z,21,0),"")</f>
        <v/>
      </c>
    </row>
    <row r="601" spans="1:72">
      <c r="A601">
        <v>96</v>
      </c>
      <c r="B601" s="165" t="str">
        <f t="shared" si="162"/>
        <v>3年目謝金96</v>
      </c>
      <c r="C601" s="165" t="str">
        <f>IFERROR(+VLOOKUP(B601,インプットシート!$B:$Z,25,0),"")</f>
        <v/>
      </c>
      <c r="D601" s="165" t="str">
        <f>IFERROR(+VLOOKUP(B601,インプットシート!$B:$Z,21,0),"")</f>
        <v/>
      </c>
      <c r="E601">
        <v>96</v>
      </c>
      <c r="F601" s="165" t="str">
        <f t="shared" si="163"/>
        <v>3年目旅費96</v>
      </c>
      <c r="G601" s="165" t="str">
        <f>IFERROR(+VLOOKUP(F601,インプットシート!$B:$Z,25,0),"")</f>
        <v/>
      </c>
      <c r="H601" s="165" t="str">
        <f>IFERROR(+VLOOKUP(F601,インプットシート!$B:$Z,21,0),"")</f>
        <v/>
      </c>
      <c r="I601">
        <v>96</v>
      </c>
      <c r="J601" s="165" t="str">
        <f t="shared" si="164"/>
        <v>3年目賃金（アルバイト）96</v>
      </c>
      <c r="K601" s="165" t="str">
        <f>IFERROR(+VLOOKUP(J601,インプットシート!$B:$Z,25,0),"")</f>
        <v/>
      </c>
      <c r="L601" s="165" t="str">
        <f>IFERROR(+VLOOKUP(J601,インプットシート!$B:$Z,21,0),"")</f>
        <v/>
      </c>
      <c r="M601">
        <v>96</v>
      </c>
      <c r="N601" s="165" t="str">
        <f t="shared" si="165"/>
        <v>3年目家賃96</v>
      </c>
      <c r="O601" s="165" t="str">
        <f>IFERROR(+VLOOKUP(N601,インプットシート!$B:$Z,25,0),"")</f>
        <v/>
      </c>
      <c r="P601" s="165" t="str">
        <f>IFERROR(+VLOOKUP(N601,インプットシート!$B:$Z,21,0),"")</f>
        <v/>
      </c>
      <c r="Q601">
        <v>96</v>
      </c>
      <c r="R601" s="165" t="str">
        <f t="shared" si="166"/>
        <v>3年目光熱水費96</v>
      </c>
      <c r="S601" s="165" t="str">
        <f>IFERROR(+VLOOKUP(R601,インプットシート!$B:$Z,25,0),"")</f>
        <v/>
      </c>
      <c r="T601" s="165" t="str">
        <f>IFERROR(+VLOOKUP(R601,インプットシート!$B:$Z,21,0),"")</f>
        <v/>
      </c>
      <c r="U601">
        <v>96</v>
      </c>
      <c r="V601" s="165" t="str">
        <f t="shared" si="167"/>
        <v>3年目備品購入費96</v>
      </c>
      <c r="W601" s="165" t="str">
        <f>IFERROR(+VLOOKUP(V601,インプットシート!$B:$Z,25,0),"")</f>
        <v/>
      </c>
      <c r="X601" s="165" t="str">
        <f>IFERROR(+VLOOKUP(V601,インプットシート!$B:$Z,21,0),"")</f>
        <v/>
      </c>
      <c r="Y601">
        <v>96</v>
      </c>
      <c r="Z601" s="165" t="str">
        <f t="shared" si="168"/>
        <v>3年目消耗品費96</v>
      </c>
      <c r="AA601" s="165" t="str">
        <f>IFERROR(+VLOOKUP(Z601,インプットシート!$B:$Z,25,0),"")</f>
        <v/>
      </c>
      <c r="AB601" s="165" t="str">
        <f>IFERROR(+VLOOKUP(Z601,インプットシート!$B:$Z,21,0),"")</f>
        <v/>
      </c>
      <c r="AC601">
        <v>96</v>
      </c>
      <c r="AD601" s="165" t="str">
        <f t="shared" si="169"/>
        <v>3年目借料損料96</v>
      </c>
      <c r="AE601" s="165" t="str">
        <f>IFERROR(+VLOOKUP(AD601,インプットシート!$B:$Z,25,0),"")</f>
        <v/>
      </c>
      <c r="AF601" s="165" t="str">
        <f>IFERROR(+VLOOKUP(AD601,インプットシート!$B:$Z,21,0),"")</f>
        <v/>
      </c>
      <c r="AG601">
        <v>96</v>
      </c>
      <c r="AH601" s="165" t="str">
        <f t="shared" si="170"/>
        <v>3年目印刷製本費96</v>
      </c>
      <c r="AI601" s="165" t="str">
        <f>IFERROR(+VLOOKUP(AH601,インプットシート!$B:$Z,25,0),"")</f>
        <v/>
      </c>
      <c r="AJ601" s="165" t="str">
        <f>IFERROR(+VLOOKUP(AH601,インプットシート!$B:$Z,21,0),"")</f>
        <v/>
      </c>
      <c r="AK601">
        <v>96</v>
      </c>
      <c r="AL601" s="165" t="str">
        <f t="shared" si="171"/>
        <v>3年目通信運搬費96</v>
      </c>
      <c r="AM601" s="165" t="str">
        <f>IFERROR(+VLOOKUP(AL601,インプットシート!$B:$Z,25,0),"")</f>
        <v/>
      </c>
      <c r="AN601" s="165" t="str">
        <f>IFERROR(+VLOOKUP(AL601,インプットシート!$B:$Z,21,0),"")</f>
        <v/>
      </c>
      <c r="AO601">
        <v>96</v>
      </c>
      <c r="AP601" s="165" t="str">
        <f t="shared" si="172"/>
        <v>3年目委託費96</v>
      </c>
      <c r="AQ601" s="165" t="str">
        <f>IFERROR(+VLOOKUP(AP601,インプットシート!$B:$Z,25,0),"")</f>
        <v/>
      </c>
      <c r="AR601" s="165" t="str">
        <f>IFERROR(+VLOOKUP(AP601,インプットシート!$B:$Z,21,0),"")</f>
        <v/>
      </c>
      <c r="AS601">
        <v>96</v>
      </c>
      <c r="AT601" s="165" t="str">
        <f t="shared" si="173"/>
        <v>3年目雑役務費96</v>
      </c>
      <c r="AU601" s="165" t="str">
        <f>IFERROR(+VLOOKUP(AT601,インプットシート!$B:$Z,25,0),"")</f>
        <v/>
      </c>
      <c r="AV601" s="165" t="str">
        <f>IFERROR(+VLOOKUP(AT601,インプットシート!$B:$Z,21,0),"")</f>
        <v/>
      </c>
      <c r="AW601">
        <v>96</v>
      </c>
      <c r="AX601" s="165" t="str">
        <f t="shared" si="174"/>
        <v>3年目保険料96</v>
      </c>
      <c r="AY601" s="165" t="str">
        <f>IFERROR(+VLOOKUP(AX601,インプットシート!$B:$Z,25,0),"")</f>
        <v/>
      </c>
      <c r="AZ601" s="165" t="str">
        <f>IFERROR(+VLOOKUP(AX601,インプットシート!$B:$Z,21,0),"")</f>
        <v/>
      </c>
      <c r="BA601">
        <v>96</v>
      </c>
      <c r="BB601" s="165" t="str">
        <f t="shared" si="175"/>
        <v>3年目その他の経費96</v>
      </c>
      <c r="BC601" s="165" t="str">
        <f>IFERROR(+VLOOKUP(BB601,インプットシート!$B:$Z,25,0),"")</f>
        <v/>
      </c>
      <c r="BD601" s="165" t="str">
        <f>IFERROR(+VLOOKUP(BB601,インプットシート!$B:$Z,21,0),"")</f>
        <v/>
      </c>
      <c r="BE601">
        <v>96</v>
      </c>
      <c r="BF601" s="165" t="str">
        <f t="shared" si="176"/>
        <v>3年目参加費収入96</v>
      </c>
      <c r="BG601" s="165" t="str">
        <f>IFERROR(+VLOOKUP(BF601,インプットシート!$B:$Z,25,0),"")</f>
        <v/>
      </c>
      <c r="BH601" s="165" t="str">
        <f>IFERROR(+VLOOKUP(BF601,インプットシート!$B:$Z,21,0),"")</f>
        <v/>
      </c>
      <c r="BI601">
        <v>96</v>
      </c>
      <c r="BJ601" s="165" t="str">
        <f t="shared" si="177"/>
        <v>3年目寄付金・協賛金収入96</v>
      </c>
      <c r="BK601" s="165" t="str">
        <f>IFERROR(+VLOOKUP(BJ601,インプットシート!$B:$Z,25,0),"")</f>
        <v/>
      </c>
      <c r="BL601" s="165" t="str">
        <f>IFERROR(+VLOOKUP(BJ601,インプットシート!$B:$Z,21,0),"")</f>
        <v/>
      </c>
      <c r="BM601">
        <v>96</v>
      </c>
      <c r="BN601" s="165" t="str">
        <f t="shared" si="178"/>
        <v>3年目一般会計繰入金96</v>
      </c>
      <c r="BO601" s="165" t="str">
        <f>IFERROR(+VLOOKUP(BN601,インプットシート!$B:$Z,25,0),"")</f>
        <v/>
      </c>
      <c r="BP601" s="165" t="str">
        <f>IFERROR(+VLOOKUP(BN601,インプットシート!$B:$Z,21,0),"")</f>
        <v/>
      </c>
      <c r="BQ601">
        <v>96</v>
      </c>
      <c r="BR601" s="165" t="str">
        <f t="shared" si="179"/>
        <v>3年目賃金（職員）96</v>
      </c>
      <c r="BS601" s="165" t="str">
        <f>IFERROR(+VLOOKUP(BR601,インプットシート!$B:$Z,25,0),"")</f>
        <v/>
      </c>
      <c r="BT601" s="165" t="str">
        <f>IFERROR(+VLOOKUP(BR601,インプットシート!$B:$Z,21,0),"")</f>
        <v/>
      </c>
    </row>
    <row r="602" spans="1:72">
      <c r="A602">
        <v>97</v>
      </c>
      <c r="B602" s="165" t="str">
        <f t="shared" si="162"/>
        <v>3年目謝金97</v>
      </c>
      <c r="C602" s="165" t="str">
        <f>IFERROR(+VLOOKUP(B602,インプットシート!$B:$Z,25,0),"")</f>
        <v/>
      </c>
      <c r="D602" s="165" t="str">
        <f>IFERROR(+VLOOKUP(B602,インプットシート!$B:$Z,21,0),"")</f>
        <v/>
      </c>
      <c r="E602">
        <v>97</v>
      </c>
      <c r="F602" s="165" t="str">
        <f t="shared" si="163"/>
        <v>3年目旅費97</v>
      </c>
      <c r="G602" s="165" t="str">
        <f>IFERROR(+VLOOKUP(F602,インプットシート!$B:$Z,25,0),"")</f>
        <v/>
      </c>
      <c r="H602" s="165" t="str">
        <f>IFERROR(+VLOOKUP(F602,インプットシート!$B:$Z,21,0),"")</f>
        <v/>
      </c>
      <c r="I602">
        <v>97</v>
      </c>
      <c r="J602" s="165" t="str">
        <f t="shared" si="164"/>
        <v>3年目賃金（アルバイト）97</v>
      </c>
      <c r="K602" s="165" t="str">
        <f>IFERROR(+VLOOKUP(J602,インプットシート!$B:$Z,25,0),"")</f>
        <v/>
      </c>
      <c r="L602" s="165" t="str">
        <f>IFERROR(+VLOOKUP(J602,インプットシート!$B:$Z,21,0),"")</f>
        <v/>
      </c>
      <c r="M602">
        <v>97</v>
      </c>
      <c r="N602" s="165" t="str">
        <f t="shared" si="165"/>
        <v>3年目家賃97</v>
      </c>
      <c r="O602" s="165" t="str">
        <f>IFERROR(+VLOOKUP(N602,インプットシート!$B:$Z,25,0),"")</f>
        <v/>
      </c>
      <c r="P602" s="165" t="str">
        <f>IFERROR(+VLOOKUP(N602,インプットシート!$B:$Z,21,0),"")</f>
        <v/>
      </c>
      <c r="Q602">
        <v>97</v>
      </c>
      <c r="R602" s="165" t="str">
        <f t="shared" si="166"/>
        <v>3年目光熱水費97</v>
      </c>
      <c r="S602" s="165" t="str">
        <f>IFERROR(+VLOOKUP(R602,インプットシート!$B:$Z,25,0),"")</f>
        <v/>
      </c>
      <c r="T602" s="165" t="str">
        <f>IFERROR(+VLOOKUP(R602,インプットシート!$B:$Z,21,0),"")</f>
        <v/>
      </c>
      <c r="U602">
        <v>97</v>
      </c>
      <c r="V602" s="165" t="str">
        <f t="shared" si="167"/>
        <v>3年目備品購入費97</v>
      </c>
      <c r="W602" s="165" t="str">
        <f>IFERROR(+VLOOKUP(V602,インプットシート!$B:$Z,25,0),"")</f>
        <v/>
      </c>
      <c r="X602" s="165" t="str">
        <f>IFERROR(+VLOOKUP(V602,インプットシート!$B:$Z,21,0),"")</f>
        <v/>
      </c>
      <c r="Y602">
        <v>97</v>
      </c>
      <c r="Z602" s="165" t="str">
        <f t="shared" si="168"/>
        <v>3年目消耗品費97</v>
      </c>
      <c r="AA602" s="165" t="str">
        <f>IFERROR(+VLOOKUP(Z602,インプットシート!$B:$Z,25,0),"")</f>
        <v/>
      </c>
      <c r="AB602" s="165" t="str">
        <f>IFERROR(+VLOOKUP(Z602,インプットシート!$B:$Z,21,0),"")</f>
        <v/>
      </c>
      <c r="AC602">
        <v>97</v>
      </c>
      <c r="AD602" s="165" t="str">
        <f t="shared" si="169"/>
        <v>3年目借料損料97</v>
      </c>
      <c r="AE602" s="165" t="str">
        <f>IFERROR(+VLOOKUP(AD602,インプットシート!$B:$Z,25,0),"")</f>
        <v/>
      </c>
      <c r="AF602" s="165" t="str">
        <f>IFERROR(+VLOOKUP(AD602,インプットシート!$B:$Z,21,0),"")</f>
        <v/>
      </c>
      <c r="AG602">
        <v>97</v>
      </c>
      <c r="AH602" s="165" t="str">
        <f t="shared" si="170"/>
        <v>3年目印刷製本費97</v>
      </c>
      <c r="AI602" s="165" t="str">
        <f>IFERROR(+VLOOKUP(AH602,インプットシート!$B:$Z,25,0),"")</f>
        <v/>
      </c>
      <c r="AJ602" s="165" t="str">
        <f>IFERROR(+VLOOKUP(AH602,インプットシート!$B:$Z,21,0),"")</f>
        <v/>
      </c>
      <c r="AK602">
        <v>97</v>
      </c>
      <c r="AL602" s="165" t="str">
        <f t="shared" si="171"/>
        <v>3年目通信運搬費97</v>
      </c>
      <c r="AM602" s="165" t="str">
        <f>IFERROR(+VLOOKUP(AL602,インプットシート!$B:$Z,25,0),"")</f>
        <v/>
      </c>
      <c r="AN602" s="165" t="str">
        <f>IFERROR(+VLOOKUP(AL602,インプットシート!$B:$Z,21,0),"")</f>
        <v/>
      </c>
      <c r="AO602">
        <v>97</v>
      </c>
      <c r="AP602" s="165" t="str">
        <f t="shared" si="172"/>
        <v>3年目委託費97</v>
      </c>
      <c r="AQ602" s="165" t="str">
        <f>IFERROR(+VLOOKUP(AP602,インプットシート!$B:$Z,25,0),"")</f>
        <v/>
      </c>
      <c r="AR602" s="165" t="str">
        <f>IFERROR(+VLOOKUP(AP602,インプットシート!$B:$Z,21,0),"")</f>
        <v/>
      </c>
      <c r="AS602">
        <v>97</v>
      </c>
      <c r="AT602" s="165" t="str">
        <f t="shared" si="173"/>
        <v>3年目雑役務費97</v>
      </c>
      <c r="AU602" s="165" t="str">
        <f>IFERROR(+VLOOKUP(AT602,インプットシート!$B:$Z,25,0),"")</f>
        <v/>
      </c>
      <c r="AV602" s="165" t="str">
        <f>IFERROR(+VLOOKUP(AT602,インプットシート!$B:$Z,21,0),"")</f>
        <v/>
      </c>
      <c r="AW602">
        <v>97</v>
      </c>
      <c r="AX602" s="165" t="str">
        <f t="shared" si="174"/>
        <v>3年目保険料97</v>
      </c>
      <c r="AY602" s="165" t="str">
        <f>IFERROR(+VLOOKUP(AX602,インプットシート!$B:$Z,25,0),"")</f>
        <v/>
      </c>
      <c r="AZ602" s="165" t="str">
        <f>IFERROR(+VLOOKUP(AX602,インプットシート!$B:$Z,21,0),"")</f>
        <v/>
      </c>
      <c r="BA602">
        <v>97</v>
      </c>
      <c r="BB602" s="165" t="str">
        <f t="shared" si="175"/>
        <v>3年目その他の経費97</v>
      </c>
      <c r="BC602" s="165" t="str">
        <f>IFERROR(+VLOOKUP(BB602,インプットシート!$B:$Z,25,0),"")</f>
        <v/>
      </c>
      <c r="BD602" s="165" t="str">
        <f>IFERROR(+VLOOKUP(BB602,インプットシート!$B:$Z,21,0),"")</f>
        <v/>
      </c>
      <c r="BE602">
        <v>97</v>
      </c>
      <c r="BF602" s="165" t="str">
        <f t="shared" si="176"/>
        <v>3年目参加費収入97</v>
      </c>
      <c r="BG602" s="165" t="str">
        <f>IFERROR(+VLOOKUP(BF602,インプットシート!$B:$Z,25,0),"")</f>
        <v/>
      </c>
      <c r="BH602" s="165" t="str">
        <f>IFERROR(+VLOOKUP(BF602,インプットシート!$B:$Z,21,0),"")</f>
        <v/>
      </c>
      <c r="BI602">
        <v>97</v>
      </c>
      <c r="BJ602" s="165" t="str">
        <f t="shared" si="177"/>
        <v>3年目寄付金・協賛金収入97</v>
      </c>
      <c r="BK602" s="165" t="str">
        <f>IFERROR(+VLOOKUP(BJ602,インプットシート!$B:$Z,25,0),"")</f>
        <v/>
      </c>
      <c r="BL602" s="165" t="str">
        <f>IFERROR(+VLOOKUP(BJ602,インプットシート!$B:$Z,21,0),"")</f>
        <v/>
      </c>
      <c r="BM602">
        <v>97</v>
      </c>
      <c r="BN602" s="165" t="str">
        <f t="shared" si="178"/>
        <v>3年目一般会計繰入金97</v>
      </c>
      <c r="BO602" s="165" t="str">
        <f>IFERROR(+VLOOKUP(BN602,インプットシート!$B:$Z,25,0),"")</f>
        <v/>
      </c>
      <c r="BP602" s="165" t="str">
        <f>IFERROR(+VLOOKUP(BN602,インプットシート!$B:$Z,21,0),"")</f>
        <v/>
      </c>
      <c r="BQ602">
        <v>97</v>
      </c>
      <c r="BR602" s="165" t="str">
        <f t="shared" si="179"/>
        <v>3年目賃金（職員）97</v>
      </c>
      <c r="BS602" s="165" t="str">
        <f>IFERROR(+VLOOKUP(BR602,インプットシート!$B:$Z,25,0),"")</f>
        <v/>
      </c>
      <c r="BT602" s="165" t="str">
        <f>IFERROR(+VLOOKUP(BR602,インプットシート!$B:$Z,21,0),"")</f>
        <v/>
      </c>
    </row>
    <row r="603" spans="1:72">
      <c r="A603">
        <v>98</v>
      </c>
      <c r="B603" s="165" t="str">
        <f t="shared" si="162"/>
        <v>3年目謝金98</v>
      </c>
      <c r="C603" s="165" t="str">
        <f>IFERROR(+VLOOKUP(B603,インプットシート!$B:$Z,25,0),"")</f>
        <v/>
      </c>
      <c r="D603" s="165" t="str">
        <f>IFERROR(+VLOOKUP(B603,インプットシート!$B:$Z,21,0),"")</f>
        <v/>
      </c>
      <c r="E603">
        <v>98</v>
      </c>
      <c r="F603" s="165" t="str">
        <f t="shared" si="163"/>
        <v>3年目旅費98</v>
      </c>
      <c r="G603" s="165" t="str">
        <f>IFERROR(+VLOOKUP(F603,インプットシート!$B:$Z,25,0),"")</f>
        <v/>
      </c>
      <c r="H603" s="165" t="str">
        <f>IFERROR(+VLOOKUP(F603,インプットシート!$B:$Z,21,0),"")</f>
        <v/>
      </c>
      <c r="I603">
        <v>98</v>
      </c>
      <c r="J603" s="165" t="str">
        <f t="shared" si="164"/>
        <v>3年目賃金（アルバイト）98</v>
      </c>
      <c r="K603" s="165" t="str">
        <f>IFERROR(+VLOOKUP(J603,インプットシート!$B:$Z,25,0),"")</f>
        <v/>
      </c>
      <c r="L603" s="165" t="str">
        <f>IFERROR(+VLOOKUP(J603,インプットシート!$B:$Z,21,0),"")</f>
        <v/>
      </c>
      <c r="M603">
        <v>98</v>
      </c>
      <c r="N603" s="165" t="str">
        <f t="shared" si="165"/>
        <v>3年目家賃98</v>
      </c>
      <c r="O603" s="165" t="str">
        <f>IFERROR(+VLOOKUP(N603,インプットシート!$B:$Z,25,0),"")</f>
        <v/>
      </c>
      <c r="P603" s="165" t="str">
        <f>IFERROR(+VLOOKUP(N603,インプットシート!$B:$Z,21,0),"")</f>
        <v/>
      </c>
      <c r="Q603">
        <v>98</v>
      </c>
      <c r="R603" s="165" t="str">
        <f t="shared" si="166"/>
        <v>3年目光熱水費98</v>
      </c>
      <c r="S603" s="165" t="str">
        <f>IFERROR(+VLOOKUP(R603,インプットシート!$B:$Z,25,0),"")</f>
        <v/>
      </c>
      <c r="T603" s="165" t="str">
        <f>IFERROR(+VLOOKUP(R603,インプットシート!$B:$Z,21,0),"")</f>
        <v/>
      </c>
      <c r="U603">
        <v>98</v>
      </c>
      <c r="V603" s="165" t="str">
        <f t="shared" si="167"/>
        <v>3年目備品購入費98</v>
      </c>
      <c r="W603" s="165" t="str">
        <f>IFERROR(+VLOOKUP(V603,インプットシート!$B:$Z,25,0),"")</f>
        <v/>
      </c>
      <c r="X603" s="165" t="str">
        <f>IFERROR(+VLOOKUP(V603,インプットシート!$B:$Z,21,0),"")</f>
        <v/>
      </c>
      <c r="Y603">
        <v>98</v>
      </c>
      <c r="Z603" s="165" t="str">
        <f t="shared" si="168"/>
        <v>3年目消耗品費98</v>
      </c>
      <c r="AA603" s="165" t="str">
        <f>IFERROR(+VLOOKUP(Z603,インプットシート!$B:$Z,25,0),"")</f>
        <v/>
      </c>
      <c r="AB603" s="165" t="str">
        <f>IFERROR(+VLOOKUP(Z603,インプットシート!$B:$Z,21,0),"")</f>
        <v/>
      </c>
      <c r="AC603">
        <v>98</v>
      </c>
      <c r="AD603" s="165" t="str">
        <f t="shared" si="169"/>
        <v>3年目借料損料98</v>
      </c>
      <c r="AE603" s="165" t="str">
        <f>IFERROR(+VLOOKUP(AD603,インプットシート!$B:$Z,25,0),"")</f>
        <v/>
      </c>
      <c r="AF603" s="165" t="str">
        <f>IFERROR(+VLOOKUP(AD603,インプットシート!$B:$Z,21,0),"")</f>
        <v/>
      </c>
      <c r="AG603">
        <v>98</v>
      </c>
      <c r="AH603" s="165" t="str">
        <f t="shared" si="170"/>
        <v>3年目印刷製本費98</v>
      </c>
      <c r="AI603" s="165" t="str">
        <f>IFERROR(+VLOOKUP(AH603,インプットシート!$B:$Z,25,0),"")</f>
        <v/>
      </c>
      <c r="AJ603" s="165" t="str">
        <f>IFERROR(+VLOOKUP(AH603,インプットシート!$B:$Z,21,0),"")</f>
        <v/>
      </c>
      <c r="AK603">
        <v>98</v>
      </c>
      <c r="AL603" s="165" t="str">
        <f t="shared" si="171"/>
        <v>3年目通信運搬費98</v>
      </c>
      <c r="AM603" s="165" t="str">
        <f>IFERROR(+VLOOKUP(AL603,インプットシート!$B:$Z,25,0),"")</f>
        <v/>
      </c>
      <c r="AN603" s="165" t="str">
        <f>IFERROR(+VLOOKUP(AL603,インプットシート!$B:$Z,21,0),"")</f>
        <v/>
      </c>
      <c r="AO603">
        <v>98</v>
      </c>
      <c r="AP603" s="165" t="str">
        <f t="shared" si="172"/>
        <v>3年目委託費98</v>
      </c>
      <c r="AQ603" s="165" t="str">
        <f>IFERROR(+VLOOKUP(AP603,インプットシート!$B:$Z,25,0),"")</f>
        <v/>
      </c>
      <c r="AR603" s="165" t="str">
        <f>IFERROR(+VLOOKUP(AP603,インプットシート!$B:$Z,21,0),"")</f>
        <v/>
      </c>
      <c r="AS603">
        <v>98</v>
      </c>
      <c r="AT603" s="165" t="str">
        <f t="shared" si="173"/>
        <v>3年目雑役務費98</v>
      </c>
      <c r="AU603" s="165" t="str">
        <f>IFERROR(+VLOOKUP(AT603,インプットシート!$B:$Z,25,0),"")</f>
        <v/>
      </c>
      <c r="AV603" s="165" t="str">
        <f>IFERROR(+VLOOKUP(AT603,インプットシート!$B:$Z,21,0),"")</f>
        <v/>
      </c>
      <c r="AW603">
        <v>98</v>
      </c>
      <c r="AX603" s="165" t="str">
        <f t="shared" si="174"/>
        <v>3年目保険料98</v>
      </c>
      <c r="AY603" s="165" t="str">
        <f>IFERROR(+VLOOKUP(AX603,インプットシート!$B:$Z,25,0),"")</f>
        <v/>
      </c>
      <c r="AZ603" s="165" t="str">
        <f>IFERROR(+VLOOKUP(AX603,インプットシート!$B:$Z,21,0),"")</f>
        <v/>
      </c>
      <c r="BA603">
        <v>98</v>
      </c>
      <c r="BB603" s="165" t="str">
        <f t="shared" si="175"/>
        <v>3年目その他の経費98</v>
      </c>
      <c r="BC603" s="165" t="str">
        <f>IFERROR(+VLOOKUP(BB603,インプットシート!$B:$Z,25,0),"")</f>
        <v/>
      </c>
      <c r="BD603" s="165" t="str">
        <f>IFERROR(+VLOOKUP(BB603,インプットシート!$B:$Z,21,0),"")</f>
        <v/>
      </c>
      <c r="BE603">
        <v>98</v>
      </c>
      <c r="BF603" s="165" t="str">
        <f t="shared" si="176"/>
        <v>3年目参加費収入98</v>
      </c>
      <c r="BG603" s="165" t="str">
        <f>IFERROR(+VLOOKUP(BF603,インプットシート!$B:$Z,25,0),"")</f>
        <v/>
      </c>
      <c r="BH603" s="165" t="str">
        <f>IFERROR(+VLOOKUP(BF603,インプットシート!$B:$Z,21,0),"")</f>
        <v/>
      </c>
      <c r="BI603">
        <v>98</v>
      </c>
      <c r="BJ603" s="165" t="str">
        <f t="shared" si="177"/>
        <v>3年目寄付金・協賛金収入98</v>
      </c>
      <c r="BK603" s="165" t="str">
        <f>IFERROR(+VLOOKUP(BJ603,インプットシート!$B:$Z,25,0),"")</f>
        <v/>
      </c>
      <c r="BL603" s="165" t="str">
        <f>IFERROR(+VLOOKUP(BJ603,インプットシート!$B:$Z,21,0),"")</f>
        <v/>
      </c>
      <c r="BM603">
        <v>98</v>
      </c>
      <c r="BN603" s="165" t="str">
        <f t="shared" si="178"/>
        <v>3年目一般会計繰入金98</v>
      </c>
      <c r="BO603" s="165" t="str">
        <f>IFERROR(+VLOOKUP(BN603,インプットシート!$B:$Z,25,0),"")</f>
        <v/>
      </c>
      <c r="BP603" s="165" t="str">
        <f>IFERROR(+VLOOKUP(BN603,インプットシート!$B:$Z,21,0),"")</f>
        <v/>
      </c>
      <c r="BQ603">
        <v>98</v>
      </c>
      <c r="BR603" s="165" t="str">
        <f t="shared" si="179"/>
        <v>3年目賃金（職員）98</v>
      </c>
      <c r="BS603" s="165" t="str">
        <f>IFERROR(+VLOOKUP(BR603,インプットシート!$B:$Z,25,0),"")</f>
        <v/>
      </c>
      <c r="BT603" s="165" t="str">
        <f>IFERROR(+VLOOKUP(BR603,インプットシート!$B:$Z,21,0),"")</f>
        <v/>
      </c>
    </row>
    <row r="604" spans="1:72">
      <c r="A604">
        <v>99</v>
      </c>
      <c r="B604" s="165" t="str">
        <f t="shared" si="162"/>
        <v>3年目謝金99</v>
      </c>
      <c r="C604" s="165" t="str">
        <f>IFERROR(+VLOOKUP(B604,インプットシート!$B:$Z,25,0),"")</f>
        <v/>
      </c>
      <c r="D604" s="165" t="str">
        <f>IFERROR(+VLOOKUP(B604,インプットシート!$B:$Z,21,0),"")</f>
        <v/>
      </c>
      <c r="E604">
        <v>99</v>
      </c>
      <c r="F604" s="165" t="str">
        <f t="shared" si="163"/>
        <v>3年目旅費99</v>
      </c>
      <c r="G604" s="165" t="str">
        <f>IFERROR(+VLOOKUP(F604,インプットシート!$B:$Z,25,0),"")</f>
        <v/>
      </c>
      <c r="H604" s="165" t="str">
        <f>IFERROR(+VLOOKUP(F604,インプットシート!$B:$Z,21,0),"")</f>
        <v/>
      </c>
      <c r="I604">
        <v>99</v>
      </c>
      <c r="J604" s="165" t="str">
        <f t="shared" si="164"/>
        <v>3年目賃金（アルバイト）99</v>
      </c>
      <c r="K604" s="165" t="str">
        <f>IFERROR(+VLOOKUP(J604,インプットシート!$B:$Z,25,0),"")</f>
        <v/>
      </c>
      <c r="L604" s="165" t="str">
        <f>IFERROR(+VLOOKUP(J604,インプットシート!$B:$Z,21,0),"")</f>
        <v/>
      </c>
      <c r="M604">
        <v>99</v>
      </c>
      <c r="N604" s="165" t="str">
        <f t="shared" si="165"/>
        <v>3年目家賃99</v>
      </c>
      <c r="O604" s="165" t="str">
        <f>IFERROR(+VLOOKUP(N604,インプットシート!$B:$Z,25,0),"")</f>
        <v/>
      </c>
      <c r="P604" s="165" t="str">
        <f>IFERROR(+VLOOKUP(N604,インプットシート!$B:$Z,21,0),"")</f>
        <v/>
      </c>
      <c r="Q604">
        <v>99</v>
      </c>
      <c r="R604" s="165" t="str">
        <f t="shared" si="166"/>
        <v>3年目光熱水費99</v>
      </c>
      <c r="S604" s="165" t="str">
        <f>IFERROR(+VLOOKUP(R604,インプットシート!$B:$Z,25,0),"")</f>
        <v/>
      </c>
      <c r="T604" s="165" t="str">
        <f>IFERROR(+VLOOKUP(R604,インプットシート!$B:$Z,21,0),"")</f>
        <v/>
      </c>
      <c r="U604">
        <v>99</v>
      </c>
      <c r="V604" s="165" t="str">
        <f t="shared" si="167"/>
        <v>3年目備品購入費99</v>
      </c>
      <c r="W604" s="165" t="str">
        <f>IFERROR(+VLOOKUP(V604,インプットシート!$B:$Z,25,0),"")</f>
        <v/>
      </c>
      <c r="X604" s="165" t="str">
        <f>IFERROR(+VLOOKUP(V604,インプットシート!$B:$Z,21,0),"")</f>
        <v/>
      </c>
      <c r="Y604">
        <v>99</v>
      </c>
      <c r="Z604" s="165" t="str">
        <f t="shared" si="168"/>
        <v>3年目消耗品費99</v>
      </c>
      <c r="AA604" s="165" t="str">
        <f>IFERROR(+VLOOKUP(Z604,インプットシート!$B:$Z,25,0),"")</f>
        <v/>
      </c>
      <c r="AB604" s="165" t="str">
        <f>IFERROR(+VLOOKUP(Z604,インプットシート!$B:$Z,21,0),"")</f>
        <v/>
      </c>
      <c r="AC604">
        <v>99</v>
      </c>
      <c r="AD604" s="165" t="str">
        <f t="shared" si="169"/>
        <v>3年目借料損料99</v>
      </c>
      <c r="AE604" s="165" t="str">
        <f>IFERROR(+VLOOKUP(AD604,インプットシート!$B:$Z,25,0),"")</f>
        <v/>
      </c>
      <c r="AF604" s="165" t="str">
        <f>IFERROR(+VLOOKUP(AD604,インプットシート!$B:$Z,21,0),"")</f>
        <v/>
      </c>
      <c r="AG604">
        <v>99</v>
      </c>
      <c r="AH604" s="165" t="str">
        <f t="shared" si="170"/>
        <v>3年目印刷製本費99</v>
      </c>
      <c r="AI604" s="165" t="str">
        <f>IFERROR(+VLOOKUP(AH604,インプットシート!$B:$Z,25,0),"")</f>
        <v/>
      </c>
      <c r="AJ604" s="165" t="str">
        <f>IFERROR(+VLOOKUP(AH604,インプットシート!$B:$Z,21,0),"")</f>
        <v/>
      </c>
      <c r="AK604">
        <v>99</v>
      </c>
      <c r="AL604" s="165" t="str">
        <f t="shared" si="171"/>
        <v>3年目通信運搬費99</v>
      </c>
      <c r="AM604" s="165" t="str">
        <f>IFERROR(+VLOOKUP(AL604,インプットシート!$B:$Z,25,0),"")</f>
        <v/>
      </c>
      <c r="AN604" s="165" t="str">
        <f>IFERROR(+VLOOKUP(AL604,インプットシート!$B:$Z,21,0),"")</f>
        <v/>
      </c>
      <c r="AO604">
        <v>99</v>
      </c>
      <c r="AP604" s="165" t="str">
        <f t="shared" si="172"/>
        <v>3年目委託費99</v>
      </c>
      <c r="AQ604" s="165" t="str">
        <f>IFERROR(+VLOOKUP(AP604,インプットシート!$B:$Z,25,0),"")</f>
        <v/>
      </c>
      <c r="AR604" s="165" t="str">
        <f>IFERROR(+VLOOKUP(AP604,インプットシート!$B:$Z,21,0),"")</f>
        <v/>
      </c>
      <c r="AS604">
        <v>99</v>
      </c>
      <c r="AT604" s="165" t="str">
        <f t="shared" si="173"/>
        <v>3年目雑役務費99</v>
      </c>
      <c r="AU604" s="165" t="str">
        <f>IFERROR(+VLOOKUP(AT604,インプットシート!$B:$Z,25,0),"")</f>
        <v/>
      </c>
      <c r="AV604" s="165" t="str">
        <f>IFERROR(+VLOOKUP(AT604,インプットシート!$B:$Z,21,0),"")</f>
        <v/>
      </c>
      <c r="AW604">
        <v>99</v>
      </c>
      <c r="AX604" s="165" t="str">
        <f t="shared" si="174"/>
        <v>3年目保険料99</v>
      </c>
      <c r="AY604" s="165" t="str">
        <f>IFERROR(+VLOOKUP(AX604,インプットシート!$B:$Z,25,0),"")</f>
        <v/>
      </c>
      <c r="AZ604" s="165" t="str">
        <f>IFERROR(+VLOOKUP(AX604,インプットシート!$B:$Z,21,0),"")</f>
        <v/>
      </c>
      <c r="BA604">
        <v>99</v>
      </c>
      <c r="BB604" s="165" t="str">
        <f t="shared" si="175"/>
        <v>3年目その他の経費99</v>
      </c>
      <c r="BC604" s="165" t="str">
        <f>IFERROR(+VLOOKUP(BB604,インプットシート!$B:$Z,25,0),"")</f>
        <v/>
      </c>
      <c r="BD604" s="165" t="str">
        <f>IFERROR(+VLOOKUP(BB604,インプットシート!$B:$Z,21,0),"")</f>
        <v/>
      </c>
      <c r="BE604">
        <v>99</v>
      </c>
      <c r="BF604" s="165" t="str">
        <f t="shared" si="176"/>
        <v>3年目参加費収入99</v>
      </c>
      <c r="BG604" s="165" t="str">
        <f>IFERROR(+VLOOKUP(BF604,インプットシート!$B:$Z,25,0),"")</f>
        <v/>
      </c>
      <c r="BH604" s="165" t="str">
        <f>IFERROR(+VLOOKUP(BF604,インプットシート!$B:$Z,21,0),"")</f>
        <v/>
      </c>
      <c r="BI604">
        <v>99</v>
      </c>
      <c r="BJ604" s="165" t="str">
        <f t="shared" si="177"/>
        <v>3年目寄付金・協賛金収入99</v>
      </c>
      <c r="BK604" s="165" t="str">
        <f>IFERROR(+VLOOKUP(BJ604,インプットシート!$B:$Z,25,0),"")</f>
        <v/>
      </c>
      <c r="BL604" s="165" t="str">
        <f>IFERROR(+VLOOKUP(BJ604,インプットシート!$B:$Z,21,0),"")</f>
        <v/>
      </c>
      <c r="BM604">
        <v>99</v>
      </c>
      <c r="BN604" s="165" t="str">
        <f t="shared" si="178"/>
        <v>3年目一般会計繰入金99</v>
      </c>
      <c r="BO604" s="165" t="str">
        <f>IFERROR(+VLOOKUP(BN604,インプットシート!$B:$Z,25,0),"")</f>
        <v/>
      </c>
      <c r="BP604" s="165" t="str">
        <f>IFERROR(+VLOOKUP(BN604,インプットシート!$B:$Z,21,0),"")</f>
        <v/>
      </c>
      <c r="BQ604">
        <v>99</v>
      </c>
      <c r="BR604" s="165" t="str">
        <f t="shared" si="179"/>
        <v>3年目賃金（職員）99</v>
      </c>
      <c r="BS604" s="165" t="str">
        <f>IFERROR(+VLOOKUP(BR604,インプットシート!$B:$Z,25,0),"")</f>
        <v/>
      </c>
      <c r="BT604" s="165" t="str">
        <f>IFERROR(+VLOOKUP(BR604,インプットシート!$B:$Z,21,0),"")</f>
        <v/>
      </c>
    </row>
    <row r="605" spans="1:72">
      <c r="A605">
        <v>100</v>
      </c>
      <c r="B605" s="165" t="str">
        <f t="shared" si="162"/>
        <v>3年目謝金100</v>
      </c>
      <c r="C605" s="165" t="str">
        <f>IFERROR(+VLOOKUP(B605,インプットシート!$B:$Z,25,0),"")</f>
        <v/>
      </c>
      <c r="D605" s="165" t="str">
        <f>IFERROR(+VLOOKUP(B605,インプットシート!$B:$Z,21,0),"")</f>
        <v/>
      </c>
      <c r="E605">
        <v>100</v>
      </c>
      <c r="F605" s="165" t="str">
        <f t="shared" si="163"/>
        <v>3年目旅費100</v>
      </c>
      <c r="G605" s="165" t="str">
        <f>IFERROR(+VLOOKUP(F605,インプットシート!$B:$Z,25,0),"")</f>
        <v/>
      </c>
      <c r="H605" s="165" t="str">
        <f>IFERROR(+VLOOKUP(F605,インプットシート!$B:$Z,21,0),"")</f>
        <v/>
      </c>
      <c r="I605">
        <v>100</v>
      </c>
      <c r="J605" s="165" t="str">
        <f t="shared" si="164"/>
        <v>3年目賃金（アルバイト）100</v>
      </c>
      <c r="K605" s="165" t="str">
        <f>IFERROR(+VLOOKUP(J605,インプットシート!$B:$Z,25,0),"")</f>
        <v/>
      </c>
      <c r="L605" s="165" t="str">
        <f>IFERROR(+VLOOKUP(J605,インプットシート!$B:$Z,21,0),"")</f>
        <v/>
      </c>
      <c r="M605">
        <v>100</v>
      </c>
      <c r="N605" s="165" t="str">
        <f t="shared" si="165"/>
        <v>3年目家賃100</v>
      </c>
      <c r="O605" s="165" t="str">
        <f>IFERROR(+VLOOKUP(N605,インプットシート!$B:$Z,25,0),"")</f>
        <v/>
      </c>
      <c r="P605" s="165" t="str">
        <f>IFERROR(+VLOOKUP(N605,インプットシート!$B:$Z,21,0),"")</f>
        <v/>
      </c>
      <c r="Q605">
        <v>100</v>
      </c>
      <c r="R605" s="165" t="str">
        <f t="shared" si="166"/>
        <v>3年目光熱水費100</v>
      </c>
      <c r="S605" s="165" t="str">
        <f>IFERROR(+VLOOKUP(R605,インプットシート!$B:$Z,25,0),"")</f>
        <v/>
      </c>
      <c r="T605" s="165" t="str">
        <f>IFERROR(+VLOOKUP(R605,インプットシート!$B:$Z,21,0),"")</f>
        <v/>
      </c>
      <c r="U605">
        <v>100</v>
      </c>
      <c r="V605" s="165" t="str">
        <f t="shared" si="167"/>
        <v>3年目備品購入費100</v>
      </c>
      <c r="W605" s="165" t="str">
        <f>IFERROR(+VLOOKUP(V605,インプットシート!$B:$Z,25,0),"")</f>
        <v/>
      </c>
      <c r="X605" s="165" t="str">
        <f>IFERROR(+VLOOKUP(V605,インプットシート!$B:$Z,21,0),"")</f>
        <v/>
      </c>
      <c r="Y605">
        <v>100</v>
      </c>
      <c r="Z605" s="165" t="str">
        <f t="shared" si="168"/>
        <v>3年目消耗品費100</v>
      </c>
      <c r="AA605" s="165" t="str">
        <f>IFERROR(+VLOOKUP(Z605,インプットシート!$B:$Z,25,0),"")</f>
        <v/>
      </c>
      <c r="AB605" s="165" t="str">
        <f>IFERROR(+VLOOKUP(Z605,インプットシート!$B:$Z,21,0),"")</f>
        <v/>
      </c>
      <c r="AC605">
        <v>100</v>
      </c>
      <c r="AD605" s="165" t="str">
        <f t="shared" si="169"/>
        <v>3年目借料損料100</v>
      </c>
      <c r="AE605" s="165" t="str">
        <f>IFERROR(+VLOOKUP(AD605,インプットシート!$B:$Z,25,0),"")</f>
        <v/>
      </c>
      <c r="AF605" s="165" t="str">
        <f>IFERROR(+VLOOKUP(AD605,インプットシート!$B:$Z,21,0),"")</f>
        <v/>
      </c>
      <c r="AG605">
        <v>100</v>
      </c>
      <c r="AH605" s="165" t="str">
        <f t="shared" si="170"/>
        <v>3年目印刷製本費100</v>
      </c>
      <c r="AI605" s="165" t="str">
        <f>IFERROR(+VLOOKUP(AH605,インプットシート!$B:$Z,25,0),"")</f>
        <v/>
      </c>
      <c r="AJ605" s="165" t="str">
        <f>IFERROR(+VLOOKUP(AH605,インプットシート!$B:$Z,21,0),"")</f>
        <v/>
      </c>
      <c r="AK605">
        <v>100</v>
      </c>
      <c r="AL605" s="165" t="str">
        <f t="shared" si="171"/>
        <v>3年目通信運搬費100</v>
      </c>
      <c r="AM605" s="165" t="str">
        <f>IFERROR(+VLOOKUP(AL605,インプットシート!$B:$Z,25,0),"")</f>
        <v/>
      </c>
      <c r="AN605" s="165" t="str">
        <f>IFERROR(+VLOOKUP(AL605,インプットシート!$B:$Z,21,0),"")</f>
        <v/>
      </c>
      <c r="AO605">
        <v>100</v>
      </c>
      <c r="AP605" s="165" t="str">
        <f t="shared" si="172"/>
        <v>3年目委託費100</v>
      </c>
      <c r="AQ605" s="165" t="str">
        <f>IFERROR(+VLOOKUP(AP605,インプットシート!$B:$Z,25,0),"")</f>
        <v/>
      </c>
      <c r="AR605" s="165" t="str">
        <f>IFERROR(+VLOOKUP(AP605,インプットシート!$B:$Z,21,0),"")</f>
        <v/>
      </c>
      <c r="AS605">
        <v>100</v>
      </c>
      <c r="AT605" s="165" t="str">
        <f t="shared" si="173"/>
        <v>3年目雑役務費100</v>
      </c>
      <c r="AU605" s="165" t="str">
        <f>IFERROR(+VLOOKUP(AT605,インプットシート!$B:$Z,25,0),"")</f>
        <v/>
      </c>
      <c r="AV605" s="165" t="str">
        <f>IFERROR(+VLOOKUP(AT605,インプットシート!$B:$Z,21,0),"")</f>
        <v/>
      </c>
      <c r="AW605">
        <v>100</v>
      </c>
      <c r="AX605" s="165" t="str">
        <f t="shared" si="174"/>
        <v>3年目保険料100</v>
      </c>
      <c r="AY605" s="165" t="str">
        <f>IFERROR(+VLOOKUP(AX605,インプットシート!$B:$Z,25,0),"")</f>
        <v/>
      </c>
      <c r="AZ605" s="165" t="str">
        <f>IFERROR(+VLOOKUP(AX605,インプットシート!$B:$Z,21,0),"")</f>
        <v/>
      </c>
      <c r="BA605">
        <v>100</v>
      </c>
      <c r="BB605" s="165" t="str">
        <f t="shared" si="175"/>
        <v>3年目その他の経費100</v>
      </c>
      <c r="BC605" s="165" t="str">
        <f>IFERROR(+VLOOKUP(BB605,インプットシート!$B:$Z,25,0),"")</f>
        <v/>
      </c>
      <c r="BD605" s="165" t="str">
        <f>IFERROR(+VLOOKUP(BB605,インプットシート!$B:$Z,21,0),"")</f>
        <v/>
      </c>
      <c r="BE605">
        <v>100</v>
      </c>
      <c r="BF605" s="165" t="str">
        <f t="shared" si="176"/>
        <v>3年目参加費収入100</v>
      </c>
      <c r="BG605" s="165" t="str">
        <f>IFERROR(+VLOOKUP(BF605,インプットシート!$B:$Z,25,0),"")</f>
        <v/>
      </c>
      <c r="BH605" s="165" t="str">
        <f>IFERROR(+VLOOKUP(BF605,インプットシート!$B:$Z,21,0),"")</f>
        <v/>
      </c>
      <c r="BI605">
        <v>100</v>
      </c>
      <c r="BJ605" s="165" t="str">
        <f t="shared" si="177"/>
        <v>3年目寄付金・協賛金収入100</v>
      </c>
      <c r="BK605" s="165" t="str">
        <f>IFERROR(+VLOOKUP(BJ605,インプットシート!$B:$Z,25,0),"")</f>
        <v/>
      </c>
      <c r="BL605" s="165" t="str">
        <f>IFERROR(+VLOOKUP(BJ605,インプットシート!$B:$Z,21,0),"")</f>
        <v/>
      </c>
      <c r="BM605">
        <v>100</v>
      </c>
      <c r="BN605" s="165" t="str">
        <f t="shared" si="178"/>
        <v>3年目一般会計繰入金100</v>
      </c>
      <c r="BO605" s="165" t="str">
        <f>IFERROR(+VLOOKUP(BN605,インプットシート!$B:$Z,25,0),"")</f>
        <v/>
      </c>
      <c r="BP605" s="165" t="str">
        <f>IFERROR(+VLOOKUP(BN605,インプットシート!$B:$Z,21,0),"")</f>
        <v/>
      </c>
      <c r="BQ605">
        <v>100</v>
      </c>
      <c r="BR605" s="165" t="str">
        <f t="shared" si="179"/>
        <v>3年目賃金（職員）100</v>
      </c>
      <c r="BS605" s="165" t="str">
        <f>IFERROR(+VLOOKUP(BR605,インプットシート!$B:$Z,25,0),"")</f>
        <v/>
      </c>
      <c r="BT605" s="165" t="str">
        <f>IFERROR(+VLOOKUP(BR605,インプットシート!$B:$Z,21,0),"")</f>
        <v/>
      </c>
    </row>
    <row r="606" spans="1:72">
      <c r="A606">
        <v>101</v>
      </c>
      <c r="B606" s="165" t="str">
        <f t="shared" si="162"/>
        <v>3年目謝金101</v>
      </c>
      <c r="C606" s="165" t="str">
        <f>IFERROR(+VLOOKUP(B606,インプットシート!$B:$Z,25,0),"")</f>
        <v/>
      </c>
      <c r="D606" s="165" t="str">
        <f>IFERROR(+VLOOKUP(B606,インプットシート!$B:$Z,21,0),"")</f>
        <v/>
      </c>
      <c r="E606">
        <v>101</v>
      </c>
      <c r="F606" s="165" t="str">
        <f t="shared" si="163"/>
        <v>3年目旅費101</v>
      </c>
      <c r="G606" s="165" t="str">
        <f>IFERROR(+VLOOKUP(F606,インプットシート!$B:$Z,25,0),"")</f>
        <v/>
      </c>
      <c r="H606" s="165" t="str">
        <f>IFERROR(+VLOOKUP(F606,インプットシート!$B:$Z,21,0),"")</f>
        <v/>
      </c>
      <c r="I606">
        <v>101</v>
      </c>
      <c r="J606" s="165" t="str">
        <f t="shared" si="164"/>
        <v>3年目賃金（アルバイト）101</v>
      </c>
      <c r="K606" s="165" t="str">
        <f>IFERROR(+VLOOKUP(J606,インプットシート!$B:$Z,25,0),"")</f>
        <v/>
      </c>
      <c r="L606" s="165" t="str">
        <f>IFERROR(+VLOOKUP(J606,インプットシート!$B:$Z,21,0),"")</f>
        <v/>
      </c>
      <c r="M606">
        <v>101</v>
      </c>
      <c r="N606" s="165" t="str">
        <f t="shared" si="165"/>
        <v>3年目家賃101</v>
      </c>
      <c r="O606" s="165" t="str">
        <f>IFERROR(+VLOOKUP(N606,インプットシート!$B:$Z,25,0),"")</f>
        <v/>
      </c>
      <c r="P606" s="165" t="str">
        <f>IFERROR(+VLOOKUP(N606,インプットシート!$B:$Z,21,0),"")</f>
        <v/>
      </c>
      <c r="Q606">
        <v>101</v>
      </c>
      <c r="R606" s="165" t="str">
        <f t="shared" si="166"/>
        <v>3年目光熱水費101</v>
      </c>
      <c r="S606" s="165" t="str">
        <f>IFERROR(+VLOOKUP(R606,インプットシート!$B:$Z,25,0),"")</f>
        <v/>
      </c>
      <c r="T606" s="165" t="str">
        <f>IFERROR(+VLOOKUP(R606,インプットシート!$B:$Z,21,0),"")</f>
        <v/>
      </c>
      <c r="U606">
        <v>101</v>
      </c>
      <c r="V606" s="165" t="str">
        <f t="shared" si="167"/>
        <v>3年目備品購入費101</v>
      </c>
      <c r="W606" s="165" t="str">
        <f>IFERROR(+VLOOKUP(V606,インプットシート!$B:$Z,25,0),"")</f>
        <v/>
      </c>
      <c r="X606" s="165" t="str">
        <f>IFERROR(+VLOOKUP(V606,インプットシート!$B:$Z,21,0),"")</f>
        <v/>
      </c>
      <c r="Y606">
        <v>101</v>
      </c>
      <c r="Z606" s="165" t="str">
        <f t="shared" si="168"/>
        <v>3年目消耗品費101</v>
      </c>
      <c r="AA606" s="165" t="str">
        <f>IFERROR(+VLOOKUP(Z606,インプットシート!$B:$Z,25,0),"")</f>
        <v/>
      </c>
      <c r="AB606" s="165" t="str">
        <f>IFERROR(+VLOOKUP(Z606,インプットシート!$B:$Z,21,0),"")</f>
        <v/>
      </c>
      <c r="AC606">
        <v>101</v>
      </c>
      <c r="AD606" s="165" t="str">
        <f t="shared" si="169"/>
        <v>3年目借料損料101</v>
      </c>
      <c r="AE606" s="165" t="str">
        <f>IFERROR(+VLOOKUP(AD606,インプットシート!$B:$Z,25,0),"")</f>
        <v/>
      </c>
      <c r="AF606" s="165" t="str">
        <f>IFERROR(+VLOOKUP(AD606,インプットシート!$B:$Z,21,0),"")</f>
        <v/>
      </c>
      <c r="AG606">
        <v>101</v>
      </c>
      <c r="AH606" s="165" t="str">
        <f t="shared" si="170"/>
        <v>3年目印刷製本費101</v>
      </c>
      <c r="AI606" s="165" t="str">
        <f>IFERROR(+VLOOKUP(AH606,インプットシート!$B:$Z,25,0),"")</f>
        <v/>
      </c>
      <c r="AJ606" s="165" t="str">
        <f>IFERROR(+VLOOKUP(AH606,インプットシート!$B:$Z,21,0),"")</f>
        <v/>
      </c>
      <c r="AK606">
        <v>101</v>
      </c>
      <c r="AL606" s="165" t="str">
        <f t="shared" si="171"/>
        <v>3年目通信運搬費101</v>
      </c>
      <c r="AM606" s="165" t="str">
        <f>IFERROR(+VLOOKUP(AL606,インプットシート!$B:$Z,25,0),"")</f>
        <v/>
      </c>
      <c r="AN606" s="165" t="str">
        <f>IFERROR(+VLOOKUP(AL606,インプットシート!$B:$Z,21,0),"")</f>
        <v/>
      </c>
      <c r="AO606">
        <v>101</v>
      </c>
      <c r="AP606" s="165" t="str">
        <f t="shared" si="172"/>
        <v>3年目委託費101</v>
      </c>
      <c r="AQ606" s="165" t="str">
        <f>IFERROR(+VLOOKUP(AP606,インプットシート!$B:$Z,25,0),"")</f>
        <v/>
      </c>
      <c r="AR606" s="165" t="str">
        <f>IFERROR(+VLOOKUP(AP606,インプットシート!$B:$Z,21,0),"")</f>
        <v/>
      </c>
      <c r="AS606">
        <v>101</v>
      </c>
      <c r="AT606" s="165" t="str">
        <f t="shared" si="173"/>
        <v>3年目雑役務費101</v>
      </c>
      <c r="AU606" s="165" t="str">
        <f>IFERROR(+VLOOKUP(AT606,インプットシート!$B:$Z,25,0),"")</f>
        <v/>
      </c>
      <c r="AV606" s="165" t="str">
        <f>IFERROR(+VLOOKUP(AT606,インプットシート!$B:$Z,21,0),"")</f>
        <v/>
      </c>
      <c r="AW606">
        <v>101</v>
      </c>
      <c r="AX606" s="165" t="str">
        <f t="shared" si="174"/>
        <v>3年目保険料101</v>
      </c>
      <c r="AY606" s="165" t="str">
        <f>IFERROR(+VLOOKUP(AX606,インプットシート!$B:$Z,25,0),"")</f>
        <v/>
      </c>
      <c r="AZ606" s="165" t="str">
        <f>IFERROR(+VLOOKUP(AX606,インプットシート!$B:$Z,21,0),"")</f>
        <v/>
      </c>
      <c r="BA606">
        <v>101</v>
      </c>
      <c r="BB606" s="165" t="str">
        <f t="shared" si="175"/>
        <v>3年目その他の経費101</v>
      </c>
      <c r="BC606" s="165" t="str">
        <f>IFERROR(+VLOOKUP(BB606,インプットシート!$B:$Z,25,0),"")</f>
        <v/>
      </c>
      <c r="BD606" s="165" t="str">
        <f>IFERROR(+VLOOKUP(BB606,インプットシート!$B:$Z,21,0),"")</f>
        <v/>
      </c>
      <c r="BE606">
        <v>101</v>
      </c>
      <c r="BF606" s="165" t="str">
        <f t="shared" si="176"/>
        <v>3年目参加費収入101</v>
      </c>
      <c r="BG606" s="165" t="str">
        <f>IFERROR(+VLOOKUP(BF606,インプットシート!$B:$Z,25,0),"")</f>
        <v/>
      </c>
      <c r="BH606" s="165" t="str">
        <f>IFERROR(+VLOOKUP(BF606,インプットシート!$B:$Z,21,0),"")</f>
        <v/>
      </c>
      <c r="BI606">
        <v>101</v>
      </c>
      <c r="BJ606" s="165" t="str">
        <f t="shared" si="177"/>
        <v>3年目寄付金・協賛金収入101</v>
      </c>
      <c r="BK606" s="165" t="str">
        <f>IFERROR(+VLOOKUP(BJ606,インプットシート!$B:$Z,25,0),"")</f>
        <v/>
      </c>
      <c r="BL606" s="165" t="str">
        <f>IFERROR(+VLOOKUP(BJ606,インプットシート!$B:$Z,21,0),"")</f>
        <v/>
      </c>
      <c r="BM606">
        <v>101</v>
      </c>
      <c r="BN606" s="165" t="str">
        <f t="shared" si="178"/>
        <v>3年目一般会計繰入金101</v>
      </c>
      <c r="BO606" s="165" t="str">
        <f>IFERROR(+VLOOKUP(BN606,インプットシート!$B:$Z,25,0),"")</f>
        <v/>
      </c>
      <c r="BP606" s="165" t="str">
        <f>IFERROR(+VLOOKUP(BN606,インプットシート!$B:$Z,21,0),"")</f>
        <v/>
      </c>
      <c r="BQ606">
        <v>101</v>
      </c>
      <c r="BR606" s="165" t="str">
        <f t="shared" si="179"/>
        <v>3年目賃金（職員）101</v>
      </c>
      <c r="BS606" s="165" t="str">
        <f>IFERROR(+VLOOKUP(BR606,インプットシート!$B:$Z,25,0),"")</f>
        <v/>
      </c>
      <c r="BT606" s="165" t="str">
        <f>IFERROR(+VLOOKUP(BR606,インプットシート!$B:$Z,21,0),"")</f>
        <v/>
      </c>
    </row>
    <row r="607" spans="1:72">
      <c r="A607">
        <v>102</v>
      </c>
      <c r="B607" s="165" t="str">
        <f t="shared" si="162"/>
        <v>3年目謝金102</v>
      </c>
      <c r="C607" s="165" t="str">
        <f>IFERROR(+VLOOKUP(B607,インプットシート!$B:$Z,25,0),"")</f>
        <v/>
      </c>
      <c r="D607" s="165" t="str">
        <f>IFERROR(+VLOOKUP(B607,インプットシート!$B:$Z,21,0),"")</f>
        <v/>
      </c>
      <c r="E607">
        <v>102</v>
      </c>
      <c r="F607" s="165" t="str">
        <f t="shared" si="163"/>
        <v>3年目旅費102</v>
      </c>
      <c r="G607" s="165" t="str">
        <f>IFERROR(+VLOOKUP(F607,インプットシート!$B:$Z,25,0),"")</f>
        <v/>
      </c>
      <c r="H607" s="165" t="str">
        <f>IFERROR(+VLOOKUP(F607,インプットシート!$B:$Z,21,0),"")</f>
        <v/>
      </c>
      <c r="I607">
        <v>102</v>
      </c>
      <c r="J607" s="165" t="str">
        <f t="shared" si="164"/>
        <v>3年目賃金（アルバイト）102</v>
      </c>
      <c r="K607" s="165" t="str">
        <f>IFERROR(+VLOOKUP(J607,インプットシート!$B:$Z,25,0),"")</f>
        <v/>
      </c>
      <c r="L607" s="165" t="str">
        <f>IFERROR(+VLOOKUP(J607,インプットシート!$B:$Z,21,0),"")</f>
        <v/>
      </c>
      <c r="M607">
        <v>102</v>
      </c>
      <c r="N607" s="165" t="str">
        <f t="shared" si="165"/>
        <v>3年目家賃102</v>
      </c>
      <c r="O607" s="165" t="str">
        <f>IFERROR(+VLOOKUP(N607,インプットシート!$B:$Z,25,0),"")</f>
        <v/>
      </c>
      <c r="P607" s="165" t="str">
        <f>IFERROR(+VLOOKUP(N607,インプットシート!$B:$Z,21,0),"")</f>
        <v/>
      </c>
      <c r="Q607">
        <v>102</v>
      </c>
      <c r="R607" s="165" t="str">
        <f t="shared" si="166"/>
        <v>3年目光熱水費102</v>
      </c>
      <c r="S607" s="165" t="str">
        <f>IFERROR(+VLOOKUP(R607,インプットシート!$B:$Z,25,0),"")</f>
        <v/>
      </c>
      <c r="T607" s="165" t="str">
        <f>IFERROR(+VLOOKUP(R607,インプットシート!$B:$Z,21,0),"")</f>
        <v/>
      </c>
      <c r="U607">
        <v>102</v>
      </c>
      <c r="V607" s="165" t="str">
        <f t="shared" si="167"/>
        <v>3年目備品購入費102</v>
      </c>
      <c r="W607" s="165" t="str">
        <f>IFERROR(+VLOOKUP(V607,インプットシート!$B:$Z,25,0),"")</f>
        <v/>
      </c>
      <c r="X607" s="165" t="str">
        <f>IFERROR(+VLOOKUP(V607,インプットシート!$B:$Z,21,0),"")</f>
        <v/>
      </c>
      <c r="Y607">
        <v>102</v>
      </c>
      <c r="Z607" s="165" t="str">
        <f t="shared" si="168"/>
        <v>3年目消耗品費102</v>
      </c>
      <c r="AA607" s="165" t="str">
        <f>IFERROR(+VLOOKUP(Z607,インプットシート!$B:$Z,25,0),"")</f>
        <v/>
      </c>
      <c r="AB607" s="165" t="str">
        <f>IFERROR(+VLOOKUP(Z607,インプットシート!$B:$Z,21,0),"")</f>
        <v/>
      </c>
      <c r="AC607">
        <v>102</v>
      </c>
      <c r="AD607" s="165" t="str">
        <f t="shared" si="169"/>
        <v>3年目借料損料102</v>
      </c>
      <c r="AE607" s="165" t="str">
        <f>IFERROR(+VLOOKUP(AD607,インプットシート!$B:$Z,25,0),"")</f>
        <v/>
      </c>
      <c r="AF607" s="165" t="str">
        <f>IFERROR(+VLOOKUP(AD607,インプットシート!$B:$Z,21,0),"")</f>
        <v/>
      </c>
      <c r="AG607">
        <v>102</v>
      </c>
      <c r="AH607" s="165" t="str">
        <f t="shared" si="170"/>
        <v>3年目印刷製本費102</v>
      </c>
      <c r="AI607" s="165" t="str">
        <f>IFERROR(+VLOOKUP(AH607,インプットシート!$B:$Z,25,0),"")</f>
        <v/>
      </c>
      <c r="AJ607" s="165" t="str">
        <f>IFERROR(+VLOOKUP(AH607,インプットシート!$B:$Z,21,0),"")</f>
        <v/>
      </c>
      <c r="AK607">
        <v>102</v>
      </c>
      <c r="AL607" s="165" t="str">
        <f t="shared" si="171"/>
        <v>3年目通信運搬費102</v>
      </c>
      <c r="AM607" s="165" t="str">
        <f>IFERROR(+VLOOKUP(AL607,インプットシート!$B:$Z,25,0),"")</f>
        <v/>
      </c>
      <c r="AN607" s="165" t="str">
        <f>IFERROR(+VLOOKUP(AL607,インプットシート!$B:$Z,21,0),"")</f>
        <v/>
      </c>
      <c r="AO607">
        <v>102</v>
      </c>
      <c r="AP607" s="165" t="str">
        <f t="shared" si="172"/>
        <v>3年目委託費102</v>
      </c>
      <c r="AQ607" s="165" t="str">
        <f>IFERROR(+VLOOKUP(AP607,インプットシート!$B:$Z,25,0),"")</f>
        <v/>
      </c>
      <c r="AR607" s="165" t="str">
        <f>IFERROR(+VLOOKUP(AP607,インプットシート!$B:$Z,21,0),"")</f>
        <v/>
      </c>
      <c r="AS607">
        <v>102</v>
      </c>
      <c r="AT607" s="165" t="str">
        <f t="shared" si="173"/>
        <v>3年目雑役務費102</v>
      </c>
      <c r="AU607" s="165" t="str">
        <f>IFERROR(+VLOOKUP(AT607,インプットシート!$B:$Z,25,0),"")</f>
        <v/>
      </c>
      <c r="AV607" s="165" t="str">
        <f>IFERROR(+VLOOKUP(AT607,インプットシート!$B:$Z,21,0),"")</f>
        <v/>
      </c>
      <c r="AW607">
        <v>102</v>
      </c>
      <c r="AX607" s="165" t="str">
        <f t="shared" si="174"/>
        <v>3年目保険料102</v>
      </c>
      <c r="AY607" s="165" t="str">
        <f>IFERROR(+VLOOKUP(AX607,インプットシート!$B:$Z,25,0),"")</f>
        <v/>
      </c>
      <c r="AZ607" s="165" t="str">
        <f>IFERROR(+VLOOKUP(AX607,インプットシート!$B:$Z,21,0),"")</f>
        <v/>
      </c>
      <c r="BA607">
        <v>102</v>
      </c>
      <c r="BB607" s="165" t="str">
        <f t="shared" si="175"/>
        <v>3年目その他の経費102</v>
      </c>
      <c r="BC607" s="165" t="str">
        <f>IFERROR(+VLOOKUP(BB607,インプットシート!$B:$Z,25,0),"")</f>
        <v/>
      </c>
      <c r="BD607" s="165" t="str">
        <f>IFERROR(+VLOOKUP(BB607,インプットシート!$B:$Z,21,0),"")</f>
        <v/>
      </c>
      <c r="BE607">
        <v>102</v>
      </c>
      <c r="BF607" s="165" t="str">
        <f t="shared" si="176"/>
        <v>3年目参加費収入102</v>
      </c>
      <c r="BG607" s="165" t="str">
        <f>IFERROR(+VLOOKUP(BF607,インプットシート!$B:$Z,25,0),"")</f>
        <v/>
      </c>
      <c r="BH607" s="165" t="str">
        <f>IFERROR(+VLOOKUP(BF607,インプットシート!$B:$Z,21,0),"")</f>
        <v/>
      </c>
      <c r="BI607">
        <v>102</v>
      </c>
      <c r="BJ607" s="165" t="str">
        <f t="shared" si="177"/>
        <v>3年目寄付金・協賛金収入102</v>
      </c>
      <c r="BK607" s="165" t="str">
        <f>IFERROR(+VLOOKUP(BJ607,インプットシート!$B:$Z,25,0),"")</f>
        <v/>
      </c>
      <c r="BL607" s="165" t="str">
        <f>IFERROR(+VLOOKUP(BJ607,インプットシート!$B:$Z,21,0),"")</f>
        <v/>
      </c>
      <c r="BM607">
        <v>102</v>
      </c>
      <c r="BN607" s="165" t="str">
        <f t="shared" si="178"/>
        <v>3年目一般会計繰入金102</v>
      </c>
      <c r="BO607" s="165" t="str">
        <f>IFERROR(+VLOOKUP(BN607,インプットシート!$B:$Z,25,0),"")</f>
        <v/>
      </c>
      <c r="BP607" s="165" t="str">
        <f>IFERROR(+VLOOKUP(BN607,インプットシート!$B:$Z,21,0),"")</f>
        <v/>
      </c>
      <c r="BQ607">
        <v>102</v>
      </c>
      <c r="BR607" s="165" t="str">
        <f t="shared" si="179"/>
        <v>3年目賃金（職員）102</v>
      </c>
      <c r="BS607" s="165" t="str">
        <f>IFERROR(+VLOOKUP(BR607,インプットシート!$B:$Z,25,0),"")</f>
        <v/>
      </c>
      <c r="BT607" s="165" t="str">
        <f>IFERROR(+VLOOKUP(BR607,インプットシート!$B:$Z,21,0),"")</f>
        <v/>
      </c>
    </row>
    <row r="608" spans="1:72">
      <c r="A608">
        <v>103</v>
      </c>
      <c r="B608" s="165" t="str">
        <f t="shared" si="162"/>
        <v>3年目謝金103</v>
      </c>
      <c r="C608" s="165" t="str">
        <f>IFERROR(+VLOOKUP(B608,インプットシート!$B:$Z,25,0),"")</f>
        <v/>
      </c>
      <c r="D608" s="165" t="str">
        <f>IFERROR(+VLOOKUP(B608,インプットシート!$B:$Z,21,0),"")</f>
        <v/>
      </c>
      <c r="E608">
        <v>103</v>
      </c>
      <c r="F608" s="165" t="str">
        <f t="shared" si="163"/>
        <v>3年目旅費103</v>
      </c>
      <c r="G608" s="165" t="str">
        <f>IFERROR(+VLOOKUP(F608,インプットシート!$B:$Z,25,0),"")</f>
        <v/>
      </c>
      <c r="H608" s="165" t="str">
        <f>IFERROR(+VLOOKUP(F608,インプットシート!$B:$Z,21,0),"")</f>
        <v/>
      </c>
      <c r="I608">
        <v>103</v>
      </c>
      <c r="J608" s="165" t="str">
        <f t="shared" si="164"/>
        <v>3年目賃金（アルバイト）103</v>
      </c>
      <c r="K608" s="165" t="str">
        <f>IFERROR(+VLOOKUP(J608,インプットシート!$B:$Z,25,0),"")</f>
        <v/>
      </c>
      <c r="L608" s="165" t="str">
        <f>IFERROR(+VLOOKUP(J608,インプットシート!$B:$Z,21,0),"")</f>
        <v/>
      </c>
      <c r="M608">
        <v>103</v>
      </c>
      <c r="N608" s="165" t="str">
        <f t="shared" si="165"/>
        <v>3年目家賃103</v>
      </c>
      <c r="O608" s="165" t="str">
        <f>IFERROR(+VLOOKUP(N608,インプットシート!$B:$Z,25,0),"")</f>
        <v/>
      </c>
      <c r="P608" s="165" t="str">
        <f>IFERROR(+VLOOKUP(N608,インプットシート!$B:$Z,21,0),"")</f>
        <v/>
      </c>
      <c r="Q608">
        <v>103</v>
      </c>
      <c r="R608" s="165" t="str">
        <f t="shared" si="166"/>
        <v>3年目光熱水費103</v>
      </c>
      <c r="S608" s="165" t="str">
        <f>IFERROR(+VLOOKUP(R608,インプットシート!$B:$Z,25,0),"")</f>
        <v/>
      </c>
      <c r="T608" s="165" t="str">
        <f>IFERROR(+VLOOKUP(R608,インプットシート!$B:$Z,21,0),"")</f>
        <v/>
      </c>
      <c r="U608">
        <v>103</v>
      </c>
      <c r="V608" s="165" t="str">
        <f t="shared" si="167"/>
        <v>3年目備品購入費103</v>
      </c>
      <c r="W608" s="165" t="str">
        <f>IFERROR(+VLOOKUP(V608,インプットシート!$B:$Z,25,0),"")</f>
        <v/>
      </c>
      <c r="X608" s="165" t="str">
        <f>IFERROR(+VLOOKUP(V608,インプットシート!$B:$Z,21,0),"")</f>
        <v/>
      </c>
      <c r="Y608">
        <v>103</v>
      </c>
      <c r="Z608" s="165" t="str">
        <f t="shared" si="168"/>
        <v>3年目消耗品費103</v>
      </c>
      <c r="AA608" s="165" t="str">
        <f>IFERROR(+VLOOKUP(Z608,インプットシート!$B:$Z,25,0),"")</f>
        <v/>
      </c>
      <c r="AB608" s="165" t="str">
        <f>IFERROR(+VLOOKUP(Z608,インプットシート!$B:$Z,21,0),"")</f>
        <v/>
      </c>
      <c r="AC608">
        <v>103</v>
      </c>
      <c r="AD608" s="165" t="str">
        <f t="shared" si="169"/>
        <v>3年目借料損料103</v>
      </c>
      <c r="AE608" s="165" t="str">
        <f>IFERROR(+VLOOKUP(AD608,インプットシート!$B:$Z,25,0),"")</f>
        <v/>
      </c>
      <c r="AF608" s="165" t="str">
        <f>IFERROR(+VLOOKUP(AD608,インプットシート!$B:$Z,21,0),"")</f>
        <v/>
      </c>
      <c r="AG608">
        <v>103</v>
      </c>
      <c r="AH608" s="165" t="str">
        <f t="shared" si="170"/>
        <v>3年目印刷製本費103</v>
      </c>
      <c r="AI608" s="165" t="str">
        <f>IFERROR(+VLOOKUP(AH608,インプットシート!$B:$Z,25,0),"")</f>
        <v/>
      </c>
      <c r="AJ608" s="165" t="str">
        <f>IFERROR(+VLOOKUP(AH608,インプットシート!$B:$Z,21,0),"")</f>
        <v/>
      </c>
      <c r="AK608">
        <v>103</v>
      </c>
      <c r="AL608" s="165" t="str">
        <f t="shared" si="171"/>
        <v>3年目通信運搬費103</v>
      </c>
      <c r="AM608" s="165" t="str">
        <f>IFERROR(+VLOOKUP(AL608,インプットシート!$B:$Z,25,0),"")</f>
        <v/>
      </c>
      <c r="AN608" s="165" t="str">
        <f>IFERROR(+VLOOKUP(AL608,インプットシート!$B:$Z,21,0),"")</f>
        <v/>
      </c>
      <c r="AO608">
        <v>103</v>
      </c>
      <c r="AP608" s="165" t="str">
        <f t="shared" si="172"/>
        <v>3年目委託費103</v>
      </c>
      <c r="AQ608" s="165" t="str">
        <f>IFERROR(+VLOOKUP(AP608,インプットシート!$B:$Z,25,0),"")</f>
        <v/>
      </c>
      <c r="AR608" s="165" t="str">
        <f>IFERROR(+VLOOKUP(AP608,インプットシート!$B:$Z,21,0),"")</f>
        <v/>
      </c>
      <c r="AS608">
        <v>103</v>
      </c>
      <c r="AT608" s="165" t="str">
        <f t="shared" si="173"/>
        <v>3年目雑役務費103</v>
      </c>
      <c r="AU608" s="165" t="str">
        <f>IFERROR(+VLOOKUP(AT608,インプットシート!$B:$Z,25,0),"")</f>
        <v/>
      </c>
      <c r="AV608" s="165" t="str">
        <f>IFERROR(+VLOOKUP(AT608,インプットシート!$B:$Z,21,0),"")</f>
        <v/>
      </c>
      <c r="AW608">
        <v>103</v>
      </c>
      <c r="AX608" s="165" t="str">
        <f t="shared" si="174"/>
        <v>3年目保険料103</v>
      </c>
      <c r="AY608" s="165" t="str">
        <f>IFERROR(+VLOOKUP(AX608,インプットシート!$B:$Z,25,0),"")</f>
        <v/>
      </c>
      <c r="AZ608" s="165" t="str">
        <f>IFERROR(+VLOOKUP(AX608,インプットシート!$B:$Z,21,0),"")</f>
        <v/>
      </c>
      <c r="BA608">
        <v>103</v>
      </c>
      <c r="BB608" s="165" t="str">
        <f t="shared" si="175"/>
        <v>3年目その他の経費103</v>
      </c>
      <c r="BC608" s="165" t="str">
        <f>IFERROR(+VLOOKUP(BB608,インプットシート!$B:$Z,25,0),"")</f>
        <v/>
      </c>
      <c r="BD608" s="165" t="str">
        <f>IFERROR(+VLOOKUP(BB608,インプットシート!$B:$Z,21,0),"")</f>
        <v/>
      </c>
      <c r="BE608">
        <v>103</v>
      </c>
      <c r="BF608" s="165" t="str">
        <f t="shared" si="176"/>
        <v>3年目参加費収入103</v>
      </c>
      <c r="BG608" s="165" t="str">
        <f>IFERROR(+VLOOKUP(BF608,インプットシート!$B:$Z,25,0),"")</f>
        <v/>
      </c>
      <c r="BH608" s="165" t="str">
        <f>IFERROR(+VLOOKUP(BF608,インプットシート!$B:$Z,21,0),"")</f>
        <v/>
      </c>
      <c r="BI608">
        <v>103</v>
      </c>
      <c r="BJ608" s="165" t="str">
        <f t="shared" si="177"/>
        <v>3年目寄付金・協賛金収入103</v>
      </c>
      <c r="BK608" s="165" t="str">
        <f>IFERROR(+VLOOKUP(BJ608,インプットシート!$B:$Z,25,0),"")</f>
        <v/>
      </c>
      <c r="BL608" s="165" t="str">
        <f>IFERROR(+VLOOKUP(BJ608,インプットシート!$B:$Z,21,0),"")</f>
        <v/>
      </c>
      <c r="BM608">
        <v>103</v>
      </c>
      <c r="BN608" s="165" t="str">
        <f t="shared" si="178"/>
        <v>3年目一般会計繰入金103</v>
      </c>
      <c r="BO608" s="165" t="str">
        <f>IFERROR(+VLOOKUP(BN608,インプットシート!$B:$Z,25,0),"")</f>
        <v/>
      </c>
      <c r="BP608" s="165" t="str">
        <f>IFERROR(+VLOOKUP(BN608,インプットシート!$B:$Z,21,0),"")</f>
        <v/>
      </c>
      <c r="BQ608">
        <v>103</v>
      </c>
      <c r="BR608" s="165" t="str">
        <f t="shared" si="179"/>
        <v>3年目賃金（職員）103</v>
      </c>
      <c r="BS608" s="165" t="str">
        <f>IFERROR(+VLOOKUP(BR608,インプットシート!$B:$Z,25,0),"")</f>
        <v/>
      </c>
      <c r="BT608" s="165" t="str">
        <f>IFERROR(+VLOOKUP(BR608,インプットシート!$B:$Z,21,0),"")</f>
        <v/>
      </c>
    </row>
    <row r="609" spans="1:72">
      <c r="A609">
        <v>104</v>
      </c>
      <c r="B609" s="165" t="str">
        <f t="shared" si="162"/>
        <v>3年目謝金104</v>
      </c>
      <c r="C609" s="165" t="str">
        <f>IFERROR(+VLOOKUP(B609,インプットシート!$B:$Z,25,0),"")</f>
        <v/>
      </c>
      <c r="D609" s="165" t="str">
        <f>IFERROR(+VLOOKUP(B609,インプットシート!$B:$Z,21,0),"")</f>
        <v/>
      </c>
      <c r="E609">
        <v>104</v>
      </c>
      <c r="F609" s="165" t="str">
        <f t="shared" si="163"/>
        <v>3年目旅費104</v>
      </c>
      <c r="G609" s="165" t="str">
        <f>IFERROR(+VLOOKUP(F609,インプットシート!$B:$Z,25,0),"")</f>
        <v/>
      </c>
      <c r="H609" s="165" t="str">
        <f>IFERROR(+VLOOKUP(F609,インプットシート!$B:$Z,21,0),"")</f>
        <v/>
      </c>
      <c r="I609">
        <v>104</v>
      </c>
      <c r="J609" s="165" t="str">
        <f t="shared" si="164"/>
        <v>3年目賃金（アルバイト）104</v>
      </c>
      <c r="K609" s="165" t="str">
        <f>IFERROR(+VLOOKUP(J609,インプットシート!$B:$Z,25,0),"")</f>
        <v/>
      </c>
      <c r="L609" s="165" t="str">
        <f>IFERROR(+VLOOKUP(J609,インプットシート!$B:$Z,21,0),"")</f>
        <v/>
      </c>
      <c r="M609">
        <v>104</v>
      </c>
      <c r="N609" s="165" t="str">
        <f t="shared" si="165"/>
        <v>3年目家賃104</v>
      </c>
      <c r="O609" s="165" t="str">
        <f>IFERROR(+VLOOKUP(N609,インプットシート!$B:$Z,25,0),"")</f>
        <v/>
      </c>
      <c r="P609" s="165" t="str">
        <f>IFERROR(+VLOOKUP(N609,インプットシート!$B:$Z,21,0),"")</f>
        <v/>
      </c>
      <c r="Q609">
        <v>104</v>
      </c>
      <c r="R609" s="165" t="str">
        <f t="shared" si="166"/>
        <v>3年目光熱水費104</v>
      </c>
      <c r="S609" s="165" t="str">
        <f>IFERROR(+VLOOKUP(R609,インプットシート!$B:$Z,25,0),"")</f>
        <v/>
      </c>
      <c r="T609" s="165" t="str">
        <f>IFERROR(+VLOOKUP(R609,インプットシート!$B:$Z,21,0),"")</f>
        <v/>
      </c>
      <c r="U609">
        <v>104</v>
      </c>
      <c r="V609" s="165" t="str">
        <f t="shared" si="167"/>
        <v>3年目備品購入費104</v>
      </c>
      <c r="W609" s="165" t="str">
        <f>IFERROR(+VLOOKUP(V609,インプットシート!$B:$Z,25,0),"")</f>
        <v/>
      </c>
      <c r="X609" s="165" t="str">
        <f>IFERROR(+VLOOKUP(V609,インプットシート!$B:$Z,21,0),"")</f>
        <v/>
      </c>
      <c r="Y609">
        <v>104</v>
      </c>
      <c r="Z609" s="165" t="str">
        <f t="shared" si="168"/>
        <v>3年目消耗品費104</v>
      </c>
      <c r="AA609" s="165" t="str">
        <f>IFERROR(+VLOOKUP(Z609,インプットシート!$B:$Z,25,0),"")</f>
        <v/>
      </c>
      <c r="AB609" s="165" t="str">
        <f>IFERROR(+VLOOKUP(Z609,インプットシート!$B:$Z,21,0),"")</f>
        <v/>
      </c>
      <c r="AC609">
        <v>104</v>
      </c>
      <c r="AD609" s="165" t="str">
        <f t="shared" si="169"/>
        <v>3年目借料損料104</v>
      </c>
      <c r="AE609" s="165" t="str">
        <f>IFERROR(+VLOOKUP(AD609,インプットシート!$B:$Z,25,0),"")</f>
        <v/>
      </c>
      <c r="AF609" s="165" t="str">
        <f>IFERROR(+VLOOKUP(AD609,インプットシート!$B:$Z,21,0),"")</f>
        <v/>
      </c>
      <c r="AG609">
        <v>104</v>
      </c>
      <c r="AH609" s="165" t="str">
        <f t="shared" si="170"/>
        <v>3年目印刷製本費104</v>
      </c>
      <c r="AI609" s="165" t="str">
        <f>IFERROR(+VLOOKUP(AH609,インプットシート!$B:$Z,25,0),"")</f>
        <v/>
      </c>
      <c r="AJ609" s="165" t="str">
        <f>IFERROR(+VLOOKUP(AH609,インプットシート!$B:$Z,21,0),"")</f>
        <v/>
      </c>
      <c r="AK609">
        <v>104</v>
      </c>
      <c r="AL609" s="165" t="str">
        <f t="shared" si="171"/>
        <v>3年目通信運搬費104</v>
      </c>
      <c r="AM609" s="165" t="str">
        <f>IFERROR(+VLOOKUP(AL609,インプットシート!$B:$Z,25,0),"")</f>
        <v/>
      </c>
      <c r="AN609" s="165" t="str">
        <f>IFERROR(+VLOOKUP(AL609,インプットシート!$B:$Z,21,0),"")</f>
        <v/>
      </c>
      <c r="AO609">
        <v>104</v>
      </c>
      <c r="AP609" s="165" t="str">
        <f t="shared" si="172"/>
        <v>3年目委託費104</v>
      </c>
      <c r="AQ609" s="165" t="str">
        <f>IFERROR(+VLOOKUP(AP609,インプットシート!$B:$Z,25,0),"")</f>
        <v/>
      </c>
      <c r="AR609" s="165" t="str">
        <f>IFERROR(+VLOOKUP(AP609,インプットシート!$B:$Z,21,0),"")</f>
        <v/>
      </c>
      <c r="AS609">
        <v>104</v>
      </c>
      <c r="AT609" s="165" t="str">
        <f t="shared" si="173"/>
        <v>3年目雑役務費104</v>
      </c>
      <c r="AU609" s="165" t="str">
        <f>IFERROR(+VLOOKUP(AT609,インプットシート!$B:$Z,25,0),"")</f>
        <v/>
      </c>
      <c r="AV609" s="165" t="str">
        <f>IFERROR(+VLOOKUP(AT609,インプットシート!$B:$Z,21,0),"")</f>
        <v/>
      </c>
      <c r="AW609">
        <v>104</v>
      </c>
      <c r="AX609" s="165" t="str">
        <f t="shared" si="174"/>
        <v>3年目保険料104</v>
      </c>
      <c r="AY609" s="165" t="str">
        <f>IFERROR(+VLOOKUP(AX609,インプットシート!$B:$Z,25,0),"")</f>
        <v/>
      </c>
      <c r="AZ609" s="165" t="str">
        <f>IFERROR(+VLOOKUP(AX609,インプットシート!$B:$Z,21,0),"")</f>
        <v/>
      </c>
      <c r="BA609">
        <v>104</v>
      </c>
      <c r="BB609" s="165" t="str">
        <f t="shared" si="175"/>
        <v>3年目その他の経費104</v>
      </c>
      <c r="BC609" s="165" t="str">
        <f>IFERROR(+VLOOKUP(BB609,インプットシート!$B:$Z,25,0),"")</f>
        <v/>
      </c>
      <c r="BD609" s="165" t="str">
        <f>IFERROR(+VLOOKUP(BB609,インプットシート!$B:$Z,21,0),"")</f>
        <v/>
      </c>
      <c r="BE609">
        <v>104</v>
      </c>
      <c r="BF609" s="165" t="str">
        <f t="shared" si="176"/>
        <v>3年目参加費収入104</v>
      </c>
      <c r="BG609" s="165" t="str">
        <f>IFERROR(+VLOOKUP(BF609,インプットシート!$B:$Z,25,0),"")</f>
        <v/>
      </c>
      <c r="BH609" s="165" t="str">
        <f>IFERROR(+VLOOKUP(BF609,インプットシート!$B:$Z,21,0),"")</f>
        <v/>
      </c>
      <c r="BI609">
        <v>104</v>
      </c>
      <c r="BJ609" s="165" t="str">
        <f t="shared" si="177"/>
        <v>3年目寄付金・協賛金収入104</v>
      </c>
      <c r="BK609" s="165" t="str">
        <f>IFERROR(+VLOOKUP(BJ609,インプットシート!$B:$Z,25,0),"")</f>
        <v/>
      </c>
      <c r="BL609" s="165" t="str">
        <f>IFERROR(+VLOOKUP(BJ609,インプットシート!$B:$Z,21,0),"")</f>
        <v/>
      </c>
      <c r="BM609">
        <v>104</v>
      </c>
      <c r="BN609" s="165" t="str">
        <f t="shared" si="178"/>
        <v>3年目一般会計繰入金104</v>
      </c>
      <c r="BO609" s="165" t="str">
        <f>IFERROR(+VLOOKUP(BN609,インプットシート!$B:$Z,25,0),"")</f>
        <v/>
      </c>
      <c r="BP609" s="165" t="str">
        <f>IFERROR(+VLOOKUP(BN609,インプットシート!$B:$Z,21,0),"")</f>
        <v/>
      </c>
      <c r="BQ609">
        <v>104</v>
      </c>
      <c r="BR609" s="165" t="str">
        <f t="shared" si="179"/>
        <v>3年目賃金（職員）104</v>
      </c>
      <c r="BS609" s="165" t="str">
        <f>IFERROR(+VLOOKUP(BR609,インプットシート!$B:$Z,25,0),"")</f>
        <v/>
      </c>
      <c r="BT609" s="165" t="str">
        <f>IFERROR(+VLOOKUP(BR609,インプットシート!$B:$Z,21,0),"")</f>
        <v/>
      </c>
    </row>
    <row r="610" spans="1:72">
      <c r="A610">
        <v>105</v>
      </c>
      <c r="B610" s="165" t="str">
        <f t="shared" si="162"/>
        <v>3年目謝金105</v>
      </c>
      <c r="C610" s="165" t="str">
        <f>IFERROR(+VLOOKUP(B610,インプットシート!$B:$Z,25,0),"")</f>
        <v/>
      </c>
      <c r="D610" s="165" t="str">
        <f>IFERROR(+VLOOKUP(B610,インプットシート!$B:$Z,21,0),"")</f>
        <v/>
      </c>
      <c r="E610">
        <v>105</v>
      </c>
      <c r="F610" s="165" t="str">
        <f t="shared" si="163"/>
        <v>3年目旅費105</v>
      </c>
      <c r="G610" s="165" t="str">
        <f>IFERROR(+VLOOKUP(F610,インプットシート!$B:$Z,25,0),"")</f>
        <v/>
      </c>
      <c r="H610" s="165" t="str">
        <f>IFERROR(+VLOOKUP(F610,インプットシート!$B:$Z,21,0),"")</f>
        <v/>
      </c>
      <c r="I610">
        <v>105</v>
      </c>
      <c r="J610" s="165" t="str">
        <f t="shared" si="164"/>
        <v>3年目賃金（アルバイト）105</v>
      </c>
      <c r="K610" s="165" t="str">
        <f>IFERROR(+VLOOKUP(J610,インプットシート!$B:$Z,25,0),"")</f>
        <v/>
      </c>
      <c r="L610" s="165" t="str">
        <f>IFERROR(+VLOOKUP(J610,インプットシート!$B:$Z,21,0),"")</f>
        <v/>
      </c>
      <c r="M610">
        <v>105</v>
      </c>
      <c r="N610" s="165" t="str">
        <f t="shared" si="165"/>
        <v>3年目家賃105</v>
      </c>
      <c r="O610" s="165" t="str">
        <f>IFERROR(+VLOOKUP(N610,インプットシート!$B:$Z,25,0),"")</f>
        <v/>
      </c>
      <c r="P610" s="165" t="str">
        <f>IFERROR(+VLOOKUP(N610,インプットシート!$B:$Z,21,0),"")</f>
        <v/>
      </c>
      <c r="Q610">
        <v>105</v>
      </c>
      <c r="R610" s="165" t="str">
        <f t="shared" si="166"/>
        <v>3年目光熱水費105</v>
      </c>
      <c r="S610" s="165" t="str">
        <f>IFERROR(+VLOOKUP(R610,インプットシート!$B:$Z,25,0),"")</f>
        <v/>
      </c>
      <c r="T610" s="165" t="str">
        <f>IFERROR(+VLOOKUP(R610,インプットシート!$B:$Z,21,0),"")</f>
        <v/>
      </c>
      <c r="U610">
        <v>105</v>
      </c>
      <c r="V610" s="165" t="str">
        <f t="shared" si="167"/>
        <v>3年目備品購入費105</v>
      </c>
      <c r="W610" s="165" t="str">
        <f>IFERROR(+VLOOKUP(V610,インプットシート!$B:$Z,25,0),"")</f>
        <v/>
      </c>
      <c r="X610" s="165" t="str">
        <f>IFERROR(+VLOOKUP(V610,インプットシート!$B:$Z,21,0),"")</f>
        <v/>
      </c>
      <c r="Y610">
        <v>105</v>
      </c>
      <c r="Z610" s="165" t="str">
        <f t="shared" si="168"/>
        <v>3年目消耗品費105</v>
      </c>
      <c r="AA610" s="165" t="str">
        <f>IFERROR(+VLOOKUP(Z610,インプットシート!$B:$Z,25,0),"")</f>
        <v/>
      </c>
      <c r="AB610" s="165" t="str">
        <f>IFERROR(+VLOOKUP(Z610,インプットシート!$B:$Z,21,0),"")</f>
        <v/>
      </c>
      <c r="AC610">
        <v>105</v>
      </c>
      <c r="AD610" s="165" t="str">
        <f t="shared" si="169"/>
        <v>3年目借料損料105</v>
      </c>
      <c r="AE610" s="165" t="str">
        <f>IFERROR(+VLOOKUP(AD610,インプットシート!$B:$Z,25,0),"")</f>
        <v/>
      </c>
      <c r="AF610" s="165" t="str">
        <f>IFERROR(+VLOOKUP(AD610,インプットシート!$B:$Z,21,0),"")</f>
        <v/>
      </c>
      <c r="AG610">
        <v>105</v>
      </c>
      <c r="AH610" s="165" t="str">
        <f t="shared" si="170"/>
        <v>3年目印刷製本費105</v>
      </c>
      <c r="AI610" s="165" t="str">
        <f>IFERROR(+VLOOKUP(AH610,インプットシート!$B:$Z,25,0),"")</f>
        <v/>
      </c>
      <c r="AJ610" s="165" t="str">
        <f>IFERROR(+VLOOKUP(AH610,インプットシート!$B:$Z,21,0),"")</f>
        <v/>
      </c>
      <c r="AK610">
        <v>105</v>
      </c>
      <c r="AL610" s="165" t="str">
        <f t="shared" si="171"/>
        <v>3年目通信運搬費105</v>
      </c>
      <c r="AM610" s="165" t="str">
        <f>IFERROR(+VLOOKUP(AL610,インプットシート!$B:$Z,25,0),"")</f>
        <v/>
      </c>
      <c r="AN610" s="165" t="str">
        <f>IFERROR(+VLOOKUP(AL610,インプットシート!$B:$Z,21,0),"")</f>
        <v/>
      </c>
      <c r="AO610">
        <v>105</v>
      </c>
      <c r="AP610" s="165" t="str">
        <f t="shared" si="172"/>
        <v>3年目委託費105</v>
      </c>
      <c r="AQ610" s="165" t="str">
        <f>IFERROR(+VLOOKUP(AP610,インプットシート!$B:$Z,25,0),"")</f>
        <v/>
      </c>
      <c r="AR610" s="165" t="str">
        <f>IFERROR(+VLOOKUP(AP610,インプットシート!$B:$Z,21,0),"")</f>
        <v/>
      </c>
      <c r="AS610">
        <v>105</v>
      </c>
      <c r="AT610" s="165" t="str">
        <f t="shared" si="173"/>
        <v>3年目雑役務費105</v>
      </c>
      <c r="AU610" s="165" t="str">
        <f>IFERROR(+VLOOKUP(AT610,インプットシート!$B:$Z,25,0),"")</f>
        <v/>
      </c>
      <c r="AV610" s="165" t="str">
        <f>IFERROR(+VLOOKUP(AT610,インプットシート!$B:$Z,21,0),"")</f>
        <v/>
      </c>
      <c r="AW610">
        <v>105</v>
      </c>
      <c r="AX610" s="165" t="str">
        <f t="shared" si="174"/>
        <v>3年目保険料105</v>
      </c>
      <c r="AY610" s="165" t="str">
        <f>IFERROR(+VLOOKUP(AX610,インプットシート!$B:$Z,25,0),"")</f>
        <v/>
      </c>
      <c r="AZ610" s="165" t="str">
        <f>IFERROR(+VLOOKUP(AX610,インプットシート!$B:$Z,21,0),"")</f>
        <v/>
      </c>
      <c r="BA610">
        <v>105</v>
      </c>
      <c r="BB610" s="165" t="str">
        <f t="shared" si="175"/>
        <v>3年目その他の経費105</v>
      </c>
      <c r="BC610" s="165" t="str">
        <f>IFERROR(+VLOOKUP(BB610,インプットシート!$B:$Z,25,0),"")</f>
        <v/>
      </c>
      <c r="BD610" s="165" t="str">
        <f>IFERROR(+VLOOKUP(BB610,インプットシート!$B:$Z,21,0),"")</f>
        <v/>
      </c>
      <c r="BE610">
        <v>105</v>
      </c>
      <c r="BF610" s="165" t="str">
        <f t="shared" si="176"/>
        <v>3年目参加費収入105</v>
      </c>
      <c r="BG610" s="165" t="str">
        <f>IFERROR(+VLOOKUP(BF610,インプットシート!$B:$Z,25,0),"")</f>
        <v/>
      </c>
      <c r="BH610" s="165" t="str">
        <f>IFERROR(+VLOOKUP(BF610,インプットシート!$B:$Z,21,0),"")</f>
        <v/>
      </c>
      <c r="BI610">
        <v>105</v>
      </c>
      <c r="BJ610" s="165" t="str">
        <f t="shared" si="177"/>
        <v>3年目寄付金・協賛金収入105</v>
      </c>
      <c r="BK610" s="165" t="str">
        <f>IFERROR(+VLOOKUP(BJ610,インプットシート!$B:$Z,25,0),"")</f>
        <v/>
      </c>
      <c r="BL610" s="165" t="str">
        <f>IFERROR(+VLOOKUP(BJ610,インプットシート!$B:$Z,21,0),"")</f>
        <v/>
      </c>
      <c r="BM610">
        <v>105</v>
      </c>
      <c r="BN610" s="165" t="str">
        <f t="shared" si="178"/>
        <v>3年目一般会計繰入金105</v>
      </c>
      <c r="BO610" s="165" t="str">
        <f>IFERROR(+VLOOKUP(BN610,インプットシート!$B:$Z,25,0),"")</f>
        <v/>
      </c>
      <c r="BP610" s="165" t="str">
        <f>IFERROR(+VLOOKUP(BN610,インプットシート!$B:$Z,21,0),"")</f>
        <v/>
      </c>
      <c r="BQ610">
        <v>105</v>
      </c>
      <c r="BR610" s="165" t="str">
        <f t="shared" si="179"/>
        <v>3年目賃金（職員）105</v>
      </c>
      <c r="BS610" s="165" t="str">
        <f>IFERROR(+VLOOKUP(BR610,インプットシート!$B:$Z,25,0),"")</f>
        <v/>
      </c>
      <c r="BT610" s="165" t="str">
        <f>IFERROR(+VLOOKUP(BR610,インプットシート!$B:$Z,21,0),"")</f>
        <v/>
      </c>
    </row>
    <row r="611" spans="1:72">
      <c r="A611">
        <v>106</v>
      </c>
      <c r="B611" s="165" t="str">
        <f t="shared" si="162"/>
        <v>3年目謝金106</v>
      </c>
      <c r="C611" s="165" t="str">
        <f>IFERROR(+VLOOKUP(B611,インプットシート!$B:$Z,25,0),"")</f>
        <v/>
      </c>
      <c r="D611" s="165" t="str">
        <f>IFERROR(+VLOOKUP(B611,インプットシート!$B:$Z,21,0),"")</f>
        <v/>
      </c>
      <c r="E611">
        <v>106</v>
      </c>
      <c r="F611" s="165" t="str">
        <f t="shared" si="163"/>
        <v>3年目旅費106</v>
      </c>
      <c r="G611" s="165" t="str">
        <f>IFERROR(+VLOOKUP(F611,インプットシート!$B:$Z,25,0),"")</f>
        <v/>
      </c>
      <c r="H611" s="165" t="str">
        <f>IFERROR(+VLOOKUP(F611,インプットシート!$B:$Z,21,0),"")</f>
        <v/>
      </c>
      <c r="I611">
        <v>106</v>
      </c>
      <c r="J611" s="165" t="str">
        <f t="shared" si="164"/>
        <v>3年目賃金（アルバイト）106</v>
      </c>
      <c r="K611" s="165" t="str">
        <f>IFERROR(+VLOOKUP(J611,インプットシート!$B:$Z,25,0),"")</f>
        <v/>
      </c>
      <c r="L611" s="165" t="str">
        <f>IFERROR(+VLOOKUP(J611,インプットシート!$B:$Z,21,0),"")</f>
        <v/>
      </c>
      <c r="M611">
        <v>106</v>
      </c>
      <c r="N611" s="165" t="str">
        <f t="shared" si="165"/>
        <v>3年目家賃106</v>
      </c>
      <c r="O611" s="165" t="str">
        <f>IFERROR(+VLOOKUP(N611,インプットシート!$B:$Z,25,0),"")</f>
        <v/>
      </c>
      <c r="P611" s="165" t="str">
        <f>IFERROR(+VLOOKUP(N611,インプットシート!$B:$Z,21,0),"")</f>
        <v/>
      </c>
      <c r="Q611">
        <v>106</v>
      </c>
      <c r="R611" s="165" t="str">
        <f t="shared" si="166"/>
        <v>3年目光熱水費106</v>
      </c>
      <c r="S611" s="165" t="str">
        <f>IFERROR(+VLOOKUP(R611,インプットシート!$B:$Z,25,0),"")</f>
        <v/>
      </c>
      <c r="T611" s="165" t="str">
        <f>IFERROR(+VLOOKUP(R611,インプットシート!$B:$Z,21,0),"")</f>
        <v/>
      </c>
      <c r="U611">
        <v>106</v>
      </c>
      <c r="V611" s="165" t="str">
        <f t="shared" si="167"/>
        <v>3年目備品購入費106</v>
      </c>
      <c r="W611" s="165" t="str">
        <f>IFERROR(+VLOOKUP(V611,インプットシート!$B:$Z,25,0),"")</f>
        <v/>
      </c>
      <c r="X611" s="165" t="str">
        <f>IFERROR(+VLOOKUP(V611,インプットシート!$B:$Z,21,0),"")</f>
        <v/>
      </c>
      <c r="Y611">
        <v>106</v>
      </c>
      <c r="Z611" s="165" t="str">
        <f t="shared" si="168"/>
        <v>3年目消耗品費106</v>
      </c>
      <c r="AA611" s="165" t="str">
        <f>IFERROR(+VLOOKUP(Z611,インプットシート!$B:$Z,25,0),"")</f>
        <v/>
      </c>
      <c r="AB611" s="165" t="str">
        <f>IFERROR(+VLOOKUP(Z611,インプットシート!$B:$Z,21,0),"")</f>
        <v/>
      </c>
      <c r="AC611">
        <v>106</v>
      </c>
      <c r="AD611" s="165" t="str">
        <f t="shared" si="169"/>
        <v>3年目借料損料106</v>
      </c>
      <c r="AE611" s="165" t="str">
        <f>IFERROR(+VLOOKUP(AD611,インプットシート!$B:$Z,25,0),"")</f>
        <v/>
      </c>
      <c r="AF611" s="165" t="str">
        <f>IFERROR(+VLOOKUP(AD611,インプットシート!$B:$Z,21,0),"")</f>
        <v/>
      </c>
      <c r="AG611">
        <v>106</v>
      </c>
      <c r="AH611" s="165" t="str">
        <f t="shared" si="170"/>
        <v>3年目印刷製本費106</v>
      </c>
      <c r="AI611" s="165" t="str">
        <f>IFERROR(+VLOOKUP(AH611,インプットシート!$B:$Z,25,0),"")</f>
        <v/>
      </c>
      <c r="AJ611" s="165" t="str">
        <f>IFERROR(+VLOOKUP(AH611,インプットシート!$B:$Z,21,0),"")</f>
        <v/>
      </c>
      <c r="AK611">
        <v>106</v>
      </c>
      <c r="AL611" s="165" t="str">
        <f t="shared" si="171"/>
        <v>3年目通信運搬費106</v>
      </c>
      <c r="AM611" s="165" t="str">
        <f>IFERROR(+VLOOKUP(AL611,インプットシート!$B:$Z,25,0),"")</f>
        <v/>
      </c>
      <c r="AN611" s="165" t="str">
        <f>IFERROR(+VLOOKUP(AL611,インプットシート!$B:$Z,21,0),"")</f>
        <v/>
      </c>
      <c r="AO611">
        <v>106</v>
      </c>
      <c r="AP611" s="165" t="str">
        <f t="shared" si="172"/>
        <v>3年目委託費106</v>
      </c>
      <c r="AQ611" s="165" t="str">
        <f>IFERROR(+VLOOKUP(AP611,インプットシート!$B:$Z,25,0),"")</f>
        <v/>
      </c>
      <c r="AR611" s="165" t="str">
        <f>IFERROR(+VLOOKUP(AP611,インプットシート!$B:$Z,21,0),"")</f>
        <v/>
      </c>
      <c r="AS611">
        <v>106</v>
      </c>
      <c r="AT611" s="165" t="str">
        <f t="shared" si="173"/>
        <v>3年目雑役務費106</v>
      </c>
      <c r="AU611" s="165" t="str">
        <f>IFERROR(+VLOOKUP(AT611,インプットシート!$B:$Z,25,0),"")</f>
        <v/>
      </c>
      <c r="AV611" s="165" t="str">
        <f>IFERROR(+VLOOKUP(AT611,インプットシート!$B:$Z,21,0),"")</f>
        <v/>
      </c>
      <c r="AW611">
        <v>106</v>
      </c>
      <c r="AX611" s="165" t="str">
        <f t="shared" si="174"/>
        <v>3年目保険料106</v>
      </c>
      <c r="AY611" s="165" t="str">
        <f>IFERROR(+VLOOKUP(AX611,インプットシート!$B:$Z,25,0),"")</f>
        <v/>
      </c>
      <c r="AZ611" s="165" t="str">
        <f>IFERROR(+VLOOKUP(AX611,インプットシート!$B:$Z,21,0),"")</f>
        <v/>
      </c>
      <c r="BA611">
        <v>106</v>
      </c>
      <c r="BB611" s="165" t="str">
        <f t="shared" si="175"/>
        <v>3年目その他の経費106</v>
      </c>
      <c r="BC611" s="165" t="str">
        <f>IFERROR(+VLOOKUP(BB611,インプットシート!$B:$Z,25,0),"")</f>
        <v/>
      </c>
      <c r="BD611" s="165" t="str">
        <f>IFERROR(+VLOOKUP(BB611,インプットシート!$B:$Z,21,0),"")</f>
        <v/>
      </c>
      <c r="BE611">
        <v>106</v>
      </c>
      <c r="BF611" s="165" t="str">
        <f t="shared" si="176"/>
        <v>3年目参加費収入106</v>
      </c>
      <c r="BG611" s="165" t="str">
        <f>IFERROR(+VLOOKUP(BF611,インプットシート!$B:$Z,25,0),"")</f>
        <v/>
      </c>
      <c r="BH611" s="165" t="str">
        <f>IFERROR(+VLOOKUP(BF611,インプットシート!$B:$Z,21,0),"")</f>
        <v/>
      </c>
      <c r="BI611">
        <v>106</v>
      </c>
      <c r="BJ611" s="165" t="str">
        <f t="shared" si="177"/>
        <v>3年目寄付金・協賛金収入106</v>
      </c>
      <c r="BK611" s="165" t="str">
        <f>IFERROR(+VLOOKUP(BJ611,インプットシート!$B:$Z,25,0),"")</f>
        <v/>
      </c>
      <c r="BL611" s="165" t="str">
        <f>IFERROR(+VLOOKUP(BJ611,インプットシート!$B:$Z,21,0),"")</f>
        <v/>
      </c>
      <c r="BM611">
        <v>106</v>
      </c>
      <c r="BN611" s="165" t="str">
        <f t="shared" si="178"/>
        <v>3年目一般会計繰入金106</v>
      </c>
      <c r="BO611" s="165" t="str">
        <f>IFERROR(+VLOOKUP(BN611,インプットシート!$B:$Z,25,0),"")</f>
        <v/>
      </c>
      <c r="BP611" s="165" t="str">
        <f>IFERROR(+VLOOKUP(BN611,インプットシート!$B:$Z,21,0),"")</f>
        <v/>
      </c>
      <c r="BQ611">
        <v>106</v>
      </c>
      <c r="BR611" s="165" t="str">
        <f t="shared" si="179"/>
        <v>3年目賃金（職員）106</v>
      </c>
      <c r="BS611" s="165" t="str">
        <f>IFERROR(+VLOOKUP(BR611,インプットシート!$B:$Z,25,0),"")</f>
        <v/>
      </c>
      <c r="BT611" s="165" t="str">
        <f>IFERROR(+VLOOKUP(BR611,インプットシート!$B:$Z,21,0),"")</f>
        <v/>
      </c>
    </row>
    <row r="612" spans="1:72">
      <c r="A612">
        <v>107</v>
      </c>
      <c r="B612" s="165" t="str">
        <f t="shared" si="162"/>
        <v>3年目謝金107</v>
      </c>
      <c r="C612" s="165" t="str">
        <f>IFERROR(+VLOOKUP(B612,インプットシート!$B:$Z,25,0),"")</f>
        <v/>
      </c>
      <c r="D612" s="165" t="str">
        <f>IFERROR(+VLOOKUP(B612,インプットシート!$B:$Z,21,0),"")</f>
        <v/>
      </c>
      <c r="E612">
        <v>107</v>
      </c>
      <c r="F612" s="165" t="str">
        <f t="shared" si="163"/>
        <v>3年目旅費107</v>
      </c>
      <c r="G612" s="165" t="str">
        <f>IFERROR(+VLOOKUP(F612,インプットシート!$B:$Z,25,0),"")</f>
        <v/>
      </c>
      <c r="H612" s="165" t="str">
        <f>IFERROR(+VLOOKUP(F612,インプットシート!$B:$Z,21,0),"")</f>
        <v/>
      </c>
      <c r="I612">
        <v>107</v>
      </c>
      <c r="J612" s="165" t="str">
        <f t="shared" si="164"/>
        <v>3年目賃金（アルバイト）107</v>
      </c>
      <c r="K612" s="165" t="str">
        <f>IFERROR(+VLOOKUP(J612,インプットシート!$B:$Z,25,0),"")</f>
        <v/>
      </c>
      <c r="L612" s="165" t="str">
        <f>IFERROR(+VLOOKUP(J612,インプットシート!$B:$Z,21,0),"")</f>
        <v/>
      </c>
      <c r="M612">
        <v>107</v>
      </c>
      <c r="N612" s="165" t="str">
        <f t="shared" si="165"/>
        <v>3年目家賃107</v>
      </c>
      <c r="O612" s="165" t="str">
        <f>IFERROR(+VLOOKUP(N612,インプットシート!$B:$Z,25,0),"")</f>
        <v/>
      </c>
      <c r="P612" s="165" t="str">
        <f>IFERROR(+VLOOKUP(N612,インプットシート!$B:$Z,21,0),"")</f>
        <v/>
      </c>
      <c r="Q612">
        <v>107</v>
      </c>
      <c r="R612" s="165" t="str">
        <f t="shared" si="166"/>
        <v>3年目光熱水費107</v>
      </c>
      <c r="S612" s="165" t="str">
        <f>IFERROR(+VLOOKUP(R612,インプットシート!$B:$Z,25,0),"")</f>
        <v/>
      </c>
      <c r="T612" s="165" t="str">
        <f>IFERROR(+VLOOKUP(R612,インプットシート!$B:$Z,21,0),"")</f>
        <v/>
      </c>
      <c r="U612">
        <v>107</v>
      </c>
      <c r="V612" s="165" t="str">
        <f t="shared" si="167"/>
        <v>3年目備品購入費107</v>
      </c>
      <c r="W612" s="165" t="str">
        <f>IFERROR(+VLOOKUP(V612,インプットシート!$B:$Z,25,0),"")</f>
        <v/>
      </c>
      <c r="X612" s="165" t="str">
        <f>IFERROR(+VLOOKUP(V612,インプットシート!$B:$Z,21,0),"")</f>
        <v/>
      </c>
      <c r="Y612">
        <v>107</v>
      </c>
      <c r="Z612" s="165" t="str">
        <f t="shared" si="168"/>
        <v>3年目消耗品費107</v>
      </c>
      <c r="AA612" s="165" t="str">
        <f>IFERROR(+VLOOKUP(Z612,インプットシート!$B:$Z,25,0),"")</f>
        <v/>
      </c>
      <c r="AB612" s="165" t="str">
        <f>IFERROR(+VLOOKUP(Z612,インプットシート!$B:$Z,21,0),"")</f>
        <v/>
      </c>
      <c r="AC612">
        <v>107</v>
      </c>
      <c r="AD612" s="165" t="str">
        <f t="shared" si="169"/>
        <v>3年目借料損料107</v>
      </c>
      <c r="AE612" s="165" t="str">
        <f>IFERROR(+VLOOKUP(AD612,インプットシート!$B:$Z,25,0),"")</f>
        <v/>
      </c>
      <c r="AF612" s="165" t="str">
        <f>IFERROR(+VLOOKUP(AD612,インプットシート!$B:$Z,21,0),"")</f>
        <v/>
      </c>
      <c r="AG612">
        <v>107</v>
      </c>
      <c r="AH612" s="165" t="str">
        <f t="shared" si="170"/>
        <v>3年目印刷製本費107</v>
      </c>
      <c r="AI612" s="165" t="str">
        <f>IFERROR(+VLOOKUP(AH612,インプットシート!$B:$Z,25,0),"")</f>
        <v/>
      </c>
      <c r="AJ612" s="165" t="str">
        <f>IFERROR(+VLOOKUP(AH612,インプットシート!$B:$Z,21,0),"")</f>
        <v/>
      </c>
      <c r="AK612">
        <v>107</v>
      </c>
      <c r="AL612" s="165" t="str">
        <f t="shared" si="171"/>
        <v>3年目通信運搬費107</v>
      </c>
      <c r="AM612" s="165" t="str">
        <f>IFERROR(+VLOOKUP(AL612,インプットシート!$B:$Z,25,0),"")</f>
        <v/>
      </c>
      <c r="AN612" s="165" t="str">
        <f>IFERROR(+VLOOKUP(AL612,インプットシート!$B:$Z,21,0),"")</f>
        <v/>
      </c>
      <c r="AO612">
        <v>107</v>
      </c>
      <c r="AP612" s="165" t="str">
        <f t="shared" si="172"/>
        <v>3年目委託費107</v>
      </c>
      <c r="AQ612" s="165" t="str">
        <f>IFERROR(+VLOOKUP(AP612,インプットシート!$B:$Z,25,0),"")</f>
        <v/>
      </c>
      <c r="AR612" s="165" t="str">
        <f>IFERROR(+VLOOKUP(AP612,インプットシート!$B:$Z,21,0),"")</f>
        <v/>
      </c>
      <c r="AS612">
        <v>107</v>
      </c>
      <c r="AT612" s="165" t="str">
        <f t="shared" si="173"/>
        <v>3年目雑役務費107</v>
      </c>
      <c r="AU612" s="165" t="str">
        <f>IFERROR(+VLOOKUP(AT612,インプットシート!$B:$Z,25,0),"")</f>
        <v/>
      </c>
      <c r="AV612" s="165" t="str">
        <f>IFERROR(+VLOOKUP(AT612,インプットシート!$B:$Z,21,0),"")</f>
        <v/>
      </c>
      <c r="AW612">
        <v>107</v>
      </c>
      <c r="AX612" s="165" t="str">
        <f t="shared" si="174"/>
        <v>3年目保険料107</v>
      </c>
      <c r="AY612" s="165" t="str">
        <f>IFERROR(+VLOOKUP(AX612,インプットシート!$B:$Z,25,0),"")</f>
        <v/>
      </c>
      <c r="AZ612" s="165" t="str">
        <f>IFERROR(+VLOOKUP(AX612,インプットシート!$B:$Z,21,0),"")</f>
        <v/>
      </c>
      <c r="BA612">
        <v>107</v>
      </c>
      <c r="BB612" s="165" t="str">
        <f t="shared" si="175"/>
        <v>3年目その他の経費107</v>
      </c>
      <c r="BC612" s="165" t="str">
        <f>IFERROR(+VLOOKUP(BB612,インプットシート!$B:$Z,25,0),"")</f>
        <v/>
      </c>
      <c r="BD612" s="165" t="str">
        <f>IFERROR(+VLOOKUP(BB612,インプットシート!$B:$Z,21,0),"")</f>
        <v/>
      </c>
      <c r="BE612">
        <v>107</v>
      </c>
      <c r="BF612" s="165" t="str">
        <f t="shared" si="176"/>
        <v>3年目参加費収入107</v>
      </c>
      <c r="BG612" s="165" t="str">
        <f>IFERROR(+VLOOKUP(BF612,インプットシート!$B:$Z,25,0),"")</f>
        <v/>
      </c>
      <c r="BH612" s="165" t="str">
        <f>IFERROR(+VLOOKUP(BF612,インプットシート!$B:$Z,21,0),"")</f>
        <v/>
      </c>
      <c r="BI612">
        <v>107</v>
      </c>
      <c r="BJ612" s="165" t="str">
        <f t="shared" si="177"/>
        <v>3年目寄付金・協賛金収入107</v>
      </c>
      <c r="BK612" s="165" t="str">
        <f>IFERROR(+VLOOKUP(BJ612,インプットシート!$B:$Z,25,0),"")</f>
        <v/>
      </c>
      <c r="BL612" s="165" t="str">
        <f>IFERROR(+VLOOKUP(BJ612,インプットシート!$B:$Z,21,0),"")</f>
        <v/>
      </c>
      <c r="BM612">
        <v>107</v>
      </c>
      <c r="BN612" s="165" t="str">
        <f t="shared" si="178"/>
        <v>3年目一般会計繰入金107</v>
      </c>
      <c r="BO612" s="165" t="str">
        <f>IFERROR(+VLOOKUP(BN612,インプットシート!$B:$Z,25,0),"")</f>
        <v/>
      </c>
      <c r="BP612" s="165" t="str">
        <f>IFERROR(+VLOOKUP(BN612,インプットシート!$B:$Z,21,0),"")</f>
        <v/>
      </c>
      <c r="BQ612">
        <v>107</v>
      </c>
      <c r="BR612" s="165" t="str">
        <f t="shared" si="179"/>
        <v>3年目賃金（職員）107</v>
      </c>
      <c r="BS612" s="165" t="str">
        <f>IFERROR(+VLOOKUP(BR612,インプットシート!$B:$Z,25,0),"")</f>
        <v/>
      </c>
      <c r="BT612" s="165" t="str">
        <f>IFERROR(+VLOOKUP(BR612,インプットシート!$B:$Z,21,0),"")</f>
        <v/>
      </c>
    </row>
    <row r="613" spans="1:72">
      <c r="A613">
        <v>108</v>
      </c>
      <c r="B613" s="165" t="str">
        <f t="shared" si="162"/>
        <v>3年目謝金108</v>
      </c>
      <c r="C613" s="165" t="str">
        <f>IFERROR(+VLOOKUP(B613,インプットシート!$B:$Z,25,0),"")</f>
        <v/>
      </c>
      <c r="D613" s="165" t="str">
        <f>IFERROR(+VLOOKUP(B613,インプットシート!$B:$Z,21,0),"")</f>
        <v/>
      </c>
      <c r="E613">
        <v>108</v>
      </c>
      <c r="F613" s="165" t="str">
        <f t="shared" si="163"/>
        <v>3年目旅費108</v>
      </c>
      <c r="G613" s="165" t="str">
        <f>IFERROR(+VLOOKUP(F613,インプットシート!$B:$Z,25,0),"")</f>
        <v/>
      </c>
      <c r="H613" s="165" t="str">
        <f>IFERROR(+VLOOKUP(F613,インプットシート!$B:$Z,21,0),"")</f>
        <v/>
      </c>
      <c r="I613">
        <v>108</v>
      </c>
      <c r="J613" s="165" t="str">
        <f t="shared" si="164"/>
        <v>3年目賃金（アルバイト）108</v>
      </c>
      <c r="K613" s="165" t="str">
        <f>IFERROR(+VLOOKUP(J613,インプットシート!$B:$Z,25,0),"")</f>
        <v/>
      </c>
      <c r="L613" s="165" t="str">
        <f>IFERROR(+VLOOKUP(J613,インプットシート!$B:$Z,21,0),"")</f>
        <v/>
      </c>
      <c r="M613">
        <v>108</v>
      </c>
      <c r="N613" s="165" t="str">
        <f t="shared" si="165"/>
        <v>3年目家賃108</v>
      </c>
      <c r="O613" s="165" t="str">
        <f>IFERROR(+VLOOKUP(N613,インプットシート!$B:$Z,25,0),"")</f>
        <v/>
      </c>
      <c r="P613" s="165" t="str">
        <f>IFERROR(+VLOOKUP(N613,インプットシート!$B:$Z,21,0),"")</f>
        <v/>
      </c>
      <c r="Q613">
        <v>108</v>
      </c>
      <c r="R613" s="165" t="str">
        <f t="shared" si="166"/>
        <v>3年目光熱水費108</v>
      </c>
      <c r="S613" s="165" t="str">
        <f>IFERROR(+VLOOKUP(R613,インプットシート!$B:$Z,25,0),"")</f>
        <v/>
      </c>
      <c r="T613" s="165" t="str">
        <f>IFERROR(+VLOOKUP(R613,インプットシート!$B:$Z,21,0),"")</f>
        <v/>
      </c>
      <c r="U613">
        <v>108</v>
      </c>
      <c r="V613" s="165" t="str">
        <f t="shared" si="167"/>
        <v>3年目備品購入費108</v>
      </c>
      <c r="W613" s="165" t="str">
        <f>IFERROR(+VLOOKUP(V613,インプットシート!$B:$Z,25,0),"")</f>
        <v/>
      </c>
      <c r="X613" s="165" t="str">
        <f>IFERROR(+VLOOKUP(V613,インプットシート!$B:$Z,21,0),"")</f>
        <v/>
      </c>
      <c r="Y613">
        <v>108</v>
      </c>
      <c r="Z613" s="165" t="str">
        <f t="shared" si="168"/>
        <v>3年目消耗品費108</v>
      </c>
      <c r="AA613" s="165" t="str">
        <f>IFERROR(+VLOOKUP(Z613,インプットシート!$B:$Z,25,0),"")</f>
        <v/>
      </c>
      <c r="AB613" s="165" t="str">
        <f>IFERROR(+VLOOKUP(Z613,インプットシート!$B:$Z,21,0),"")</f>
        <v/>
      </c>
      <c r="AC613">
        <v>108</v>
      </c>
      <c r="AD613" s="165" t="str">
        <f t="shared" si="169"/>
        <v>3年目借料損料108</v>
      </c>
      <c r="AE613" s="165" t="str">
        <f>IFERROR(+VLOOKUP(AD613,インプットシート!$B:$Z,25,0),"")</f>
        <v/>
      </c>
      <c r="AF613" s="165" t="str">
        <f>IFERROR(+VLOOKUP(AD613,インプットシート!$B:$Z,21,0),"")</f>
        <v/>
      </c>
      <c r="AG613">
        <v>108</v>
      </c>
      <c r="AH613" s="165" t="str">
        <f t="shared" si="170"/>
        <v>3年目印刷製本費108</v>
      </c>
      <c r="AI613" s="165" t="str">
        <f>IFERROR(+VLOOKUP(AH613,インプットシート!$B:$Z,25,0),"")</f>
        <v/>
      </c>
      <c r="AJ613" s="165" t="str">
        <f>IFERROR(+VLOOKUP(AH613,インプットシート!$B:$Z,21,0),"")</f>
        <v/>
      </c>
      <c r="AK613">
        <v>108</v>
      </c>
      <c r="AL613" s="165" t="str">
        <f t="shared" si="171"/>
        <v>3年目通信運搬費108</v>
      </c>
      <c r="AM613" s="165" t="str">
        <f>IFERROR(+VLOOKUP(AL613,インプットシート!$B:$Z,25,0),"")</f>
        <v/>
      </c>
      <c r="AN613" s="165" t="str">
        <f>IFERROR(+VLOOKUP(AL613,インプットシート!$B:$Z,21,0),"")</f>
        <v/>
      </c>
      <c r="AO613">
        <v>108</v>
      </c>
      <c r="AP613" s="165" t="str">
        <f t="shared" si="172"/>
        <v>3年目委託費108</v>
      </c>
      <c r="AQ613" s="165" t="str">
        <f>IFERROR(+VLOOKUP(AP613,インプットシート!$B:$Z,25,0),"")</f>
        <v/>
      </c>
      <c r="AR613" s="165" t="str">
        <f>IFERROR(+VLOOKUP(AP613,インプットシート!$B:$Z,21,0),"")</f>
        <v/>
      </c>
      <c r="AS613">
        <v>108</v>
      </c>
      <c r="AT613" s="165" t="str">
        <f t="shared" si="173"/>
        <v>3年目雑役務費108</v>
      </c>
      <c r="AU613" s="165" t="str">
        <f>IFERROR(+VLOOKUP(AT613,インプットシート!$B:$Z,25,0),"")</f>
        <v/>
      </c>
      <c r="AV613" s="165" t="str">
        <f>IFERROR(+VLOOKUP(AT613,インプットシート!$B:$Z,21,0),"")</f>
        <v/>
      </c>
      <c r="AW613">
        <v>108</v>
      </c>
      <c r="AX613" s="165" t="str">
        <f t="shared" si="174"/>
        <v>3年目保険料108</v>
      </c>
      <c r="AY613" s="165" t="str">
        <f>IFERROR(+VLOOKUP(AX613,インプットシート!$B:$Z,25,0),"")</f>
        <v/>
      </c>
      <c r="AZ613" s="165" t="str">
        <f>IFERROR(+VLOOKUP(AX613,インプットシート!$B:$Z,21,0),"")</f>
        <v/>
      </c>
      <c r="BA613">
        <v>108</v>
      </c>
      <c r="BB613" s="165" t="str">
        <f t="shared" si="175"/>
        <v>3年目その他の経費108</v>
      </c>
      <c r="BC613" s="165" t="str">
        <f>IFERROR(+VLOOKUP(BB613,インプットシート!$B:$Z,25,0),"")</f>
        <v/>
      </c>
      <c r="BD613" s="165" t="str">
        <f>IFERROR(+VLOOKUP(BB613,インプットシート!$B:$Z,21,0),"")</f>
        <v/>
      </c>
      <c r="BE613">
        <v>108</v>
      </c>
      <c r="BF613" s="165" t="str">
        <f t="shared" si="176"/>
        <v>3年目参加費収入108</v>
      </c>
      <c r="BG613" s="165" t="str">
        <f>IFERROR(+VLOOKUP(BF613,インプットシート!$B:$Z,25,0),"")</f>
        <v/>
      </c>
      <c r="BH613" s="165" t="str">
        <f>IFERROR(+VLOOKUP(BF613,インプットシート!$B:$Z,21,0),"")</f>
        <v/>
      </c>
      <c r="BI613">
        <v>108</v>
      </c>
      <c r="BJ613" s="165" t="str">
        <f t="shared" si="177"/>
        <v>3年目寄付金・協賛金収入108</v>
      </c>
      <c r="BK613" s="165" t="str">
        <f>IFERROR(+VLOOKUP(BJ613,インプットシート!$B:$Z,25,0),"")</f>
        <v/>
      </c>
      <c r="BL613" s="165" t="str">
        <f>IFERROR(+VLOOKUP(BJ613,インプットシート!$B:$Z,21,0),"")</f>
        <v/>
      </c>
      <c r="BM613">
        <v>108</v>
      </c>
      <c r="BN613" s="165" t="str">
        <f t="shared" si="178"/>
        <v>3年目一般会計繰入金108</v>
      </c>
      <c r="BO613" s="165" t="str">
        <f>IFERROR(+VLOOKUP(BN613,インプットシート!$B:$Z,25,0),"")</f>
        <v/>
      </c>
      <c r="BP613" s="165" t="str">
        <f>IFERROR(+VLOOKUP(BN613,インプットシート!$B:$Z,21,0),"")</f>
        <v/>
      </c>
      <c r="BQ613">
        <v>108</v>
      </c>
      <c r="BR613" s="165" t="str">
        <f t="shared" si="179"/>
        <v>3年目賃金（職員）108</v>
      </c>
      <c r="BS613" s="165" t="str">
        <f>IFERROR(+VLOOKUP(BR613,インプットシート!$B:$Z,25,0),"")</f>
        <v/>
      </c>
      <c r="BT613" s="165" t="str">
        <f>IFERROR(+VLOOKUP(BR613,インプットシート!$B:$Z,21,0),"")</f>
        <v/>
      </c>
    </row>
    <row r="614" spans="1:72">
      <c r="A614">
        <v>109</v>
      </c>
      <c r="B614" s="165" t="str">
        <f t="shared" si="162"/>
        <v>3年目謝金109</v>
      </c>
      <c r="C614" s="165" t="str">
        <f>IFERROR(+VLOOKUP(B614,インプットシート!$B:$Z,25,0),"")</f>
        <v/>
      </c>
      <c r="D614" s="165" t="str">
        <f>IFERROR(+VLOOKUP(B614,インプットシート!$B:$Z,21,0),"")</f>
        <v/>
      </c>
      <c r="E614">
        <v>109</v>
      </c>
      <c r="F614" s="165" t="str">
        <f t="shared" si="163"/>
        <v>3年目旅費109</v>
      </c>
      <c r="G614" s="165" t="str">
        <f>IFERROR(+VLOOKUP(F614,インプットシート!$B:$Z,25,0),"")</f>
        <v/>
      </c>
      <c r="H614" s="165" t="str">
        <f>IFERROR(+VLOOKUP(F614,インプットシート!$B:$Z,21,0),"")</f>
        <v/>
      </c>
      <c r="I614">
        <v>109</v>
      </c>
      <c r="J614" s="165" t="str">
        <f t="shared" si="164"/>
        <v>3年目賃金（アルバイト）109</v>
      </c>
      <c r="K614" s="165" t="str">
        <f>IFERROR(+VLOOKUP(J614,インプットシート!$B:$Z,25,0),"")</f>
        <v/>
      </c>
      <c r="L614" s="165" t="str">
        <f>IFERROR(+VLOOKUP(J614,インプットシート!$B:$Z,21,0),"")</f>
        <v/>
      </c>
      <c r="M614">
        <v>109</v>
      </c>
      <c r="N614" s="165" t="str">
        <f t="shared" si="165"/>
        <v>3年目家賃109</v>
      </c>
      <c r="O614" s="165" t="str">
        <f>IFERROR(+VLOOKUP(N614,インプットシート!$B:$Z,25,0),"")</f>
        <v/>
      </c>
      <c r="P614" s="165" t="str">
        <f>IFERROR(+VLOOKUP(N614,インプットシート!$B:$Z,21,0),"")</f>
        <v/>
      </c>
      <c r="Q614">
        <v>109</v>
      </c>
      <c r="R614" s="165" t="str">
        <f t="shared" si="166"/>
        <v>3年目光熱水費109</v>
      </c>
      <c r="S614" s="165" t="str">
        <f>IFERROR(+VLOOKUP(R614,インプットシート!$B:$Z,25,0),"")</f>
        <v/>
      </c>
      <c r="T614" s="165" t="str">
        <f>IFERROR(+VLOOKUP(R614,インプットシート!$B:$Z,21,0),"")</f>
        <v/>
      </c>
      <c r="U614">
        <v>109</v>
      </c>
      <c r="V614" s="165" t="str">
        <f t="shared" si="167"/>
        <v>3年目備品購入費109</v>
      </c>
      <c r="W614" s="165" t="str">
        <f>IFERROR(+VLOOKUP(V614,インプットシート!$B:$Z,25,0),"")</f>
        <v/>
      </c>
      <c r="X614" s="165" t="str">
        <f>IFERROR(+VLOOKUP(V614,インプットシート!$B:$Z,21,0),"")</f>
        <v/>
      </c>
      <c r="Y614">
        <v>109</v>
      </c>
      <c r="Z614" s="165" t="str">
        <f t="shared" si="168"/>
        <v>3年目消耗品費109</v>
      </c>
      <c r="AA614" s="165" t="str">
        <f>IFERROR(+VLOOKUP(Z614,インプットシート!$B:$Z,25,0),"")</f>
        <v/>
      </c>
      <c r="AB614" s="165" t="str">
        <f>IFERROR(+VLOOKUP(Z614,インプットシート!$B:$Z,21,0),"")</f>
        <v/>
      </c>
      <c r="AC614">
        <v>109</v>
      </c>
      <c r="AD614" s="165" t="str">
        <f t="shared" si="169"/>
        <v>3年目借料損料109</v>
      </c>
      <c r="AE614" s="165" t="str">
        <f>IFERROR(+VLOOKUP(AD614,インプットシート!$B:$Z,25,0),"")</f>
        <v/>
      </c>
      <c r="AF614" s="165" t="str">
        <f>IFERROR(+VLOOKUP(AD614,インプットシート!$B:$Z,21,0),"")</f>
        <v/>
      </c>
      <c r="AG614">
        <v>109</v>
      </c>
      <c r="AH614" s="165" t="str">
        <f t="shared" si="170"/>
        <v>3年目印刷製本費109</v>
      </c>
      <c r="AI614" s="165" t="str">
        <f>IFERROR(+VLOOKUP(AH614,インプットシート!$B:$Z,25,0),"")</f>
        <v/>
      </c>
      <c r="AJ614" s="165" t="str">
        <f>IFERROR(+VLOOKUP(AH614,インプットシート!$B:$Z,21,0),"")</f>
        <v/>
      </c>
      <c r="AK614">
        <v>109</v>
      </c>
      <c r="AL614" s="165" t="str">
        <f t="shared" si="171"/>
        <v>3年目通信運搬費109</v>
      </c>
      <c r="AM614" s="165" t="str">
        <f>IFERROR(+VLOOKUP(AL614,インプットシート!$B:$Z,25,0),"")</f>
        <v/>
      </c>
      <c r="AN614" s="165" t="str">
        <f>IFERROR(+VLOOKUP(AL614,インプットシート!$B:$Z,21,0),"")</f>
        <v/>
      </c>
      <c r="AO614">
        <v>109</v>
      </c>
      <c r="AP614" s="165" t="str">
        <f t="shared" si="172"/>
        <v>3年目委託費109</v>
      </c>
      <c r="AQ614" s="165" t="str">
        <f>IFERROR(+VLOOKUP(AP614,インプットシート!$B:$Z,25,0),"")</f>
        <v/>
      </c>
      <c r="AR614" s="165" t="str">
        <f>IFERROR(+VLOOKUP(AP614,インプットシート!$B:$Z,21,0),"")</f>
        <v/>
      </c>
      <c r="AS614">
        <v>109</v>
      </c>
      <c r="AT614" s="165" t="str">
        <f t="shared" si="173"/>
        <v>3年目雑役務費109</v>
      </c>
      <c r="AU614" s="165" t="str">
        <f>IFERROR(+VLOOKUP(AT614,インプットシート!$B:$Z,25,0),"")</f>
        <v/>
      </c>
      <c r="AV614" s="165" t="str">
        <f>IFERROR(+VLOOKUP(AT614,インプットシート!$B:$Z,21,0),"")</f>
        <v/>
      </c>
      <c r="AW614">
        <v>109</v>
      </c>
      <c r="AX614" s="165" t="str">
        <f t="shared" si="174"/>
        <v>3年目保険料109</v>
      </c>
      <c r="AY614" s="165" t="str">
        <f>IFERROR(+VLOOKUP(AX614,インプットシート!$B:$Z,25,0),"")</f>
        <v/>
      </c>
      <c r="AZ614" s="165" t="str">
        <f>IFERROR(+VLOOKUP(AX614,インプットシート!$B:$Z,21,0),"")</f>
        <v/>
      </c>
      <c r="BA614">
        <v>109</v>
      </c>
      <c r="BB614" s="165" t="str">
        <f t="shared" si="175"/>
        <v>3年目その他の経費109</v>
      </c>
      <c r="BC614" s="165" t="str">
        <f>IFERROR(+VLOOKUP(BB614,インプットシート!$B:$Z,25,0),"")</f>
        <v/>
      </c>
      <c r="BD614" s="165" t="str">
        <f>IFERROR(+VLOOKUP(BB614,インプットシート!$B:$Z,21,0),"")</f>
        <v/>
      </c>
      <c r="BE614">
        <v>109</v>
      </c>
      <c r="BF614" s="165" t="str">
        <f t="shared" si="176"/>
        <v>3年目参加費収入109</v>
      </c>
      <c r="BG614" s="165" t="str">
        <f>IFERROR(+VLOOKUP(BF614,インプットシート!$B:$Z,25,0),"")</f>
        <v/>
      </c>
      <c r="BH614" s="165" t="str">
        <f>IFERROR(+VLOOKUP(BF614,インプットシート!$B:$Z,21,0),"")</f>
        <v/>
      </c>
      <c r="BI614">
        <v>109</v>
      </c>
      <c r="BJ614" s="165" t="str">
        <f t="shared" si="177"/>
        <v>3年目寄付金・協賛金収入109</v>
      </c>
      <c r="BK614" s="165" t="str">
        <f>IFERROR(+VLOOKUP(BJ614,インプットシート!$B:$Z,25,0),"")</f>
        <v/>
      </c>
      <c r="BL614" s="165" t="str">
        <f>IFERROR(+VLOOKUP(BJ614,インプットシート!$B:$Z,21,0),"")</f>
        <v/>
      </c>
      <c r="BM614">
        <v>109</v>
      </c>
      <c r="BN614" s="165" t="str">
        <f t="shared" si="178"/>
        <v>3年目一般会計繰入金109</v>
      </c>
      <c r="BO614" s="165" t="str">
        <f>IFERROR(+VLOOKUP(BN614,インプットシート!$B:$Z,25,0),"")</f>
        <v/>
      </c>
      <c r="BP614" s="165" t="str">
        <f>IFERROR(+VLOOKUP(BN614,インプットシート!$B:$Z,21,0),"")</f>
        <v/>
      </c>
      <c r="BQ614">
        <v>109</v>
      </c>
      <c r="BR614" s="165" t="str">
        <f t="shared" si="179"/>
        <v>3年目賃金（職員）109</v>
      </c>
      <c r="BS614" s="165" t="str">
        <f>IFERROR(+VLOOKUP(BR614,インプットシート!$B:$Z,25,0),"")</f>
        <v/>
      </c>
      <c r="BT614" s="165" t="str">
        <f>IFERROR(+VLOOKUP(BR614,インプットシート!$B:$Z,21,0),"")</f>
        <v/>
      </c>
    </row>
    <row r="615" spans="1:72">
      <c r="A615">
        <v>110</v>
      </c>
      <c r="B615" s="165" t="str">
        <f t="shared" si="162"/>
        <v>3年目謝金110</v>
      </c>
      <c r="C615" s="165" t="str">
        <f>IFERROR(+VLOOKUP(B615,インプットシート!$B:$Z,25,0),"")</f>
        <v/>
      </c>
      <c r="D615" s="165" t="str">
        <f>IFERROR(+VLOOKUP(B615,インプットシート!$B:$Z,21,0),"")</f>
        <v/>
      </c>
      <c r="E615">
        <v>110</v>
      </c>
      <c r="F615" s="165" t="str">
        <f t="shared" si="163"/>
        <v>3年目旅費110</v>
      </c>
      <c r="G615" s="165" t="str">
        <f>IFERROR(+VLOOKUP(F615,インプットシート!$B:$Z,25,0),"")</f>
        <v/>
      </c>
      <c r="H615" s="165" t="str">
        <f>IFERROR(+VLOOKUP(F615,インプットシート!$B:$Z,21,0),"")</f>
        <v/>
      </c>
      <c r="I615">
        <v>110</v>
      </c>
      <c r="J615" s="165" t="str">
        <f t="shared" si="164"/>
        <v>3年目賃金（アルバイト）110</v>
      </c>
      <c r="K615" s="165" t="str">
        <f>IFERROR(+VLOOKUP(J615,インプットシート!$B:$Z,25,0),"")</f>
        <v/>
      </c>
      <c r="L615" s="165" t="str">
        <f>IFERROR(+VLOOKUP(J615,インプットシート!$B:$Z,21,0),"")</f>
        <v/>
      </c>
      <c r="M615">
        <v>110</v>
      </c>
      <c r="N615" s="165" t="str">
        <f t="shared" si="165"/>
        <v>3年目家賃110</v>
      </c>
      <c r="O615" s="165" t="str">
        <f>IFERROR(+VLOOKUP(N615,インプットシート!$B:$Z,25,0),"")</f>
        <v/>
      </c>
      <c r="P615" s="165" t="str">
        <f>IFERROR(+VLOOKUP(N615,インプットシート!$B:$Z,21,0),"")</f>
        <v/>
      </c>
      <c r="Q615">
        <v>110</v>
      </c>
      <c r="R615" s="165" t="str">
        <f t="shared" si="166"/>
        <v>3年目光熱水費110</v>
      </c>
      <c r="S615" s="165" t="str">
        <f>IFERROR(+VLOOKUP(R615,インプットシート!$B:$Z,25,0),"")</f>
        <v/>
      </c>
      <c r="T615" s="165" t="str">
        <f>IFERROR(+VLOOKUP(R615,インプットシート!$B:$Z,21,0),"")</f>
        <v/>
      </c>
      <c r="U615">
        <v>110</v>
      </c>
      <c r="V615" s="165" t="str">
        <f t="shared" si="167"/>
        <v>3年目備品購入費110</v>
      </c>
      <c r="W615" s="165" t="str">
        <f>IFERROR(+VLOOKUP(V615,インプットシート!$B:$Z,25,0),"")</f>
        <v/>
      </c>
      <c r="X615" s="165" t="str">
        <f>IFERROR(+VLOOKUP(V615,インプットシート!$B:$Z,21,0),"")</f>
        <v/>
      </c>
      <c r="Y615">
        <v>110</v>
      </c>
      <c r="Z615" s="165" t="str">
        <f t="shared" si="168"/>
        <v>3年目消耗品費110</v>
      </c>
      <c r="AA615" s="165" t="str">
        <f>IFERROR(+VLOOKUP(Z615,インプットシート!$B:$Z,25,0),"")</f>
        <v/>
      </c>
      <c r="AB615" s="165" t="str">
        <f>IFERROR(+VLOOKUP(Z615,インプットシート!$B:$Z,21,0),"")</f>
        <v/>
      </c>
      <c r="AC615">
        <v>110</v>
      </c>
      <c r="AD615" s="165" t="str">
        <f t="shared" si="169"/>
        <v>3年目借料損料110</v>
      </c>
      <c r="AE615" s="165" t="str">
        <f>IFERROR(+VLOOKUP(AD615,インプットシート!$B:$Z,25,0),"")</f>
        <v/>
      </c>
      <c r="AF615" s="165" t="str">
        <f>IFERROR(+VLOOKUP(AD615,インプットシート!$B:$Z,21,0),"")</f>
        <v/>
      </c>
      <c r="AG615">
        <v>110</v>
      </c>
      <c r="AH615" s="165" t="str">
        <f t="shared" si="170"/>
        <v>3年目印刷製本費110</v>
      </c>
      <c r="AI615" s="165" t="str">
        <f>IFERROR(+VLOOKUP(AH615,インプットシート!$B:$Z,25,0),"")</f>
        <v/>
      </c>
      <c r="AJ615" s="165" t="str">
        <f>IFERROR(+VLOOKUP(AH615,インプットシート!$B:$Z,21,0),"")</f>
        <v/>
      </c>
      <c r="AK615">
        <v>110</v>
      </c>
      <c r="AL615" s="165" t="str">
        <f t="shared" si="171"/>
        <v>3年目通信運搬費110</v>
      </c>
      <c r="AM615" s="165" t="str">
        <f>IFERROR(+VLOOKUP(AL615,インプットシート!$B:$Z,25,0),"")</f>
        <v/>
      </c>
      <c r="AN615" s="165" t="str">
        <f>IFERROR(+VLOOKUP(AL615,インプットシート!$B:$Z,21,0),"")</f>
        <v/>
      </c>
      <c r="AO615">
        <v>110</v>
      </c>
      <c r="AP615" s="165" t="str">
        <f t="shared" si="172"/>
        <v>3年目委託費110</v>
      </c>
      <c r="AQ615" s="165" t="str">
        <f>IFERROR(+VLOOKUP(AP615,インプットシート!$B:$Z,25,0),"")</f>
        <v/>
      </c>
      <c r="AR615" s="165" t="str">
        <f>IFERROR(+VLOOKUP(AP615,インプットシート!$B:$Z,21,0),"")</f>
        <v/>
      </c>
      <c r="AS615">
        <v>110</v>
      </c>
      <c r="AT615" s="165" t="str">
        <f t="shared" si="173"/>
        <v>3年目雑役務費110</v>
      </c>
      <c r="AU615" s="165" t="str">
        <f>IFERROR(+VLOOKUP(AT615,インプットシート!$B:$Z,25,0),"")</f>
        <v/>
      </c>
      <c r="AV615" s="165" t="str">
        <f>IFERROR(+VLOOKUP(AT615,インプットシート!$B:$Z,21,0),"")</f>
        <v/>
      </c>
      <c r="AW615">
        <v>110</v>
      </c>
      <c r="AX615" s="165" t="str">
        <f t="shared" si="174"/>
        <v>3年目保険料110</v>
      </c>
      <c r="AY615" s="165" t="str">
        <f>IFERROR(+VLOOKUP(AX615,インプットシート!$B:$Z,25,0),"")</f>
        <v/>
      </c>
      <c r="AZ615" s="165" t="str">
        <f>IFERROR(+VLOOKUP(AX615,インプットシート!$B:$Z,21,0),"")</f>
        <v/>
      </c>
      <c r="BA615">
        <v>110</v>
      </c>
      <c r="BB615" s="165" t="str">
        <f t="shared" si="175"/>
        <v>3年目その他の経費110</v>
      </c>
      <c r="BC615" s="165" t="str">
        <f>IFERROR(+VLOOKUP(BB615,インプットシート!$B:$Z,25,0),"")</f>
        <v/>
      </c>
      <c r="BD615" s="165" t="str">
        <f>IFERROR(+VLOOKUP(BB615,インプットシート!$B:$Z,21,0),"")</f>
        <v/>
      </c>
      <c r="BE615">
        <v>110</v>
      </c>
      <c r="BF615" s="165" t="str">
        <f t="shared" si="176"/>
        <v>3年目参加費収入110</v>
      </c>
      <c r="BG615" s="165" t="str">
        <f>IFERROR(+VLOOKUP(BF615,インプットシート!$B:$Z,25,0),"")</f>
        <v/>
      </c>
      <c r="BH615" s="165" t="str">
        <f>IFERROR(+VLOOKUP(BF615,インプットシート!$B:$Z,21,0),"")</f>
        <v/>
      </c>
      <c r="BI615">
        <v>110</v>
      </c>
      <c r="BJ615" s="165" t="str">
        <f t="shared" si="177"/>
        <v>3年目寄付金・協賛金収入110</v>
      </c>
      <c r="BK615" s="165" t="str">
        <f>IFERROR(+VLOOKUP(BJ615,インプットシート!$B:$Z,25,0),"")</f>
        <v/>
      </c>
      <c r="BL615" s="165" t="str">
        <f>IFERROR(+VLOOKUP(BJ615,インプットシート!$B:$Z,21,0),"")</f>
        <v/>
      </c>
      <c r="BM615">
        <v>110</v>
      </c>
      <c r="BN615" s="165" t="str">
        <f t="shared" si="178"/>
        <v>3年目一般会計繰入金110</v>
      </c>
      <c r="BO615" s="165" t="str">
        <f>IFERROR(+VLOOKUP(BN615,インプットシート!$B:$Z,25,0),"")</f>
        <v/>
      </c>
      <c r="BP615" s="165" t="str">
        <f>IFERROR(+VLOOKUP(BN615,インプットシート!$B:$Z,21,0),"")</f>
        <v/>
      </c>
      <c r="BQ615">
        <v>110</v>
      </c>
      <c r="BR615" s="165" t="str">
        <f t="shared" si="179"/>
        <v>3年目賃金（職員）110</v>
      </c>
      <c r="BS615" s="165" t="str">
        <f>IFERROR(+VLOOKUP(BR615,インプットシート!$B:$Z,25,0),"")</f>
        <v/>
      </c>
      <c r="BT615" s="165" t="str">
        <f>IFERROR(+VLOOKUP(BR615,インプットシート!$B:$Z,21,0),"")</f>
        <v/>
      </c>
    </row>
    <row r="616" spans="1:72">
      <c r="A616">
        <v>111</v>
      </c>
      <c r="B616" s="165" t="str">
        <f t="shared" si="162"/>
        <v>3年目謝金111</v>
      </c>
      <c r="C616" s="165" t="str">
        <f>IFERROR(+VLOOKUP(B616,インプットシート!$B:$Z,25,0),"")</f>
        <v/>
      </c>
      <c r="D616" s="165" t="str">
        <f>IFERROR(+VLOOKUP(B616,インプットシート!$B:$Z,21,0),"")</f>
        <v/>
      </c>
      <c r="E616">
        <v>111</v>
      </c>
      <c r="F616" s="165" t="str">
        <f t="shared" si="163"/>
        <v>3年目旅費111</v>
      </c>
      <c r="G616" s="165" t="str">
        <f>IFERROR(+VLOOKUP(F616,インプットシート!$B:$Z,25,0),"")</f>
        <v/>
      </c>
      <c r="H616" s="165" t="str">
        <f>IFERROR(+VLOOKUP(F616,インプットシート!$B:$Z,21,0),"")</f>
        <v/>
      </c>
      <c r="I616">
        <v>111</v>
      </c>
      <c r="J616" s="165" t="str">
        <f t="shared" si="164"/>
        <v>3年目賃金（アルバイト）111</v>
      </c>
      <c r="K616" s="165" t="str">
        <f>IFERROR(+VLOOKUP(J616,インプットシート!$B:$Z,25,0),"")</f>
        <v/>
      </c>
      <c r="L616" s="165" t="str">
        <f>IFERROR(+VLOOKUP(J616,インプットシート!$B:$Z,21,0),"")</f>
        <v/>
      </c>
      <c r="M616">
        <v>111</v>
      </c>
      <c r="N616" s="165" t="str">
        <f t="shared" si="165"/>
        <v>3年目家賃111</v>
      </c>
      <c r="O616" s="165" t="str">
        <f>IFERROR(+VLOOKUP(N616,インプットシート!$B:$Z,25,0),"")</f>
        <v/>
      </c>
      <c r="P616" s="165" t="str">
        <f>IFERROR(+VLOOKUP(N616,インプットシート!$B:$Z,21,0),"")</f>
        <v/>
      </c>
      <c r="Q616">
        <v>111</v>
      </c>
      <c r="R616" s="165" t="str">
        <f t="shared" si="166"/>
        <v>3年目光熱水費111</v>
      </c>
      <c r="S616" s="165" t="str">
        <f>IFERROR(+VLOOKUP(R616,インプットシート!$B:$Z,25,0),"")</f>
        <v/>
      </c>
      <c r="T616" s="165" t="str">
        <f>IFERROR(+VLOOKUP(R616,インプットシート!$B:$Z,21,0),"")</f>
        <v/>
      </c>
      <c r="U616">
        <v>111</v>
      </c>
      <c r="V616" s="165" t="str">
        <f t="shared" si="167"/>
        <v>3年目備品購入費111</v>
      </c>
      <c r="W616" s="165" t="str">
        <f>IFERROR(+VLOOKUP(V616,インプットシート!$B:$Z,25,0),"")</f>
        <v/>
      </c>
      <c r="X616" s="165" t="str">
        <f>IFERROR(+VLOOKUP(V616,インプットシート!$B:$Z,21,0),"")</f>
        <v/>
      </c>
      <c r="Y616">
        <v>111</v>
      </c>
      <c r="Z616" s="165" t="str">
        <f t="shared" si="168"/>
        <v>3年目消耗品費111</v>
      </c>
      <c r="AA616" s="165" t="str">
        <f>IFERROR(+VLOOKUP(Z616,インプットシート!$B:$Z,25,0),"")</f>
        <v/>
      </c>
      <c r="AB616" s="165" t="str">
        <f>IFERROR(+VLOOKUP(Z616,インプットシート!$B:$Z,21,0),"")</f>
        <v/>
      </c>
      <c r="AC616">
        <v>111</v>
      </c>
      <c r="AD616" s="165" t="str">
        <f t="shared" si="169"/>
        <v>3年目借料損料111</v>
      </c>
      <c r="AE616" s="165" t="str">
        <f>IFERROR(+VLOOKUP(AD616,インプットシート!$B:$Z,25,0),"")</f>
        <v/>
      </c>
      <c r="AF616" s="165" t="str">
        <f>IFERROR(+VLOOKUP(AD616,インプットシート!$B:$Z,21,0),"")</f>
        <v/>
      </c>
      <c r="AG616">
        <v>111</v>
      </c>
      <c r="AH616" s="165" t="str">
        <f t="shared" si="170"/>
        <v>3年目印刷製本費111</v>
      </c>
      <c r="AI616" s="165" t="str">
        <f>IFERROR(+VLOOKUP(AH616,インプットシート!$B:$Z,25,0),"")</f>
        <v/>
      </c>
      <c r="AJ616" s="165" t="str">
        <f>IFERROR(+VLOOKUP(AH616,インプットシート!$B:$Z,21,0),"")</f>
        <v/>
      </c>
      <c r="AK616">
        <v>111</v>
      </c>
      <c r="AL616" s="165" t="str">
        <f t="shared" si="171"/>
        <v>3年目通信運搬費111</v>
      </c>
      <c r="AM616" s="165" t="str">
        <f>IFERROR(+VLOOKUP(AL616,インプットシート!$B:$Z,25,0),"")</f>
        <v/>
      </c>
      <c r="AN616" s="165" t="str">
        <f>IFERROR(+VLOOKUP(AL616,インプットシート!$B:$Z,21,0),"")</f>
        <v/>
      </c>
      <c r="AO616">
        <v>111</v>
      </c>
      <c r="AP616" s="165" t="str">
        <f t="shared" si="172"/>
        <v>3年目委託費111</v>
      </c>
      <c r="AQ616" s="165" t="str">
        <f>IFERROR(+VLOOKUP(AP616,インプットシート!$B:$Z,25,0),"")</f>
        <v/>
      </c>
      <c r="AR616" s="165" t="str">
        <f>IFERROR(+VLOOKUP(AP616,インプットシート!$B:$Z,21,0),"")</f>
        <v/>
      </c>
      <c r="AS616">
        <v>111</v>
      </c>
      <c r="AT616" s="165" t="str">
        <f t="shared" si="173"/>
        <v>3年目雑役務費111</v>
      </c>
      <c r="AU616" s="165" t="str">
        <f>IFERROR(+VLOOKUP(AT616,インプットシート!$B:$Z,25,0),"")</f>
        <v/>
      </c>
      <c r="AV616" s="165" t="str">
        <f>IFERROR(+VLOOKUP(AT616,インプットシート!$B:$Z,21,0),"")</f>
        <v/>
      </c>
      <c r="AW616">
        <v>111</v>
      </c>
      <c r="AX616" s="165" t="str">
        <f t="shared" si="174"/>
        <v>3年目保険料111</v>
      </c>
      <c r="AY616" s="165" t="str">
        <f>IFERROR(+VLOOKUP(AX616,インプットシート!$B:$Z,25,0),"")</f>
        <v/>
      </c>
      <c r="AZ616" s="165" t="str">
        <f>IFERROR(+VLOOKUP(AX616,インプットシート!$B:$Z,21,0),"")</f>
        <v/>
      </c>
      <c r="BA616">
        <v>111</v>
      </c>
      <c r="BB616" s="165" t="str">
        <f t="shared" si="175"/>
        <v>3年目その他の経費111</v>
      </c>
      <c r="BC616" s="165" t="str">
        <f>IFERROR(+VLOOKUP(BB616,インプットシート!$B:$Z,25,0),"")</f>
        <v/>
      </c>
      <c r="BD616" s="165" t="str">
        <f>IFERROR(+VLOOKUP(BB616,インプットシート!$B:$Z,21,0),"")</f>
        <v/>
      </c>
      <c r="BE616">
        <v>111</v>
      </c>
      <c r="BF616" s="165" t="str">
        <f t="shared" si="176"/>
        <v>3年目参加費収入111</v>
      </c>
      <c r="BG616" s="165" t="str">
        <f>IFERROR(+VLOOKUP(BF616,インプットシート!$B:$Z,25,0),"")</f>
        <v/>
      </c>
      <c r="BH616" s="165" t="str">
        <f>IFERROR(+VLOOKUP(BF616,インプットシート!$B:$Z,21,0),"")</f>
        <v/>
      </c>
      <c r="BI616">
        <v>111</v>
      </c>
      <c r="BJ616" s="165" t="str">
        <f t="shared" si="177"/>
        <v>3年目寄付金・協賛金収入111</v>
      </c>
      <c r="BK616" s="165" t="str">
        <f>IFERROR(+VLOOKUP(BJ616,インプットシート!$B:$Z,25,0),"")</f>
        <v/>
      </c>
      <c r="BL616" s="165" t="str">
        <f>IFERROR(+VLOOKUP(BJ616,インプットシート!$B:$Z,21,0),"")</f>
        <v/>
      </c>
      <c r="BM616">
        <v>111</v>
      </c>
      <c r="BN616" s="165" t="str">
        <f t="shared" si="178"/>
        <v>3年目一般会計繰入金111</v>
      </c>
      <c r="BO616" s="165" t="str">
        <f>IFERROR(+VLOOKUP(BN616,インプットシート!$B:$Z,25,0),"")</f>
        <v/>
      </c>
      <c r="BP616" s="165" t="str">
        <f>IFERROR(+VLOOKUP(BN616,インプットシート!$B:$Z,21,0),"")</f>
        <v/>
      </c>
      <c r="BQ616">
        <v>111</v>
      </c>
      <c r="BR616" s="165" t="str">
        <f t="shared" si="179"/>
        <v>3年目賃金（職員）111</v>
      </c>
      <c r="BS616" s="165" t="str">
        <f>IFERROR(+VLOOKUP(BR616,インプットシート!$B:$Z,25,0),"")</f>
        <v/>
      </c>
      <c r="BT616" s="165" t="str">
        <f>IFERROR(+VLOOKUP(BR616,インプットシート!$B:$Z,21,0),"")</f>
        <v/>
      </c>
    </row>
    <row r="617" spans="1:72">
      <c r="A617">
        <v>112</v>
      </c>
      <c r="B617" s="165" t="str">
        <f t="shared" si="162"/>
        <v>3年目謝金112</v>
      </c>
      <c r="C617" s="165" t="str">
        <f>IFERROR(+VLOOKUP(B617,インプットシート!$B:$Z,25,0),"")</f>
        <v/>
      </c>
      <c r="D617" s="165" t="str">
        <f>IFERROR(+VLOOKUP(B617,インプットシート!$B:$Z,21,0),"")</f>
        <v/>
      </c>
      <c r="E617">
        <v>112</v>
      </c>
      <c r="F617" s="165" t="str">
        <f t="shared" si="163"/>
        <v>3年目旅費112</v>
      </c>
      <c r="G617" s="165" t="str">
        <f>IFERROR(+VLOOKUP(F617,インプットシート!$B:$Z,25,0),"")</f>
        <v/>
      </c>
      <c r="H617" s="165" t="str">
        <f>IFERROR(+VLOOKUP(F617,インプットシート!$B:$Z,21,0),"")</f>
        <v/>
      </c>
      <c r="I617">
        <v>112</v>
      </c>
      <c r="J617" s="165" t="str">
        <f t="shared" si="164"/>
        <v>3年目賃金（アルバイト）112</v>
      </c>
      <c r="K617" s="165" t="str">
        <f>IFERROR(+VLOOKUP(J617,インプットシート!$B:$Z,25,0),"")</f>
        <v/>
      </c>
      <c r="L617" s="165" t="str">
        <f>IFERROR(+VLOOKUP(J617,インプットシート!$B:$Z,21,0),"")</f>
        <v/>
      </c>
      <c r="M617">
        <v>112</v>
      </c>
      <c r="N617" s="165" t="str">
        <f t="shared" si="165"/>
        <v>3年目家賃112</v>
      </c>
      <c r="O617" s="165" t="str">
        <f>IFERROR(+VLOOKUP(N617,インプットシート!$B:$Z,25,0),"")</f>
        <v/>
      </c>
      <c r="P617" s="165" t="str">
        <f>IFERROR(+VLOOKUP(N617,インプットシート!$B:$Z,21,0),"")</f>
        <v/>
      </c>
      <c r="Q617">
        <v>112</v>
      </c>
      <c r="R617" s="165" t="str">
        <f t="shared" si="166"/>
        <v>3年目光熱水費112</v>
      </c>
      <c r="S617" s="165" t="str">
        <f>IFERROR(+VLOOKUP(R617,インプットシート!$B:$Z,25,0),"")</f>
        <v/>
      </c>
      <c r="T617" s="165" t="str">
        <f>IFERROR(+VLOOKUP(R617,インプットシート!$B:$Z,21,0),"")</f>
        <v/>
      </c>
      <c r="U617">
        <v>112</v>
      </c>
      <c r="V617" s="165" t="str">
        <f t="shared" si="167"/>
        <v>3年目備品購入費112</v>
      </c>
      <c r="W617" s="165" t="str">
        <f>IFERROR(+VLOOKUP(V617,インプットシート!$B:$Z,25,0),"")</f>
        <v/>
      </c>
      <c r="X617" s="165" t="str">
        <f>IFERROR(+VLOOKUP(V617,インプットシート!$B:$Z,21,0),"")</f>
        <v/>
      </c>
      <c r="Y617">
        <v>112</v>
      </c>
      <c r="Z617" s="165" t="str">
        <f t="shared" si="168"/>
        <v>3年目消耗品費112</v>
      </c>
      <c r="AA617" s="165" t="str">
        <f>IFERROR(+VLOOKUP(Z617,インプットシート!$B:$Z,25,0),"")</f>
        <v/>
      </c>
      <c r="AB617" s="165" t="str">
        <f>IFERROR(+VLOOKUP(Z617,インプットシート!$B:$Z,21,0),"")</f>
        <v/>
      </c>
      <c r="AC617">
        <v>112</v>
      </c>
      <c r="AD617" s="165" t="str">
        <f t="shared" si="169"/>
        <v>3年目借料損料112</v>
      </c>
      <c r="AE617" s="165" t="str">
        <f>IFERROR(+VLOOKUP(AD617,インプットシート!$B:$Z,25,0),"")</f>
        <v/>
      </c>
      <c r="AF617" s="165" t="str">
        <f>IFERROR(+VLOOKUP(AD617,インプットシート!$B:$Z,21,0),"")</f>
        <v/>
      </c>
      <c r="AG617">
        <v>112</v>
      </c>
      <c r="AH617" s="165" t="str">
        <f t="shared" si="170"/>
        <v>3年目印刷製本費112</v>
      </c>
      <c r="AI617" s="165" t="str">
        <f>IFERROR(+VLOOKUP(AH617,インプットシート!$B:$Z,25,0),"")</f>
        <v/>
      </c>
      <c r="AJ617" s="165" t="str">
        <f>IFERROR(+VLOOKUP(AH617,インプットシート!$B:$Z,21,0),"")</f>
        <v/>
      </c>
      <c r="AK617">
        <v>112</v>
      </c>
      <c r="AL617" s="165" t="str">
        <f t="shared" si="171"/>
        <v>3年目通信運搬費112</v>
      </c>
      <c r="AM617" s="165" t="str">
        <f>IFERROR(+VLOOKUP(AL617,インプットシート!$B:$Z,25,0),"")</f>
        <v/>
      </c>
      <c r="AN617" s="165" t="str">
        <f>IFERROR(+VLOOKUP(AL617,インプットシート!$B:$Z,21,0),"")</f>
        <v/>
      </c>
      <c r="AO617">
        <v>112</v>
      </c>
      <c r="AP617" s="165" t="str">
        <f t="shared" si="172"/>
        <v>3年目委託費112</v>
      </c>
      <c r="AQ617" s="165" t="str">
        <f>IFERROR(+VLOOKUP(AP617,インプットシート!$B:$Z,25,0),"")</f>
        <v/>
      </c>
      <c r="AR617" s="165" t="str">
        <f>IFERROR(+VLOOKUP(AP617,インプットシート!$B:$Z,21,0),"")</f>
        <v/>
      </c>
      <c r="AS617">
        <v>112</v>
      </c>
      <c r="AT617" s="165" t="str">
        <f t="shared" si="173"/>
        <v>3年目雑役務費112</v>
      </c>
      <c r="AU617" s="165" t="str">
        <f>IFERROR(+VLOOKUP(AT617,インプットシート!$B:$Z,25,0),"")</f>
        <v/>
      </c>
      <c r="AV617" s="165" t="str">
        <f>IFERROR(+VLOOKUP(AT617,インプットシート!$B:$Z,21,0),"")</f>
        <v/>
      </c>
      <c r="AW617">
        <v>112</v>
      </c>
      <c r="AX617" s="165" t="str">
        <f t="shared" si="174"/>
        <v>3年目保険料112</v>
      </c>
      <c r="AY617" s="165" t="str">
        <f>IFERROR(+VLOOKUP(AX617,インプットシート!$B:$Z,25,0),"")</f>
        <v/>
      </c>
      <c r="AZ617" s="165" t="str">
        <f>IFERROR(+VLOOKUP(AX617,インプットシート!$B:$Z,21,0),"")</f>
        <v/>
      </c>
      <c r="BA617">
        <v>112</v>
      </c>
      <c r="BB617" s="165" t="str">
        <f t="shared" si="175"/>
        <v>3年目その他の経費112</v>
      </c>
      <c r="BC617" s="165" t="str">
        <f>IFERROR(+VLOOKUP(BB617,インプットシート!$B:$Z,25,0),"")</f>
        <v/>
      </c>
      <c r="BD617" s="165" t="str">
        <f>IFERROR(+VLOOKUP(BB617,インプットシート!$B:$Z,21,0),"")</f>
        <v/>
      </c>
      <c r="BE617">
        <v>112</v>
      </c>
      <c r="BF617" s="165" t="str">
        <f t="shared" si="176"/>
        <v>3年目参加費収入112</v>
      </c>
      <c r="BG617" s="165" t="str">
        <f>IFERROR(+VLOOKUP(BF617,インプットシート!$B:$Z,25,0),"")</f>
        <v/>
      </c>
      <c r="BH617" s="165" t="str">
        <f>IFERROR(+VLOOKUP(BF617,インプットシート!$B:$Z,21,0),"")</f>
        <v/>
      </c>
      <c r="BI617">
        <v>112</v>
      </c>
      <c r="BJ617" s="165" t="str">
        <f t="shared" si="177"/>
        <v>3年目寄付金・協賛金収入112</v>
      </c>
      <c r="BK617" s="165" t="str">
        <f>IFERROR(+VLOOKUP(BJ617,インプットシート!$B:$Z,25,0),"")</f>
        <v/>
      </c>
      <c r="BL617" s="165" t="str">
        <f>IFERROR(+VLOOKUP(BJ617,インプットシート!$B:$Z,21,0),"")</f>
        <v/>
      </c>
      <c r="BM617">
        <v>112</v>
      </c>
      <c r="BN617" s="165" t="str">
        <f t="shared" si="178"/>
        <v>3年目一般会計繰入金112</v>
      </c>
      <c r="BO617" s="165" t="str">
        <f>IFERROR(+VLOOKUP(BN617,インプットシート!$B:$Z,25,0),"")</f>
        <v/>
      </c>
      <c r="BP617" s="165" t="str">
        <f>IFERROR(+VLOOKUP(BN617,インプットシート!$B:$Z,21,0),"")</f>
        <v/>
      </c>
      <c r="BQ617">
        <v>112</v>
      </c>
      <c r="BR617" s="165" t="str">
        <f t="shared" si="179"/>
        <v>3年目賃金（職員）112</v>
      </c>
      <c r="BS617" s="165" t="str">
        <f>IFERROR(+VLOOKUP(BR617,インプットシート!$B:$Z,25,0),"")</f>
        <v/>
      </c>
      <c r="BT617" s="165" t="str">
        <f>IFERROR(+VLOOKUP(BR617,インプットシート!$B:$Z,21,0),"")</f>
        <v/>
      </c>
    </row>
    <row r="618" spans="1:72">
      <c r="A618">
        <v>113</v>
      </c>
      <c r="B618" s="165" t="str">
        <f t="shared" si="162"/>
        <v>3年目謝金113</v>
      </c>
      <c r="C618" s="165" t="str">
        <f>IFERROR(+VLOOKUP(B618,インプットシート!$B:$Z,25,0),"")</f>
        <v/>
      </c>
      <c r="D618" s="165" t="str">
        <f>IFERROR(+VLOOKUP(B618,インプットシート!$B:$Z,21,0),"")</f>
        <v/>
      </c>
      <c r="E618">
        <v>113</v>
      </c>
      <c r="F618" s="165" t="str">
        <f t="shared" si="163"/>
        <v>3年目旅費113</v>
      </c>
      <c r="G618" s="165" t="str">
        <f>IFERROR(+VLOOKUP(F618,インプットシート!$B:$Z,25,0),"")</f>
        <v/>
      </c>
      <c r="H618" s="165" t="str">
        <f>IFERROR(+VLOOKUP(F618,インプットシート!$B:$Z,21,0),"")</f>
        <v/>
      </c>
      <c r="I618">
        <v>113</v>
      </c>
      <c r="J618" s="165" t="str">
        <f t="shared" si="164"/>
        <v>3年目賃金（アルバイト）113</v>
      </c>
      <c r="K618" s="165" t="str">
        <f>IFERROR(+VLOOKUP(J618,インプットシート!$B:$Z,25,0),"")</f>
        <v/>
      </c>
      <c r="L618" s="165" t="str">
        <f>IFERROR(+VLOOKUP(J618,インプットシート!$B:$Z,21,0),"")</f>
        <v/>
      </c>
      <c r="M618">
        <v>113</v>
      </c>
      <c r="N618" s="165" t="str">
        <f t="shared" si="165"/>
        <v>3年目家賃113</v>
      </c>
      <c r="O618" s="165" t="str">
        <f>IFERROR(+VLOOKUP(N618,インプットシート!$B:$Z,25,0),"")</f>
        <v/>
      </c>
      <c r="P618" s="165" t="str">
        <f>IFERROR(+VLOOKUP(N618,インプットシート!$B:$Z,21,0),"")</f>
        <v/>
      </c>
      <c r="Q618">
        <v>113</v>
      </c>
      <c r="R618" s="165" t="str">
        <f t="shared" si="166"/>
        <v>3年目光熱水費113</v>
      </c>
      <c r="S618" s="165" t="str">
        <f>IFERROR(+VLOOKUP(R618,インプットシート!$B:$Z,25,0),"")</f>
        <v/>
      </c>
      <c r="T618" s="165" t="str">
        <f>IFERROR(+VLOOKUP(R618,インプットシート!$B:$Z,21,0),"")</f>
        <v/>
      </c>
      <c r="U618">
        <v>113</v>
      </c>
      <c r="V618" s="165" t="str">
        <f t="shared" si="167"/>
        <v>3年目備品購入費113</v>
      </c>
      <c r="W618" s="165" t="str">
        <f>IFERROR(+VLOOKUP(V618,インプットシート!$B:$Z,25,0),"")</f>
        <v/>
      </c>
      <c r="X618" s="165" t="str">
        <f>IFERROR(+VLOOKUP(V618,インプットシート!$B:$Z,21,0),"")</f>
        <v/>
      </c>
      <c r="Y618">
        <v>113</v>
      </c>
      <c r="Z618" s="165" t="str">
        <f t="shared" si="168"/>
        <v>3年目消耗品費113</v>
      </c>
      <c r="AA618" s="165" t="str">
        <f>IFERROR(+VLOOKUP(Z618,インプットシート!$B:$Z,25,0),"")</f>
        <v/>
      </c>
      <c r="AB618" s="165" t="str">
        <f>IFERROR(+VLOOKUP(Z618,インプットシート!$B:$Z,21,0),"")</f>
        <v/>
      </c>
      <c r="AC618">
        <v>113</v>
      </c>
      <c r="AD618" s="165" t="str">
        <f t="shared" si="169"/>
        <v>3年目借料損料113</v>
      </c>
      <c r="AE618" s="165" t="str">
        <f>IFERROR(+VLOOKUP(AD618,インプットシート!$B:$Z,25,0),"")</f>
        <v/>
      </c>
      <c r="AF618" s="165" t="str">
        <f>IFERROR(+VLOOKUP(AD618,インプットシート!$B:$Z,21,0),"")</f>
        <v/>
      </c>
      <c r="AG618">
        <v>113</v>
      </c>
      <c r="AH618" s="165" t="str">
        <f t="shared" si="170"/>
        <v>3年目印刷製本費113</v>
      </c>
      <c r="AI618" s="165" t="str">
        <f>IFERROR(+VLOOKUP(AH618,インプットシート!$B:$Z,25,0),"")</f>
        <v/>
      </c>
      <c r="AJ618" s="165" t="str">
        <f>IFERROR(+VLOOKUP(AH618,インプットシート!$B:$Z,21,0),"")</f>
        <v/>
      </c>
      <c r="AK618">
        <v>113</v>
      </c>
      <c r="AL618" s="165" t="str">
        <f t="shared" si="171"/>
        <v>3年目通信運搬費113</v>
      </c>
      <c r="AM618" s="165" t="str">
        <f>IFERROR(+VLOOKUP(AL618,インプットシート!$B:$Z,25,0),"")</f>
        <v/>
      </c>
      <c r="AN618" s="165" t="str">
        <f>IFERROR(+VLOOKUP(AL618,インプットシート!$B:$Z,21,0),"")</f>
        <v/>
      </c>
      <c r="AO618">
        <v>113</v>
      </c>
      <c r="AP618" s="165" t="str">
        <f t="shared" si="172"/>
        <v>3年目委託費113</v>
      </c>
      <c r="AQ618" s="165" t="str">
        <f>IFERROR(+VLOOKUP(AP618,インプットシート!$B:$Z,25,0),"")</f>
        <v/>
      </c>
      <c r="AR618" s="165" t="str">
        <f>IFERROR(+VLOOKUP(AP618,インプットシート!$B:$Z,21,0),"")</f>
        <v/>
      </c>
      <c r="AS618">
        <v>113</v>
      </c>
      <c r="AT618" s="165" t="str">
        <f t="shared" si="173"/>
        <v>3年目雑役務費113</v>
      </c>
      <c r="AU618" s="165" t="str">
        <f>IFERROR(+VLOOKUP(AT618,インプットシート!$B:$Z,25,0),"")</f>
        <v/>
      </c>
      <c r="AV618" s="165" t="str">
        <f>IFERROR(+VLOOKUP(AT618,インプットシート!$B:$Z,21,0),"")</f>
        <v/>
      </c>
      <c r="AW618">
        <v>113</v>
      </c>
      <c r="AX618" s="165" t="str">
        <f t="shared" si="174"/>
        <v>3年目保険料113</v>
      </c>
      <c r="AY618" s="165" t="str">
        <f>IFERROR(+VLOOKUP(AX618,インプットシート!$B:$Z,25,0),"")</f>
        <v/>
      </c>
      <c r="AZ618" s="165" t="str">
        <f>IFERROR(+VLOOKUP(AX618,インプットシート!$B:$Z,21,0),"")</f>
        <v/>
      </c>
      <c r="BA618">
        <v>113</v>
      </c>
      <c r="BB618" s="165" t="str">
        <f t="shared" si="175"/>
        <v>3年目その他の経費113</v>
      </c>
      <c r="BC618" s="165" t="str">
        <f>IFERROR(+VLOOKUP(BB618,インプットシート!$B:$Z,25,0),"")</f>
        <v/>
      </c>
      <c r="BD618" s="165" t="str">
        <f>IFERROR(+VLOOKUP(BB618,インプットシート!$B:$Z,21,0),"")</f>
        <v/>
      </c>
      <c r="BE618">
        <v>113</v>
      </c>
      <c r="BF618" s="165" t="str">
        <f t="shared" si="176"/>
        <v>3年目参加費収入113</v>
      </c>
      <c r="BG618" s="165" t="str">
        <f>IFERROR(+VLOOKUP(BF618,インプットシート!$B:$Z,25,0),"")</f>
        <v/>
      </c>
      <c r="BH618" s="165" t="str">
        <f>IFERROR(+VLOOKUP(BF618,インプットシート!$B:$Z,21,0),"")</f>
        <v/>
      </c>
      <c r="BI618">
        <v>113</v>
      </c>
      <c r="BJ618" s="165" t="str">
        <f t="shared" si="177"/>
        <v>3年目寄付金・協賛金収入113</v>
      </c>
      <c r="BK618" s="165" t="str">
        <f>IFERROR(+VLOOKUP(BJ618,インプットシート!$B:$Z,25,0),"")</f>
        <v/>
      </c>
      <c r="BL618" s="165" t="str">
        <f>IFERROR(+VLOOKUP(BJ618,インプットシート!$B:$Z,21,0),"")</f>
        <v/>
      </c>
      <c r="BM618">
        <v>113</v>
      </c>
      <c r="BN618" s="165" t="str">
        <f t="shared" si="178"/>
        <v>3年目一般会計繰入金113</v>
      </c>
      <c r="BO618" s="165" t="str">
        <f>IFERROR(+VLOOKUP(BN618,インプットシート!$B:$Z,25,0),"")</f>
        <v/>
      </c>
      <c r="BP618" s="165" t="str">
        <f>IFERROR(+VLOOKUP(BN618,インプットシート!$B:$Z,21,0),"")</f>
        <v/>
      </c>
      <c r="BQ618">
        <v>113</v>
      </c>
      <c r="BR618" s="165" t="str">
        <f t="shared" si="179"/>
        <v>3年目賃金（職員）113</v>
      </c>
      <c r="BS618" s="165" t="str">
        <f>IFERROR(+VLOOKUP(BR618,インプットシート!$B:$Z,25,0),"")</f>
        <v/>
      </c>
      <c r="BT618" s="165" t="str">
        <f>IFERROR(+VLOOKUP(BR618,インプットシート!$B:$Z,21,0),"")</f>
        <v/>
      </c>
    </row>
    <row r="619" spans="1:72">
      <c r="A619">
        <v>114</v>
      </c>
      <c r="B619" s="165" t="str">
        <f t="shared" si="162"/>
        <v>3年目謝金114</v>
      </c>
      <c r="C619" s="165" t="str">
        <f>IFERROR(+VLOOKUP(B619,インプットシート!$B:$Z,25,0),"")</f>
        <v/>
      </c>
      <c r="D619" s="165" t="str">
        <f>IFERROR(+VLOOKUP(B619,インプットシート!$B:$Z,21,0),"")</f>
        <v/>
      </c>
      <c r="E619">
        <v>114</v>
      </c>
      <c r="F619" s="165" t="str">
        <f t="shared" si="163"/>
        <v>3年目旅費114</v>
      </c>
      <c r="G619" s="165" t="str">
        <f>IFERROR(+VLOOKUP(F619,インプットシート!$B:$Z,25,0),"")</f>
        <v/>
      </c>
      <c r="H619" s="165" t="str">
        <f>IFERROR(+VLOOKUP(F619,インプットシート!$B:$Z,21,0),"")</f>
        <v/>
      </c>
      <c r="I619">
        <v>114</v>
      </c>
      <c r="J619" s="165" t="str">
        <f t="shared" si="164"/>
        <v>3年目賃金（アルバイト）114</v>
      </c>
      <c r="K619" s="165" t="str">
        <f>IFERROR(+VLOOKUP(J619,インプットシート!$B:$Z,25,0),"")</f>
        <v/>
      </c>
      <c r="L619" s="165" t="str">
        <f>IFERROR(+VLOOKUP(J619,インプットシート!$B:$Z,21,0),"")</f>
        <v/>
      </c>
      <c r="M619">
        <v>114</v>
      </c>
      <c r="N619" s="165" t="str">
        <f t="shared" si="165"/>
        <v>3年目家賃114</v>
      </c>
      <c r="O619" s="165" t="str">
        <f>IFERROR(+VLOOKUP(N619,インプットシート!$B:$Z,25,0),"")</f>
        <v/>
      </c>
      <c r="P619" s="165" t="str">
        <f>IFERROR(+VLOOKUP(N619,インプットシート!$B:$Z,21,0),"")</f>
        <v/>
      </c>
      <c r="Q619">
        <v>114</v>
      </c>
      <c r="R619" s="165" t="str">
        <f t="shared" si="166"/>
        <v>3年目光熱水費114</v>
      </c>
      <c r="S619" s="165" t="str">
        <f>IFERROR(+VLOOKUP(R619,インプットシート!$B:$Z,25,0),"")</f>
        <v/>
      </c>
      <c r="T619" s="165" t="str">
        <f>IFERROR(+VLOOKUP(R619,インプットシート!$B:$Z,21,0),"")</f>
        <v/>
      </c>
      <c r="U619">
        <v>114</v>
      </c>
      <c r="V619" s="165" t="str">
        <f t="shared" si="167"/>
        <v>3年目備品購入費114</v>
      </c>
      <c r="W619" s="165" t="str">
        <f>IFERROR(+VLOOKUP(V619,インプットシート!$B:$Z,25,0),"")</f>
        <v/>
      </c>
      <c r="X619" s="165" t="str">
        <f>IFERROR(+VLOOKUP(V619,インプットシート!$B:$Z,21,0),"")</f>
        <v/>
      </c>
      <c r="Y619">
        <v>114</v>
      </c>
      <c r="Z619" s="165" t="str">
        <f t="shared" si="168"/>
        <v>3年目消耗品費114</v>
      </c>
      <c r="AA619" s="165" t="str">
        <f>IFERROR(+VLOOKUP(Z619,インプットシート!$B:$Z,25,0),"")</f>
        <v/>
      </c>
      <c r="AB619" s="165" t="str">
        <f>IFERROR(+VLOOKUP(Z619,インプットシート!$B:$Z,21,0),"")</f>
        <v/>
      </c>
      <c r="AC619">
        <v>114</v>
      </c>
      <c r="AD619" s="165" t="str">
        <f t="shared" si="169"/>
        <v>3年目借料損料114</v>
      </c>
      <c r="AE619" s="165" t="str">
        <f>IFERROR(+VLOOKUP(AD619,インプットシート!$B:$Z,25,0),"")</f>
        <v/>
      </c>
      <c r="AF619" s="165" t="str">
        <f>IFERROR(+VLOOKUP(AD619,インプットシート!$B:$Z,21,0),"")</f>
        <v/>
      </c>
      <c r="AG619">
        <v>114</v>
      </c>
      <c r="AH619" s="165" t="str">
        <f t="shared" si="170"/>
        <v>3年目印刷製本費114</v>
      </c>
      <c r="AI619" s="165" t="str">
        <f>IFERROR(+VLOOKUP(AH619,インプットシート!$B:$Z,25,0),"")</f>
        <v/>
      </c>
      <c r="AJ619" s="165" t="str">
        <f>IFERROR(+VLOOKUP(AH619,インプットシート!$B:$Z,21,0),"")</f>
        <v/>
      </c>
      <c r="AK619">
        <v>114</v>
      </c>
      <c r="AL619" s="165" t="str">
        <f t="shared" si="171"/>
        <v>3年目通信運搬費114</v>
      </c>
      <c r="AM619" s="165" t="str">
        <f>IFERROR(+VLOOKUP(AL619,インプットシート!$B:$Z,25,0),"")</f>
        <v/>
      </c>
      <c r="AN619" s="165" t="str">
        <f>IFERROR(+VLOOKUP(AL619,インプットシート!$B:$Z,21,0),"")</f>
        <v/>
      </c>
      <c r="AO619">
        <v>114</v>
      </c>
      <c r="AP619" s="165" t="str">
        <f t="shared" si="172"/>
        <v>3年目委託費114</v>
      </c>
      <c r="AQ619" s="165" t="str">
        <f>IFERROR(+VLOOKUP(AP619,インプットシート!$B:$Z,25,0),"")</f>
        <v/>
      </c>
      <c r="AR619" s="165" t="str">
        <f>IFERROR(+VLOOKUP(AP619,インプットシート!$B:$Z,21,0),"")</f>
        <v/>
      </c>
      <c r="AS619">
        <v>114</v>
      </c>
      <c r="AT619" s="165" t="str">
        <f t="shared" si="173"/>
        <v>3年目雑役務費114</v>
      </c>
      <c r="AU619" s="165" t="str">
        <f>IFERROR(+VLOOKUP(AT619,インプットシート!$B:$Z,25,0),"")</f>
        <v/>
      </c>
      <c r="AV619" s="165" t="str">
        <f>IFERROR(+VLOOKUP(AT619,インプットシート!$B:$Z,21,0),"")</f>
        <v/>
      </c>
      <c r="AW619">
        <v>114</v>
      </c>
      <c r="AX619" s="165" t="str">
        <f t="shared" si="174"/>
        <v>3年目保険料114</v>
      </c>
      <c r="AY619" s="165" t="str">
        <f>IFERROR(+VLOOKUP(AX619,インプットシート!$B:$Z,25,0),"")</f>
        <v/>
      </c>
      <c r="AZ619" s="165" t="str">
        <f>IFERROR(+VLOOKUP(AX619,インプットシート!$B:$Z,21,0),"")</f>
        <v/>
      </c>
      <c r="BA619">
        <v>114</v>
      </c>
      <c r="BB619" s="165" t="str">
        <f t="shared" si="175"/>
        <v>3年目その他の経費114</v>
      </c>
      <c r="BC619" s="165" t="str">
        <f>IFERROR(+VLOOKUP(BB619,インプットシート!$B:$Z,25,0),"")</f>
        <v/>
      </c>
      <c r="BD619" s="165" t="str">
        <f>IFERROR(+VLOOKUP(BB619,インプットシート!$B:$Z,21,0),"")</f>
        <v/>
      </c>
      <c r="BE619">
        <v>114</v>
      </c>
      <c r="BF619" s="165" t="str">
        <f t="shared" si="176"/>
        <v>3年目参加費収入114</v>
      </c>
      <c r="BG619" s="165" t="str">
        <f>IFERROR(+VLOOKUP(BF619,インプットシート!$B:$Z,25,0),"")</f>
        <v/>
      </c>
      <c r="BH619" s="165" t="str">
        <f>IFERROR(+VLOOKUP(BF619,インプットシート!$B:$Z,21,0),"")</f>
        <v/>
      </c>
      <c r="BI619">
        <v>114</v>
      </c>
      <c r="BJ619" s="165" t="str">
        <f t="shared" si="177"/>
        <v>3年目寄付金・協賛金収入114</v>
      </c>
      <c r="BK619" s="165" t="str">
        <f>IFERROR(+VLOOKUP(BJ619,インプットシート!$B:$Z,25,0),"")</f>
        <v/>
      </c>
      <c r="BL619" s="165" t="str">
        <f>IFERROR(+VLOOKUP(BJ619,インプットシート!$B:$Z,21,0),"")</f>
        <v/>
      </c>
      <c r="BM619">
        <v>114</v>
      </c>
      <c r="BN619" s="165" t="str">
        <f t="shared" si="178"/>
        <v>3年目一般会計繰入金114</v>
      </c>
      <c r="BO619" s="165" t="str">
        <f>IFERROR(+VLOOKUP(BN619,インプットシート!$B:$Z,25,0),"")</f>
        <v/>
      </c>
      <c r="BP619" s="165" t="str">
        <f>IFERROR(+VLOOKUP(BN619,インプットシート!$B:$Z,21,0),"")</f>
        <v/>
      </c>
      <c r="BQ619">
        <v>114</v>
      </c>
      <c r="BR619" s="165" t="str">
        <f t="shared" si="179"/>
        <v>3年目賃金（職員）114</v>
      </c>
      <c r="BS619" s="165" t="str">
        <f>IFERROR(+VLOOKUP(BR619,インプットシート!$B:$Z,25,0),"")</f>
        <v/>
      </c>
      <c r="BT619" s="165" t="str">
        <f>IFERROR(+VLOOKUP(BR619,インプットシート!$B:$Z,21,0),"")</f>
        <v/>
      </c>
    </row>
    <row r="620" spans="1:72">
      <c r="A620">
        <v>115</v>
      </c>
      <c r="B620" s="165" t="str">
        <f t="shared" si="162"/>
        <v>3年目謝金115</v>
      </c>
      <c r="C620" s="165" t="str">
        <f>IFERROR(+VLOOKUP(B620,インプットシート!$B:$Z,25,0),"")</f>
        <v/>
      </c>
      <c r="D620" s="165" t="str">
        <f>IFERROR(+VLOOKUP(B620,インプットシート!$B:$Z,21,0),"")</f>
        <v/>
      </c>
      <c r="E620">
        <v>115</v>
      </c>
      <c r="F620" s="165" t="str">
        <f t="shared" si="163"/>
        <v>3年目旅費115</v>
      </c>
      <c r="G620" s="165" t="str">
        <f>IFERROR(+VLOOKUP(F620,インプットシート!$B:$Z,25,0),"")</f>
        <v/>
      </c>
      <c r="H620" s="165" t="str">
        <f>IFERROR(+VLOOKUP(F620,インプットシート!$B:$Z,21,0),"")</f>
        <v/>
      </c>
      <c r="I620">
        <v>115</v>
      </c>
      <c r="J620" s="165" t="str">
        <f t="shared" si="164"/>
        <v>3年目賃金（アルバイト）115</v>
      </c>
      <c r="K620" s="165" t="str">
        <f>IFERROR(+VLOOKUP(J620,インプットシート!$B:$Z,25,0),"")</f>
        <v/>
      </c>
      <c r="L620" s="165" t="str">
        <f>IFERROR(+VLOOKUP(J620,インプットシート!$B:$Z,21,0),"")</f>
        <v/>
      </c>
      <c r="M620">
        <v>115</v>
      </c>
      <c r="N620" s="165" t="str">
        <f t="shared" si="165"/>
        <v>3年目家賃115</v>
      </c>
      <c r="O620" s="165" t="str">
        <f>IFERROR(+VLOOKUP(N620,インプットシート!$B:$Z,25,0),"")</f>
        <v/>
      </c>
      <c r="P620" s="165" t="str">
        <f>IFERROR(+VLOOKUP(N620,インプットシート!$B:$Z,21,0),"")</f>
        <v/>
      </c>
      <c r="Q620">
        <v>115</v>
      </c>
      <c r="R620" s="165" t="str">
        <f t="shared" si="166"/>
        <v>3年目光熱水費115</v>
      </c>
      <c r="S620" s="165" t="str">
        <f>IFERROR(+VLOOKUP(R620,インプットシート!$B:$Z,25,0),"")</f>
        <v/>
      </c>
      <c r="T620" s="165" t="str">
        <f>IFERROR(+VLOOKUP(R620,インプットシート!$B:$Z,21,0),"")</f>
        <v/>
      </c>
      <c r="U620">
        <v>115</v>
      </c>
      <c r="V620" s="165" t="str">
        <f t="shared" si="167"/>
        <v>3年目備品購入費115</v>
      </c>
      <c r="W620" s="165" t="str">
        <f>IFERROR(+VLOOKUP(V620,インプットシート!$B:$Z,25,0),"")</f>
        <v/>
      </c>
      <c r="X620" s="165" t="str">
        <f>IFERROR(+VLOOKUP(V620,インプットシート!$B:$Z,21,0),"")</f>
        <v/>
      </c>
      <c r="Y620">
        <v>115</v>
      </c>
      <c r="Z620" s="165" t="str">
        <f t="shared" si="168"/>
        <v>3年目消耗品費115</v>
      </c>
      <c r="AA620" s="165" t="str">
        <f>IFERROR(+VLOOKUP(Z620,インプットシート!$B:$Z,25,0),"")</f>
        <v/>
      </c>
      <c r="AB620" s="165" t="str">
        <f>IFERROR(+VLOOKUP(Z620,インプットシート!$B:$Z,21,0),"")</f>
        <v/>
      </c>
      <c r="AC620">
        <v>115</v>
      </c>
      <c r="AD620" s="165" t="str">
        <f t="shared" si="169"/>
        <v>3年目借料損料115</v>
      </c>
      <c r="AE620" s="165" t="str">
        <f>IFERROR(+VLOOKUP(AD620,インプットシート!$B:$Z,25,0),"")</f>
        <v/>
      </c>
      <c r="AF620" s="165" t="str">
        <f>IFERROR(+VLOOKUP(AD620,インプットシート!$B:$Z,21,0),"")</f>
        <v/>
      </c>
      <c r="AG620">
        <v>115</v>
      </c>
      <c r="AH620" s="165" t="str">
        <f t="shared" si="170"/>
        <v>3年目印刷製本費115</v>
      </c>
      <c r="AI620" s="165" t="str">
        <f>IFERROR(+VLOOKUP(AH620,インプットシート!$B:$Z,25,0),"")</f>
        <v/>
      </c>
      <c r="AJ620" s="165" t="str">
        <f>IFERROR(+VLOOKUP(AH620,インプットシート!$B:$Z,21,0),"")</f>
        <v/>
      </c>
      <c r="AK620">
        <v>115</v>
      </c>
      <c r="AL620" s="165" t="str">
        <f t="shared" si="171"/>
        <v>3年目通信運搬費115</v>
      </c>
      <c r="AM620" s="165" t="str">
        <f>IFERROR(+VLOOKUP(AL620,インプットシート!$B:$Z,25,0),"")</f>
        <v/>
      </c>
      <c r="AN620" s="165" t="str">
        <f>IFERROR(+VLOOKUP(AL620,インプットシート!$B:$Z,21,0),"")</f>
        <v/>
      </c>
      <c r="AO620">
        <v>115</v>
      </c>
      <c r="AP620" s="165" t="str">
        <f t="shared" si="172"/>
        <v>3年目委託費115</v>
      </c>
      <c r="AQ620" s="165" t="str">
        <f>IFERROR(+VLOOKUP(AP620,インプットシート!$B:$Z,25,0),"")</f>
        <v/>
      </c>
      <c r="AR620" s="165" t="str">
        <f>IFERROR(+VLOOKUP(AP620,インプットシート!$B:$Z,21,0),"")</f>
        <v/>
      </c>
      <c r="AS620">
        <v>115</v>
      </c>
      <c r="AT620" s="165" t="str">
        <f t="shared" si="173"/>
        <v>3年目雑役務費115</v>
      </c>
      <c r="AU620" s="165" t="str">
        <f>IFERROR(+VLOOKUP(AT620,インプットシート!$B:$Z,25,0),"")</f>
        <v/>
      </c>
      <c r="AV620" s="165" t="str">
        <f>IFERROR(+VLOOKUP(AT620,インプットシート!$B:$Z,21,0),"")</f>
        <v/>
      </c>
      <c r="AW620">
        <v>115</v>
      </c>
      <c r="AX620" s="165" t="str">
        <f t="shared" si="174"/>
        <v>3年目保険料115</v>
      </c>
      <c r="AY620" s="165" t="str">
        <f>IFERROR(+VLOOKUP(AX620,インプットシート!$B:$Z,25,0),"")</f>
        <v/>
      </c>
      <c r="AZ620" s="165" t="str">
        <f>IFERROR(+VLOOKUP(AX620,インプットシート!$B:$Z,21,0),"")</f>
        <v/>
      </c>
      <c r="BA620">
        <v>115</v>
      </c>
      <c r="BB620" s="165" t="str">
        <f t="shared" si="175"/>
        <v>3年目その他の経費115</v>
      </c>
      <c r="BC620" s="165" t="str">
        <f>IFERROR(+VLOOKUP(BB620,インプットシート!$B:$Z,25,0),"")</f>
        <v/>
      </c>
      <c r="BD620" s="165" t="str">
        <f>IFERROR(+VLOOKUP(BB620,インプットシート!$B:$Z,21,0),"")</f>
        <v/>
      </c>
      <c r="BE620">
        <v>115</v>
      </c>
      <c r="BF620" s="165" t="str">
        <f t="shared" si="176"/>
        <v>3年目参加費収入115</v>
      </c>
      <c r="BG620" s="165" t="str">
        <f>IFERROR(+VLOOKUP(BF620,インプットシート!$B:$Z,25,0),"")</f>
        <v/>
      </c>
      <c r="BH620" s="165" t="str">
        <f>IFERROR(+VLOOKUP(BF620,インプットシート!$B:$Z,21,0),"")</f>
        <v/>
      </c>
      <c r="BI620">
        <v>115</v>
      </c>
      <c r="BJ620" s="165" t="str">
        <f t="shared" si="177"/>
        <v>3年目寄付金・協賛金収入115</v>
      </c>
      <c r="BK620" s="165" t="str">
        <f>IFERROR(+VLOOKUP(BJ620,インプットシート!$B:$Z,25,0),"")</f>
        <v/>
      </c>
      <c r="BL620" s="165" t="str">
        <f>IFERROR(+VLOOKUP(BJ620,インプットシート!$B:$Z,21,0),"")</f>
        <v/>
      </c>
      <c r="BM620">
        <v>115</v>
      </c>
      <c r="BN620" s="165" t="str">
        <f t="shared" si="178"/>
        <v>3年目一般会計繰入金115</v>
      </c>
      <c r="BO620" s="165" t="str">
        <f>IFERROR(+VLOOKUP(BN620,インプットシート!$B:$Z,25,0),"")</f>
        <v/>
      </c>
      <c r="BP620" s="165" t="str">
        <f>IFERROR(+VLOOKUP(BN620,インプットシート!$B:$Z,21,0),"")</f>
        <v/>
      </c>
      <c r="BQ620">
        <v>115</v>
      </c>
      <c r="BR620" s="165" t="str">
        <f t="shared" si="179"/>
        <v>3年目賃金（職員）115</v>
      </c>
      <c r="BS620" s="165" t="str">
        <f>IFERROR(+VLOOKUP(BR620,インプットシート!$B:$Z,25,0),"")</f>
        <v/>
      </c>
      <c r="BT620" s="165" t="str">
        <f>IFERROR(+VLOOKUP(BR620,インプットシート!$B:$Z,21,0),"")</f>
        <v/>
      </c>
    </row>
    <row r="621" spans="1:72">
      <c r="A621">
        <v>116</v>
      </c>
      <c r="B621" s="165" t="str">
        <f t="shared" si="162"/>
        <v>3年目謝金116</v>
      </c>
      <c r="C621" s="165" t="str">
        <f>IFERROR(+VLOOKUP(B621,インプットシート!$B:$Z,25,0),"")</f>
        <v/>
      </c>
      <c r="D621" s="165" t="str">
        <f>IFERROR(+VLOOKUP(B621,インプットシート!$B:$Z,21,0),"")</f>
        <v/>
      </c>
      <c r="E621">
        <v>116</v>
      </c>
      <c r="F621" s="165" t="str">
        <f t="shared" si="163"/>
        <v>3年目旅費116</v>
      </c>
      <c r="G621" s="165" t="str">
        <f>IFERROR(+VLOOKUP(F621,インプットシート!$B:$Z,25,0),"")</f>
        <v/>
      </c>
      <c r="H621" s="165" t="str">
        <f>IFERROR(+VLOOKUP(F621,インプットシート!$B:$Z,21,0),"")</f>
        <v/>
      </c>
      <c r="I621">
        <v>116</v>
      </c>
      <c r="J621" s="165" t="str">
        <f t="shared" si="164"/>
        <v>3年目賃金（アルバイト）116</v>
      </c>
      <c r="K621" s="165" t="str">
        <f>IFERROR(+VLOOKUP(J621,インプットシート!$B:$Z,25,0),"")</f>
        <v/>
      </c>
      <c r="L621" s="165" t="str">
        <f>IFERROR(+VLOOKUP(J621,インプットシート!$B:$Z,21,0),"")</f>
        <v/>
      </c>
      <c r="M621">
        <v>116</v>
      </c>
      <c r="N621" s="165" t="str">
        <f t="shared" si="165"/>
        <v>3年目家賃116</v>
      </c>
      <c r="O621" s="165" t="str">
        <f>IFERROR(+VLOOKUP(N621,インプットシート!$B:$Z,25,0),"")</f>
        <v/>
      </c>
      <c r="P621" s="165" t="str">
        <f>IFERROR(+VLOOKUP(N621,インプットシート!$B:$Z,21,0),"")</f>
        <v/>
      </c>
      <c r="Q621">
        <v>116</v>
      </c>
      <c r="R621" s="165" t="str">
        <f t="shared" si="166"/>
        <v>3年目光熱水費116</v>
      </c>
      <c r="S621" s="165" t="str">
        <f>IFERROR(+VLOOKUP(R621,インプットシート!$B:$Z,25,0),"")</f>
        <v/>
      </c>
      <c r="T621" s="165" t="str">
        <f>IFERROR(+VLOOKUP(R621,インプットシート!$B:$Z,21,0),"")</f>
        <v/>
      </c>
      <c r="U621">
        <v>116</v>
      </c>
      <c r="V621" s="165" t="str">
        <f t="shared" si="167"/>
        <v>3年目備品購入費116</v>
      </c>
      <c r="W621" s="165" t="str">
        <f>IFERROR(+VLOOKUP(V621,インプットシート!$B:$Z,25,0),"")</f>
        <v/>
      </c>
      <c r="X621" s="165" t="str">
        <f>IFERROR(+VLOOKUP(V621,インプットシート!$B:$Z,21,0),"")</f>
        <v/>
      </c>
      <c r="Y621">
        <v>116</v>
      </c>
      <c r="Z621" s="165" t="str">
        <f t="shared" si="168"/>
        <v>3年目消耗品費116</v>
      </c>
      <c r="AA621" s="165" t="str">
        <f>IFERROR(+VLOOKUP(Z621,インプットシート!$B:$Z,25,0),"")</f>
        <v/>
      </c>
      <c r="AB621" s="165" t="str">
        <f>IFERROR(+VLOOKUP(Z621,インプットシート!$B:$Z,21,0),"")</f>
        <v/>
      </c>
      <c r="AC621">
        <v>116</v>
      </c>
      <c r="AD621" s="165" t="str">
        <f t="shared" si="169"/>
        <v>3年目借料損料116</v>
      </c>
      <c r="AE621" s="165" t="str">
        <f>IFERROR(+VLOOKUP(AD621,インプットシート!$B:$Z,25,0),"")</f>
        <v/>
      </c>
      <c r="AF621" s="165" t="str">
        <f>IFERROR(+VLOOKUP(AD621,インプットシート!$B:$Z,21,0),"")</f>
        <v/>
      </c>
      <c r="AG621">
        <v>116</v>
      </c>
      <c r="AH621" s="165" t="str">
        <f t="shared" si="170"/>
        <v>3年目印刷製本費116</v>
      </c>
      <c r="AI621" s="165" t="str">
        <f>IFERROR(+VLOOKUP(AH621,インプットシート!$B:$Z,25,0),"")</f>
        <v/>
      </c>
      <c r="AJ621" s="165" t="str">
        <f>IFERROR(+VLOOKUP(AH621,インプットシート!$B:$Z,21,0),"")</f>
        <v/>
      </c>
      <c r="AK621">
        <v>116</v>
      </c>
      <c r="AL621" s="165" t="str">
        <f t="shared" si="171"/>
        <v>3年目通信運搬費116</v>
      </c>
      <c r="AM621" s="165" t="str">
        <f>IFERROR(+VLOOKUP(AL621,インプットシート!$B:$Z,25,0),"")</f>
        <v/>
      </c>
      <c r="AN621" s="165" t="str">
        <f>IFERROR(+VLOOKUP(AL621,インプットシート!$B:$Z,21,0),"")</f>
        <v/>
      </c>
      <c r="AO621">
        <v>116</v>
      </c>
      <c r="AP621" s="165" t="str">
        <f t="shared" si="172"/>
        <v>3年目委託費116</v>
      </c>
      <c r="AQ621" s="165" t="str">
        <f>IFERROR(+VLOOKUP(AP621,インプットシート!$B:$Z,25,0),"")</f>
        <v/>
      </c>
      <c r="AR621" s="165" t="str">
        <f>IFERROR(+VLOOKUP(AP621,インプットシート!$B:$Z,21,0),"")</f>
        <v/>
      </c>
      <c r="AS621">
        <v>116</v>
      </c>
      <c r="AT621" s="165" t="str">
        <f t="shared" si="173"/>
        <v>3年目雑役務費116</v>
      </c>
      <c r="AU621" s="165" t="str">
        <f>IFERROR(+VLOOKUP(AT621,インプットシート!$B:$Z,25,0),"")</f>
        <v/>
      </c>
      <c r="AV621" s="165" t="str">
        <f>IFERROR(+VLOOKUP(AT621,インプットシート!$B:$Z,21,0),"")</f>
        <v/>
      </c>
      <c r="AW621">
        <v>116</v>
      </c>
      <c r="AX621" s="165" t="str">
        <f t="shared" si="174"/>
        <v>3年目保険料116</v>
      </c>
      <c r="AY621" s="165" t="str">
        <f>IFERROR(+VLOOKUP(AX621,インプットシート!$B:$Z,25,0),"")</f>
        <v/>
      </c>
      <c r="AZ621" s="165" t="str">
        <f>IFERROR(+VLOOKUP(AX621,インプットシート!$B:$Z,21,0),"")</f>
        <v/>
      </c>
      <c r="BA621">
        <v>116</v>
      </c>
      <c r="BB621" s="165" t="str">
        <f t="shared" si="175"/>
        <v>3年目その他の経費116</v>
      </c>
      <c r="BC621" s="165" t="str">
        <f>IFERROR(+VLOOKUP(BB621,インプットシート!$B:$Z,25,0),"")</f>
        <v/>
      </c>
      <c r="BD621" s="165" t="str">
        <f>IFERROR(+VLOOKUP(BB621,インプットシート!$B:$Z,21,0),"")</f>
        <v/>
      </c>
      <c r="BE621">
        <v>116</v>
      </c>
      <c r="BF621" s="165" t="str">
        <f t="shared" si="176"/>
        <v>3年目参加費収入116</v>
      </c>
      <c r="BG621" s="165" t="str">
        <f>IFERROR(+VLOOKUP(BF621,インプットシート!$B:$Z,25,0),"")</f>
        <v/>
      </c>
      <c r="BH621" s="165" t="str">
        <f>IFERROR(+VLOOKUP(BF621,インプットシート!$B:$Z,21,0),"")</f>
        <v/>
      </c>
      <c r="BI621">
        <v>116</v>
      </c>
      <c r="BJ621" s="165" t="str">
        <f t="shared" si="177"/>
        <v>3年目寄付金・協賛金収入116</v>
      </c>
      <c r="BK621" s="165" t="str">
        <f>IFERROR(+VLOOKUP(BJ621,インプットシート!$B:$Z,25,0),"")</f>
        <v/>
      </c>
      <c r="BL621" s="165" t="str">
        <f>IFERROR(+VLOOKUP(BJ621,インプットシート!$B:$Z,21,0),"")</f>
        <v/>
      </c>
      <c r="BM621">
        <v>116</v>
      </c>
      <c r="BN621" s="165" t="str">
        <f t="shared" si="178"/>
        <v>3年目一般会計繰入金116</v>
      </c>
      <c r="BO621" s="165" t="str">
        <f>IFERROR(+VLOOKUP(BN621,インプットシート!$B:$Z,25,0),"")</f>
        <v/>
      </c>
      <c r="BP621" s="165" t="str">
        <f>IFERROR(+VLOOKUP(BN621,インプットシート!$B:$Z,21,0),"")</f>
        <v/>
      </c>
      <c r="BQ621">
        <v>116</v>
      </c>
      <c r="BR621" s="165" t="str">
        <f t="shared" si="179"/>
        <v>3年目賃金（職員）116</v>
      </c>
      <c r="BS621" s="165" t="str">
        <f>IFERROR(+VLOOKUP(BR621,インプットシート!$B:$Z,25,0),"")</f>
        <v/>
      </c>
      <c r="BT621" s="165" t="str">
        <f>IFERROR(+VLOOKUP(BR621,インプットシート!$B:$Z,21,0),"")</f>
        <v/>
      </c>
    </row>
    <row r="622" spans="1:72">
      <c r="A622">
        <v>117</v>
      </c>
      <c r="B622" s="165" t="str">
        <f t="shared" si="162"/>
        <v>3年目謝金117</v>
      </c>
      <c r="C622" s="165" t="str">
        <f>IFERROR(+VLOOKUP(B622,インプットシート!$B:$Z,25,0),"")</f>
        <v/>
      </c>
      <c r="D622" s="165" t="str">
        <f>IFERROR(+VLOOKUP(B622,インプットシート!$B:$Z,21,0),"")</f>
        <v/>
      </c>
      <c r="E622">
        <v>117</v>
      </c>
      <c r="F622" s="165" t="str">
        <f t="shared" si="163"/>
        <v>3年目旅費117</v>
      </c>
      <c r="G622" s="165" t="str">
        <f>IFERROR(+VLOOKUP(F622,インプットシート!$B:$Z,25,0),"")</f>
        <v/>
      </c>
      <c r="H622" s="165" t="str">
        <f>IFERROR(+VLOOKUP(F622,インプットシート!$B:$Z,21,0),"")</f>
        <v/>
      </c>
      <c r="I622">
        <v>117</v>
      </c>
      <c r="J622" s="165" t="str">
        <f t="shared" si="164"/>
        <v>3年目賃金（アルバイト）117</v>
      </c>
      <c r="K622" s="165" t="str">
        <f>IFERROR(+VLOOKUP(J622,インプットシート!$B:$Z,25,0),"")</f>
        <v/>
      </c>
      <c r="L622" s="165" t="str">
        <f>IFERROR(+VLOOKUP(J622,インプットシート!$B:$Z,21,0),"")</f>
        <v/>
      </c>
      <c r="M622">
        <v>117</v>
      </c>
      <c r="N622" s="165" t="str">
        <f t="shared" si="165"/>
        <v>3年目家賃117</v>
      </c>
      <c r="O622" s="165" t="str">
        <f>IFERROR(+VLOOKUP(N622,インプットシート!$B:$Z,25,0),"")</f>
        <v/>
      </c>
      <c r="P622" s="165" t="str">
        <f>IFERROR(+VLOOKUP(N622,インプットシート!$B:$Z,21,0),"")</f>
        <v/>
      </c>
      <c r="Q622">
        <v>117</v>
      </c>
      <c r="R622" s="165" t="str">
        <f t="shared" si="166"/>
        <v>3年目光熱水費117</v>
      </c>
      <c r="S622" s="165" t="str">
        <f>IFERROR(+VLOOKUP(R622,インプットシート!$B:$Z,25,0),"")</f>
        <v/>
      </c>
      <c r="T622" s="165" t="str">
        <f>IFERROR(+VLOOKUP(R622,インプットシート!$B:$Z,21,0),"")</f>
        <v/>
      </c>
      <c r="U622">
        <v>117</v>
      </c>
      <c r="V622" s="165" t="str">
        <f t="shared" si="167"/>
        <v>3年目備品購入費117</v>
      </c>
      <c r="W622" s="165" t="str">
        <f>IFERROR(+VLOOKUP(V622,インプットシート!$B:$Z,25,0),"")</f>
        <v/>
      </c>
      <c r="X622" s="165" t="str">
        <f>IFERROR(+VLOOKUP(V622,インプットシート!$B:$Z,21,0),"")</f>
        <v/>
      </c>
      <c r="Y622">
        <v>117</v>
      </c>
      <c r="Z622" s="165" t="str">
        <f t="shared" si="168"/>
        <v>3年目消耗品費117</v>
      </c>
      <c r="AA622" s="165" t="str">
        <f>IFERROR(+VLOOKUP(Z622,インプットシート!$B:$Z,25,0),"")</f>
        <v/>
      </c>
      <c r="AB622" s="165" t="str">
        <f>IFERROR(+VLOOKUP(Z622,インプットシート!$B:$Z,21,0),"")</f>
        <v/>
      </c>
      <c r="AC622">
        <v>117</v>
      </c>
      <c r="AD622" s="165" t="str">
        <f t="shared" si="169"/>
        <v>3年目借料損料117</v>
      </c>
      <c r="AE622" s="165" t="str">
        <f>IFERROR(+VLOOKUP(AD622,インプットシート!$B:$Z,25,0),"")</f>
        <v/>
      </c>
      <c r="AF622" s="165" t="str">
        <f>IFERROR(+VLOOKUP(AD622,インプットシート!$B:$Z,21,0),"")</f>
        <v/>
      </c>
      <c r="AG622">
        <v>117</v>
      </c>
      <c r="AH622" s="165" t="str">
        <f t="shared" si="170"/>
        <v>3年目印刷製本費117</v>
      </c>
      <c r="AI622" s="165" t="str">
        <f>IFERROR(+VLOOKUP(AH622,インプットシート!$B:$Z,25,0),"")</f>
        <v/>
      </c>
      <c r="AJ622" s="165" t="str">
        <f>IFERROR(+VLOOKUP(AH622,インプットシート!$B:$Z,21,0),"")</f>
        <v/>
      </c>
      <c r="AK622">
        <v>117</v>
      </c>
      <c r="AL622" s="165" t="str">
        <f t="shared" si="171"/>
        <v>3年目通信運搬費117</v>
      </c>
      <c r="AM622" s="165" t="str">
        <f>IFERROR(+VLOOKUP(AL622,インプットシート!$B:$Z,25,0),"")</f>
        <v/>
      </c>
      <c r="AN622" s="165" t="str">
        <f>IFERROR(+VLOOKUP(AL622,インプットシート!$B:$Z,21,0),"")</f>
        <v/>
      </c>
      <c r="AO622">
        <v>117</v>
      </c>
      <c r="AP622" s="165" t="str">
        <f t="shared" si="172"/>
        <v>3年目委託費117</v>
      </c>
      <c r="AQ622" s="165" t="str">
        <f>IFERROR(+VLOOKUP(AP622,インプットシート!$B:$Z,25,0),"")</f>
        <v/>
      </c>
      <c r="AR622" s="165" t="str">
        <f>IFERROR(+VLOOKUP(AP622,インプットシート!$B:$Z,21,0),"")</f>
        <v/>
      </c>
      <c r="AS622">
        <v>117</v>
      </c>
      <c r="AT622" s="165" t="str">
        <f t="shared" si="173"/>
        <v>3年目雑役務費117</v>
      </c>
      <c r="AU622" s="165" t="str">
        <f>IFERROR(+VLOOKUP(AT622,インプットシート!$B:$Z,25,0),"")</f>
        <v/>
      </c>
      <c r="AV622" s="165" t="str">
        <f>IFERROR(+VLOOKUP(AT622,インプットシート!$B:$Z,21,0),"")</f>
        <v/>
      </c>
      <c r="AW622">
        <v>117</v>
      </c>
      <c r="AX622" s="165" t="str">
        <f t="shared" si="174"/>
        <v>3年目保険料117</v>
      </c>
      <c r="AY622" s="165" t="str">
        <f>IFERROR(+VLOOKUP(AX622,インプットシート!$B:$Z,25,0),"")</f>
        <v/>
      </c>
      <c r="AZ622" s="165" t="str">
        <f>IFERROR(+VLOOKUP(AX622,インプットシート!$B:$Z,21,0),"")</f>
        <v/>
      </c>
      <c r="BA622">
        <v>117</v>
      </c>
      <c r="BB622" s="165" t="str">
        <f t="shared" si="175"/>
        <v>3年目その他の経費117</v>
      </c>
      <c r="BC622" s="165" t="str">
        <f>IFERROR(+VLOOKUP(BB622,インプットシート!$B:$Z,25,0),"")</f>
        <v/>
      </c>
      <c r="BD622" s="165" t="str">
        <f>IFERROR(+VLOOKUP(BB622,インプットシート!$B:$Z,21,0),"")</f>
        <v/>
      </c>
      <c r="BE622">
        <v>117</v>
      </c>
      <c r="BF622" s="165" t="str">
        <f t="shared" si="176"/>
        <v>3年目参加費収入117</v>
      </c>
      <c r="BG622" s="165" t="str">
        <f>IFERROR(+VLOOKUP(BF622,インプットシート!$B:$Z,25,0),"")</f>
        <v/>
      </c>
      <c r="BH622" s="165" t="str">
        <f>IFERROR(+VLOOKUP(BF622,インプットシート!$B:$Z,21,0),"")</f>
        <v/>
      </c>
      <c r="BI622">
        <v>117</v>
      </c>
      <c r="BJ622" s="165" t="str">
        <f t="shared" si="177"/>
        <v>3年目寄付金・協賛金収入117</v>
      </c>
      <c r="BK622" s="165" t="str">
        <f>IFERROR(+VLOOKUP(BJ622,インプットシート!$B:$Z,25,0),"")</f>
        <v/>
      </c>
      <c r="BL622" s="165" t="str">
        <f>IFERROR(+VLOOKUP(BJ622,インプットシート!$B:$Z,21,0),"")</f>
        <v/>
      </c>
      <c r="BM622">
        <v>117</v>
      </c>
      <c r="BN622" s="165" t="str">
        <f t="shared" si="178"/>
        <v>3年目一般会計繰入金117</v>
      </c>
      <c r="BO622" s="165" t="str">
        <f>IFERROR(+VLOOKUP(BN622,インプットシート!$B:$Z,25,0),"")</f>
        <v/>
      </c>
      <c r="BP622" s="165" t="str">
        <f>IFERROR(+VLOOKUP(BN622,インプットシート!$B:$Z,21,0),"")</f>
        <v/>
      </c>
      <c r="BQ622">
        <v>117</v>
      </c>
      <c r="BR622" s="165" t="str">
        <f t="shared" si="179"/>
        <v>3年目賃金（職員）117</v>
      </c>
      <c r="BS622" s="165" t="str">
        <f>IFERROR(+VLOOKUP(BR622,インプットシート!$B:$Z,25,0),"")</f>
        <v/>
      </c>
      <c r="BT622" s="165" t="str">
        <f>IFERROR(+VLOOKUP(BR622,インプットシート!$B:$Z,21,0),"")</f>
        <v/>
      </c>
    </row>
    <row r="623" spans="1:72">
      <c r="A623">
        <v>118</v>
      </c>
      <c r="B623" s="165" t="str">
        <f t="shared" si="162"/>
        <v>3年目謝金118</v>
      </c>
      <c r="C623" s="165" t="str">
        <f>IFERROR(+VLOOKUP(B623,インプットシート!$B:$Z,25,0),"")</f>
        <v/>
      </c>
      <c r="D623" s="165" t="str">
        <f>IFERROR(+VLOOKUP(B623,インプットシート!$B:$Z,21,0),"")</f>
        <v/>
      </c>
      <c r="E623">
        <v>118</v>
      </c>
      <c r="F623" s="165" t="str">
        <f t="shared" si="163"/>
        <v>3年目旅費118</v>
      </c>
      <c r="G623" s="165" t="str">
        <f>IFERROR(+VLOOKUP(F623,インプットシート!$B:$Z,25,0),"")</f>
        <v/>
      </c>
      <c r="H623" s="165" t="str">
        <f>IFERROR(+VLOOKUP(F623,インプットシート!$B:$Z,21,0),"")</f>
        <v/>
      </c>
      <c r="I623">
        <v>118</v>
      </c>
      <c r="J623" s="165" t="str">
        <f t="shared" si="164"/>
        <v>3年目賃金（アルバイト）118</v>
      </c>
      <c r="K623" s="165" t="str">
        <f>IFERROR(+VLOOKUP(J623,インプットシート!$B:$Z,25,0),"")</f>
        <v/>
      </c>
      <c r="L623" s="165" t="str">
        <f>IFERROR(+VLOOKUP(J623,インプットシート!$B:$Z,21,0),"")</f>
        <v/>
      </c>
      <c r="M623">
        <v>118</v>
      </c>
      <c r="N623" s="165" t="str">
        <f t="shared" si="165"/>
        <v>3年目家賃118</v>
      </c>
      <c r="O623" s="165" t="str">
        <f>IFERROR(+VLOOKUP(N623,インプットシート!$B:$Z,25,0),"")</f>
        <v/>
      </c>
      <c r="P623" s="165" t="str">
        <f>IFERROR(+VLOOKUP(N623,インプットシート!$B:$Z,21,0),"")</f>
        <v/>
      </c>
      <c r="Q623">
        <v>118</v>
      </c>
      <c r="R623" s="165" t="str">
        <f t="shared" si="166"/>
        <v>3年目光熱水費118</v>
      </c>
      <c r="S623" s="165" t="str">
        <f>IFERROR(+VLOOKUP(R623,インプットシート!$B:$Z,25,0),"")</f>
        <v/>
      </c>
      <c r="T623" s="165" t="str">
        <f>IFERROR(+VLOOKUP(R623,インプットシート!$B:$Z,21,0),"")</f>
        <v/>
      </c>
      <c r="U623">
        <v>118</v>
      </c>
      <c r="V623" s="165" t="str">
        <f t="shared" si="167"/>
        <v>3年目備品購入費118</v>
      </c>
      <c r="W623" s="165" t="str">
        <f>IFERROR(+VLOOKUP(V623,インプットシート!$B:$Z,25,0),"")</f>
        <v/>
      </c>
      <c r="X623" s="165" t="str">
        <f>IFERROR(+VLOOKUP(V623,インプットシート!$B:$Z,21,0),"")</f>
        <v/>
      </c>
      <c r="Y623">
        <v>118</v>
      </c>
      <c r="Z623" s="165" t="str">
        <f t="shared" si="168"/>
        <v>3年目消耗品費118</v>
      </c>
      <c r="AA623" s="165" t="str">
        <f>IFERROR(+VLOOKUP(Z623,インプットシート!$B:$Z,25,0),"")</f>
        <v/>
      </c>
      <c r="AB623" s="165" t="str">
        <f>IFERROR(+VLOOKUP(Z623,インプットシート!$B:$Z,21,0),"")</f>
        <v/>
      </c>
      <c r="AC623">
        <v>118</v>
      </c>
      <c r="AD623" s="165" t="str">
        <f t="shared" si="169"/>
        <v>3年目借料損料118</v>
      </c>
      <c r="AE623" s="165" t="str">
        <f>IFERROR(+VLOOKUP(AD623,インプットシート!$B:$Z,25,0),"")</f>
        <v/>
      </c>
      <c r="AF623" s="165" t="str">
        <f>IFERROR(+VLOOKUP(AD623,インプットシート!$B:$Z,21,0),"")</f>
        <v/>
      </c>
      <c r="AG623">
        <v>118</v>
      </c>
      <c r="AH623" s="165" t="str">
        <f t="shared" si="170"/>
        <v>3年目印刷製本費118</v>
      </c>
      <c r="AI623" s="165" t="str">
        <f>IFERROR(+VLOOKUP(AH623,インプットシート!$B:$Z,25,0),"")</f>
        <v/>
      </c>
      <c r="AJ623" s="165" t="str">
        <f>IFERROR(+VLOOKUP(AH623,インプットシート!$B:$Z,21,0),"")</f>
        <v/>
      </c>
      <c r="AK623">
        <v>118</v>
      </c>
      <c r="AL623" s="165" t="str">
        <f t="shared" si="171"/>
        <v>3年目通信運搬費118</v>
      </c>
      <c r="AM623" s="165" t="str">
        <f>IFERROR(+VLOOKUP(AL623,インプットシート!$B:$Z,25,0),"")</f>
        <v/>
      </c>
      <c r="AN623" s="165" t="str">
        <f>IFERROR(+VLOOKUP(AL623,インプットシート!$B:$Z,21,0),"")</f>
        <v/>
      </c>
      <c r="AO623">
        <v>118</v>
      </c>
      <c r="AP623" s="165" t="str">
        <f t="shared" si="172"/>
        <v>3年目委託費118</v>
      </c>
      <c r="AQ623" s="165" t="str">
        <f>IFERROR(+VLOOKUP(AP623,インプットシート!$B:$Z,25,0),"")</f>
        <v/>
      </c>
      <c r="AR623" s="165" t="str">
        <f>IFERROR(+VLOOKUP(AP623,インプットシート!$B:$Z,21,0),"")</f>
        <v/>
      </c>
      <c r="AS623">
        <v>118</v>
      </c>
      <c r="AT623" s="165" t="str">
        <f t="shared" si="173"/>
        <v>3年目雑役務費118</v>
      </c>
      <c r="AU623" s="165" t="str">
        <f>IFERROR(+VLOOKUP(AT623,インプットシート!$B:$Z,25,0),"")</f>
        <v/>
      </c>
      <c r="AV623" s="165" t="str">
        <f>IFERROR(+VLOOKUP(AT623,インプットシート!$B:$Z,21,0),"")</f>
        <v/>
      </c>
      <c r="AW623">
        <v>118</v>
      </c>
      <c r="AX623" s="165" t="str">
        <f t="shared" si="174"/>
        <v>3年目保険料118</v>
      </c>
      <c r="AY623" s="165" t="str">
        <f>IFERROR(+VLOOKUP(AX623,インプットシート!$B:$Z,25,0),"")</f>
        <v/>
      </c>
      <c r="AZ623" s="165" t="str">
        <f>IFERROR(+VLOOKUP(AX623,インプットシート!$B:$Z,21,0),"")</f>
        <v/>
      </c>
      <c r="BA623">
        <v>118</v>
      </c>
      <c r="BB623" s="165" t="str">
        <f t="shared" si="175"/>
        <v>3年目その他の経費118</v>
      </c>
      <c r="BC623" s="165" t="str">
        <f>IFERROR(+VLOOKUP(BB623,インプットシート!$B:$Z,25,0),"")</f>
        <v/>
      </c>
      <c r="BD623" s="165" t="str">
        <f>IFERROR(+VLOOKUP(BB623,インプットシート!$B:$Z,21,0),"")</f>
        <v/>
      </c>
      <c r="BE623">
        <v>118</v>
      </c>
      <c r="BF623" s="165" t="str">
        <f t="shared" si="176"/>
        <v>3年目参加費収入118</v>
      </c>
      <c r="BG623" s="165" t="str">
        <f>IFERROR(+VLOOKUP(BF623,インプットシート!$B:$Z,25,0),"")</f>
        <v/>
      </c>
      <c r="BH623" s="165" t="str">
        <f>IFERROR(+VLOOKUP(BF623,インプットシート!$B:$Z,21,0),"")</f>
        <v/>
      </c>
      <c r="BI623">
        <v>118</v>
      </c>
      <c r="BJ623" s="165" t="str">
        <f t="shared" si="177"/>
        <v>3年目寄付金・協賛金収入118</v>
      </c>
      <c r="BK623" s="165" t="str">
        <f>IFERROR(+VLOOKUP(BJ623,インプットシート!$B:$Z,25,0),"")</f>
        <v/>
      </c>
      <c r="BL623" s="165" t="str">
        <f>IFERROR(+VLOOKUP(BJ623,インプットシート!$B:$Z,21,0),"")</f>
        <v/>
      </c>
      <c r="BM623">
        <v>118</v>
      </c>
      <c r="BN623" s="165" t="str">
        <f t="shared" si="178"/>
        <v>3年目一般会計繰入金118</v>
      </c>
      <c r="BO623" s="165" t="str">
        <f>IFERROR(+VLOOKUP(BN623,インプットシート!$B:$Z,25,0),"")</f>
        <v/>
      </c>
      <c r="BP623" s="165" t="str">
        <f>IFERROR(+VLOOKUP(BN623,インプットシート!$B:$Z,21,0),"")</f>
        <v/>
      </c>
      <c r="BQ623">
        <v>118</v>
      </c>
      <c r="BR623" s="165" t="str">
        <f t="shared" si="179"/>
        <v>3年目賃金（職員）118</v>
      </c>
      <c r="BS623" s="165" t="str">
        <f>IFERROR(+VLOOKUP(BR623,インプットシート!$B:$Z,25,0),"")</f>
        <v/>
      </c>
      <c r="BT623" s="165" t="str">
        <f>IFERROR(+VLOOKUP(BR623,インプットシート!$B:$Z,21,0),"")</f>
        <v/>
      </c>
    </row>
    <row r="624" spans="1:72">
      <c r="A624">
        <v>119</v>
      </c>
      <c r="B624" s="165" t="str">
        <f t="shared" si="162"/>
        <v>3年目謝金119</v>
      </c>
      <c r="C624" s="165" t="str">
        <f>IFERROR(+VLOOKUP(B624,インプットシート!$B:$Z,25,0),"")</f>
        <v/>
      </c>
      <c r="D624" s="165" t="str">
        <f>IFERROR(+VLOOKUP(B624,インプットシート!$B:$Z,21,0),"")</f>
        <v/>
      </c>
      <c r="E624">
        <v>119</v>
      </c>
      <c r="F624" s="165" t="str">
        <f t="shared" si="163"/>
        <v>3年目旅費119</v>
      </c>
      <c r="G624" s="165" t="str">
        <f>IFERROR(+VLOOKUP(F624,インプットシート!$B:$Z,25,0),"")</f>
        <v/>
      </c>
      <c r="H624" s="165" t="str">
        <f>IFERROR(+VLOOKUP(F624,インプットシート!$B:$Z,21,0),"")</f>
        <v/>
      </c>
      <c r="I624">
        <v>119</v>
      </c>
      <c r="J624" s="165" t="str">
        <f t="shared" si="164"/>
        <v>3年目賃金（アルバイト）119</v>
      </c>
      <c r="K624" s="165" t="str">
        <f>IFERROR(+VLOOKUP(J624,インプットシート!$B:$Z,25,0),"")</f>
        <v/>
      </c>
      <c r="L624" s="165" t="str">
        <f>IFERROR(+VLOOKUP(J624,インプットシート!$B:$Z,21,0),"")</f>
        <v/>
      </c>
      <c r="M624">
        <v>119</v>
      </c>
      <c r="N624" s="165" t="str">
        <f t="shared" si="165"/>
        <v>3年目家賃119</v>
      </c>
      <c r="O624" s="165" t="str">
        <f>IFERROR(+VLOOKUP(N624,インプットシート!$B:$Z,25,0),"")</f>
        <v/>
      </c>
      <c r="P624" s="165" t="str">
        <f>IFERROR(+VLOOKUP(N624,インプットシート!$B:$Z,21,0),"")</f>
        <v/>
      </c>
      <c r="Q624">
        <v>119</v>
      </c>
      <c r="R624" s="165" t="str">
        <f t="shared" si="166"/>
        <v>3年目光熱水費119</v>
      </c>
      <c r="S624" s="165" t="str">
        <f>IFERROR(+VLOOKUP(R624,インプットシート!$B:$Z,25,0),"")</f>
        <v/>
      </c>
      <c r="T624" s="165" t="str">
        <f>IFERROR(+VLOOKUP(R624,インプットシート!$B:$Z,21,0),"")</f>
        <v/>
      </c>
      <c r="U624">
        <v>119</v>
      </c>
      <c r="V624" s="165" t="str">
        <f t="shared" si="167"/>
        <v>3年目備品購入費119</v>
      </c>
      <c r="W624" s="165" t="str">
        <f>IFERROR(+VLOOKUP(V624,インプットシート!$B:$Z,25,0),"")</f>
        <v/>
      </c>
      <c r="X624" s="165" t="str">
        <f>IFERROR(+VLOOKUP(V624,インプットシート!$B:$Z,21,0),"")</f>
        <v/>
      </c>
      <c r="Y624">
        <v>119</v>
      </c>
      <c r="Z624" s="165" t="str">
        <f t="shared" si="168"/>
        <v>3年目消耗品費119</v>
      </c>
      <c r="AA624" s="165" t="str">
        <f>IFERROR(+VLOOKUP(Z624,インプットシート!$B:$Z,25,0),"")</f>
        <v/>
      </c>
      <c r="AB624" s="165" t="str">
        <f>IFERROR(+VLOOKUP(Z624,インプットシート!$B:$Z,21,0),"")</f>
        <v/>
      </c>
      <c r="AC624">
        <v>119</v>
      </c>
      <c r="AD624" s="165" t="str">
        <f t="shared" si="169"/>
        <v>3年目借料損料119</v>
      </c>
      <c r="AE624" s="165" t="str">
        <f>IFERROR(+VLOOKUP(AD624,インプットシート!$B:$Z,25,0),"")</f>
        <v/>
      </c>
      <c r="AF624" s="165" t="str">
        <f>IFERROR(+VLOOKUP(AD624,インプットシート!$B:$Z,21,0),"")</f>
        <v/>
      </c>
      <c r="AG624">
        <v>119</v>
      </c>
      <c r="AH624" s="165" t="str">
        <f t="shared" si="170"/>
        <v>3年目印刷製本費119</v>
      </c>
      <c r="AI624" s="165" t="str">
        <f>IFERROR(+VLOOKUP(AH624,インプットシート!$B:$Z,25,0),"")</f>
        <v/>
      </c>
      <c r="AJ624" s="165" t="str">
        <f>IFERROR(+VLOOKUP(AH624,インプットシート!$B:$Z,21,0),"")</f>
        <v/>
      </c>
      <c r="AK624">
        <v>119</v>
      </c>
      <c r="AL624" s="165" t="str">
        <f t="shared" si="171"/>
        <v>3年目通信運搬費119</v>
      </c>
      <c r="AM624" s="165" t="str">
        <f>IFERROR(+VLOOKUP(AL624,インプットシート!$B:$Z,25,0),"")</f>
        <v/>
      </c>
      <c r="AN624" s="165" t="str">
        <f>IFERROR(+VLOOKUP(AL624,インプットシート!$B:$Z,21,0),"")</f>
        <v/>
      </c>
      <c r="AO624">
        <v>119</v>
      </c>
      <c r="AP624" s="165" t="str">
        <f t="shared" si="172"/>
        <v>3年目委託費119</v>
      </c>
      <c r="AQ624" s="165" t="str">
        <f>IFERROR(+VLOOKUP(AP624,インプットシート!$B:$Z,25,0),"")</f>
        <v/>
      </c>
      <c r="AR624" s="165" t="str">
        <f>IFERROR(+VLOOKUP(AP624,インプットシート!$B:$Z,21,0),"")</f>
        <v/>
      </c>
      <c r="AS624">
        <v>119</v>
      </c>
      <c r="AT624" s="165" t="str">
        <f t="shared" si="173"/>
        <v>3年目雑役務費119</v>
      </c>
      <c r="AU624" s="165" t="str">
        <f>IFERROR(+VLOOKUP(AT624,インプットシート!$B:$Z,25,0),"")</f>
        <v/>
      </c>
      <c r="AV624" s="165" t="str">
        <f>IFERROR(+VLOOKUP(AT624,インプットシート!$B:$Z,21,0),"")</f>
        <v/>
      </c>
      <c r="AW624">
        <v>119</v>
      </c>
      <c r="AX624" s="165" t="str">
        <f t="shared" si="174"/>
        <v>3年目保険料119</v>
      </c>
      <c r="AY624" s="165" t="str">
        <f>IFERROR(+VLOOKUP(AX624,インプットシート!$B:$Z,25,0),"")</f>
        <v/>
      </c>
      <c r="AZ624" s="165" t="str">
        <f>IFERROR(+VLOOKUP(AX624,インプットシート!$B:$Z,21,0),"")</f>
        <v/>
      </c>
      <c r="BA624">
        <v>119</v>
      </c>
      <c r="BB624" s="165" t="str">
        <f t="shared" si="175"/>
        <v>3年目その他の経費119</v>
      </c>
      <c r="BC624" s="165" t="str">
        <f>IFERROR(+VLOOKUP(BB624,インプットシート!$B:$Z,25,0),"")</f>
        <v/>
      </c>
      <c r="BD624" s="165" t="str">
        <f>IFERROR(+VLOOKUP(BB624,インプットシート!$B:$Z,21,0),"")</f>
        <v/>
      </c>
      <c r="BE624">
        <v>119</v>
      </c>
      <c r="BF624" s="165" t="str">
        <f t="shared" si="176"/>
        <v>3年目参加費収入119</v>
      </c>
      <c r="BG624" s="165" t="str">
        <f>IFERROR(+VLOOKUP(BF624,インプットシート!$B:$Z,25,0),"")</f>
        <v/>
      </c>
      <c r="BH624" s="165" t="str">
        <f>IFERROR(+VLOOKUP(BF624,インプットシート!$B:$Z,21,0),"")</f>
        <v/>
      </c>
      <c r="BI624">
        <v>119</v>
      </c>
      <c r="BJ624" s="165" t="str">
        <f t="shared" si="177"/>
        <v>3年目寄付金・協賛金収入119</v>
      </c>
      <c r="BK624" s="165" t="str">
        <f>IFERROR(+VLOOKUP(BJ624,インプットシート!$B:$Z,25,0),"")</f>
        <v/>
      </c>
      <c r="BL624" s="165" t="str">
        <f>IFERROR(+VLOOKUP(BJ624,インプットシート!$B:$Z,21,0),"")</f>
        <v/>
      </c>
      <c r="BM624">
        <v>119</v>
      </c>
      <c r="BN624" s="165" t="str">
        <f t="shared" si="178"/>
        <v>3年目一般会計繰入金119</v>
      </c>
      <c r="BO624" s="165" t="str">
        <f>IFERROR(+VLOOKUP(BN624,インプットシート!$B:$Z,25,0),"")</f>
        <v/>
      </c>
      <c r="BP624" s="165" t="str">
        <f>IFERROR(+VLOOKUP(BN624,インプットシート!$B:$Z,21,0),"")</f>
        <v/>
      </c>
      <c r="BQ624">
        <v>119</v>
      </c>
      <c r="BR624" s="165" t="str">
        <f t="shared" si="179"/>
        <v>3年目賃金（職員）119</v>
      </c>
      <c r="BS624" s="165" t="str">
        <f>IFERROR(+VLOOKUP(BR624,インプットシート!$B:$Z,25,0),"")</f>
        <v/>
      </c>
      <c r="BT624" s="165" t="str">
        <f>IFERROR(+VLOOKUP(BR624,インプットシート!$B:$Z,21,0),"")</f>
        <v/>
      </c>
    </row>
    <row r="625" spans="1:72">
      <c r="A625">
        <v>120</v>
      </c>
      <c r="B625" s="165" t="str">
        <f t="shared" si="162"/>
        <v>3年目謝金120</v>
      </c>
      <c r="C625" s="165" t="str">
        <f>IFERROR(+VLOOKUP(B625,インプットシート!$B:$Z,25,0),"")</f>
        <v/>
      </c>
      <c r="D625" s="165" t="str">
        <f>IFERROR(+VLOOKUP(B625,インプットシート!$B:$Z,21,0),"")</f>
        <v/>
      </c>
      <c r="E625">
        <v>120</v>
      </c>
      <c r="F625" s="165" t="str">
        <f t="shared" si="163"/>
        <v>3年目旅費120</v>
      </c>
      <c r="G625" s="165" t="str">
        <f>IFERROR(+VLOOKUP(F625,インプットシート!$B:$Z,25,0),"")</f>
        <v/>
      </c>
      <c r="H625" s="165" t="str">
        <f>IFERROR(+VLOOKUP(F625,インプットシート!$B:$Z,21,0),"")</f>
        <v/>
      </c>
      <c r="I625">
        <v>120</v>
      </c>
      <c r="J625" s="165" t="str">
        <f t="shared" si="164"/>
        <v>3年目賃金（アルバイト）120</v>
      </c>
      <c r="K625" s="165" t="str">
        <f>IFERROR(+VLOOKUP(J625,インプットシート!$B:$Z,25,0),"")</f>
        <v/>
      </c>
      <c r="L625" s="165" t="str">
        <f>IFERROR(+VLOOKUP(J625,インプットシート!$B:$Z,21,0),"")</f>
        <v/>
      </c>
      <c r="M625">
        <v>120</v>
      </c>
      <c r="N625" s="165" t="str">
        <f t="shared" si="165"/>
        <v>3年目家賃120</v>
      </c>
      <c r="O625" s="165" t="str">
        <f>IFERROR(+VLOOKUP(N625,インプットシート!$B:$Z,25,0),"")</f>
        <v/>
      </c>
      <c r="P625" s="165" t="str">
        <f>IFERROR(+VLOOKUP(N625,インプットシート!$B:$Z,21,0),"")</f>
        <v/>
      </c>
      <c r="Q625">
        <v>120</v>
      </c>
      <c r="R625" s="165" t="str">
        <f t="shared" si="166"/>
        <v>3年目光熱水費120</v>
      </c>
      <c r="S625" s="165" t="str">
        <f>IFERROR(+VLOOKUP(R625,インプットシート!$B:$Z,25,0),"")</f>
        <v/>
      </c>
      <c r="T625" s="165" t="str">
        <f>IFERROR(+VLOOKUP(R625,インプットシート!$B:$Z,21,0),"")</f>
        <v/>
      </c>
      <c r="U625">
        <v>120</v>
      </c>
      <c r="V625" s="165" t="str">
        <f t="shared" si="167"/>
        <v>3年目備品購入費120</v>
      </c>
      <c r="W625" s="165" t="str">
        <f>IFERROR(+VLOOKUP(V625,インプットシート!$B:$Z,25,0),"")</f>
        <v/>
      </c>
      <c r="X625" s="165" t="str">
        <f>IFERROR(+VLOOKUP(V625,インプットシート!$B:$Z,21,0),"")</f>
        <v/>
      </c>
      <c r="Y625">
        <v>120</v>
      </c>
      <c r="Z625" s="165" t="str">
        <f t="shared" si="168"/>
        <v>3年目消耗品費120</v>
      </c>
      <c r="AA625" s="165" t="str">
        <f>IFERROR(+VLOOKUP(Z625,インプットシート!$B:$Z,25,0),"")</f>
        <v/>
      </c>
      <c r="AB625" s="165" t="str">
        <f>IFERROR(+VLOOKUP(Z625,インプットシート!$B:$Z,21,0),"")</f>
        <v/>
      </c>
      <c r="AC625">
        <v>120</v>
      </c>
      <c r="AD625" s="165" t="str">
        <f t="shared" si="169"/>
        <v>3年目借料損料120</v>
      </c>
      <c r="AE625" s="165" t="str">
        <f>IFERROR(+VLOOKUP(AD625,インプットシート!$B:$Z,25,0),"")</f>
        <v/>
      </c>
      <c r="AF625" s="165" t="str">
        <f>IFERROR(+VLOOKUP(AD625,インプットシート!$B:$Z,21,0),"")</f>
        <v/>
      </c>
      <c r="AG625">
        <v>120</v>
      </c>
      <c r="AH625" s="165" t="str">
        <f t="shared" si="170"/>
        <v>3年目印刷製本費120</v>
      </c>
      <c r="AI625" s="165" t="str">
        <f>IFERROR(+VLOOKUP(AH625,インプットシート!$B:$Z,25,0),"")</f>
        <v/>
      </c>
      <c r="AJ625" s="165" t="str">
        <f>IFERROR(+VLOOKUP(AH625,インプットシート!$B:$Z,21,0),"")</f>
        <v/>
      </c>
      <c r="AK625">
        <v>120</v>
      </c>
      <c r="AL625" s="165" t="str">
        <f t="shared" si="171"/>
        <v>3年目通信運搬費120</v>
      </c>
      <c r="AM625" s="165" t="str">
        <f>IFERROR(+VLOOKUP(AL625,インプットシート!$B:$Z,25,0),"")</f>
        <v/>
      </c>
      <c r="AN625" s="165" t="str">
        <f>IFERROR(+VLOOKUP(AL625,インプットシート!$B:$Z,21,0),"")</f>
        <v/>
      </c>
      <c r="AO625">
        <v>120</v>
      </c>
      <c r="AP625" s="165" t="str">
        <f t="shared" si="172"/>
        <v>3年目委託費120</v>
      </c>
      <c r="AQ625" s="165" t="str">
        <f>IFERROR(+VLOOKUP(AP625,インプットシート!$B:$Z,25,0),"")</f>
        <v/>
      </c>
      <c r="AR625" s="165" t="str">
        <f>IFERROR(+VLOOKUP(AP625,インプットシート!$B:$Z,21,0),"")</f>
        <v/>
      </c>
      <c r="AS625">
        <v>120</v>
      </c>
      <c r="AT625" s="165" t="str">
        <f t="shared" si="173"/>
        <v>3年目雑役務費120</v>
      </c>
      <c r="AU625" s="165" t="str">
        <f>IFERROR(+VLOOKUP(AT625,インプットシート!$B:$Z,25,0),"")</f>
        <v/>
      </c>
      <c r="AV625" s="165" t="str">
        <f>IFERROR(+VLOOKUP(AT625,インプットシート!$B:$Z,21,0),"")</f>
        <v/>
      </c>
      <c r="AW625">
        <v>120</v>
      </c>
      <c r="AX625" s="165" t="str">
        <f t="shared" si="174"/>
        <v>3年目保険料120</v>
      </c>
      <c r="AY625" s="165" t="str">
        <f>IFERROR(+VLOOKUP(AX625,インプットシート!$B:$Z,25,0),"")</f>
        <v/>
      </c>
      <c r="AZ625" s="165" t="str">
        <f>IFERROR(+VLOOKUP(AX625,インプットシート!$B:$Z,21,0),"")</f>
        <v/>
      </c>
      <c r="BA625">
        <v>120</v>
      </c>
      <c r="BB625" s="165" t="str">
        <f t="shared" si="175"/>
        <v>3年目その他の経費120</v>
      </c>
      <c r="BC625" s="165" t="str">
        <f>IFERROR(+VLOOKUP(BB625,インプットシート!$B:$Z,25,0),"")</f>
        <v/>
      </c>
      <c r="BD625" s="165" t="str">
        <f>IFERROR(+VLOOKUP(BB625,インプットシート!$B:$Z,21,0),"")</f>
        <v/>
      </c>
      <c r="BE625">
        <v>120</v>
      </c>
      <c r="BF625" s="165" t="str">
        <f t="shared" si="176"/>
        <v>3年目参加費収入120</v>
      </c>
      <c r="BG625" s="165" t="str">
        <f>IFERROR(+VLOOKUP(BF625,インプットシート!$B:$Z,25,0),"")</f>
        <v/>
      </c>
      <c r="BH625" s="165" t="str">
        <f>IFERROR(+VLOOKUP(BF625,インプットシート!$B:$Z,21,0),"")</f>
        <v/>
      </c>
      <c r="BI625">
        <v>120</v>
      </c>
      <c r="BJ625" s="165" t="str">
        <f t="shared" si="177"/>
        <v>3年目寄付金・協賛金収入120</v>
      </c>
      <c r="BK625" s="165" t="str">
        <f>IFERROR(+VLOOKUP(BJ625,インプットシート!$B:$Z,25,0),"")</f>
        <v/>
      </c>
      <c r="BL625" s="165" t="str">
        <f>IFERROR(+VLOOKUP(BJ625,インプットシート!$B:$Z,21,0),"")</f>
        <v/>
      </c>
      <c r="BM625">
        <v>120</v>
      </c>
      <c r="BN625" s="165" t="str">
        <f t="shared" si="178"/>
        <v>3年目一般会計繰入金120</v>
      </c>
      <c r="BO625" s="165" t="str">
        <f>IFERROR(+VLOOKUP(BN625,インプットシート!$B:$Z,25,0),"")</f>
        <v/>
      </c>
      <c r="BP625" s="165" t="str">
        <f>IFERROR(+VLOOKUP(BN625,インプットシート!$B:$Z,21,0),"")</f>
        <v/>
      </c>
      <c r="BQ625">
        <v>120</v>
      </c>
      <c r="BR625" s="165" t="str">
        <f t="shared" si="179"/>
        <v>3年目賃金（職員）120</v>
      </c>
      <c r="BS625" s="165" t="str">
        <f>IFERROR(+VLOOKUP(BR625,インプットシート!$B:$Z,25,0),"")</f>
        <v/>
      </c>
      <c r="BT625" s="165" t="str">
        <f>IFERROR(+VLOOKUP(BR625,インプットシート!$B:$Z,21,0),"")</f>
        <v/>
      </c>
    </row>
    <row r="626" spans="1:72">
      <c r="A626">
        <v>121</v>
      </c>
      <c r="B626" s="165" t="str">
        <f t="shared" si="162"/>
        <v>3年目謝金121</v>
      </c>
      <c r="C626" s="165" t="str">
        <f>IFERROR(+VLOOKUP(B626,インプットシート!$B:$Z,25,0),"")</f>
        <v/>
      </c>
      <c r="D626" s="165" t="str">
        <f>IFERROR(+VLOOKUP(B626,インプットシート!$B:$Z,21,0),"")</f>
        <v/>
      </c>
      <c r="E626">
        <v>121</v>
      </c>
      <c r="F626" s="165" t="str">
        <f t="shared" si="163"/>
        <v>3年目旅費121</v>
      </c>
      <c r="G626" s="165" t="str">
        <f>IFERROR(+VLOOKUP(F626,インプットシート!$B:$Z,25,0),"")</f>
        <v/>
      </c>
      <c r="H626" s="165" t="str">
        <f>IFERROR(+VLOOKUP(F626,インプットシート!$B:$Z,21,0),"")</f>
        <v/>
      </c>
      <c r="I626">
        <v>121</v>
      </c>
      <c r="J626" s="165" t="str">
        <f t="shared" si="164"/>
        <v>3年目賃金（アルバイト）121</v>
      </c>
      <c r="K626" s="165" t="str">
        <f>IFERROR(+VLOOKUP(J626,インプットシート!$B:$Z,25,0),"")</f>
        <v/>
      </c>
      <c r="L626" s="165" t="str">
        <f>IFERROR(+VLOOKUP(J626,インプットシート!$B:$Z,21,0),"")</f>
        <v/>
      </c>
      <c r="M626">
        <v>121</v>
      </c>
      <c r="N626" s="165" t="str">
        <f t="shared" si="165"/>
        <v>3年目家賃121</v>
      </c>
      <c r="O626" s="165" t="str">
        <f>IFERROR(+VLOOKUP(N626,インプットシート!$B:$Z,25,0),"")</f>
        <v/>
      </c>
      <c r="P626" s="165" t="str">
        <f>IFERROR(+VLOOKUP(N626,インプットシート!$B:$Z,21,0),"")</f>
        <v/>
      </c>
      <c r="Q626">
        <v>121</v>
      </c>
      <c r="R626" s="165" t="str">
        <f t="shared" si="166"/>
        <v>3年目光熱水費121</v>
      </c>
      <c r="S626" s="165" t="str">
        <f>IFERROR(+VLOOKUP(R626,インプットシート!$B:$Z,25,0),"")</f>
        <v/>
      </c>
      <c r="T626" s="165" t="str">
        <f>IFERROR(+VLOOKUP(R626,インプットシート!$B:$Z,21,0),"")</f>
        <v/>
      </c>
      <c r="U626">
        <v>121</v>
      </c>
      <c r="V626" s="165" t="str">
        <f t="shared" si="167"/>
        <v>3年目備品購入費121</v>
      </c>
      <c r="W626" s="165" t="str">
        <f>IFERROR(+VLOOKUP(V626,インプットシート!$B:$Z,25,0),"")</f>
        <v/>
      </c>
      <c r="X626" s="165" t="str">
        <f>IFERROR(+VLOOKUP(V626,インプットシート!$B:$Z,21,0),"")</f>
        <v/>
      </c>
      <c r="Y626">
        <v>121</v>
      </c>
      <c r="Z626" s="165" t="str">
        <f t="shared" si="168"/>
        <v>3年目消耗品費121</v>
      </c>
      <c r="AA626" s="165" t="str">
        <f>IFERROR(+VLOOKUP(Z626,インプットシート!$B:$Z,25,0),"")</f>
        <v/>
      </c>
      <c r="AB626" s="165" t="str">
        <f>IFERROR(+VLOOKUP(Z626,インプットシート!$B:$Z,21,0),"")</f>
        <v/>
      </c>
      <c r="AC626">
        <v>121</v>
      </c>
      <c r="AD626" s="165" t="str">
        <f t="shared" si="169"/>
        <v>3年目借料損料121</v>
      </c>
      <c r="AE626" s="165" t="str">
        <f>IFERROR(+VLOOKUP(AD626,インプットシート!$B:$Z,25,0),"")</f>
        <v/>
      </c>
      <c r="AF626" s="165" t="str">
        <f>IFERROR(+VLOOKUP(AD626,インプットシート!$B:$Z,21,0),"")</f>
        <v/>
      </c>
      <c r="AG626">
        <v>121</v>
      </c>
      <c r="AH626" s="165" t="str">
        <f t="shared" si="170"/>
        <v>3年目印刷製本費121</v>
      </c>
      <c r="AI626" s="165" t="str">
        <f>IFERROR(+VLOOKUP(AH626,インプットシート!$B:$Z,25,0),"")</f>
        <v/>
      </c>
      <c r="AJ626" s="165" t="str">
        <f>IFERROR(+VLOOKUP(AH626,インプットシート!$B:$Z,21,0),"")</f>
        <v/>
      </c>
      <c r="AK626">
        <v>121</v>
      </c>
      <c r="AL626" s="165" t="str">
        <f t="shared" si="171"/>
        <v>3年目通信運搬費121</v>
      </c>
      <c r="AM626" s="165" t="str">
        <f>IFERROR(+VLOOKUP(AL626,インプットシート!$B:$Z,25,0),"")</f>
        <v/>
      </c>
      <c r="AN626" s="165" t="str">
        <f>IFERROR(+VLOOKUP(AL626,インプットシート!$B:$Z,21,0),"")</f>
        <v/>
      </c>
      <c r="AO626">
        <v>121</v>
      </c>
      <c r="AP626" s="165" t="str">
        <f t="shared" si="172"/>
        <v>3年目委託費121</v>
      </c>
      <c r="AQ626" s="165" t="str">
        <f>IFERROR(+VLOOKUP(AP626,インプットシート!$B:$Z,25,0),"")</f>
        <v/>
      </c>
      <c r="AR626" s="165" t="str">
        <f>IFERROR(+VLOOKUP(AP626,インプットシート!$B:$Z,21,0),"")</f>
        <v/>
      </c>
      <c r="AS626">
        <v>121</v>
      </c>
      <c r="AT626" s="165" t="str">
        <f t="shared" si="173"/>
        <v>3年目雑役務費121</v>
      </c>
      <c r="AU626" s="165" t="str">
        <f>IFERROR(+VLOOKUP(AT626,インプットシート!$B:$Z,25,0),"")</f>
        <v/>
      </c>
      <c r="AV626" s="165" t="str">
        <f>IFERROR(+VLOOKUP(AT626,インプットシート!$B:$Z,21,0),"")</f>
        <v/>
      </c>
      <c r="AW626">
        <v>121</v>
      </c>
      <c r="AX626" s="165" t="str">
        <f t="shared" si="174"/>
        <v>3年目保険料121</v>
      </c>
      <c r="AY626" s="165" t="str">
        <f>IFERROR(+VLOOKUP(AX626,インプットシート!$B:$Z,25,0),"")</f>
        <v/>
      </c>
      <c r="AZ626" s="165" t="str">
        <f>IFERROR(+VLOOKUP(AX626,インプットシート!$B:$Z,21,0),"")</f>
        <v/>
      </c>
      <c r="BA626">
        <v>121</v>
      </c>
      <c r="BB626" s="165" t="str">
        <f t="shared" si="175"/>
        <v>3年目その他の経費121</v>
      </c>
      <c r="BC626" s="165" t="str">
        <f>IFERROR(+VLOOKUP(BB626,インプットシート!$B:$Z,25,0),"")</f>
        <v/>
      </c>
      <c r="BD626" s="165" t="str">
        <f>IFERROR(+VLOOKUP(BB626,インプットシート!$B:$Z,21,0),"")</f>
        <v/>
      </c>
      <c r="BE626">
        <v>121</v>
      </c>
      <c r="BF626" s="165" t="str">
        <f t="shared" si="176"/>
        <v>3年目参加費収入121</v>
      </c>
      <c r="BG626" s="165" t="str">
        <f>IFERROR(+VLOOKUP(BF626,インプットシート!$B:$Z,25,0),"")</f>
        <v/>
      </c>
      <c r="BH626" s="165" t="str">
        <f>IFERROR(+VLOOKUP(BF626,インプットシート!$B:$Z,21,0),"")</f>
        <v/>
      </c>
      <c r="BI626">
        <v>121</v>
      </c>
      <c r="BJ626" s="165" t="str">
        <f t="shared" si="177"/>
        <v>3年目寄付金・協賛金収入121</v>
      </c>
      <c r="BK626" s="165" t="str">
        <f>IFERROR(+VLOOKUP(BJ626,インプットシート!$B:$Z,25,0),"")</f>
        <v/>
      </c>
      <c r="BL626" s="165" t="str">
        <f>IFERROR(+VLOOKUP(BJ626,インプットシート!$B:$Z,21,0),"")</f>
        <v/>
      </c>
      <c r="BM626">
        <v>121</v>
      </c>
      <c r="BN626" s="165" t="str">
        <f t="shared" si="178"/>
        <v>3年目一般会計繰入金121</v>
      </c>
      <c r="BO626" s="165" t="str">
        <f>IFERROR(+VLOOKUP(BN626,インプットシート!$B:$Z,25,0),"")</f>
        <v/>
      </c>
      <c r="BP626" s="165" t="str">
        <f>IFERROR(+VLOOKUP(BN626,インプットシート!$B:$Z,21,0),"")</f>
        <v/>
      </c>
      <c r="BQ626">
        <v>121</v>
      </c>
      <c r="BR626" s="165" t="str">
        <f t="shared" si="179"/>
        <v>3年目賃金（職員）121</v>
      </c>
      <c r="BS626" s="165" t="str">
        <f>IFERROR(+VLOOKUP(BR626,インプットシート!$B:$Z,25,0),"")</f>
        <v/>
      </c>
      <c r="BT626" s="165" t="str">
        <f>IFERROR(+VLOOKUP(BR626,インプットシート!$B:$Z,21,0),"")</f>
        <v/>
      </c>
    </row>
    <row r="627" spans="1:72">
      <c r="A627">
        <v>122</v>
      </c>
      <c r="B627" s="165" t="str">
        <f t="shared" si="162"/>
        <v>3年目謝金122</v>
      </c>
      <c r="C627" s="165" t="str">
        <f>IFERROR(+VLOOKUP(B627,インプットシート!$B:$Z,25,0),"")</f>
        <v/>
      </c>
      <c r="D627" s="165" t="str">
        <f>IFERROR(+VLOOKUP(B627,インプットシート!$B:$Z,21,0),"")</f>
        <v/>
      </c>
      <c r="E627">
        <v>122</v>
      </c>
      <c r="F627" s="165" t="str">
        <f t="shared" si="163"/>
        <v>3年目旅費122</v>
      </c>
      <c r="G627" s="165" t="str">
        <f>IFERROR(+VLOOKUP(F627,インプットシート!$B:$Z,25,0),"")</f>
        <v/>
      </c>
      <c r="H627" s="165" t="str">
        <f>IFERROR(+VLOOKUP(F627,インプットシート!$B:$Z,21,0),"")</f>
        <v/>
      </c>
      <c r="I627">
        <v>122</v>
      </c>
      <c r="J627" s="165" t="str">
        <f t="shared" si="164"/>
        <v>3年目賃金（アルバイト）122</v>
      </c>
      <c r="K627" s="165" t="str">
        <f>IFERROR(+VLOOKUP(J627,インプットシート!$B:$Z,25,0),"")</f>
        <v/>
      </c>
      <c r="L627" s="165" t="str">
        <f>IFERROR(+VLOOKUP(J627,インプットシート!$B:$Z,21,0),"")</f>
        <v/>
      </c>
      <c r="M627">
        <v>122</v>
      </c>
      <c r="N627" s="165" t="str">
        <f t="shared" si="165"/>
        <v>3年目家賃122</v>
      </c>
      <c r="O627" s="165" t="str">
        <f>IFERROR(+VLOOKUP(N627,インプットシート!$B:$Z,25,0),"")</f>
        <v/>
      </c>
      <c r="P627" s="165" t="str">
        <f>IFERROR(+VLOOKUP(N627,インプットシート!$B:$Z,21,0),"")</f>
        <v/>
      </c>
      <c r="Q627">
        <v>122</v>
      </c>
      <c r="R627" s="165" t="str">
        <f t="shared" si="166"/>
        <v>3年目光熱水費122</v>
      </c>
      <c r="S627" s="165" t="str">
        <f>IFERROR(+VLOOKUP(R627,インプットシート!$B:$Z,25,0),"")</f>
        <v/>
      </c>
      <c r="T627" s="165" t="str">
        <f>IFERROR(+VLOOKUP(R627,インプットシート!$B:$Z,21,0),"")</f>
        <v/>
      </c>
      <c r="U627">
        <v>122</v>
      </c>
      <c r="V627" s="165" t="str">
        <f t="shared" si="167"/>
        <v>3年目備品購入費122</v>
      </c>
      <c r="W627" s="165" t="str">
        <f>IFERROR(+VLOOKUP(V627,インプットシート!$B:$Z,25,0),"")</f>
        <v/>
      </c>
      <c r="X627" s="165" t="str">
        <f>IFERROR(+VLOOKUP(V627,インプットシート!$B:$Z,21,0),"")</f>
        <v/>
      </c>
      <c r="Y627">
        <v>122</v>
      </c>
      <c r="Z627" s="165" t="str">
        <f t="shared" si="168"/>
        <v>3年目消耗品費122</v>
      </c>
      <c r="AA627" s="165" t="str">
        <f>IFERROR(+VLOOKUP(Z627,インプットシート!$B:$Z,25,0),"")</f>
        <v/>
      </c>
      <c r="AB627" s="165" t="str">
        <f>IFERROR(+VLOOKUP(Z627,インプットシート!$B:$Z,21,0),"")</f>
        <v/>
      </c>
      <c r="AC627">
        <v>122</v>
      </c>
      <c r="AD627" s="165" t="str">
        <f t="shared" si="169"/>
        <v>3年目借料損料122</v>
      </c>
      <c r="AE627" s="165" t="str">
        <f>IFERROR(+VLOOKUP(AD627,インプットシート!$B:$Z,25,0),"")</f>
        <v/>
      </c>
      <c r="AF627" s="165" t="str">
        <f>IFERROR(+VLOOKUP(AD627,インプットシート!$B:$Z,21,0),"")</f>
        <v/>
      </c>
      <c r="AG627">
        <v>122</v>
      </c>
      <c r="AH627" s="165" t="str">
        <f t="shared" si="170"/>
        <v>3年目印刷製本費122</v>
      </c>
      <c r="AI627" s="165" t="str">
        <f>IFERROR(+VLOOKUP(AH627,インプットシート!$B:$Z,25,0),"")</f>
        <v/>
      </c>
      <c r="AJ627" s="165" t="str">
        <f>IFERROR(+VLOOKUP(AH627,インプットシート!$B:$Z,21,0),"")</f>
        <v/>
      </c>
      <c r="AK627">
        <v>122</v>
      </c>
      <c r="AL627" s="165" t="str">
        <f t="shared" si="171"/>
        <v>3年目通信運搬費122</v>
      </c>
      <c r="AM627" s="165" t="str">
        <f>IFERROR(+VLOOKUP(AL627,インプットシート!$B:$Z,25,0),"")</f>
        <v/>
      </c>
      <c r="AN627" s="165" t="str">
        <f>IFERROR(+VLOOKUP(AL627,インプットシート!$B:$Z,21,0),"")</f>
        <v/>
      </c>
      <c r="AO627">
        <v>122</v>
      </c>
      <c r="AP627" s="165" t="str">
        <f t="shared" si="172"/>
        <v>3年目委託費122</v>
      </c>
      <c r="AQ627" s="165" t="str">
        <f>IFERROR(+VLOOKUP(AP627,インプットシート!$B:$Z,25,0),"")</f>
        <v/>
      </c>
      <c r="AR627" s="165" t="str">
        <f>IFERROR(+VLOOKUP(AP627,インプットシート!$B:$Z,21,0),"")</f>
        <v/>
      </c>
      <c r="AS627">
        <v>122</v>
      </c>
      <c r="AT627" s="165" t="str">
        <f t="shared" si="173"/>
        <v>3年目雑役務費122</v>
      </c>
      <c r="AU627" s="165" t="str">
        <f>IFERROR(+VLOOKUP(AT627,インプットシート!$B:$Z,25,0),"")</f>
        <v/>
      </c>
      <c r="AV627" s="165" t="str">
        <f>IFERROR(+VLOOKUP(AT627,インプットシート!$B:$Z,21,0),"")</f>
        <v/>
      </c>
      <c r="AW627">
        <v>122</v>
      </c>
      <c r="AX627" s="165" t="str">
        <f t="shared" si="174"/>
        <v>3年目保険料122</v>
      </c>
      <c r="AY627" s="165" t="str">
        <f>IFERROR(+VLOOKUP(AX627,インプットシート!$B:$Z,25,0),"")</f>
        <v/>
      </c>
      <c r="AZ627" s="165" t="str">
        <f>IFERROR(+VLOOKUP(AX627,インプットシート!$B:$Z,21,0),"")</f>
        <v/>
      </c>
      <c r="BA627">
        <v>122</v>
      </c>
      <c r="BB627" s="165" t="str">
        <f t="shared" si="175"/>
        <v>3年目その他の経費122</v>
      </c>
      <c r="BC627" s="165" t="str">
        <f>IFERROR(+VLOOKUP(BB627,インプットシート!$B:$Z,25,0),"")</f>
        <v/>
      </c>
      <c r="BD627" s="165" t="str">
        <f>IFERROR(+VLOOKUP(BB627,インプットシート!$B:$Z,21,0),"")</f>
        <v/>
      </c>
      <c r="BE627">
        <v>122</v>
      </c>
      <c r="BF627" s="165" t="str">
        <f t="shared" si="176"/>
        <v>3年目参加費収入122</v>
      </c>
      <c r="BG627" s="165" t="str">
        <f>IFERROR(+VLOOKUP(BF627,インプットシート!$B:$Z,25,0),"")</f>
        <v/>
      </c>
      <c r="BH627" s="165" t="str">
        <f>IFERROR(+VLOOKUP(BF627,インプットシート!$B:$Z,21,0),"")</f>
        <v/>
      </c>
      <c r="BI627">
        <v>122</v>
      </c>
      <c r="BJ627" s="165" t="str">
        <f t="shared" si="177"/>
        <v>3年目寄付金・協賛金収入122</v>
      </c>
      <c r="BK627" s="165" t="str">
        <f>IFERROR(+VLOOKUP(BJ627,インプットシート!$B:$Z,25,0),"")</f>
        <v/>
      </c>
      <c r="BL627" s="165" t="str">
        <f>IFERROR(+VLOOKUP(BJ627,インプットシート!$B:$Z,21,0),"")</f>
        <v/>
      </c>
      <c r="BM627">
        <v>122</v>
      </c>
      <c r="BN627" s="165" t="str">
        <f t="shared" si="178"/>
        <v>3年目一般会計繰入金122</v>
      </c>
      <c r="BO627" s="165" t="str">
        <f>IFERROR(+VLOOKUP(BN627,インプットシート!$B:$Z,25,0),"")</f>
        <v/>
      </c>
      <c r="BP627" s="165" t="str">
        <f>IFERROR(+VLOOKUP(BN627,インプットシート!$B:$Z,21,0),"")</f>
        <v/>
      </c>
      <c r="BQ627">
        <v>122</v>
      </c>
      <c r="BR627" s="165" t="str">
        <f t="shared" si="179"/>
        <v>3年目賃金（職員）122</v>
      </c>
      <c r="BS627" s="165" t="str">
        <f>IFERROR(+VLOOKUP(BR627,インプットシート!$B:$Z,25,0),"")</f>
        <v/>
      </c>
      <c r="BT627" s="165" t="str">
        <f>IFERROR(+VLOOKUP(BR627,インプットシート!$B:$Z,21,0),"")</f>
        <v/>
      </c>
    </row>
    <row r="628" spans="1:72">
      <c r="A628">
        <v>123</v>
      </c>
      <c r="B628" s="165" t="str">
        <f t="shared" si="162"/>
        <v>3年目謝金123</v>
      </c>
      <c r="C628" s="165" t="str">
        <f>IFERROR(+VLOOKUP(B628,インプットシート!$B:$Z,25,0),"")</f>
        <v/>
      </c>
      <c r="D628" s="165" t="str">
        <f>IFERROR(+VLOOKUP(B628,インプットシート!$B:$Z,21,0),"")</f>
        <v/>
      </c>
      <c r="E628">
        <v>123</v>
      </c>
      <c r="F628" s="165" t="str">
        <f t="shared" si="163"/>
        <v>3年目旅費123</v>
      </c>
      <c r="G628" s="165" t="str">
        <f>IFERROR(+VLOOKUP(F628,インプットシート!$B:$Z,25,0),"")</f>
        <v/>
      </c>
      <c r="H628" s="165" t="str">
        <f>IFERROR(+VLOOKUP(F628,インプットシート!$B:$Z,21,0),"")</f>
        <v/>
      </c>
      <c r="I628">
        <v>123</v>
      </c>
      <c r="J628" s="165" t="str">
        <f t="shared" si="164"/>
        <v>3年目賃金（アルバイト）123</v>
      </c>
      <c r="K628" s="165" t="str">
        <f>IFERROR(+VLOOKUP(J628,インプットシート!$B:$Z,25,0),"")</f>
        <v/>
      </c>
      <c r="L628" s="165" t="str">
        <f>IFERROR(+VLOOKUP(J628,インプットシート!$B:$Z,21,0),"")</f>
        <v/>
      </c>
      <c r="M628">
        <v>123</v>
      </c>
      <c r="N628" s="165" t="str">
        <f t="shared" si="165"/>
        <v>3年目家賃123</v>
      </c>
      <c r="O628" s="165" t="str">
        <f>IFERROR(+VLOOKUP(N628,インプットシート!$B:$Z,25,0),"")</f>
        <v/>
      </c>
      <c r="P628" s="165" t="str">
        <f>IFERROR(+VLOOKUP(N628,インプットシート!$B:$Z,21,0),"")</f>
        <v/>
      </c>
      <c r="Q628">
        <v>123</v>
      </c>
      <c r="R628" s="165" t="str">
        <f t="shared" si="166"/>
        <v>3年目光熱水費123</v>
      </c>
      <c r="S628" s="165" t="str">
        <f>IFERROR(+VLOOKUP(R628,インプットシート!$B:$Z,25,0),"")</f>
        <v/>
      </c>
      <c r="T628" s="165" t="str">
        <f>IFERROR(+VLOOKUP(R628,インプットシート!$B:$Z,21,0),"")</f>
        <v/>
      </c>
      <c r="U628">
        <v>123</v>
      </c>
      <c r="V628" s="165" t="str">
        <f t="shared" si="167"/>
        <v>3年目備品購入費123</v>
      </c>
      <c r="W628" s="165" t="str">
        <f>IFERROR(+VLOOKUP(V628,インプットシート!$B:$Z,25,0),"")</f>
        <v/>
      </c>
      <c r="X628" s="165" t="str">
        <f>IFERROR(+VLOOKUP(V628,インプットシート!$B:$Z,21,0),"")</f>
        <v/>
      </c>
      <c r="Y628">
        <v>123</v>
      </c>
      <c r="Z628" s="165" t="str">
        <f t="shared" si="168"/>
        <v>3年目消耗品費123</v>
      </c>
      <c r="AA628" s="165" t="str">
        <f>IFERROR(+VLOOKUP(Z628,インプットシート!$B:$Z,25,0),"")</f>
        <v/>
      </c>
      <c r="AB628" s="165" t="str">
        <f>IFERROR(+VLOOKUP(Z628,インプットシート!$B:$Z,21,0),"")</f>
        <v/>
      </c>
      <c r="AC628">
        <v>123</v>
      </c>
      <c r="AD628" s="165" t="str">
        <f t="shared" si="169"/>
        <v>3年目借料損料123</v>
      </c>
      <c r="AE628" s="165" t="str">
        <f>IFERROR(+VLOOKUP(AD628,インプットシート!$B:$Z,25,0),"")</f>
        <v/>
      </c>
      <c r="AF628" s="165" t="str">
        <f>IFERROR(+VLOOKUP(AD628,インプットシート!$B:$Z,21,0),"")</f>
        <v/>
      </c>
      <c r="AG628">
        <v>123</v>
      </c>
      <c r="AH628" s="165" t="str">
        <f t="shared" si="170"/>
        <v>3年目印刷製本費123</v>
      </c>
      <c r="AI628" s="165" t="str">
        <f>IFERROR(+VLOOKUP(AH628,インプットシート!$B:$Z,25,0),"")</f>
        <v/>
      </c>
      <c r="AJ628" s="165" t="str">
        <f>IFERROR(+VLOOKUP(AH628,インプットシート!$B:$Z,21,0),"")</f>
        <v/>
      </c>
      <c r="AK628">
        <v>123</v>
      </c>
      <c r="AL628" s="165" t="str">
        <f t="shared" si="171"/>
        <v>3年目通信運搬費123</v>
      </c>
      <c r="AM628" s="165" t="str">
        <f>IFERROR(+VLOOKUP(AL628,インプットシート!$B:$Z,25,0),"")</f>
        <v/>
      </c>
      <c r="AN628" s="165" t="str">
        <f>IFERROR(+VLOOKUP(AL628,インプットシート!$B:$Z,21,0),"")</f>
        <v/>
      </c>
      <c r="AO628">
        <v>123</v>
      </c>
      <c r="AP628" s="165" t="str">
        <f t="shared" si="172"/>
        <v>3年目委託費123</v>
      </c>
      <c r="AQ628" s="165" t="str">
        <f>IFERROR(+VLOOKUP(AP628,インプットシート!$B:$Z,25,0),"")</f>
        <v/>
      </c>
      <c r="AR628" s="165" t="str">
        <f>IFERROR(+VLOOKUP(AP628,インプットシート!$B:$Z,21,0),"")</f>
        <v/>
      </c>
      <c r="AS628">
        <v>123</v>
      </c>
      <c r="AT628" s="165" t="str">
        <f t="shared" si="173"/>
        <v>3年目雑役務費123</v>
      </c>
      <c r="AU628" s="165" t="str">
        <f>IFERROR(+VLOOKUP(AT628,インプットシート!$B:$Z,25,0),"")</f>
        <v/>
      </c>
      <c r="AV628" s="165" t="str">
        <f>IFERROR(+VLOOKUP(AT628,インプットシート!$B:$Z,21,0),"")</f>
        <v/>
      </c>
      <c r="AW628">
        <v>123</v>
      </c>
      <c r="AX628" s="165" t="str">
        <f t="shared" si="174"/>
        <v>3年目保険料123</v>
      </c>
      <c r="AY628" s="165" t="str">
        <f>IFERROR(+VLOOKUP(AX628,インプットシート!$B:$Z,25,0),"")</f>
        <v/>
      </c>
      <c r="AZ628" s="165" t="str">
        <f>IFERROR(+VLOOKUP(AX628,インプットシート!$B:$Z,21,0),"")</f>
        <v/>
      </c>
      <c r="BA628">
        <v>123</v>
      </c>
      <c r="BB628" s="165" t="str">
        <f t="shared" si="175"/>
        <v>3年目その他の経費123</v>
      </c>
      <c r="BC628" s="165" t="str">
        <f>IFERROR(+VLOOKUP(BB628,インプットシート!$B:$Z,25,0),"")</f>
        <v/>
      </c>
      <c r="BD628" s="165" t="str">
        <f>IFERROR(+VLOOKUP(BB628,インプットシート!$B:$Z,21,0),"")</f>
        <v/>
      </c>
      <c r="BE628">
        <v>123</v>
      </c>
      <c r="BF628" s="165" t="str">
        <f t="shared" si="176"/>
        <v>3年目参加費収入123</v>
      </c>
      <c r="BG628" s="165" t="str">
        <f>IFERROR(+VLOOKUP(BF628,インプットシート!$B:$Z,25,0),"")</f>
        <v/>
      </c>
      <c r="BH628" s="165" t="str">
        <f>IFERROR(+VLOOKUP(BF628,インプットシート!$B:$Z,21,0),"")</f>
        <v/>
      </c>
      <c r="BI628">
        <v>123</v>
      </c>
      <c r="BJ628" s="165" t="str">
        <f t="shared" si="177"/>
        <v>3年目寄付金・協賛金収入123</v>
      </c>
      <c r="BK628" s="165" t="str">
        <f>IFERROR(+VLOOKUP(BJ628,インプットシート!$B:$Z,25,0),"")</f>
        <v/>
      </c>
      <c r="BL628" s="165" t="str">
        <f>IFERROR(+VLOOKUP(BJ628,インプットシート!$B:$Z,21,0),"")</f>
        <v/>
      </c>
      <c r="BM628">
        <v>123</v>
      </c>
      <c r="BN628" s="165" t="str">
        <f t="shared" si="178"/>
        <v>3年目一般会計繰入金123</v>
      </c>
      <c r="BO628" s="165" t="str">
        <f>IFERROR(+VLOOKUP(BN628,インプットシート!$B:$Z,25,0),"")</f>
        <v/>
      </c>
      <c r="BP628" s="165" t="str">
        <f>IFERROR(+VLOOKUP(BN628,インプットシート!$B:$Z,21,0),"")</f>
        <v/>
      </c>
      <c r="BQ628">
        <v>123</v>
      </c>
      <c r="BR628" s="165" t="str">
        <f t="shared" si="179"/>
        <v>3年目賃金（職員）123</v>
      </c>
      <c r="BS628" s="165" t="str">
        <f>IFERROR(+VLOOKUP(BR628,インプットシート!$B:$Z,25,0),"")</f>
        <v/>
      </c>
      <c r="BT628" s="165" t="str">
        <f>IFERROR(+VLOOKUP(BR628,インプットシート!$B:$Z,21,0),"")</f>
        <v/>
      </c>
    </row>
    <row r="629" spans="1:72">
      <c r="A629">
        <v>124</v>
      </c>
      <c r="B629" s="165" t="str">
        <f t="shared" si="162"/>
        <v>3年目謝金124</v>
      </c>
      <c r="C629" s="165" t="str">
        <f>IFERROR(+VLOOKUP(B629,インプットシート!$B:$Z,25,0),"")</f>
        <v/>
      </c>
      <c r="D629" s="165" t="str">
        <f>IFERROR(+VLOOKUP(B629,インプットシート!$B:$Z,21,0),"")</f>
        <v/>
      </c>
      <c r="E629">
        <v>124</v>
      </c>
      <c r="F629" s="165" t="str">
        <f t="shared" si="163"/>
        <v>3年目旅費124</v>
      </c>
      <c r="G629" s="165" t="str">
        <f>IFERROR(+VLOOKUP(F629,インプットシート!$B:$Z,25,0),"")</f>
        <v/>
      </c>
      <c r="H629" s="165" t="str">
        <f>IFERROR(+VLOOKUP(F629,インプットシート!$B:$Z,21,0),"")</f>
        <v/>
      </c>
      <c r="I629">
        <v>124</v>
      </c>
      <c r="J629" s="165" t="str">
        <f t="shared" si="164"/>
        <v>3年目賃金（アルバイト）124</v>
      </c>
      <c r="K629" s="165" t="str">
        <f>IFERROR(+VLOOKUP(J629,インプットシート!$B:$Z,25,0),"")</f>
        <v/>
      </c>
      <c r="L629" s="165" t="str">
        <f>IFERROR(+VLOOKUP(J629,インプットシート!$B:$Z,21,0),"")</f>
        <v/>
      </c>
      <c r="M629">
        <v>124</v>
      </c>
      <c r="N629" s="165" t="str">
        <f t="shared" si="165"/>
        <v>3年目家賃124</v>
      </c>
      <c r="O629" s="165" t="str">
        <f>IFERROR(+VLOOKUP(N629,インプットシート!$B:$Z,25,0),"")</f>
        <v/>
      </c>
      <c r="P629" s="165" t="str">
        <f>IFERROR(+VLOOKUP(N629,インプットシート!$B:$Z,21,0),"")</f>
        <v/>
      </c>
      <c r="Q629">
        <v>124</v>
      </c>
      <c r="R629" s="165" t="str">
        <f t="shared" si="166"/>
        <v>3年目光熱水費124</v>
      </c>
      <c r="S629" s="165" t="str">
        <f>IFERROR(+VLOOKUP(R629,インプットシート!$B:$Z,25,0),"")</f>
        <v/>
      </c>
      <c r="T629" s="165" t="str">
        <f>IFERROR(+VLOOKUP(R629,インプットシート!$B:$Z,21,0),"")</f>
        <v/>
      </c>
      <c r="U629">
        <v>124</v>
      </c>
      <c r="V629" s="165" t="str">
        <f t="shared" si="167"/>
        <v>3年目備品購入費124</v>
      </c>
      <c r="W629" s="165" t="str">
        <f>IFERROR(+VLOOKUP(V629,インプットシート!$B:$Z,25,0),"")</f>
        <v/>
      </c>
      <c r="X629" s="165" t="str">
        <f>IFERROR(+VLOOKUP(V629,インプットシート!$B:$Z,21,0),"")</f>
        <v/>
      </c>
      <c r="Y629">
        <v>124</v>
      </c>
      <c r="Z629" s="165" t="str">
        <f t="shared" si="168"/>
        <v>3年目消耗品費124</v>
      </c>
      <c r="AA629" s="165" t="str">
        <f>IFERROR(+VLOOKUP(Z629,インプットシート!$B:$Z,25,0),"")</f>
        <v/>
      </c>
      <c r="AB629" s="165" t="str">
        <f>IFERROR(+VLOOKUP(Z629,インプットシート!$B:$Z,21,0),"")</f>
        <v/>
      </c>
      <c r="AC629">
        <v>124</v>
      </c>
      <c r="AD629" s="165" t="str">
        <f t="shared" si="169"/>
        <v>3年目借料損料124</v>
      </c>
      <c r="AE629" s="165" t="str">
        <f>IFERROR(+VLOOKUP(AD629,インプットシート!$B:$Z,25,0),"")</f>
        <v/>
      </c>
      <c r="AF629" s="165" t="str">
        <f>IFERROR(+VLOOKUP(AD629,インプットシート!$B:$Z,21,0),"")</f>
        <v/>
      </c>
      <c r="AG629">
        <v>124</v>
      </c>
      <c r="AH629" s="165" t="str">
        <f t="shared" si="170"/>
        <v>3年目印刷製本費124</v>
      </c>
      <c r="AI629" s="165" t="str">
        <f>IFERROR(+VLOOKUP(AH629,インプットシート!$B:$Z,25,0),"")</f>
        <v/>
      </c>
      <c r="AJ629" s="165" t="str">
        <f>IFERROR(+VLOOKUP(AH629,インプットシート!$B:$Z,21,0),"")</f>
        <v/>
      </c>
      <c r="AK629">
        <v>124</v>
      </c>
      <c r="AL629" s="165" t="str">
        <f t="shared" si="171"/>
        <v>3年目通信運搬費124</v>
      </c>
      <c r="AM629" s="165" t="str">
        <f>IFERROR(+VLOOKUP(AL629,インプットシート!$B:$Z,25,0),"")</f>
        <v/>
      </c>
      <c r="AN629" s="165" t="str">
        <f>IFERROR(+VLOOKUP(AL629,インプットシート!$B:$Z,21,0),"")</f>
        <v/>
      </c>
      <c r="AO629">
        <v>124</v>
      </c>
      <c r="AP629" s="165" t="str">
        <f t="shared" si="172"/>
        <v>3年目委託費124</v>
      </c>
      <c r="AQ629" s="165" t="str">
        <f>IFERROR(+VLOOKUP(AP629,インプットシート!$B:$Z,25,0),"")</f>
        <v/>
      </c>
      <c r="AR629" s="165" t="str">
        <f>IFERROR(+VLOOKUP(AP629,インプットシート!$B:$Z,21,0),"")</f>
        <v/>
      </c>
      <c r="AS629">
        <v>124</v>
      </c>
      <c r="AT629" s="165" t="str">
        <f t="shared" si="173"/>
        <v>3年目雑役務費124</v>
      </c>
      <c r="AU629" s="165" t="str">
        <f>IFERROR(+VLOOKUP(AT629,インプットシート!$B:$Z,25,0),"")</f>
        <v/>
      </c>
      <c r="AV629" s="165" t="str">
        <f>IFERROR(+VLOOKUP(AT629,インプットシート!$B:$Z,21,0),"")</f>
        <v/>
      </c>
      <c r="AW629">
        <v>124</v>
      </c>
      <c r="AX629" s="165" t="str">
        <f t="shared" si="174"/>
        <v>3年目保険料124</v>
      </c>
      <c r="AY629" s="165" t="str">
        <f>IFERROR(+VLOOKUP(AX629,インプットシート!$B:$Z,25,0),"")</f>
        <v/>
      </c>
      <c r="AZ629" s="165" t="str">
        <f>IFERROR(+VLOOKUP(AX629,インプットシート!$B:$Z,21,0),"")</f>
        <v/>
      </c>
      <c r="BA629">
        <v>124</v>
      </c>
      <c r="BB629" s="165" t="str">
        <f t="shared" si="175"/>
        <v>3年目その他の経費124</v>
      </c>
      <c r="BC629" s="165" t="str">
        <f>IFERROR(+VLOOKUP(BB629,インプットシート!$B:$Z,25,0),"")</f>
        <v/>
      </c>
      <c r="BD629" s="165" t="str">
        <f>IFERROR(+VLOOKUP(BB629,インプットシート!$B:$Z,21,0),"")</f>
        <v/>
      </c>
      <c r="BE629">
        <v>124</v>
      </c>
      <c r="BF629" s="165" t="str">
        <f t="shared" si="176"/>
        <v>3年目参加費収入124</v>
      </c>
      <c r="BG629" s="165" t="str">
        <f>IFERROR(+VLOOKUP(BF629,インプットシート!$B:$Z,25,0),"")</f>
        <v/>
      </c>
      <c r="BH629" s="165" t="str">
        <f>IFERROR(+VLOOKUP(BF629,インプットシート!$B:$Z,21,0),"")</f>
        <v/>
      </c>
      <c r="BI629">
        <v>124</v>
      </c>
      <c r="BJ629" s="165" t="str">
        <f t="shared" si="177"/>
        <v>3年目寄付金・協賛金収入124</v>
      </c>
      <c r="BK629" s="165" t="str">
        <f>IFERROR(+VLOOKUP(BJ629,インプットシート!$B:$Z,25,0),"")</f>
        <v/>
      </c>
      <c r="BL629" s="165" t="str">
        <f>IFERROR(+VLOOKUP(BJ629,インプットシート!$B:$Z,21,0),"")</f>
        <v/>
      </c>
      <c r="BM629">
        <v>124</v>
      </c>
      <c r="BN629" s="165" t="str">
        <f t="shared" si="178"/>
        <v>3年目一般会計繰入金124</v>
      </c>
      <c r="BO629" s="165" t="str">
        <f>IFERROR(+VLOOKUP(BN629,インプットシート!$B:$Z,25,0),"")</f>
        <v/>
      </c>
      <c r="BP629" s="165" t="str">
        <f>IFERROR(+VLOOKUP(BN629,インプットシート!$B:$Z,21,0),"")</f>
        <v/>
      </c>
      <c r="BQ629">
        <v>124</v>
      </c>
      <c r="BR629" s="165" t="str">
        <f t="shared" si="179"/>
        <v>3年目賃金（職員）124</v>
      </c>
      <c r="BS629" s="165" t="str">
        <f>IFERROR(+VLOOKUP(BR629,インプットシート!$B:$Z,25,0),"")</f>
        <v/>
      </c>
      <c r="BT629" s="165" t="str">
        <f>IFERROR(+VLOOKUP(BR629,インプットシート!$B:$Z,21,0),"")</f>
        <v/>
      </c>
    </row>
    <row r="630" spans="1:72">
      <c r="A630">
        <v>125</v>
      </c>
      <c r="B630" s="165" t="str">
        <f t="shared" si="162"/>
        <v>3年目謝金125</v>
      </c>
      <c r="C630" s="165" t="str">
        <f>IFERROR(+VLOOKUP(B630,インプットシート!$B:$Z,25,0),"")</f>
        <v/>
      </c>
      <c r="D630" s="165" t="str">
        <f>IFERROR(+VLOOKUP(B630,インプットシート!$B:$Z,21,0),"")</f>
        <v/>
      </c>
      <c r="E630">
        <v>125</v>
      </c>
      <c r="F630" s="165" t="str">
        <f t="shared" si="163"/>
        <v>3年目旅費125</v>
      </c>
      <c r="G630" s="165" t="str">
        <f>IFERROR(+VLOOKUP(F630,インプットシート!$B:$Z,25,0),"")</f>
        <v/>
      </c>
      <c r="H630" s="165" t="str">
        <f>IFERROR(+VLOOKUP(F630,インプットシート!$B:$Z,21,0),"")</f>
        <v/>
      </c>
      <c r="I630">
        <v>125</v>
      </c>
      <c r="J630" s="165" t="str">
        <f t="shared" si="164"/>
        <v>3年目賃金（アルバイト）125</v>
      </c>
      <c r="K630" s="165" t="str">
        <f>IFERROR(+VLOOKUP(J630,インプットシート!$B:$Z,25,0),"")</f>
        <v/>
      </c>
      <c r="L630" s="165" t="str">
        <f>IFERROR(+VLOOKUP(J630,インプットシート!$B:$Z,21,0),"")</f>
        <v/>
      </c>
      <c r="M630">
        <v>125</v>
      </c>
      <c r="N630" s="165" t="str">
        <f t="shared" si="165"/>
        <v>3年目家賃125</v>
      </c>
      <c r="O630" s="165" t="str">
        <f>IFERROR(+VLOOKUP(N630,インプットシート!$B:$Z,25,0),"")</f>
        <v/>
      </c>
      <c r="P630" s="165" t="str">
        <f>IFERROR(+VLOOKUP(N630,インプットシート!$B:$Z,21,0),"")</f>
        <v/>
      </c>
      <c r="Q630">
        <v>125</v>
      </c>
      <c r="R630" s="165" t="str">
        <f t="shared" si="166"/>
        <v>3年目光熱水費125</v>
      </c>
      <c r="S630" s="165" t="str">
        <f>IFERROR(+VLOOKUP(R630,インプットシート!$B:$Z,25,0),"")</f>
        <v/>
      </c>
      <c r="T630" s="165" t="str">
        <f>IFERROR(+VLOOKUP(R630,インプットシート!$B:$Z,21,0),"")</f>
        <v/>
      </c>
      <c r="U630">
        <v>125</v>
      </c>
      <c r="V630" s="165" t="str">
        <f t="shared" si="167"/>
        <v>3年目備品購入費125</v>
      </c>
      <c r="W630" s="165" t="str">
        <f>IFERROR(+VLOOKUP(V630,インプットシート!$B:$Z,25,0),"")</f>
        <v/>
      </c>
      <c r="X630" s="165" t="str">
        <f>IFERROR(+VLOOKUP(V630,インプットシート!$B:$Z,21,0),"")</f>
        <v/>
      </c>
      <c r="Y630">
        <v>125</v>
      </c>
      <c r="Z630" s="165" t="str">
        <f t="shared" si="168"/>
        <v>3年目消耗品費125</v>
      </c>
      <c r="AA630" s="165" t="str">
        <f>IFERROR(+VLOOKUP(Z630,インプットシート!$B:$Z,25,0),"")</f>
        <v/>
      </c>
      <c r="AB630" s="165" t="str">
        <f>IFERROR(+VLOOKUP(Z630,インプットシート!$B:$Z,21,0),"")</f>
        <v/>
      </c>
      <c r="AC630">
        <v>125</v>
      </c>
      <c r="AD630" s="165" t="str">
        <f t="shared" si="169"/>
        <v>3年目借料損料125</v>
      </c>
      <c r="AE630" s="165" t="str">
        <f>IFERROR(+VLOOKUP(AD630,インプットシート!$B:$Z,25,0),"")</f>
        <v/>
      </c>
      <c r="AF630" s="165" t="str">
        <f>IFERROR(+VLOOKUP(AD630,インプットシート!$B:$Z,21,0),"")</f>
        <v/>
      </c>
      <c r="AG630">
        <v>125</v>
      </c>
      <c r="AH630" s="165" t="str">
        <f t="shared" si="170"/>
        <v>3年目印刷製本費125</v>
      </c>
      <c r="AI630" s="165" t="str">
        <f>IFERROR(+VLOOKUP(AH630,インプットシート!$B:$Z,25,0),"")</f>
        <v/>
      </c>
      <c r="AJ630" s="165" t="str">
        <f>IFERROR(+VLOOKUP(AH630,インプットシート!$B:$Z,21,0),"")</f>
        <v/>
      </c>
      <c r="AK630">
        <v>125</v>
      </c>
      <c r="AL630" s="165" t="str">
        <f t="shared" si="171"/>
        <v>3年目通信運搬費125</v>
      </c>
      <c r="AM630" s="165" t="str">
        <f>IFERROR(+VLOOKUP(AL630,インプットシート!$B:$Z,25,0),"")</f>
        <v/>
      </c>
      <c r="AN630" s="165" t="str">
        <f>IFERROR(+VLOOKUP(AL630,インプットシート!$B:$Z,21,0),"")</f>
        <v/>
      </c>
      <c r="AO630">
        <v>125</v>
      </c>
      <c r="AP630" s="165" t="str">
        <f t="shared" si="172"/>
        <v>3年目委託費125</v>
      </c>
      <c r="AQ630" s="165" t="str">
        <f>IFERROR(+VLOOKUP(AP630,インプットシート!$B:$Z,25,0),"")</f>
        <v/>
      </c>
      <c r="AR630" s="165" t="str">
        <f>IFERROR(+VLOOKUP(AP630,インプットシート!$B:$Z,21,0),"")</f>
        <v/>
      </c>
      <c r="AS630">
        <v>125</v>
      </c>
      <c r="AT630" s="165" t="str">
        <f t="shared" si="173"/>
        <v>3年目雑役務費125</v>
      </c>
      <c r="AU630" s="165" t="str">
        <f>IFERROR(+VLOOKUP(AT630,インプットシート!$B:$Z,25,0),"")</f>
        <v/>
      </c>
      <c r="AV630" s="165" t="str">
        <f>IFERROR(+VLOOKUP(AT630,インプットシート!$B:$Z,21,0),"")</f>
        <v/>
      </c>
      <c r="AW630">
        <v>125</v>
      </c>
      <c r="AX630" s="165" t="str">
        <f t="shared" si="174"/>
        <v>3年目保険料125</v>
      </c>
      <c r="AY630" s="165" t="str">
        <f>IFERROR(+VLOOKUP(AX630,インプットシート!$B:$Z,25,0),"")</f>
        <v/>
      </c>
      <c r="AZ630" s="165" t="str">
        <f>IFERROR(+VLOOKUP(AX630,インプットシート!$B:$Z,21,0),"")</f>
        <v/>
      </c>
      <c r="BA630">
        <v>125</v>
      </c>
      <c r="BB630" s="165" t="str">
        <f t="shared" si="175"/>
        <v>3年目その他の経費125</v>
      </c>
      <c r="BC630" s="165" t="str">
        <f>IFERROR(+VLOOKUP(BB630,インプットシート!$B:$Z,25,0),"")</f>
        <v/>
      </c>
      <c r="BD630" s="165" t="str">
        <f>IFERROR(+VLOOKUP(BB630,インプットシート!$B:$Z,21,0),"")</f>
        <v/>
      </c>
      <c r="BE630">
        <v>125</v>
      </c>
      <c r="BF630" s="165" t="str">
        <f t="shared" si="176"/>
        <v>3年目参加費収入125</v>
      </c>
      <c r="BG630" s="165" t="str">
        <f>IFERROR(+VLOOKUP(BF630,インプットシート!$B:$Z,25,0),"")</f>
        <v/>
      </c>
      <c r="BH630" s="165" t="str">
        <f>IFERROR(+VLOOKUP(BF630,インプットシート!$B:$Z,21,0),"")</f>
        <v/>
      </c>
      <c r="BI630">
        <v>125</v>
      </c>
      <c r="BJ630" s="165" t="str">
        <f t="shared" si="177"/>
        <v>3年目寄付金・協賛金収入125</v>
      </c>
      <c r="BK630" s="165" t="str">
        <f>IFERROR(+VLOOKUP(BJ630,インプットシート!$B:$Z,25,0),"")</f>
        <v/>
      </c>
      <c r="BL630" s="165" t="str">
        <f>IFERROR(+VLOOKUP(BJ630,インプットシート!$B:$Z,21,0),"")</f>
        <v/>
      </c>
      <c r="BM630">
        <v>125</v>
      </c>
      <c r="BN630" s="165" t="str">
        <f t="shared" si="178"/>
        <v>3年目一般会計繰入金125</v>
      </c>
      <c r="BO630" s="165" t="str">
        <f>IFERROR(+VLOOKUP(BN630,インプットシート!$B:$Z,25,0),"")</f>
        <v/>
      </c>
      <c r="BP630" s="165" t="str">
        <f>IFERROR(+VLOOKUP(BN630,インプットシート!$B:$Z,21,0),"")</f>
        <v/>
      </c>
      <c r="BQ630">
        <v>125</v>
      </c>
      <c r="BR630" s="165" t="str">
        <f t="shared" si="179"/>
        <v>3年目賃金（職員）125</v>
      </c>
      <c r="BS630" s="165" t="str">
        <f>IFERROR(+VLOOKUP(BR630,インプットシート!$B:$Z,25,0),"")</f>
        <v/>
      </c>
      <c r="BT630" s="165" t="str">
        <f>IFERROR(+VLOOKUP(BR630,インプットシート!$B:$Z,21,0),"")</f>
        <v/>
      </c>
    </row>
    <row r="631" spans="1:72">
      <c r="A631">
        <v>126</v>
      </c>
      <c r="B631" s="165" t="str">
        <f t="shared" si="162"/>
        <v>3年目謝金126</v>
      </c>
      <c r="C631" s="165" t="str">
        <f>IFERROR(+VLOOKUP(B631,インプットシート!$B:$Z,25,0),"")</f>
        <v/>
      </c>
      <c r="D631" s="165" t="str">
        <f>IFERROR(+VLOOKUP(B631,インプットシート!$B:$Z,21,0),"")</f>
        <v/>
      </c>
      <c r="E631">
        <v>126</v>
      </c>
      <c r="F631" s="165" t="str">
        <f t="shared" si="163"/>
        <v>3年目旅費126</v>
      </c>
      <c r="G631" s="165" t="str">
        <f>IFERROR(+VLOOKUP(F631,インプットシート!$B:$Z,25,0),"")</f>
        <v/>
      </c>
      <c r="H631" s="165" t="str">
        <f>IFERROR(+VLOOKUP(F631,インプットシート!$B:$Z,21,0),"")</f>
        <v/>
      </c>
      <c r="I631">
        <v>126</v>
      </c>
      <c r="J631" s="165" t="str">
        <f t="shared" si="164"/>
        <v>3年目賃金（アルバイト）126</v>
      </c>
      <c r="K631" s="165" t="str">
        <f>IFERROR(+VLOOKUP(J631,インプットシート!$B:$Z,25,0),"")</f>
        <v/>
      </c>
      <c r="L631" s="165" t="str">
        <f>IFERROR(+VLOOKUP(J631,インプットシート!$B:$Z,21,0),"")</f>
        <v/>
      </c>
      <c r="M631">
        <v>126</v>
      </c>
      <c r="N631" s="165" t="str">
        <f t="shared" si="165"/>
        <v>3年目家賃126</v>
      </c>
      <c r="O631" s="165" t="str">
        <f>IFERROR(+VLOOKUP(N631,インプットシート!$B:$Z,25,0),"")</f>
        <v/>
      </c>
      <c r="P631" s="165" t="str">
        <f>IFERROR(+VLOOKUP(N631,インプットシート!$B:$Z,21,0),"")</f>
        <v/>
      </c>
      <c r="Q631">
        <v>126</v>
      </c>
      <c r="R631" s="165" t="str">
        <f t="shared" si="166"/>
        <v>3年目光熱水費126</v>
      </c>
      <c r="S631" s="165" t="str">
        <f>IFERROR(+VLOOKUP(R631,インプットシート!$B:$Z,25,0),"")</f>
        <v/>
      </c>
      <c r="T631" s="165" t="str">
        <f>IFERROR(+VLOOKUP(R631,インプットシート!$B:$Z,21,0),"")</f>
        <v/>
      </c>
      <c r="U631">
        <v>126</v>
      </c>
      <c r="V631" s="165" t="str">
        <f t="shared" si="167"/>
        <v>3年目備品購入費126</v>
      </c>
      <c r="W631" s="165" t="str">
        <f>IFERROR(+VLOOKUP(V631,インプットシート!$B:$Z,25,0),"")</f>
        <v/>
      </c>
      <c r="X631" s="165" t="str">
        <f>IFERROR(+VLOOKUP(V631,インプットシート!$B:$Z,21,0),"")</f>
        <v/>
      </c>
      <c r="Y631">
        <v>126</v>
      </c>
      <c r="Z631" s="165" t="str">
        <f t="shared" si="168"/>
        <v>3年目消耗品費126</v>
      </c>
      <c r="AA631" s="165" t="str">
        <f>IFERROR(+VLOOKUP(Z631,インプットシート!$B:$Z,25,0),"")</f>
        <v/>
      </c>
      <c r="AB631" s="165" t="str">
        <f>IFERROR(+VLOOKUP(Z631,インプットシート!$B:$Z,21,0),"")</f>
        <v/>
      </c>
      <c r="AC631">
        <v>126</v>
      </c>
      <c r="AD631" s="165" t="str">
        <f t="shared" si="169"/>
        <v>3年目借料損料126</v>
      </c>
      <c r="AE631" s="165" t="str">
        <f>IFERROR(+VLOOKUP(AD631,インプットシート!$B:$Z,25,0),"")</f>
        <v/>
      </c>
      <c r="AF631" s="165" t="str">
        <f>IFERROR(+VLOOKUP(AD631,インプットシート!$B:$Z,21,0),"")</f>
        <v/>
      </c>
      <c r="AG631">
        <v>126</v>
      </c>
      <c r="AH631" s="165" t="str">
        <f t="shared" si="170"/>
        <v>3年目印刷製本費126</v>
      </c>
      <c r="AI631" s="165" t="str">
        <f>IFERROR(+VLOOKUP(AH631,インプットシート!$B:$Z,25,0),"")</f>
        <v/>
      </c>
      <c r="AJ631" s="165" t="str">
        <f>IFERROR(+VLOOKUP(AH631,インプットシート!$B:$Z,21,0),"")</f>
        <v/>
      </c>
      <c r="AK631">
        <v>126</v>
      </c>
      <c r="AL631" s="165" t="str">
        <f t="shared" si="171"/>
        <v>3年目通信運搬費126</v>
      </c>
      <c r="AM631" s="165" t="str">
        <f>IFERROR(+VLOOKUP(AL631,インプットシート!$B:$Z,25,0),"")</f>
        <v/>
      </c>
      <c r="AN631" s="165" t="str">
        <f>IFERROR(+VLOOKUP(AL631,インプットシート!$B:$Z,21,0),"")</f>
        <v/>
      </c>
      <c r="AO631">
        <v>126</v>
      </c>
      <c r="AP631" s="165" t="str">
        <f t="shared" si="172"/>
        <v>3年目委託費126</v>
      </c>
      <c r="AQ631" s="165" t="str">
        <f>IFERROR(+VLOOKUP(AP631,インプットシート!$B:$Z,25,0),"")</f>
        <v/>
      </c>
      <c r="AR631" s="165" t="str">
        <f>IFERROR(+VLOOKUP(AP631,インプットシート!$B:$Z,21,0),"")</f>
        <v/>
      </c>
      <c r="AS631">
        <v>126</v>
      </c>
      <c r="AT631" s="165" t="str">
        <f t="shared" si="173"/>
        <v>3年目雑役務費126</v>
      </c>
      <c r="AU631" s="165" t="str">
        <f>IFERROR(+VLOOKUP(AT631,インプットシート!$B:$Z,25,0),"")</f>
        <v/>
      </c>
      <c r="AV631" s="165" t="str">
        <f>IFERROR(+VLOOKUP(AT631,インプットシート!$B:$Z,21,0),"")</f>
        <v/>
      </c>
      <c r="AW631">
        <v>126</v>
      </c>
      <c r="AX631" s="165" t="str">
        <f t="shared" si="174"/>
        <v>3年目保険料126</v>
      </c>
      <c r="AY631" s="165" t="str">
        <f>IFERROR(+VLOOKUP(AX631,インプットシート!$B:$Z,25,0),"")</f>
        <v/>
      </c>
      <c r="AZ631" s="165" t="str">
        <f>IFERROR(+VLOOKUP(AX631,インプットシート!$B:$Z,21,0),"")</f>
        <v/>
      </c>
      <c r="BA631">
        <v>126</v>
      </c>
      <c r="BB631" s="165" t="str">
        <f t="shared" si="175"/>
        <v>3年目その他の経費126</v>
      </c>
      <c r="BC631" s="165" t="str">
        <f>IFERROR(+VLOOKUP(BB631,インプットシート!$B:$Z,25,0),"")</f>
        <v/>
      </c>
      <c r="BD631" s="165" t="str">
        <f>IFERROR(+VLOOKUP(BB631,インプットシート!$B:$Z,21,0),"")</f>
        <v/>
      </c>
      <c r="BE631">
        <v>126</v>
      </c>
      <c r="BF631" s="165" t="str">
        <f t="shared" si="176"/>
        <v>3年目参加費収入126</v>
      </c>
      <c r="BG631" s="165" t="str">
        <f>IFERROR(+VLOOKUP(BF631,インプットシート!$B:$Z,25,0),"")</f>
        <v/>
      </c>
      <c r="BH631" s="165" t="str">
        <f>IFERROR(+VLOOKUP(BF631,インプットシート!$B:$Z,21,0),"")</f>
        <v/>
      </c>
      <c r="BI631">
        <v>126</v>
      </c>
      <c r="BJ631" s="165" t="str">
        <f t="shared" si="177"/>
        <v>3年目寄付金・協賛金収入126</v>
      </c>
      <c r="BK631" s="165" t="str">
        <f>IFERROR(+VLOOKUP(BJ631,インプットシート!$B:$Z,25,0),"")</f>
        <v/>
      </c>
      <c r="BL631" s="165" t="str">
        <f>IFERROR(+VLOOKUP(BJ631,インプットシート!$B:$Z,21,0),"")</f>
        <v/>
      </c>
      <c r="BM631">
        <v>126</v>
      </c>
      <c r="BN631" s="165" t="str">
        <f t="shared" si="178"/>
        <v>3年目一般会計繰入金126</v>
      </c>
      <c r="BO631" s="165" t="str">
        <f>IFERROR(+VLOOKUP(BN631,インプットシート!$B:$Z,25,0),"")</f>
        <v/>
      </c>
      <c r="BP631" s="165" t="str">
        <f>IFERROR(+VLOOKUP(BN631,インプットシート!$B:$Z,21,0),"")</f>
        <v/>
      </c>
      <c r="BQ631">
        <v>126</v>
      </c>
      <c r="BR631" s="165" t="str">
        <f t="shared" si="179"/>
        <v>3年目賃金（職員）126</v>
      </c>
      <c r="BS631" s="165" t="str">
        <f>IFERROR(+VLOOKUP(BR631,インプットシート!$B:$Z,25,0),"")</f>
        <v/>
      </c>
      <c r="BT631" s="165" t="str">
        <f>IFERROR(+VLOOKUP(BR631,インプットシート!$B:$Z,21,0),"")</f>
        <v/>
      </c>
    </row>
    <row r="632" spans="1:72">
      <c r="A632">
        <v>127</v>
      </c>
      <c r="B632" s="165" t="str">
        <f t="shared" si="162"/>
        <v>3年目謝金127</v>
      </c>
      <c r="C632" s="165" t="str">
        <f>IFERROR(+VLOOKUP(B632,インプットシート!$B:$Z,25,0),"")</f>
        <v/>
      </c>
      <c r="D632" s="165" t="str">
        <f>IFERROR(+VLOOKUP(B632,インプットシート!$B:$Z,21,0),"")</f>
        <v/>
      </c>
      <c r="E632">
        <v>127</v>
      </c>
      <c r="F632" s="165" t="str">
        <f t="shared" si="163"/>
        <v>3年目旅費127</v>
      </c>
      <c r="G632" s="165" t="str">
        <f>IFERROR(+VLOOKUP(F632,インプットシート!$B:$Z,25,0),"")</f>
        <v/>
      </c>
      <c r="H632" s="165" t="str">
        <f>IFERROR(+VLOOKUP(F632,インプットシート!$B:$Z,21,0),"")</f>
        <v/>
      </c>
      <c r="I632">
        <v>127</v>
      </c>
      <c r="J632" s="165" t="str">
        <f t="shared" si="164"/>
        <v>3年目賃金（アルバイト）127</v>
      </c>
      <c r="K632" s="165" t="str">
        <f>IFERROR(+VLOOKUP(J632,インプットシート!$B:$Z,25,0),"")</f>
        <v/>
      </c>
      <c r="L632" s="165" t="str">
        <f>IFERROR(+VLOOKUP(J632,インプットシート!$B:$Z,21,0),"")</f>
        <v/>
      </c>
      <c r="M632">
        <v>127</v>
      </c>
      <c r="N632" s="165" t="str">
        <f t="shared" si="165"/>
        <v>3年目家賃127</v>
      </c>
      <c r="O632" s="165" t="str">
        <f>IFERROR(+VLOOKUP(N632,インプットシート!$B:$Z,25,0),"")</f>
        <v/>
      </c>
      <c r="P632" s="165" t="str">
        <f>IFERROR(+VLOOKUP(N632,インプットシート!$B:$Z,21,0),"")</f>
        <v/>
      </c>
      <c r="Q632">
        <v>127</v>
      </c>
      <c r="R632" s="165" t="str">
        <f t="shared" si="166"/>
        <v>3年目光熱水費127</v>
      </c>
      <c r="S632" s="165" t="str">
        <f>IFERROR(+VLOOKUP(R632,インプットシート!$B:$Z,25,0),"")</f>
        <v/>
      </c>
      <c r="T632" s="165" t="str">
        <f>IFERROR(+VLOOKUP(R632,インプットシート!$B:$Z,21,0),"")</f>
        <v/>
      </c>
      <c r="U632">
        <v>127</v>
      </c>
      <c r="V632" s="165" t="str">
        <f t="shared" si="167"/>
        <v>3年目備品購入費127</v>
      </c>
      <c r="W632" s="165" t="str">
        <f>IFERROR(+VLOOKUP(V632,インプットシート!$B:$Z,25,0),"")</f>
        <v/>
      </c>
      <c r="X632" s="165" t="str">
        <f>IFERROR(+VLOOKUP(V632,インプットシート!$B:$Z,21,0),"")</f>
        <v/>
      </c>
      <c r="Y632">
        <v>127</v>
      </c>
      <c r="Z632" s="165" t="str">
        <f t="shared" si="168"/>
        <v>3年目消耗品費127</v>
      </c>
      <c r="AA632" s="165" t="str">
        <f>IFERROR(+VLOOKUP(Z632,インプットシート!$B:$Z,25,0),"")</f>
        <v/>
      </c>
      <c r="AB632" s="165" t="str">
        <f>IFERROR(+VLOOKUP(Z632,インプットシート!$B:$Z,21,0),"")</f>
        <v/>
      </c>
      <c r="AC632">
        <v>127</v>
      </c>
      <c r="AD632" s="165" t="str">
        <f t="shared" si="169"/>
        <v>3年目借料損料127</v>
      </c>
      <c r="AE632" s="165" t="str">
        <f>IFERROR(+VLOOKUP(AD632,インプットシート!$B:$Z,25,0),"")</f>
        <v/>
      </c>
      <c r="AF632" s="165" t="str">
        <f>IFERROR(+VLOOKUP(AD632,インプットシート!$B:$Z,21,0),"")</f>
        <v/>
      </c>
      <c r="AG632">
        <v>127</v>
      </c>
      <c r="AH632" s="165" t="str">
        <f t="shared" si="170"/>
        <v>3年目印刷製本費127</v>
      </c>
      <c r="AI632" s="165" t="str">
        <f>IFERROR(+VLOOKUP(AH632,インプットシート!$B:$Z,25,0),"")</f>
        <v/>
      </c>
      <c r="AJ632" s="165" t="str">
        <f>IFERROR(+VLOOKUP(AH632,インプットシート!$B:$Z,21,0),"")</f>
        <v/>
      </c>
      <c r="AK632">
        <v>127</v>
      </c>
      <c r="AL632" s="165" t="str">
        <f t="shared" si="171"/>
        <v>3年目通信運搬費127</v>
      </c>
      <c r="AM632" s="165" t="str">
        <f>IFERROR(+VLOOKUP(AL632,インプットシート!$B:$Z,25,0),"")</f>
        <v/>
      </c>
      <c r="AN632" s="165" t="str">
        <f>IFERROR(+VLOOKUP(AL632,インプットシート!$B:$Z,21,0),"")</f>
        <v/>
      </c>
      <c r="AO632">
        <v>127</v>
      </c>
      <c r="AP632" s="165" t="str">
        <f t="shared" si="172"/>
        <v>3年目委託費127</v>
      </c>
      <c r="AQ632" s="165" t="str">
        <f>IFERROR(+VLOOKUP(AP632,インプットシート!$B:$Z,25,0),"")</f>
        <v/>
      </c>
      <c r="AR632" s="165" t="str">
        <f>IFERROR(+VLOOKUP(AP632,インプットシート!$B:$Z,21,0),"")</f>
        <v/>
      </c>
      <c r="AS632">
        <v>127</v>
      </c>
      <c r="AT632" s="165" t="str">
        <f t="shared" si="173"/>
        <v>3年目雑役務費127</v>
      </c>
      <c r="AU632" s="165" t="str">
        <f>IFERROR(+VLOOKUP(AT632,インプットシート!$B:$Z,25,0),"")</f>
        <v/>
      </c>
      <c r="AV632" s="165" t="str">
        <f>IFERROR(+VLOOKUP(AT632,インプットシート!$B:$Z,21,0),"")</f>
        <v/>
      </c>
      <c r="AW632">
        <v>127</v>
      </c>
      <c r="AX632" s="165" t="str">
        <f t="shared" si="174"/>
        <v>3年目保険料127</v>
      </c>
      <c r="AY632" s="165" t="str">
        <f>IFERROR(+VLOOKUP(AX632,インプットシート!$B:$Z,25,0),"")</f>
        <v/>
      </c>
      <c r="AZ632" s="165" t="str">
        <f>IFERROR(+VLOOKUP(AX632,インプットシート!$B:$Z,21,0),"")</f>
        <v/>
      </c>
      <c r="BA632">
        <v>127</v>
      </c>
      <c r="BB632" s="165" t="str">
        <f t="shared" si="175"/>
        <v>3年目その他の経費127</v>
      </c>
      <c r="BC632" s="165" t="str">
        <f>IFERROR(+VLOOKUP(BB632,インプットシート!$B:$Z,25,0),"")</f>
        <v/>
      </c>
      <c r="BD632" s="165" t="str">
        <f>IFERROR(+VLOOKUP(BB632,インプットシート!$B:$Z,21,0),"")</f>
        <v/>
      </c>
      <c r="BE632">
        <v>127</v>
      </c>
      <c r="BF632" s="165" t="str">
        <f t="shared" si="176"/>
        <v>3年目参加費収入127</v>
      </c>
      <c r="BG632" s="165" t="str">
        <f>IFERROR(+VLOOKUP(BF632,インプットシート!$B:$Z,25,0),"")</f>
        <v/>
      </c>
      <c r="BH632" s="165" t="str">
        <f>IFERROR(+VLOOKUP(BF632,インプットシート!$B:$Z,21,0),"")</f>
        <v/>
      </c>
      <c r="BI632">
        <v>127</v>
      </c>
      <c r="BJ632" s="165" t="str">
        <f t="shared" si="177"/>
        <v>3年目寄付金・協賛金収入127</v>
      </c>
      <c r="BK632" s="165" t="str">
        <f>IFERROR(+VLOOKUP(BJ632,インプットシート!$B:$Z,25,0),"")</f>
        <v/>
      </c>
      <c r="BL632" s="165" t="str">
        <f>IFERROR(+VLOOKUP(BJ632,インプットシート!$B:$Z,21,0),"")</f>
        <v/>
      </c>
      <c r="BM632">
        <v>127</v>
      </c>
      <c r="BN632" s="165" t="str">
        <f t="shared" si="178"/>
        <v>3年目一般会計繰入金127</v>
      </c>
      <c r="BO632" s="165" t="str">
        <f>IFERROR(+VLOOKUP(BN632,インプットシート!$B:$Z,25,0),"")</f>
        <v/>
      </c>
      <c r="BP632" s="165" t="str">
        <f>IFERROR(+VLOOKUP(BN632,インプットシート!$B:$Z,21,0),"")</f>
        <v/>
      </c>
      <c r="BQ632">
        <v>127</v>
      </c>
      <c r="BR632" s="165" t="str">
        <f t="shared" si="179"/>
        <v>3年目賃金（職員）127</v>
      </c>
      <c r="BS632" s="165" t="str">
        <f>IFERROR(+VLOOKUP(BR632,インプットシート!$B:$Z,25,0),"")</f>
        <v/>
      </c>
      <c r="BT632" s="165" t="str">
        <f>IFERROR(+VLOOKUP(BR632,インプットシート!$B:$Z,21,0),"")</f>
        <v/>
      </c>
    </row>
    <row r="633" spans="1:72">
      <c r="A633">
        <v>128</v>
      </c>
      <c r="B633" s="165" t="str">
        <f t="shared" si="162"/>
        <v>3年目謝金128</v>
      </c>
      <c r="C633" s="165" t="str">
        <f>IFERROR(+VLOOKUP(B633,インプットシート!$B:$Z,25,0),"")</f>
        <v/>
      </c>
      <c r="D633" s="165" t="str">
        <f>IFERROR(+VLOOKUP(B633,インプットシート!$B:$Z,21,0),"")</f>
        <v/>
      </c>
      <c r="E633">
        <v>128</v>
      </c>
      <c r="F633" s="165" t="str">
        <f t="shared" si="163"/>
        <v>3年目旅費128</v>
      </c>
      <c r="G633" s="165" t="str">
        <f>IFERROR(+VLOOKUP(F633,インプットシート!$B:$Z,25,0),"")</f>
        <v/>
      </c>
      <c r="H633" s="165" t="str">
        <f>IFERROR(+VLOOKUP(F633,インプットシート!$B:$Z,21,0),"")</f>
        <v/>
      </c>
      <c r="I633">
        <v>128</v>
      </c>
      <c r="J633" s="165" t="str">
        <f t="shared" si="164"/>
        <v>3年目賃金（アルバイト）128</v>
      </c>
      <c r="K633" s="165" t="str">
        <f>IFERROR(+VLOOKUP(J633,インプットシート!$B:$Z,25,0),"")</f>
        <v/>
      </c>
      <c r="L633" s="165" t="str">
        <f>IFERROR(+VLOOKUP(J633,インプットシート!$B:$Z,21,0),"")</f>
        <v/>
      </c>
      <c r="M633">
        <v>128</v>
      </c>
      <c r="N633" s="165" t="str">
        <f t="shared" si="165"/>
        <v>3年目家賃128</v>
      </c>
      <c r="O633" s="165" t="str">
        <f>IFERROR(+VLOOKUP(N633,インプットシート!$B:$Z,25,0),"")</f>
        <v/>
      </c>
      <c r="P633" s="165" t="str">
        <f>IFERROR(+VLOOKUP(N633,インプットシート!$B:$Z,21,0),"")</f>
        <v/>
      </c>
      <c r="Q633">
        <v>128</v>
      </c>
      <c r="R633" s="165" t="str">
        <f t="shared" si="166"/>
        <v>3年目光熱水費128</v>
      </c>
      <c r="S633" s="165" t="str">
        <f>IFERROR(+VLOOKUP(R633,インプットシート!$B:$Z,25,0),"")</f>
        <v/>
      </c>
      <c r="T633" s="165" t="str">
        <f>IFERROR(+VLOOKUP(R633,インプットシート!$B:$Z,21,0),"")</f>
        <v/>
      </c>
      <c r="U633">
        <v>128</v>
      </c>
      <c r="V633" s="165" t="str">
        <f t="shared" si="167"/>
        <v>3年目備品購入費128</v>
      </c>
      <c r="W633" s="165" t="str">
        <f>IFERROR(+VLOOKUP(V633,インプットシート!$B:$Z,25,0),"")</f>
        <v/>
      </c>
      <c r="X633" s="165" t="str">
        <f>IFERROR(+VLOOKUP(V633,インプットシート!$B:$Z,21,0),"")</f>
        <v/>
      </c>
      <c r="Y633">
        <v>128</v>
      </c>
      <c r="Z633" s="165" t="str">
        <f t="shared" si="168"/>
        <v>3年目消耗品費128</v>
      </c>
      <c r="AA633" s="165" t="str">
        <f>IFERROR(+VLOOKUP(Z633,インプットシート!$B:$Z,25,0),"")</f>
        <v/>
      </c>
      <c r="AB633" s="165" t="str">
        <f>IFERROR(+VLOOKUP(Z633,インプットシート!$B:$Z,21,0),"")</f>
        <v/>
      </c>
      <c r="AC633">
        <v>128</v>
      </c>
      <c r="AD633" s="165" t="str">
        <f t="shared" si="169"/>
        <v>3年目借料損料128</v>
      </c>
      <c r="AE633" s="165" t="str">
        <f>IFERROR(+VLOOKUP(AD633,インプットシート!$B:$Z,25,0),"")</f>
        <v/>
      </c>
      <c r="AF633" s="165" t="str">
        <f>IFERROR(+VLOOKUP(AD633,インプットシート!$B:$Z,21,0),"")</f>
        <v/>
      </c>
      <c r="AG633">
        <v>128</v>
      </c>
      <c r="AH633" s="165" t="str">
        <f t="shared" si="170"/>
        <v>3年目印刷製本費128</v>
      </c>
      <c r="AI633" s="165" t="str">
        <f>IFERROR(+VLOOKUP(AH633,インプットシート!$B:$Z,25,0),"")</f>
        <v/>
      </c>
      <c r="AJ633" s="165" t="str">
        <f>IFERROR(+VLOOKUP(AH633,インプットシート!$B:$Z,21,0),"")</f>
        <v/>
      </c>
      <c r="AK633">
        <v>128</v>
      </c>
      <c r="AL633" s="165" t="str">
        <f t="shared" si="171"/>
        <v>3年目通信運搬費128</v>
      </c>
      <c r="AM633" s="165" t="str">
        <f>IFERROR(+VLOOKUP(AL633,インプットシート!$B:$Z,25,0),"")</f>
        <v/>
      </c>
      <c r="AN633" s="165" t="str">
        <f>IFERROR(+VLOOKUP(AL633,インプットシート!$B:$Z,21,0),"")</f>
        <v/>
      </c>
      <c r="AO633">
        <v>128</v>
      </c>
      <c r="AP633" s="165" t="str">
        <f t="shared" si="172"/>
        <v>3年目委託費128</v>
      </c>
      <c r="AQ633" s="165" t="str">
        <f>IFERROR(+VLOOKUP(AP633,インプットシート!$B:$Z,25,0),"")</f>
        <v/>
      </c>
      <c r="AR633" s="165" t="str">
        <f>IFERROR(+VLOOKUP(AP633,インプットシート!$B:$Z,21,0),"")</f>
        <v/>
      </c>
      <c r="AS633">
        <v>128</v>
      </c>
      <c r="AT633" s="165" t="str">
        <f t="shared" si="173"/>
        <v>3年目雑役務費128</v>
      </c>
      <c r="AU633" s="165" t="str">
        <f>IFERROR(+VLOOKUP(AT633,インプットシート!$B:$Z,25,0),"")</f>
        <v/>
      </c>
      <c r="AV633" s="165" t="str">
        <f>IFERROR(+VLOOKUP(AT633,インプットシート!$B:$Z,21,0),"")</f>
        <v/>
      </c>
      <c r="AW633">
        <v>128</v>
      </c>
      <c r="AX633" s="165" t="str">
        <f t="shared" si="174"/>
        <v>3年目保険料128</v>
      </c>
      <c r="AY633" s="165" t="str">
        <f>IFERROR(+VLOOKUP(AX633,インプットシート!$B:$Z,25,0),"")</f>
        <v/>
      </c>
      <c r="AZ633" s="165" t="str">
        <f>IFERROR(+VLOOKUP(AX633,インプットシート!$B:$Z,21,0),"")</f>
        <v/>
      </c>
      <c r="BA633">
        <v>128</v>
      </c>
      <c r="BB633" s="165" t="str">
        <f t="shared" si="175"/>
        <v>3年目その他の経費128</v>
      </c>
      <c r="BC633" s="165" t="str">
        <f>IFERROR(+VLOOKUP(BB633,インプットシート!$B:$Z,25,0),"")</f>
        <v/>
      </c>
      <c r="BD633" s="165" t="str">
        <f>IFERROR(+VLOOKUP(BB633,インプットシート!$B:$Z,21,0),"")</f>
        <v/>
      </c>
      <c r="BE633">
        <v>128</v>
      </c>
      <c r="BF633" s="165" t="str">
        <f t="shared" si="176"/>
        <v>3年目参加費収入128</v>
      </c>
      <c r="BG633" s="165" t="str">
        <f>IFERROR(+VLOOKUP(BF633,インプットシート!$B:$Z,25,0),"")</f>
        <v/>
      </c>
      <c r="BH633" s="165" t="str">
        <f>IFERROR(+VLOOKUP(BF633,インプットシート!$B:$Z,21,0),"")</f>
        <v/>
      </c>
      <c r="BI633">
        <v>128</v>
      </c>
      <c r="BJ633" s="165" t="str">
        <f t="shared" si="177"/>
        <v>3年目寄付金・協賛金収入128</v>
      </c>
      <c r="BK633" s="165" t="str">
        <f>IFERROR(+VLOOKUP(BJ633,インプットシート!$B:$Z,25,0),"")</f>
        <v/>
      </c>
      <c r="BL633" s="165" t="str">
        <f>IFERROR(+VLOOKUP(BJ633,インプットシート!$B:$Z,21,0),"")</f>
        <v/>
      </c>
      <c r="BM633">
        <v>128</v>
      </c>
      <c r="BN633" s="165" t="str">
        <f t="shared" si="178"/>
        <v>3年目一般会計繰入金128</v>
      </c>
      <c r="BO633" s="165" t="str">
        <f>IFERROR(+VLOOKUP(BN633,インプットシート!$B:$Z,25,0),"")</f>
        <v/>
      </c>
      <c r="BP633" s="165" t="str">
        <f>IFERROR(+VLOOKUP(BN633,インプットシート!$B:$Z,21,0),"")</f>
        <v/>
      </c>
      <c r="BQ633">
        <v>128</v>
      </c>
      <c r="BR633" s="165" t="str">
        <f t="shared" si="179"/>
        <v>3年目賃金（職員）128</v>
      </c>
      <c r="BS633" s="165" t="str">
        <f>IFERROR(+VLOOKUP(BR633,インプットシート!$B:$Z,25,0),"")</f>
        <v/>
      </c>
      <c r="BT633" s="165" t="str">
        <f>IFERROR(+VLOOKUP(BR633,インプットシート!$B:$Z,21,0),"")</f>
        <v/>
      </c>
    </row>
    <row r="634" spans="1:72">
      <c r="A634">
        <v>129</v>
      </c>
      <c r="B634" s="165" t="str">
        <f t="shared" ref="B634:B697" si="180">A$505&amp;B$1&amp;A634</f>
        <v>3年目謝金129</v>
      </c>
      <c r="C634" s="165" t="str">
        <f>IFERROR(+VLOOKUP(B634,インプットシート!$B:$Z,25,0),"")</f>
        <v/>
      </c>
      <c r="D634" s="165" t="str">
        <f>IFERROR(+VLOOKUP(B634,インプットシート!$B:$Z,21,0),"")</f>
        <v/>
      </c>
      <c r="E634">
        <v>129</v>
      </c>
      <c r="F634" s="165" t="str">
        <f t="shared" ref="F634:F697" si="181">E$505&amp;F$1&amp;E634</f>
        <v>3年目旅費129</v>
      </c>
      <c r="G634" s="165" t="str">
        <f>IFERROR(+VLOOKUP(F634,インプットシート!$B:$Z,25,0),"")</f>
        <v/>
      </c>
      <c r="H634" s="165" t="str">
        <f>IFERROR(+VLOOKUP(F634,インプットシート!$B:$Z,21,0),"")</f>
        <v/>
      </c>
      <c r="I634">
        <v>129</v>
      </c>
      <c r="J634" s="165" t="str">
        <f t="shared" ref="J634:J697" si="182">I$505&amp;J$1&amp;I634</f>
        <v>3年目賃金（アルバイト）129</v>
      </c>
      <c r="K634" s="165" t="str">
        <f>IFERROR(+VLOOKUP(J634,インプットシート!$B:$Z,25,0),"")</f>
        <v/>
      </c>
      <c r="L634" s="165" t="str">
        <f>IFERROR(+VLOOKUP(J634,インプットシート!$B:$Z,21,0),"")</f>
        <v/>
      </c>
      <c r="M634">
        <v>129</v>
      </c>
      <c r="N634" s="165" t="str">
        <f t="shared" ref="N634:N697" si="183">M$505&amp;N$1&amp;M634</f>
        <v>3年目家賃129</v>
      </c>
      <c r="O634" s="165" t="str">
        <f>IFERROR(+VLOOKUP(N634,インプットシート!$B:$Z,25,0),"")</f>
        <v/>
      </c>
      <c r="P634" s="165" t="str">
        <f>IFERROR(+VLOOKUP(N634,インプットシート!$B:$Z,21,0),"")</f>
        <v/>
      </c>
      <c r="Q634">
        <v>129</v>
      </c>
      <c r="R634" s="165" t="str">
        <f t="shared" ref="R634:R697" si="184">Q$505&amp;R$1&amp;Q634</f>
        <v>3年目光熱水費129</v>
      </c>
      <c r="S634" s="165" t="str">
        <f>IFERROR(+VLOOKUP(R634,インプットシート!$B:$Z,25,0),"")</f>
        <v/>
      </c>
      <c r="T634" s="165" t="str">
        <f>IFERROR(+VLOOKUP(R634,インプットシート!$B:$Z,21,0),"")</f>
        <v/>
      </c>
      <c r="U634">
        <v>129</v>
      </c>
      <c r="V634" s="165" t="str">
        <f t="shared" ref="V634:V697" si="185">U$505&amp;V$1&amp;U634</f>
        <v>3年目備品購入費129</v>
      </c>
      <c r="W634" s="165" t="str">
        <f>IFERROR(+VLOOKUP(V634,インプットシート!$B:$Z,25,0),"")</f>
        <v/>
      </c>
      <c r="X634" s="165" t="str">
        <f>IFERROR(+VLOOKUP(V634,インプットシート!$B:$Z,21,0),"")</f>
        <v/>
      </c>
      <c r="Y634">
        <v>129</v>
      </c>
      <c r="Z634" s="165" t="str">
        <f t="shared" ref="Z634:Z697" si="186">Y$505&amp;Z$1&amp;Y634</f>
        <v>3年目消耗品費129</v>
      </c>
      <c r="AA634" s="165" t="str">
        <f>IFERROR(+VLOOKUP(Z634,インプットシート!$B:$Z,25,0),"")</f>
        <v/>
      </c>
      <c r="AB634" s="165" t="str">
        <f>IFERROR(+VLOOKUP(Z634,インプットシート!$B:$Z,21,0),"")</f>
        <v/>
      </c>
      <c r="AC634">
        <v>129</v>
      </c>
      <c r="AD634" s="165" t="str">
        <f t="shared" ref="AD634:AD697" si="187">AC$505&amp;AD$1&amp;AC634</f>
        <v>3年目借料損料129</v>
      </c>
      <c r="AE634" s="165" t="str">
        <f>IFERROR(+VLOOKUP(AD634,インプットシート!$B:$Z,25,0),"")</f>
        <v/>
      </c>
      <c r="AF634" s="165" t="str">
        <f>IFERROR(+VLOOKUP(AD634,インプットシート!$B:$Z,21,0),"")</f>
        <v/>
      </c>
      <c r="AG634">
        <v>129</v>
      </c>
      <c r="AH634" s="165" t="str">
        <f t="shared" ref="AH634:AH697" si="188">AG$505&amp;AH$1&amp;AG634</f>
        <v>3年目印刷製本費129</v>
      </c>
      <c r="AI634" s="165" t="str">
        <f>IFERROR(+VLOOKUP(AH634,インプットシート!$B:$Z,25,0),"")</f>
        <v/>
      </c>
      <c r="AJ634" s="165" t="str">
        <f>IFERROR(+VLOOKUP(AH634,インプットシート!$B:$Z,21,0),"")</f>
        <v/>
      </c>
      <c r="AK634">
        <v>129</v>
      </c>
      <c r="AL634" s="165" t="str">
        <f t="shared" ref="AL634:AL697" si="189">AK$505&amp;AL$1&amp;AK634</f>
        <v>3年目通信運搬費129</v>
      </c>
      <c r="AM634" s="165" t="str">
        <f>IFERROR(+VLOOKUP(AL634,インプットシート!$B:$Z,25,0),"")</f>
        <v/>
      </c>
      <c r="AN634" s="165" t="str">
        <f>IFERROR(+VLOOKUP(AL634,インプットシート!$B:$Z,21,0),"")</f>
        <v/>
      </c>
      <c r="AO634">
        <v>129</v>
      </c>
      <c r="AP634" s="165" t="str">
        <f t="shared" ref="AP634:AP697" si="190">AO$505&amp;AP$1&amp;AO634</f>
        <v>3年目委託費129</v>
      </c>
      <c r="AQ634" s="165" t="str">
        <f>IFERROR(+VLOOKUP(AP634,インプットシート!$B:$Z,25,0),"")</f>
        <v/>
      </c>
      <c r="AR634" s="165" t="str">
        <f>IFERROR(+VLOOKUP(AP634,インプットシート!$B:$Z,21,0),"")</f>
        <v/>
      </c>
      <c r="AS634">
        <v>129</v>
      </c>
      <c r="AT634" s="165" t="str">
        <f t="shared" ref="AT634:AT697" si="191">AS$505&amp;AT$1&amp;AS634</f>
        <v>3年目雑役務費129</v>
      </c>
      <c r="AU634" s="165" t="str">
        <f>IFERROR(+VLOOKUP(AT634,インプットシート!$B:$Z,25,0),"")</f>
        <v/>
      </c>
      <c r="AV634" s="165" t="str">
        <f>IFERROR(+VLOOKUP(AT634,インプットシート!$B:$Z,21,0),"")</f>
        <v/>
      </c>
      <c r="AW634">
        <v>129</v>
      </c>
      <c r="AX634" s="165" t="str">
        <f t="shared" ref="AX634:AX697" si="192">AW$505&amp;AX$1&amp;AW634</f>
        <v>3年目保険料129</v>
      </c>
      <c r="AY634" s="165" t="str">
        <f>IFERROR(+VLOOKUP(AX634,インプットシート!$B:$Z,25,0),"")</f>
        <v/>
      </c>
      <c r="AZ634" s="165" t="str">
        <f>IFERROR(+VLOOKUP(AX634,インプットシート!$B:$Z,21,0),"")</f>
        <v/>
      </c>
      <c r="BA634">
        <v>129</v>
      </c>
      <c r="BB634" s="165" t="str">
        <f t="shared" ref="BB634:BB697" si="193">BA$505&amp;BB$1&amp;BA634</f>
        <v>3年目その他の経費129</v>
      </c>
      <c r="BC634" s="165" t="str">
        <f>IFERROR(+VLOOKUP(BB634,インプットシート!$B:$Z,25,0),"")</f>
        <v/>
      </c>
      <c r="BD634" s="165" t="str">
        <f>IFERROR(+VLOOKUP(BB634,インプットシート!$B:$Z,21,0),"")</f>
        <v/>
      </c>
      <c r="BE634">
        <v>129</v>
      </c>
      <c r="BF634" s="165" t="str">
        <f t="shared" ref="BF634:BF697" si="194">BE$505&amp;BF$1&amp;BE634</f>
        <v>3年目参加費収入129</v>
      </c>
      <c r="BG634" s="165" t="str">
        <f>IFERROR(+VLOOKUP(BF634,インプットシート!$B:$Z,25,0),"")</f>
        <v/>
      </c>
      <c r="BH634" s="165" t="str">
        <f>IFERROR(+VLOOKUP(BF634,インプットシート!$B:$Z,21,0),"")</f>
        <v/>
      </c>
      <c r="BI634">
        <v>129</v>
      </c>
      <c r="BJ634" s="165" t="str">
        <f t="shared" ref="BJ634:BJ697" si="195">BI$505&amp;BJ$1&amp;BI634</f>
        <v>3年目寄付金・協賛金収入129</v>
      </c>
      <c r="BK634" s="165" t="str">
        <f>IFERROR(+VLOOKUP(BJ634,インプットシート!$B:$Z,25,0),"")</f>
        <v/>
      </c>
      <c r="BL634" s="165" t="str">
        <f>IFERROR(+VLOOKUP(BJ634,インプットシート!$B:$Z,21,0),"")</f>
        <v/>
      </c>
      <c r="BM634">
        <v>129</v>
      </c>
      <c r="BN634" s="165" t="str">
        <f t="shared" ref="BN634:BN697" si="196">BM$505&amp;BN$1&amp;BM634</f>
        <v>3年目一般会計繰入金129</v>
      </c>
      <c r="BO634" s="165" t="str">
        <f>IFERROR(+VLOOKUP(BN634,インプットシート!$B:$Z,25,0),"")</f>
        <v/>
      </c>
      <c r="BP634" s="165" t="str">
        <f>IFERROR(+VLOOKUP(BN634,インプットシート!$B:$Z,21,0),"")</f>
        <v/>
      </c>
      <c r="BQ634">
        <v>129</v>
      </c>
      <c r="BR634" s="165" t="str">
        <f t="shared" ref="BR634:BR697" si="197">BQ$505&amp;BR$1&amp;BQ634</f>
        <v>3年目賃金（職員）129</v>
      </c>
      <c r="BS634" s="165" t="str">
        <f>IFERROR(+VLOOKUP(BR634,インプットシート!$B:$Z,25,0),"")</f>
        <v/>
      </c>
      <c r="BT634" s="165" t="str">
        <f>IFERROR(+VLOOKUP(BR634,インプットシート!$B:$Z,21,0),"")</f>
        <v/>
      </c>
    </row>
    <row r="635" spans="1:72">
      <c r="A635">
        <v>130</v>
      </c>
      <c r="B635" s="165" t="str">
        <f t="shared" si="180"/>
        <v>3年目謝金130</v>
      </c>
      <c r="C635" s="165" t="str">
        <f>IFERROR(+VLOOKUP(B635,インプットシート!$B:$Z,25,0),"")</f>
        <v/>
      </c>
      <c r="D635" s="165" t="str">
        <f>IFERROR(+VLOOKUP(B635,インプットシート!$B:$Z,21,0),"")</f>
        <v/>
      </c>
      <c r="E635">
        <v>130</v>
      </c>
      <c r="F635" s="165" t="str">
        <f t="shared" si="181"/>
        <v>3年目旅費130</v>
      </c>
      <c r="G635" s="165" t="str">
        <f>IFERROR(+VLOOKUP(F635,インプットシート!$B:$Z,25,0),"")</f>
        <v/>
      </c>
      <c r="H635" s="165" t="str">
        <f>IFERROR(+VLOOKUP(F635,インプットシート!$B:$Z,21,0),"")</f>
        <v/>
      </c>
      <c r="I635">
        <v>130</v>
      </c>
      <c r="J635" s="165" t="str">
        <f t="shared" si="182"/>
        <v>3年目賃金（アルバイト）130</v>
      </c>
      <c r="K635" s="165" t="str">
        <f>IFERROR(+VLOOKUP(J635,インプットシート!$B:$Z,25,0),"")</f>
        <v/>
      </c>
      <c r="L635" s="165" t="str">
        <f>IFERROR(+VLOOKUP(J635,インプットシート!$B:$Z,21,0),"")</f>
        <v/>
      </c>
      <c r="M635">
        <v>130</v>
      </c>
      <c r="N635" s="165" t="str">
        <f t="shared" si="183"/>
        <v>3年目家賃130</v>
      </c>
      <c r="O635" s="165" t="str">
        <f>IFERROR(+VLOOKUP(N635,インプットシート!$B:$Z,25,0),"")</f>
        <v/>
      </c>
      <c r="P635" s="165" t="str">
        <f>IFERROR(+VLOOKUP(N635,インプットシート!$B:$Z,21,0),"")</f>
        <v/>
      </c>
      <c r="Q635">
        <v>130</v>
      </c>
      <c r="R635" s="165" t="str">
        <f t="shared" si="184"/>
        <v>3年目光熱水費130</v>
      </c>
      <c r="S635" s="165" t="str">
        <f>IFERROR(+VLOOKUP(R635,インプットシート!$B:$Z,25,0),"")</f>
        <v/>
      </c>
      <c r="T635" s="165" t="str">
        <f>IFERROR(+VLOOKUP(R635,インプットシート!$B:$Z,21,0),"")</f>
        <v/>
      </c>
      <c r="U635">
        <v>130</v>
      </c>
      <c r="V635" s="165" t="str">
        <f t="shared" si="185"/>
        <v>3年目備品購入費130</v>
      </c>
      <c r="W635" s="165" t="str">
        <f>IFERROR(+VLOOKUP(V635,インプットシート!$B:$Z,25,0),"")</f>
        <v/>
      </c>
      <c r="X635" s="165" t="str">
        <f>IFERROR(+VLOOKUP(V635,インプットシート!$B:$Z,21,0),"")</f>
        <v/>
      </c>
      <c r="Y635">
        <v>130</v>
      </c>
      <c r="Z635" s="165" t="str">
        <f t="shared" si="186"/>
        <v>3年目消耗品費130</v>
      </c>
      <c r="AA635" s="165" t="str">
        <f>IFERROR(+VLOOKUP(Z635,インプットシート!$B:$Z,25,0),"")</f>
        <v/>
      </c>
      <c r="AB635" s="165" t="str">
        <f>IFERROR(+VLOOKUP(Z635,インプットシート!$B:$Z,21,0),"")</f>
        <v/>
      </c>
      <c r="AC635">
        <v>130</v>
      </c>
      <c r="AD635" s="165" t="str">
        <f t="shared" si="187"/>
        <v>3年目借料損料130</v>
      </c>
      <c r="AE635" s="165" t="str">
        <f>IFERROR(+VLOOKUP(AD635,インプットシート!$B:$Z,25,0),"")</f>
        <v/>
      </c>
      <c r="AF635" s="165" t="str">
        <f>IFERROR(+VLOOKUP(AD635,インプットシート!$B:$Z,21,0),"")</f>
        <v/>
      </c>
      <c r="AG635">
        <v>130</v>
      </c>
      <c r="AH635" s="165" t="str">
        <f t="shared" si="188"/>
        <v>3年目印刷製本費130</v>
      </c>
      <c r="AI635" s="165" t="str">
        <f>IFERROR(+VLOOKUP(AH635,インプットシート!$B:$Z,25,0),"")</f>
        <v/>
      </c>
      <c r="AJ635" s="165" t="str">
        <f>IFERROR(+VLOOKUP(AH635,インプットシート!$B:$Z,21,0),"")</f>
        <v/>
      </c>
      <c r="AK635">
        <v>130</v>
      </c>
      <c r="AL635" s="165" t="str">
        <f t="shared" si="189"/>
        <v>3年目通信運搬費130</v>
      </c>
      <c r="AM635" s="165" t="str">
        <f>IFERROR(+VLOOKUP(AL635,インプットシート!$B:$Z,25,0),"")</f>
        <v/>
      </c>
      <c r="AN635" s="165" t="str">
        <f>IFERROR(+VLOOKUP(AL635,インプットシート!$B:$Z,21,0),"")</f>
        <v/>
      </c>
      <c r="AO635">
        <v>130</v>
      </c>
      <c r="AP635" s="165" t="str">
        <f t="shared" si="190"/>
        <v>3年目委託費130</v>
      </c>
      <c r="AQ635" s="165" t="str">
        <f>IFERROR(+VLOOKUP(AP635,インプットシート!$B:$Z,25,0),"")</f>
        <v/>
      </c>
      <c r="AR635" s="165" t="str">
        <f>IFERROR(+VLOOKUP(AP635,インプットシート!$B:$Z,21,0),"")</f>
        <v/>
      </c>
      <c r="AS635">
        <v>130</v>
      </c>
      <c r="AT635" s="165" t="str">
        <f t="shared" si="191"/>
        <v>3年目雑役務費130</v>
      </c>
      <c r="AU635" s="165" t="str">
        <f>IFERROR(+VLOOKUP(AT635,インプットシート!$B:$Z,25,0),"")</f>
        <v/>
      </c>
      <c r="AV635" s="165" t="str">
        <f>IFERROR(+VLOOKUP(AT635,インプットシート!$B:$Z,21,0),"")</f>
        <v/>
      </c>
      <c r="AW635">
        <v>130</v>
      </c>
      <c r="AX635" s="165" t="str">
        <f t="shared" si="192"/>
        <v>3年目保険料130</v>
      </c>
      <c r="AY635" s="165" t="str">
        <f>IFERROR(+VLOOKUP(AX635,インプットシート!$B:$Z,25,0),"")</f>
        <v/>
      </c>
      <c r="AZ635" s="165" t="str">
        <f>IFERROR(+VLOOKUP(AX635,インプットシート!$B:$Z,21,0),"")</f>
        <v/>
      </c>
      <c r="BA635">
        <v>130</v>
      </c>
      <c r="BB635" s="165" t="str">
        <f t="shared" si="193"/>
        <v>3年目その他の経費130</v>
      </c>
      <c r="BC635" s="165" t="str">
        <f>IFERROR(+VLOOKUP(BB635,インプットシート!$B:$Z,25,0),"")</f>
        <v/>
      </c>
      <c r="BD635" s="165" t="str">
        <f>IFERROR(+VLOOKUP(BB635,インプットシート!$B:$Z,21,0),"")</f>
        <v/>
      </c>
      <c r="BE635">
        <v>130</v>
      </c>
      <c r="BF635" s="165" t="str">
        <f t="shared" si="194"/>
        <v>3年目参加費収入130</v>
      </c>
      <c r="BG635" s="165" t="str">
        <f>IFERROR(+VLOOKUP(BF635,インプットシート!$B:$Z,25,0),"")</f>
        <v/>
      </c>
      <c r="BH635" s="165" t="str">
        <f>IFERROR(+VLOOKUP(BF635,インプットシート!$B:$Z,21,0),"")</f>
        <v/>
      </c>
      <c r="BI635">
        <v>130</v>
      </c>
      <c r="BJ635" s="165" t="str">
        <f t="shared" si="195"/>
        <v>3年目寄付金・協賛金収入130</v>
      </c>
      <c r="BK635" s="165" t="str">
        <f>IFERROR(+VLOOKUP(BJ635,インプットシート!$B:$Z,25,0),"")</f>
        <v/>
      </c>
      <c r="BL635" s="165" t="str">
        <f>IFERROR(+VLOOKUP(BJ635,インプットシート!$B:$Z,21,0),"")</f>
        <v/>
      </c>
      <c r="BM635">
        <v>130</v>
      </c>
      <c r="BN635" s="165" t="str">
        <f t="shared" si="196"/>
        <v>3年目一般会計繰入金130</v>
      </c>
      <c r="BO635" s="165" t="str">
        <f>IFERROR(+VLOOKUP(BN635,インプットシート!$B:$Z,25,0),"")</f>
        <v/>
      </c>
      <c r="BP635" s="165" t="str">
        <f>IFERROR(+VLOOKUP(BN635,インプットシート!$B:$Z,21,0),"")</f>
        <v/>
      </c>
      <c r="BQ635">
        <v>130</v>
      </c>
      <c r="BR635" s="165" t="str">
        <f t="shared" si="197"/>
        <v>3年目賃金（職員）130</v>
      </c>
      <c r="BS635" s="165" t="str">
        <f>IFERROR(+VLOOKUP(BR635,インプットシート!$B:$Z,25,0),"")</f>
        <v/>
      </c>
      <c r="BT635" s="165" t="str">
        <f>IFERROR(+VLOOKUP(BR635,インプットシート!$B:$Z,21,0),"")</f>
        <v/>
      </c>
    </row>
    <row r="636" spans="1:72">
      <c r="A636">
        <v>131</v>
      </c>
      <c r="B636" s="165" t="str">
        <f t="shared" si="180"/>
        <v>3年目謝金131</v>
      </c>
      <c r="C636" s="165" t="str">
        <f>IFERROR(+VLOOKUP(B636,インプットシート!$B:$Z,25,0),"")</f>
        <v/>
      </c>
      <c r="D636" s="165" t="str">
        <f>IFERROR(+VLOOKUP(B636,インプットシート!$B:$Z,21,0),"")</f>
        <v/>
      </c>
      <c r="E636">
        <v>131</v>
      </c>
      <c r="F636" s="165" t="str">
        <f t="shared" si="181"/>
        <v>3年目旅費131</v>
      </c>
      <c r="G636" s="165" t="str">
        <f>IFERROR(+VLOOKUP(F636,インプットシート!$B:$Z,25,0),"")</f>
        <v/>
      </c>
      <c r="H636" s="165" t="str">
        <f>IFERROR(+VLOOKUP(F636,インプットシート!$B:$Z,21,0),"")</f>
        <v/>
      </c>
      <c r="I636">
        <v>131</v>
      </c>
      <c r="J636" s="165" t="str">
        <f t="shared" si="182"/>
        <v>3年目賃金（アルバイト）131</v>
      </c>
      <c r="K636" s="165" t="str">
        <f>IFERROR(+VLOOKUP(J636,インプットシート!$B:$Z,25,0),"")</f>
        <v/>
      </c>
      <c r="L636" s="165" t="str">
        <f>IFERROR(+VLOOKUP(J636,インプットシート!$B:$Z,21,0),"")</f>
        <v/>
      </c>
      <c r="M636">
        <v>131</v>
      </c>
      <c r="N636" s="165" t="str">
        <f t="shared" si="183"/>
        <v>3年目家賃131</v>
      </c>
      <c r="O636" s="165" t="str">
        <f>IFERROR(+VLOOKUP(N636,インプットシート!$B:$Z,25,0),"")</f>
        <v/>
      </c>
      <c r="P636" s="165" t="str">
        <f>IFERROR(+VLOOKUP(N636,インプットシート!$B:$Z,21,0),"")</f>
        <v/>
      </c>
      <c r="Q636">
        <v>131</v>
      </c>
      <c r="R636" s="165" t="str">
        <f t="shared" si="184"/>
        <v>3年目光熱水費131</v>
      </c>
      <c r="S636" s="165" t="str">
        <f>IFERROR(+VLOOKUP(R636,インプットシート!$B:$Z,25,0),"")</f>
        <v/>
      </c>
      <c r="T636" s="165" t="str">
        <f>IFERROR(+VLOOKUP(R636,インプットシート!$B:$Z,21,0),"")</f>
        <v/>
      </c>
      <c r="U636">
        <v>131</v>
      </c>
      <c r="V636" s="165" t="str">
        <f t="shared" si="185"/>
        <v>3年目備品購入費131</v>
      </c>
      <c r="W636" s="165" t="str">
        <f>IFERROR(+VLOOKUP(V636,インプットシート!$B:$Z,25,0),"")</f>
        <v/>
      </c>
      <c r="X636" s="165" t="str">
        <f>IFERROR(+VLOOKUP(V636,インプットシート!$B:$Z,21,0),"")</f>
        <v/>
      </c>
      <c r="Y636">
        <v>131</v>
      </c>
      <c r="Z636" s="165" t="str">
        <f t="shared" si="186"/>
        <v>3年目消耗品費131</v>
      </c>
      <c r="AA636" s="165" t="str">
        <f>IFERROR(+VLOOKUP(Z636,インプットシート!$B:$Z,25,0),"")</f>
        <v/>
      </c>
      <c r="AB636" s="165" t="str">
        <f>IFERROR(+VLOOKUP(Z636,インプットシート!$B:$Z,21,0),"")</f>
        <v/>
      </c>
      <c r="AC636">
        <v>131</v>
      </c>
      <c r="AD636" s="165" t="str">
        <f t="shared" si="187"/>
        <v>3年目借料損料131</v>
      </c>
      <c r="AE636" s="165" t="str">
        <f>IFERROR(+VLOOKUP(AD636,インプットシート!$B:$Z,25,0),"")</f>
        <v/>
      </c>
      <c r="AF636" s="165" t="str">
        <f>IFERROR(+VLOOKUP(AD636,インプットシート!$B:$Z,21,0),"")</f>
        <v/>
      </c>
      <c r="AG636">
        <v>131</v>
      </c>
      <c r="AH636" s="165" t="str">
        <f t="shared" si="188"/>
        <v>3年目印刷製本費131</v>
      </c>
      <c r="AI636" s="165" t="str">
        <f>IFERROR(+VLOOKUP(AH636,インプットシート!$B:$Z,25,0),"")</f>
        <v/>
      </c>
      <c r="AJ636" s="165" t="str">
        <f>IFERROR(+VLOOKUP(AH636,インプットシート!$B:$Z,21,0),"")</f>
        <v/>
      </c>
      <c r="AK636">
        <v>131</v>
      </c>
      <c r="AL636" s="165" t="str">
        <f t="shared" si="189"/>
        <v>3年目通信運搬費131</v>
      </c>
      <c r="AM636" s="165" t="str">
        <f>IFERROR(+VLOOKUP(AL636,インプットシート!$B:$Z,25,0),"")</f>
        <v/>
      </c>
      <c r="AN636" s="165" t="str">
        <f>IFERROR(+VLOOKUP(AL636,インプットシート!$B:$Z,21,0),"")</f>
        <v/>
      </c>
      <c r="AO636">
        <v>131</v>
      </c>
      <c r="AP636" s="165" t="str">
        <f t="shared" si="190"/>
        <v>3年目委託費131</v>
      </c>
      <c r="AQ636" s="165" t="str">
        <f>IFERROR(+VLOOKUP(AP636,インプットシート!$B:$Z,25,0),"")</f>
        <v/>
      </c>
      <c r="AR636" s="165" t="str">
        <f>IFERROR(+VLOOKUP(AP636,インプットシート!$B:$Z,21,0),"")</f>
        <v/>
      </c>
      <c r="AS636">
        <v>131</v>
      </c>
      <c r="AT636" s="165" t="str">
        <f t="shared" si="191"/>
        <v>3年目雑役務費131</v>
      </c>
      <c r="AU636" s="165" t="str">
        <f>IFERROR(+VLOOKUP(AT636,インプットシート!$B:$Z,25,0),"")</f>
        <v/>
      </c>
      <c r="AV636" s="165" t="str">
        <f>IFERROR(+VLOOKUP(AT636,インプットシート!$B:$Z,21,0),"")</f>
        <v/>
      </c>
      <c r="AW636">
        <v>131</v>
      </c>
      <c r="AX636" s="165" t="str">
        <f t="shared" si="192"/>
        <v>3年目保険料131</v>
      </c>
      <c r="AY636" s="165" t="str">
        <f>IFERROR(+VLOOKUP(AX636,インプットシート!$B:$Z,25,0),"")</f>
        <v/>
      </c>
      <c r="AZ636" s="165" t="str">
        <f>IFERROR(+VLOOKUP(AX636,インプットシート!$B:$Z,21,0),"")</f>
        <v/>
      </c>
      <c r="BA636">
        <v>131</v>
      </c>
      <c r="BB636" s="165" t="str">
        <f t="shared" si="193"/>
        <v>3年目その他の経費131</v>
      </c>
      <c r="BC636" s="165" t="str">
        <f>IFERROR(+VLOOKUP(BB636,インプットシート!$B:$Z,25,0),"")</f>
        <v/>
      </c>
      <c r="BD636" s="165" t="str">
        <f>IFERROR(+VLOOKUP(BB636,インプットシート!$B:$Z,21,0),"")</f>
        <v/>
      </c>
      <c r="BE636">
        <v>131</v>
      </c>
      <c r="BF636" s="165" t="str">
        <f t="shared" si="194"/>
        <v>3年目参加費収入131</v>
      </c>
      <c r="BG636" s="165" t="str">
        <f>IFERROR(+VLOOKUP(BF636,インプットシート!$B:$Z,25,0),"")</f>
        <v/>
      </c>
      <c r="BH636" s="165" t="str">
        <f>IFERROR(+VLOOKUP(BF636,インプットシート!$B:$Z,21,0),"")</f>
        <v/>
      </c>
      <c r="BI636">
        <v>131</v>
      </c>
      <c r="BJ636" s="165" t="str">
        <f t="shared" si="195"/>
        <v>3年目寄付金・協賛金収入131</v>
      </c>
      <c r="BK636" s="165" t="str">
        <f>IFERROR(+VLOOKUP(BJ636,インプットシート!$B:$Z,25,0),"")</f>
        <v/>
      </c>
      <c r="BL636" s="165" t="str">
        <f>IFERROR(+VLOOKUP(BJ636,インプットシート!$B:$Z,21,0),"")</f>
        <v/>
      </c>
      <c r="BM636">
        <v>131</v>
      </c>
      <c r="BN636" s="165" t="str">
        <f t="shared" si="196"/>
        <v>3年目一般会計繰入金131</v>
      </c>
      <c r="BO636" s="165" t="str">
        <f>IFERROR(+VLOOKUP(BN636,インプットシート!$B:$Z,25,0),"")</f>
        <v/>
      </c>
      <c r="BP636" s="165" t="str">
        <f>IFERROR(+VLOOKUP(BN636,インプットシート!$B:$Z,21,0),"")</f>
        <v/>
      </c>
      <c r="BQ636">
        <v>131</v>
      </c>
      <c r="BR636" s="165" t="str">
        <f t="shared" si="197"/>
        <v>3年目賃金（職員）131</v>
      </c>
      <c r="BS636" s="165" t="str">
        <f>IFERROR(+VLOOKUP(BR636,インプットシート!$B:$Z,25,0),"")</f>
        <v/>
      </c>
      <c r="BT636" s="165" t="str">
        <f>IFERROR(+VLOOKUP(BR636,インプットシート!$B:$Z,21,0),"")</f>
        <v/>
      </c>
    </row>
    <row r="637" spans="1:72">
      <c r="A637">
        <v>132</v>
      </c>
      <c r="B637" s="165" t="str">
        <f t="shared" si="180"/>
        <v>3年目謝金132</v>
      </c>
      <c r="C637" s="165" t="str">
        <f>IFERROR(+VLOOKUP(B637,インプットシート!$B:$Z,25,0),"")</f>
        <v/>
      </c>
      <c r="D637" s="165" t="str">
        <f>IFERROR(+VLOOKUP(B637,インプットシート!$B:$Z,21,0),"")</f>
        <v/>
      </c>
      <c r="E637">
        <v>132</v>
      </c>
      <c r="F637" s="165" t="str">
        <f t="shared" si="181"/>
        <v>3年目旅費132</v>
      </c>
      <c r="G637" s="165" t="str">
        <f>IFERROR(+VLOOKUP(F637,インプットシート!$B:$Z,25,0),"")</f>
        <v/>
      </c>
      <c r="H637" s="165" t="str">
        <f>IFERROR(+VLOOKUP(F637,インプットシート!$B:$Z,21,0),"")</f>
        <v/>
      </c>
      <c r="I637">
        <v>132</v>
      </c>
      <c r="J637" s="165" t="str">
        <f t="shared" si="182"/>
        <v>3年目賃金（アルバイト）132</v>
      </c>
      <c r="K637" s="165" t="str">
        <f>IFERROR(+VLOOKUP(J637,インプットシート!$B:$Z,25,0),"")</f>
        <v/>
      </c>
      <c r="L637" s="165" t="str">
        <f>IFERROR(+VLOOKUP(J637,インプットシート!$B:$Z,21,0),"")</f>
        <v/>
      </c>
      <c r="M637">
        <v>132</v>
      </c>
      <c r="N637" s="165" t="str">
        <f t="shared" si="183"/>
        <v>3年目家賃132</v>
      </c>
      <c r="O637" s="165" t="str">
        <f>IFERROR(+VLOOKUP(N637,インプットシート!$B:$Z,25,0),"")</f>
        <v/>
      </c>
      <c r="P637" s="165" t="str">
        <f>IFERROR(+VLOOKUP(N637,インプットシート!$B:$Z,21,0),"")</f>
        <v/>
      </c>
      <c r="Q637">
        <v>132</v>
      </c>
      <c r="R637" s="165" t="str">
        <f t="shared" si="184"/>
        <v>3年目光熱水費132</v>
      </c>
      <c r="S637" s="165" t="str">
        <f>IFERROR(+VLOOKUP(R637,インプットシート!$B:$Z,25,0),"")</f>
        <v/>
      </c>
      <c r="T637" s="165" t="str">
        <f>IFERROR(+VLOOKUP(R637,インプットシート!$B:$Z,21,0),"")</f>
        <v/>
      </c>
      <c r="U637">
        <v>132</v>
      </c>
      <c r="V637" s="165" t="str">
        <f t="shared" si="185"/>
        <v>3年目備品購入費132</v>
      </c>
      <c r="W637" s="165" t="str">
        <f>IFERROR(+VLOOKUP(V637,インプットシート!$B:$Z,25,0),"")</f>
        <v/>
      </c>
      <c r="X637" s="165" t="str">
        <f>IFERROR(+VLOOKUP(V637,インプットシート!$B:$Z,21,0),"")</f>
        <v/>
      </c>
      <c r="Y637">
        <v>132</v>
      </c>
      <c r="Z637" s="165" t="str">
        <f t="shared" si="186"/>
        <v>3年目消耗品費132</v>
      </c>
      <c r="AA637" s="165" t="str">
        <f>IFERROR(+VLOOKUP(Z637,インプットシート!$B:$Z,25,0),"")</f>
        <v/>
      </c>
      <c r="AB637" s="165" t="str">
        <f>IFERROR(+VLOOKUP(Z637,インプットシート!$B:$Z,21,0),"")</f>
        <v/>
      </c>
      <c r="AC637">
        <v>132</v>
      </c>
      <c r="AD637" s="165" t="str">
        <f t="shared" si="187"/>
        <v>3年目借料損料132</v>
      </c>
      <c r="AE637" s="165" t="str">
        <f>IFERROR(+VLOOKUP(AD637,インプットシート!$B:$Z,25,0),"")</f>
        <v/>
      </c>
      <c r="AF637" s="165" t="str">
        <f>IFERROR(+VLOOKUP(AD637,インプットシート!$B:$Z,21,0),"")</f>
        <v/>
      </c>
      <c r="AG637">
        <v>132</v>
      </c>
      <c r="AH637" s="165" t="str">
        <f t="shared" si="188"/>
        <v>3年目印刷製本費132</v>
      </c>
      <c r="AI637" s="165" t="str">
        <f>IFERROR(+VLOOKUP(AH637,インプットシート!$B:$Z,25,0),"")</f>
        <v/>
      </c>
      <c r="AJ637" s="165" t="str">
        <f>IFERROR(+VLOOKUP(AH637,インプットシート!$B:$Z,21,0),"")</f>
        <v/>
      </c>
      <c r="AK637">
        <v>132</v>
      </c>
      <c r="AL637" s="165" t="str">
        <f t="shared" si="189"/>
        <v>3年目通信運搬費132</v>
      </c>
      <c r="AM637" s="165" t="str">
        <f>IFERROR(+VLOOKUP(AL637,インプットシート!$B:$Z,25,0),"")</f>
        <v/>
      </c>
      <c r="AN637" s="165" t="str">
        <f>IFERROR(+VLOOKUP(AL637,インプットシート!$B:$Z,21,0),"")</f>
        <v/>
      </c>
      <c r="AO637">
        <v>132</v>
      </c>
      <c r="AP637" s="165" t="str">
        <f t="shared" si="190"/>
        <v>3年目委託費132</v>
      </c>
      <c r="AQ637" s="165" t="str">
        <f>IFERROR(+VLOOKUP(AP637,インプットシート!$B:$Z,25,0),"")</f>
        <v/>
      </c>
      <c r="AR637" s="165" t="str">
        <f>IFERROR(+VLOOKUP(AP637,インプットシート!$B:$Z,21,0),"")</f>
        <v/>
      </c>
      <c r="AS637">
        <v>132</v>
      </c>
      <c r="AT637" s="165" t="str">
        <f t="shared" si="191"/>
        <v>3年目雑役務費132</v>
      </c>
      <c r="AU637" s="165" t="str">
        <f>IFERROR(+VLOOKUP(AT637,インプットシート!$B:$Z,25,0),"")</f>
        <v/>
      </c>
      <c r="AV637" s="165" t="str">
        <f>IFERROR(+VLOOKUP(AT637,インプットシート!$B:$Z,21,0),"")</f>
        <v/>
      </c>
      <c r="AW637">
        <v>132</v>
      </c>
      <c r="AX637" s="165" t="str">
        <f t="shared" si="192"/>
        <v>3年目保険料132</v>
      </c>
      <c r="AY637" s="165" t="str">
        <f>IFERROR(+VLOOKUP(AX637,インプットシート!$B:$Z,25,0),"")</f>
        <v/>
      </c>
      <c r="AZ637" s="165" t="str">
        <f>IFERROR(+VLOOKUP(AX637,インプットシート!$B:$Z,21,0),"")</f>
        <v/>
      </c>
      <c r="BA637">
        <v>132</v>
      </c>
      <c r="BB637" s="165" t="str">
        <f t="shared" si="193"/>
        <v>3年目その他の経費132</v>
      </c>
      <c r="BC637" s="165" t="str">
        <f>IFERROR(+VLOOKUP(BB637,インプットシート!$B:$Z,25,0),"")</f>
        <v/>
      </c>
      <c r="BD637" s="165" t="str">
        <f>IFERROR(+VLOOKUP(BB637,インプットシート!$B:$Z,21,0),"")</f>
        <v/>
      </c>
      <c r="BE637">
        <v>132</v>
      </c>
      <c r="BF637" s="165" t="str">
        <f t="shared" si="194"/>
        <v>3年目参加費収入132</v>
      </c>
      <c r="BG637" s="165" t="str">
        <f>IFERROR(+VLOOKUP(BF637,インプットシート!$B:$Z,25,0),"")</f>
        <v/>
      </c>
      <c r="BH637" s="165" t="str">
        <f>IFERROR(+VLOOKUP(BF637,インプットシート!$B:$Z,21,0),"")</f>
        <v/>
      </c>
      <c r="BI637">
        <v>132</v>
      </c>
      <c r="BJ637" s="165" t="str">
        <f t="shared" si="195"/>
        <v>3年目寄付金・協賛金収入132</v>
      </c>
      <c r="BK637" s="165" t="str">
        <f>IFERROR(+VLOOKUP(BJ637,インプットシート!$B:$Z,25,0),"")</f>
        <v/>
      </c>
      <c r="BL637" s="165" t="str">
        <f>IFERROR(+VLOOKUP(BJ637,インプットシート!$B:$Z,21,0),"")</f>
        <v/>
      </c>
      <c r="BM637">
        <v>132</v>
      </c>
      <c r="BN637" s="165" t="str">
        <f t="shared" si="196"/>
        <v>3年目一般会計繰入金132</v>
      </c>
      <c r="BO637" s="165" t="str">
        <f>IFERROR(+VLOOKUP(BN637,インプットシート!$B:$Z,25,0),"")</f>
        <v/>
      </c>
      <c r="BP637" s="165" t="str">
        <f>IFERROR(+VLOOKUP(BN637,インプットシート!$B:$Z,21,0),"")</f>
        <v/>
      </c>
      <c r="BQ637">
        <v>132</v>
      </c>
      <c r="BR637" s="165" t="str">
        <f t="shared" si="197"/>
        <v>3年目賃金（職員）132</v>
      </c>
      <c r="BS637" s="165" t="str">
        <f>IFERROR(+VLOOKUP(BR637,インプットシート!$B:$Z,25,0),"")</f>
        <v/>
      </c>
      <c r="BT637" s="165" t="str">
        <f>IFERROR(+VLOOKUP(BR637,インプットシート!$B:$Z,21,0),"")</f>
        <v/>
      </c>
    </row>
    <row r="638" spans="1:72">
      <c r="A638">
        <v>133</v>
      </c>
      <c r="B638" s="165" t="str">
        <f t="shared" si="180"/>
        <v>3年目謝金133</v>
      </c>
      <c r="C638" s="165" t="str">
        <f>IFERROR(+VLOOKUP(B638,インプットシート!$B:$Z,25,0),"")</f>
        <v/>
      </c>
      <c r="D638" s="165" t="str">
        <f>IFERROR(+VLOOKUP(B638,インプットシート!$B:$Z,21,0),"")</f>
        <v/>
      </c>
      <c r="E638">
        <v>133</v>
      </c>
      <c r="F638" s="165" t="str">
        <f t="shared" si="181"/>
        <v>3年目旅費133</v>
      </c>
      <c r="G638" s="165" t="str">
        <f>IFERROR(+VLOOKUP(F638,インプットシート!$B:$Z,25,0),"")</f>
        <v/>
      </c>
      <c r="H638" s="165" t="str">
        <f>IFERROR(+VLOOKUP(F638,インプットシート!$B:$Z,21,0),"")</f>
        <v/>
      </c>
      <c r="I638">
        <v>133</v>
      </c>
      <c r="J638" s="165" t="str">
        <f t="shared" si="182"/>
        <v>3年目賃金（アルバイト）133</v>
      </c>
      <c r="K638" s="165" t="str">
        <f>IFERROR(+VLOOKUP(J638,インプットシート!$B:$Z,25,0),"")</f>
        <v/>
      </c>
      <c r="L638" s="165" t="str">
        <f>IFERROR(+VLOOKUP(J638,インプットシート!$B:$Z,21,0),"")</f>
        <v/>
      </c>
      <c r="M638">
        <v>133</v>
      </c>
      <c r="N638" s="165" t="str">
        <f t="shared" si="183"/>
        <v>3年目家賃133</v>
      </c>
      <c r="O638" s="165" t="str">
        <f>IFERROR(+VLOOKUP(N638,インプットシート!$B:$Z,25,0),"")</f>
        <v/>
      </c>
      <c r="P638" s="165" t="str">
        <f>IFERROR(+VLOOKUP(N638,インプットシート!$B:$Z,21,0),"")</f>
        <v/>
      </c>
      <c r="Q638">
        <v>133</v>
      </c>
      <c r="R638" s="165" t="str">
        <f t="shared" si="184"/>
        <v>3年目光熱水費133</v>
      </c>
      <c r="S638" s="165" t="str">
        <f>IFERROR(+VLOOKUP(R638,インプットシート!$B:$Z,25,0),"")</f>
        <v/>
      </c>
      <c r="T638" s="165" t="str">
        <f>IFERROR(+VLOOKUP(R638,インプットシート!$B:$Z,21,0),"")</f>
        <v/>
      </c>
      <c r="U638">
        <v>133</v>
      </c>
      <c r="V638" s="165" t="str">
        <f t="shared" si="185"/>
        <v>3年目備品購入費133</v>
      </c>
      <c r="W638" s="165" t="str">
        <f>IFERROR(+VLOOKUP(V638,インプットシート!$B:$Z,25,0),"")</f>
        <v/>
      </c>
      <c r="X638" s="165" t="str">
        <f>IFERROR(+VLOOKUP(V638,インプットシート!$B:$Z,21,0),"")</f>
        <v/>
      </c>
      <c r="Y638">
        <v>133</v>
      </c>
      <c r="Z638" s="165" t="str">
        <f t="shared" si="186"/>
        <v>3年目消耗品費133</v>
      </c>
      <c r="AA638" s="165" t="str">
        <f>IFERROR(+VLOOKUP(Z638,インプットシート!$B:$Z,25,0),"")</f>
        <v/>
      </c>
      <c r="AB638" s="165" t="str">
        <f>IFERROR(+VLOOKUP(Z638,インプットシート!$B:$Z,21,0),"")</f>
        <v/>
      </c>
      <c r="AC638">
        <v>133</v>
      </c>
      <c r="AD638" s="165" t="str">
        <f t="shared" si="187"/>
        <v>3年目借料損料133</v>
      </c>
      <c r="AE638" s="165" t="str">
        <f>IFERROR(+VLOOKUP(AD638,インプットシート!$B:$Z,25,0),"")</f>
        <v/>
      </c>
      <c r="AF638" s="165" t="str">
        <f>IFERROR(+VLOOKUP(AD638,インプットシート!$B:$Z,21,0),"")</f>
        <v/>
      </c>
      <c r="AG638">
        <v>133</v>
      </c>
      <c r="AH638" s="165" t="str">
        <f t="shared" si="188"/>
        <v>3年目印刷製本費133</v>
      </c>
      <c r="AI638" s="165" t="str">
        <f>IFERROR(+VLOOKUP(AH638,インプットシート!$B:$Z,25,0),"")</f>
        <v/>
      </c>
      <c r="AJ638" s="165" t="str">
        <f>IFERROR(+VLOOKUP(AH638,インプットシート!$B:$Z,21,0),"")</f>
        <v/>
      </c>
      <c r="AK638">
        <v>133</v>
      </c>
      <c r="AL638" s="165" t="str">
        <f t="shared" si="189"/>
        <v>3年目通信運搬費133</v>
      </c>
      <c r="AM638" s="165" t="str">
        <f>IFERROR(+VLOOKUP(AL638,インプットシート!$B:$Z,25,0),"")</f>
        <v/>
      </c>
      <c r="AN638" s="165" t="str">
        <f>IFERROR(+VLOOKUP(AL638,インプットシート!$B:$Z,21,0),"")</f>
        <v/>
      </c>
      <c r="AO638">
        <v>133</v>
      </c>
      <c r="AP638" s="165" t="str">
        <f t="shared" si="190"/>
        <v>3年目委託費133</v>
      </c>
      <c r="AQ638" s="165" t="str">
        <f>IFERROR(+VLOOKUP(AP638,インプットシート!$B:$Z,25,0),"")</f>
        <v/>
      </c>
      <c r="AR638" s="165" t="str">
        <f>IFERROR(+VLOOKUP(AP638,インプットシート!$B:$Z,21,0),"")</f>
        <v/>
      </c>
      <c r="AS638">
        <v>133</v>
      </c>
      <c r="AT638" s="165" t="str">
        <f t="shared" si="191"/>
        <v>3年目雑役務費133</v>
      </c>
      <c r="AU638" s="165" t="str">
        <f>IFERROR(+VLOOKUP(AT638,インプットシート!$B:$Z,25,0),"")</f>
        <v/>
      </c>
      <c r="AV638" s="165" t="str">
        <f>IFERROR(+VLOOKUP(AT638,インプットシート!$B:$Z,21,0),"")</f>
        <v/>
      </c>
      <c r="AW638">
        <v>133</v>
      </c>
      <c r="AX638" s="165" t="str">
        <f t="shared" si="192"/>
        <v>3年目保険料133</v>
      </c>
      <c r="AY638" s="165" t="str">
        <f>IFERROR(+VLOOKUP(AX638,インプットシート!$B:$Z,25,0),"")</f>
        <v/>
      </c>
      <c r="AZ638" s="165" t="str">
        <f>IFERROR(+VLOOKUP(AX638,インプットシート!$B:$Z,21,0),"")</f>
        <v/>
      </c>
      <c r="BA638">
        <v>133</v>
      </c>
      <c r="BB638" s="165" t="str">
        <f t="shared" si="193"/>
        <v>3年目その他の経費133</v>
      </c>
      <c r="BC638" s="165" t="str">
        <f>IFERROR(+VLOOKUP(BB638,インプットシート!$B:$Z,25,0),"")</f>
        <v/>
      </c>
      <c r="BD638" s="165" t="str">
        <f>IFERROR(+VLOOKUP(BB638,インプットシート!$B:$Z,21,0),"")</f>
        <v/>
      </c>
      <c r="BE638">
        <v>133</v>
      </c>
      <c r="BF638" s="165" t="str">
        <f t="shared" si="194"/>
        <v>3年目参加費収入133</v>
      </c>
      <c r="BG638" s="165" t="str">
        <f>IFERROR(+VLOOKUP(BF638,インプットシート!$B:$Z,25,0),"")</f>
        <v/>
      </c>
      <c r="BH638" s="165" t="str">
        <f>IFERROR(+VLOOKUP(BF638,インプットシート!$B:$Z,21,0),"")</f>
        <v/>
      </c>
      <c r="BI638">
        <v>133</v>
      </c>
      <c r="BJ638" s="165" t="str">
        <f t="shared" si="195"/>
        <v>3年目寄付金・協賛金収入133</v>
      </c>
      <c r="BK638" s="165" t="str">
        <f>IFERROR(+VLOOKUP(BJ638,インプットシート!$B:$Z,25,0),"")</f>
        <v/>
      </c>
      <c r="BL638" s="165" t="str">
        <f>IFERROR(+VLOOKUP(BJ638,インプットシート!$B:$Z,21,0),"")</f>
        <v/>
      </c>
      <c r="BM638">
        <v>133</v>
      </c>
      <c r="BN638" s="165" t="str">
        <f t="shared" si="196"/>
        <v>3年目一般会計繰入金133</v>
      </c>
      <c r="BO638" s="165" t="str">
        <f>IFERROR(+VLOOKUP(BN638,インプットシート!$B:$Z,25,0),"")</f>
        <v/>
      </c>
      <c r="BP638" s="165" t="str">
        <f>IFERROR(+VLOOKUP(BN638,インプットシート!$B:$Z,21,0),"")</f>
        <v/>
      </c>
      <c r="BQ638">
        <v>133</v>
      </c>
      <c r="BR638" s="165" t="str">
        <f t="shared" si="197"/>
        <v>3年目賃金（職員）133</v>
      </c>
      <c r="BS638" s="165" t="str">
        <f>IFERROR(+VLOOKUP(BR638,インプットシート!$B:$Z,25,0),"")</f>
        <v/>
      </c>
      <c r="BT638" s="165" t="str">
        <f>IFERROR(+VLOOKUP(BR638,インプットシート!$B:$Z,21,0),"")</f>
        <v/>
      </c>
    </row>
    <row r="639" spans="1:72">
      <c r="A639">
        <v>134</v>
      </c>
      <c r="B639" s="165" t="str">
        <f t="shared" si="180"/>
        <v>3年目謝金134</v>
      </c>
      <c r="C639" s="165" t="str">
        <f>IFERROR(+VLOOKUP(B639,インプットシート!$B:$Z,25,0),"")</f>
        <v/>
      </c>
      <c r="D639" s="165" t="str">
        <f>IFERROR(+VLOOKUP(B639,インプットシート!$B:$Z,21,0),"")</f>
        <v/>
      </c>
      <c r="E639">
        <v>134</v>
      </c>
      <c r="F639" s="165" t="str">
        <f t="shared" si="181"/>
        <v>3年目旅費134</v>
      </c>
      <c r="G639" s="165" t="str">
        <f>IFERROR(+VLOOKUP(F639,インプットシート!$B:$Z,25,0),"")</f>
        <v/>
      </c>
      <c r="H639" s="165" t="str">
        <f>IFERROR(+VLOOKUP(F639,インプットシート!$B:$Z,21,0),"")</f>
        <v/>
      </c>
      <c r="I639">
        <v>134</v>
      </c>
      <c r="J639" s="165" t="str">
        <f t="shared" si="182"/>
        <v>3年目賃金（アルバイト）134</v>
      </c>
      <c r="K639" s="165" t="str">
        <f>IFERROR(+VLOOKUP(J639,インプットシート!$B:$Z,25,0),"")</f>
        <v/>
      </c>
      <c r="L639" s="165" t="str">
        <f>IFERROR(+VLOOKUP(J639,インプットシート!$B:$Z,21,0),"")</f>
        <v/>
      </c>
      <c r="M639">
        <v>134</v>
      </c>
      <c r="N639" s="165" t="str">
        <f t="shared" si="183"/>
        <v>3年目家賃134</v>
      </c>
      <c r="O639" s="165" t="str">
        <f>IFERROR(+VLOOKUP(N639,インプットシート!$B:$Z,25,0),"")</f>
        <v/>
      </c>
      <c r="P639" s="165" t="str">
        <f>IFERROR(+VLOOKUP(N639,インプットシート!$B:$Z,21,0),"")</f>
        <v/>
      </c>
      <c r="Q639">
        <v>134</v>
      </c>
      <c r="R639" s="165" t="str">
        <f t="shared" si="184"/>
        <v>3年目光熱水費134</v>
      </c>
      <c r="S639" s="165" t="str">
        <f>IFERROR(+VLOOKUP(R639,インプットシート!$B:$Z,25,0),"")</f>
        <v/>
      </c>
      <c r="T639" s="165" t="str">
        <f>IFERROR(+VLOOKUP(R639,インプットシート!$B:$Z,21,0),"")</f>
        <v/>
      </c>
      <c r="U639">
        <v>134</v>
      </c>
      <c r="V639" s="165" t="str">
        <f t="shared" si="185"/>
        <v>3年目備品購入費134</v>
      </c>
      <c r="W639" s="165" t="str">
        <f>IFERROR(+VLOOKUP(V639,インプットシート!$B:$Z,25,0),"")</f>
        <v/>
      </c>
      <c r="X639" s="165" t="str">
        <f>IFERROR(+VLOOKUP(V639,インプットシート!$B:$Z,21,0),"")</f>
        <v/>
      </c>
      <c r="Y639">
        <v>134</v>
      </c>
      <c r="Z639" s="165" t="str">
        <f t="shared" si="186"/>
        <v>3年目消耗品費134</v>
      </c>
      <c r="AA639" s="165" t="str">
        <f>IFERROR(+VLOOKUP(Z639,インプットシート!$B:$Z,25,0),"")</f>
        <v/>
      </c>
      <c r="AB639" s="165" t="str">
        <f>IFERROR(+VLOOKUP(Z639,インプットシート!$B:$Z,21,0),"")</f>
        <v/>
      </c>
      <c r="AC639">
        <v>134</v>
      </c>
      <c r="AD639" s="165" t="str">
        <f t="shared" si="187"/>
        <v>3年目借料損料134</v>
      </c>
      <c r="AE639" s="165" t="str">
        <f>IFERROR(+VLOOKUP(AD639,インプットシート!$B:$Z,25,0),"")</f>
        <v/>
      </c>
      <c r="AF639" s="165" t="str">
        <f>IFERROR(+VLOOKUP(AD639,インプットシート!$B:$Z,21,0),"")</f>
        <v/>
      </c>
      <c r="AG639">
        <v>134</v>
      </c>
      <c r="AH639" s="165" t="str">
        <f t="shared" si="188"/>
        <v>3年目印刷製本費134</v>
      </c>
      <c r="AI639" s="165" t="str">
        <f>IFERROR(+VLOOKUP(AH639,インプットシート!$B:$Z,25,0),"")</f>
        <v/>
      </c>
      <c r="AJ639" s="165" t="str">
        <f>IFERROR(+VLOOKUP(AH639,インプットシート!$B:$Z,21,0),"")</f>
        <v/>
      </c>
      <c r="AK639">
        <v>134</v>
      </c>
      <c r="AL639" s="165" t="str">
        <f t="shared" si="189"/>
        <v>3年目通信運搬費134</v>
      </c>
      <c r="AM639" s="165" t="str">
        <f>IFERROR(+VLOOKUP(AL639,インプットシート!$B:$Z,25,0),"")</f>
        <v/>
      </c>
      <c r="AN639" s="165" t="str">
        <f>IFERROR(+VLOOKUP(AL639,インプットシート!$B:$Z,21,0),"")</f>
        <v/>
      </c>
      <c r="AO639">
        <v>134</v>
      </c>
      <c r="AP639" s="165" t="str">
        <f t="shared" si="190"/>
        <v>3年目委託費134</v>
      </c>
      <c r="AQ639" s="165" t="str">
        <f>IFERROR(+VLOOKUP(AP639,インプットシート!$B:$Z,25,0),"")</f>
        <v/>
      </c>
      <c r="AR639" s="165" t="str">
        <f>IFERROR(+VLOOKUP(AP639,インプットシート!$B:$Z,21,0),"")</f>
        <v/>
      </c>
      <c r="AS639">
        <v>134</v>
      </c>
      <c r="AT639" s="165" t="str">
        <f t="shared" si="191"/>
        <v>3年目雑役務費134</v>
      </c>
      <c r="AU639" s="165" t="str">
        <f>IFERROR(+VLOOKUP(AT639,インプットシート!$B:$Z,25,0),"")</f>
        <v/>
      </c>
      <c r="AV639" s="165" t="str">
        <f>IFERROR(+VLOOKUP(AT639,インプットシート!$B:$Z,21,0),"")</f>
        <v/>
      </c>
      <c r="AW639">
        <v>134</v>
      </c>
      <c r="AX639" s="165" t="str">
        <f t="shared" si="192"/>
        <v>3年目保険料134</v>
      </c>
      <c r="AY639" s="165" t="str">
        <f>IFERROR(+VLOOKUP(AX639,インプットシート!$B:$Z,25,0),"")</f>
        <v/>
      </c>
      <c r="AZ639" s="165" t="str">
        <f>IFERROR(+VLOOKUP(AX639,インプットシート!$B:$Z,21,0),"")</f>
        <v/>
      </c>
      <c r="BA639">
        <v>134</v>
      </c>
      <c r="BB639" s="165" t="str">
        <f t="shared" si="193"/>
        <v>3年目その他の経費134</v>
      </c>
      <c r="BC639" s="165" t="str">
        <f>IFERROR(+VLOOKUP(BB639,インプットシート!$B:$Z,25,0),"")</f>
        <v/>
      </c>
      <c r="BD639" s="165" t="str">
        <f>IFERROR(+VLOOKUP(BB639,インプットシート!$B:$Z,21,0),"")</f>
        <v/>
      </c>
      <c r="BE639">
        <v>134</v>
      </c>
      <c r="BF639" s="165" t="str">
        <f t="shared" si="194"/>
        <v>3年目参加費収入134</v>
      </c>
      <c r="BG639" s="165" t="str">
        <f>IFERROR(+VLOOKUP(BF639,インプットシート!$B:$Z,25,0),"")</f>
        <v/>
      </c>
      <c r="BH639" s="165" t="str">
        <f>IFERROR(+VLOOKUP(BF639,インプットシート!$B:$Z,21,0),"")</f>
        <v/>
      </c>
      <c r="BI639">
        <v>134</v>
      </c>
      <c r="BJ639" s="165" t="str">
        <f t="shared" si="195"/>
        <v>3年目寄付金・協賛金収入134</v>
      </c>
      <c r="BK639" s="165" t="str">
        <f>IFERROR(+VLOOKUP(BJ639,インプットシート!$B:$Z,25,0),"")</f>
        <v/>
      </c>
      <c r="BL639" s="165" t="str">
        <f>IFERROR(+VLOOKUP(BJ639,インプットシート!$B:$Z,21,0),"")</f>
        <v/>
      </c>
      <c r="BM639">
        <v>134</v>
      </c>
      <c r="BN639" s="165" t="str">
        <f t="shared" si="196"/>
        <v>3年目一般会計繰入金134</v>
      </c>
      <c r="BO639" s="165" t="str">
        <f>IFERROR(+VLOOKUP(BN639,インプットシート!$B:$Z,25,0),"")</f>
        <v/>
      </c>
      <c r="BP639" s="165" t="str">
        <f>IFERROR(+VLOOKUP(BN639,インプットシート!$B:$Z,21,0),"")</f>
        <v/>
      </c>
      <c r="BQ639">
        <v>134</v>
      </c>
      <c r="BR639" s="165" t="str">
        <f t="shared" si="197"/>
        <v>3年目賃金（職員）134</v>
      </c>
      <c r="BS639" s="165" t="str">
        <f>IFERROR(+VLOOKUP(BR639,インプットシート!$B:$Z,25,0),"")</f>
        <v/>
      </c>
      <c r="BT639" s="165" t="str">
        <f>IFERROR(+VLOOKUP(BR639,インプットシート!$B:$Z,21,0),"")</f>
        <v/>
      </c>
    </row>
    <row r="640" spans="1:72">
      <c r="A640">
        <v>135</v>
      </c>
      <c r="B640" s="165" t="str">
        <f t="shared" si="180"/>
        <v>3年目謝金135</v>
      </c>
      <c r="C640" s="165" t="str">
        <f>IFERROR(+VLOOKUP(B640,インプットシート!$B:$Z,25,0),"")</f>
        <v/>
      </c>
      <c r="D640" s="165" t="str">
        <f>IFERROR(+VLOOKUP(B640,インプットシート!$B:$Z,21,0),"")</f>
        <v/>
      </c>
      <c r="E640">
        <v>135</v>
      </c>
      <c r="F640" s="165" t="str">
        <f t="shared" si="181"/>
        <v>3年目旅費135</v>
      </c>
      <c r="G640" s="165" t="str">
        <f>IFERROR(+VLOOKUP(F640,インプットシート!$B:$Z,25,0),"")</f>
        <v/>
      </c>
      <c r="H640" s="165" t="str">
        <f>IFERROR(+VLOOKUP(F640,インプットシート!$B:$Z,21,0),"")</f>
        <v/>
      </c>
      <c r="I640">
        <v>135</v>
      </c>
      <c r="J640" s="165" t="str">
        <f t="shared" si="182"/>
        <v>3年目賃金（アルバイト）135</v>
      </c>
      <c r="K640" s="165" t="str">
        <f>IFERROR(+VLOOKUP(J640,インプットシート!$B:$Z,25,0),"")</f>
        <v/>
      </c>
      <c r="L640" s="165" t="str">
        <f>IFERROR(+VLOOKUP(J640,インプットシート!$B:$Z,21,0),"")</f>
        <v/>
      </c>
      <c r="M640">
        <v>135</v>
      </c>
      <c r="N640" s="165" t="str">
        <f t="shared" si="183"/>
        <v>3年目家賃135</v>
      </c>
      <c r="O640" s="165" t="str">
        <f>IFERROR(+VLOOKUP(N640,インプットシート!$B:$Z,25,0),"")</f>
        <v/>
      </c>
      <c r="P640" s="165" t="str">
        <f>IFERROR(+VLOOKUP(N640,インプットシート!$B:$Z,21,0),"")</f>
        <v/>
      </c>
      <c r="Q640">
        <v>135</v>
      </c>
      <c r="R640" s="165" t="str">
        <f t="shared" si="184"/>
        <v>3年目光熱水費135</v>
      </c>
      <c r="S640" s="165" t="str">
        <f>IFERROR(+VLOOKUP(R640,インプットシート!$B:$Z,25,0),"")</f>
        <v/>
      </c>
      <c r="T640" s="165" t="str">
        <f>IFERROR(+VLOOKUP(R640,インプットシート!$B:$Z,21,0),"")</f>
        <v/>
      </c>
      <c r="U640">
        <v>135</v>
      </c>
      <c r="V640" s="165" t="str">
        <f t="shared" si="185"/>
        <v>3年目備品購入費135</v>
      </c>
      <c r="W640" s="165" t="str">
        <f>IFERROR(+VLOOKUP(V640,インプットシート!$B:$Z,25,0),"")</f>
        <v/>
      </c>
      <c r="X640" s="165" t="str">
        <f>IFERROR(+VLOOKUP(V640,インプットシート!$B:$Z,21,0),"")</f>
        <v/>
      </c>
      <c r="Y640">
        <v>135</v>
      </c>
      <c r="Z640" s="165" t="str">
        <f t="shared" si="186"/>
        <v>3年目消耗品費135</v>
      </c>
      <c r="AA640" s="165" t="str">
        <f>IFERROR(+VLOOKUP(Z640,インプットシート!$B:$Z,25,0),"")</f>
        <v/>
      </c>
      <c r="AB640" s="165" t="str">
        <f>IFERROR(+VLOOKUP(Z640,インプットシート!$B:$Z,21,0),"")</f>
        <v/>
      </c>
      <c r="AC640">
        <v>135</v>
      </c>
      <c r="AD640" s="165" t="str">
        <f t="shared" si="187"/>
        <v>3年目借料損料135</v>
      </c>
      <c r="AE640" s="165" t="str">
        <f>IFERROR(+VLOOKUP(AD640,インプットシート!$B:$Z,25,0),"")</f>
        <v/>
      </c>
      <c r="AF640" s="165" t="str">
        <f>IFERROR(+VLOOKUP(AD640,インプットシート!$B:$Z,21,0),"")</f>
        <v/>
      </c>
      <c r="AG640">
        <v>135</v>
      </c>
      <c r="AH640" s="165" t="str">
        <f t="shared" si="188"/>
        <v>3年目印刷製本費135</v>
      </c>
      <c r="AI640" s="165" t="str">
        <f>IFERROR(+VLOOKUP(AH640,インプットシート!$B:$Z,25,0),"")</f>
        <v/>
      </c>
      <c r="AJ640" s="165" t="str">
        <f>IFERROR(+VLOOKUP(AH640,インプットシート!$B:$Z,21,0),"")</f>
        <v/>
      </c>
      <c r="AK640">
        <v>135</v>
      </c>
      <c r="AL640" s="165" t="str">
        <f t="shared" si="189"/>
        <v>3年目通信運搬費135</v>
      </c>
      <c r="AM640" s="165" t="str">
        <f>IFERROR(+VLOOKUP(AL640,インプットシート!$B:$Z,25,0),"")</f>
        <v/>
      </c>
      <c r="AN640" s="165" t="str">
        <f>IFERROR(+VLOOKUP(AL640,インプットシート!$B:$Z,21,0),"")</f>
        <v/>
      </c>
      <c r="AO640">
        <v>135</v>
      </c>
      <c r="AP640" s="165" t="str">
        <f t="shared" si="190"/>
        <v>3年目委託費135</v>
      </c>
      <c r="AQ640" s="165" t="str">
        <f>IFERROR(+VLOOKUP(AP640,インプットシート!$B:$Z,25,0),"")</f>
        <v/>
      </c>
      <c r="AR640" s="165" t="str">
        <f>IFERROR(+VLOOKUP(AP640,インプットシート!$B:$Z,21,0),"")</f>
        <v/>
      </c>
      <c r="AS640">
        <v>135</v>
      </c>
      <c r="AT640" s="165" t="str">
        <f t="shared" si="191"/>
        <v>3年目雑役務費135</v>
      </c>
      <c r="AU640" s="165" t="str">
        <f>IFERROR(+VLOOKUP(AT640,インプットシート!$B:$Z,25,0),"")</f>
        <v/>
      </c>
      <c r="AV640" s="165" t="str">
        <f>IFERROR(+VLOOKUP(AT640,インプットシート!$B:$Z,21,0),"")</f>
        <v/>
      </c>
      <c r="AW640">
        <v>135</v>
      </c>
      <c r="AX640" s="165" t="str">
        <f t="shared" si="192"/>
        <v>3年目保険料135</v>
      </c>
      <c r="AY640" s="165" t="str">
        <f>IFERROR(+VLOOKUP(AX640,インプットシート!$B:$Z,25,0),"")</f>
        <v/>
      </c>
      <c r="AZ640" s="165" t="str">
        <f>IFERROR(+VLOOKUP(AX640,インプットシート!$B:$Z,21,0),"")</f>
        <v/>
      </c>
      <c r="BA640">
        <v>135</v>
      </c>
      <c r="BB640" s="165" t="str">
        <f t="shared" si="193"/>
        <v>3年目その他の経費135</v>
      </c>
      <c r="BC640" s="165" t="str">
        <f>IFERROR(+VLOOKUP(BB640,インプットシート!$B:$Z,25,0),"")</f>
        <v/>
      </c>
      <c r="BD640" s="165" t="str">
        <f>IFERROR(+VLOOKUP(BB640,インプットシート!$B:$Z,21,0),"")</f>
        <v/>
      </c>
      <c r="BE640">
        <v>135</v>
      </c>
      <c r="BF640" s="165" t="str">
        <f t="shared" si="194"/>
        <v>3年目参加費収入135</v>
      </c>
      <c r="BG640" s="165" t="str">
        <f>IFERROR(+VLOOKUP(BF640,インプットシート!$B:$Z,25,0),"")</f>
        <v/>
      </c>
      <c r="BH640" s="165" t="str">
        <f>IFERROR(+VLOOKUP(BF640,インプットシート!$B:$Z,21,0),"")</f>
        <v/>
      </c>
      <c r="BI640">
        <v>135</v>
      </c>
      <c r="BJ640" s="165" t="str">
        <f t="shared" si="195"/>
        <v>3年目寄付金・協賛金収入135</v>
      </c>
      <c r="BK640" s="165" t="str">
        <f>IFERROR(+VLOOKUP(BJ640,インプットシート!$B:$Z,25,0),"")</f>
        <v/>
      </c>
      <c r="BL640" s="165" t="str">
        <f>IFERROR(+VLOOKUP(BJ640,インプットシート!$B:$Z,21,0),"")</f>
        <v/>
      </c>
      <c r="BM640">
        <v>135</v>
      </c>
      <c r="BN640" s="165" t="str">
        <f t="shared" si="196"/>
        <v>3年目一般会計繰入金135</v>
      </c>
      <c r="BO640" s="165" t="str">
        <f>IFERROR(+VLOOKUP(BN640,インプットシート!$B:$Z,25,0),"")</f>
        <v/>
      </c>
      <c r="BP640" s="165" t="str">
        <f>IFERROR(+VLOOKUP(BN640,インプットシート!$B:$Z,21,0),"")</f>
        <v/>
      </c>
      <c r="BQ640">
        <v>135</v>
      </c>
      <c r="BR640" s="165" t="str">
        <f t="shared" si="197"/>
        <v>3年目賃金（職員）135</v>
      </c>
      <c r="BS640" s="165" t="str">
        <f>IFERROR(+VLOOKUP(BR640,インプットシート!$B:$Z,25,0),"")</f>
        <v/>
      </c>
      <c r="BT640" s="165" t="str">
        <f>IFERROR(+VLOOKUP(BR640,インプットシート!$B:$Z,21,0),"")</f>
        <v/>
      </c>
    </row>
    <row r="641" spans="1:72">
      <c r="A641">
        <v>136</v>
      </c>
      <c r="B641" s="165" t="str">
        <f t="shared" si="180"/>
        <v>3年目謝金136</v>
      </c>
      <c r="C641" s="165" t="str">
        <f>IFERROR(+VLOOKUP(B641,インプットシート!$B:$Z,25,0),"")</f>
        <v/>
      </c>
      <c r="D641" s="165" t="str">
        <f>IFERROR(+VLOOKUP(B641,インプットシート!$B:$Z,21,0),"")</f>
        <v/>
      </c>
      <c r="E641">
        <v>136</v>
      </c>
      <c r="F641" s="165" t="str">
        <f t="shared" si="181"/>
        <v>3年目旅費136</v>
      </c>
      <c r="G641" s="165" t="str">
        <f>IFERROR(+VLOOKUP(F641,インプットシート!$B:$Z,25,0),"")</f>
        <v/>
      </c>
      <c r="H641" s="165" t="str">
        <f>IFERROR(+VLOOKUP(F641,インプットシート!$B:$Z,21,0),"")</f>
        <v/>
      </c>
      <c r="I641">
        <v>136</v>
      </c>
      <c r="J641" s="165" t="str">
        <f t="shared" si="182"/>
        <v>3年目賃金（アルバイト）136</v>
      </c>
      <c r="K641" s="165" t="str">
        <f>IFERROR(+VLOOKUP(J641,インプットシート!$B:$Z,25,0),"")</f>
        <v/>
      </c>
      <c r="L641" s="165" t="str">
        <f>IFERROR(+VLOOKUP(J641,インプットシート!$B:$Z,21,0),"")</f>
        <v/>
      </c>
      <c r="M641">
        <v>136</v>
      </c>
      <c r="N641" s="165" t="str">
        <f t="shared" si="183"/>
        <v>3年目家賃136</v>
      </c>
      <c r="O641" s="165" t="str">
        <f>IFERROR(+VLOOKUP(N641,インプットシート!$B:$Z,25,0),"")</f>
        <v/>
      </c>
      <c r="P641" s="165" t="str">
        <f>IFERROR(+VLOOKUP(N641,インプットシート!$B:$Z,21,0),"")</f>
        <v/>
      </c>
      <c r="Q641">
        <v>136</v>
      </c>
      <c r="R641" s="165" t="str">
        <f t="shared" si="184"/>
        <v>3年目光熱水費136</v>
      </c>
      <c r="S641" s="165" t="str">
        <f>IFERROR(+VLOOKUP(R641,インプットシート!$B:$Z,25,0),"")</f>
        <v/>
      </c>
      <c r="T641" s="165" t="str">
        <f>IFERROR(+VLOOKUP(R641,インプットシート!$B:$Z,21,0),"")</f>
        <v/>
      </c>
      <c r="U641">
        <v>136</v>
      </c>
      <c r="V641" s="165" t="str">
        <f t="shared" si="185"/>
        <v>3年目備品購入費136</v>
      </c>
      <c r="W641" s="165" t="str">
        <f>IFERROR(+VLOOKUP(V641,インプットシート!$B:$Z,25,0),"")</f>
        <v/>
      </c>
      <c r="X641" s="165" t="str">
        <f>IFERROR(+VLOOKUP(V641,インプットシート!$B:$Z,21,0),"")</f>
        <v/>
      </c>
      <c r="Y641">
        <v>136</v>
      </c>
      <c r="Z641" s="165" t="str">
        <f t="shared" si="186"/>
        <v>3年目消耗品費136</v>
      </c>
      <c r="AA641" s="165" t="str">
        <f>IFERROR(+VLOOKUP(Z641,インプットシート!$B:$Z,25,0),"")</f>
        <v/>
      </c>
      <c r="AB641" s="165" t="str">
        <f>IFERROR(+VLOOKUP(Z641,インプットシート!$B:$Z,21,0),"")</f>
        <v/>
      </c>
      <c r="AC641">
        <v>136</v>
      </c>
      <c r="AD641" s="165" t="str">
        <f t="shared" si="187"/>
        <v>3年目借料損料136</v>
      </c>
      <c r="AE641" s="165" t="str">
        <f>IFERROR(+VLOOKUP(AD641,インプットシート!$B:$Z,25,0),"")</f>
        <v/>
      </c>
      <c r="AF641" s="165" t="str">
        <f>IFERROR(+VLOOKUP(AD641,インプットシート!$B:$Z,21,0),"")</f>
        <v/>
      </c>
      <c r="AG641">
        <v>136</v>
      </c>
      <c r="AH641" s="165" t="str">
        <f t="shared" si="188"/>
        <v>3年目印刷製本費136</v>
      </c>
      <c r="AI641" s="165" t="str">
        <f>IFERROR(+VLOOKUP(AH641,インプットシート!$B:$Z,25,0),"")</f>
        <v/>
      </c>
      <c r="AJ641" s="165" t="str">
        <f>IFERROR(+VLOOKUP(AH641,インプットシート!$B:$Z,21,0),"")</f>
        <v/>
      </c>
      <c r="AK641">
        <v>136</v>
      </c>
      <c r="AL641" s="165" t="str">
        <f t="shared" si="189"/>
        <v>3年目通信運搬費136</v>
      </c>
      <c r="AM641" s="165" t="str">
        <f>IFERROR(+VLOOKUP(AL641,インプットシート!$B:$Z,25,0),"")</f>
        <v/>
      </c>
      <c r="AN641" s="165" t="str">
        <f>IFERROR(+VLOOKUP(AL641,インプットシート!$B:$Z,21,0),"")</f>
        <v/>
      </c>
      <c r="AO641">
        <v>136</v>
      </c>
      <c r="AP641" s="165" t="str">
        <f t="shared" si="190"/>
        <v>3年目委託費136</v>
      </c>
      <c r="AQ641" s="165" t="str">
        <f>IFERROR(+VLOOKUP(AP641,インプットシート!$B:$Z,25,0),"")</f>
        <v/>
      </c>
      <c r="AR641" s="165" t="str">
        <f>IFERROR(+VLOOKUP(AP641,インプットシート!$B:$Z,21,0),"")</f>
        <v/>
      </c>
      <c r="AS641">
        <v>136</v>
      </c>
      <c r="AT641" s="165" t="str">
        <f t="shared" si="191"/>
        <v>3年目雑役務費136</v>
      </c>
      <c r="AU641" s="165" t="str">
        <f>IFERROR(+VLOOKUP(AT641,インプットシート!$B:$Z,25,0),"")</f>
        <v/>
      </c>
      <c r="AV641" s="165" t="str">
        <f>IFERROR(+VLOOKUP(AT641,インプットシート!$B:$Z,21,0),"")</f>
        <v/>
      </c>
      <c r="AW641">
        <v>136</v>
      </c>
      <c r="AX641" s="165" t="str">
        <f t="shared" si="192"/>
        <v>3年目保険料136</v>
      </c>
      <c r="AY641" s="165" t="str">
        <f>IFERROR(+VLOOKUP(AX641,インプットシート!$B:$Z,25,0),"")</f>
        <v/>
      </c>
      <c r="AZ641" s="165" t="str">
        <f>IFERROR(+VLOOKUP(AX641,インプットシート!$B:$Z,21,0),"")</f>
        <v/>
      </c>
      <c r="BA641">
        <v>136</v>
      </c>
      <c r="BB641" s="165" t="str">
        <f t="shared" si="193"/>
        <v>3年目その他の経費136</v>
      </c>
      <c r="BC641" s="165" t="str">
        <f>IFERROR(+VLOOKUP(BB641,インプットシート!$B:$Z,25,0),"")</f>
        <v/>
      </c>
      <c r="BD641" s="165" t="str">
        <f>IFERROR(+VLOOKUP(BB641,インプットシート!$B:$Z,21,0),"")</f>
        <v/>
      </c>
      <c r="BE641">
        <v>136</v>
      </c>
      <c r="BF641" s="165" t="str">
        <f t="shared" si="194"/>
        <v>3年目参加費収入136</v>
      </c>
      <c r="BG641" s="165" t="str">
        <f>IFERROR(+VLOOKUP(BF641,インプットシート!$B:$Z,25,0),"")</f>
        <v/>
      </c>
      <c r="BH641" s="165" t="str">
        <f>IFERROR(+VLOOKUP(BF641,インプットシート!$B:$Z,21,0),"")</f>
        <v/>
      </c>
      <c r="BI641">
        <v>136</v>
      </c>
      <c r="BJ641" s="165" t="str">
        <f t="shared" si="195"/>
        <v>3年目寄付金・協賛金収入136</v>
      </c>
      <c r="BK641" s="165" t="str">
        <f>IFERROR(+VLOOKUP(BJ641,インプットシート!$B:$Z,25,0),"")</f>
        <v/>
      </c>
      <c r="BL641" s="165" t="str">
        <f>IFERROR(+VLOOKUP(BJ641,インプットシート!$B:$Z,21,0),"")</f>
        <v/>
      </c>
      <c r="BM641">
        <v>136</v>
      </c>
      <c r="BN641" s="165" t="str">
        <f t="shared" si="196"/>
        <v>3年目一般会計繰入金136</v>
      </c>
      <c r="BO641" s="165" t="str">
        <f>IFERROR(+VLOOKUP(BN641,インプットシート!$B:$Z,25,0),"")</f>
        <v/>
      </c>
      <c r="BP641" s="165" t="str">
        <f>IFERROR(+VLOOKUP(BN641,インプットシート!$B:$Z,21,0),"")</f>
        <v/>
      </c>
      <c r="BQ641">
        <v>136</v>
      </c>
      <c r="BR641" s="165" t="str">
        <f t="shared" si="197"/>
        <v>3年目賃金（職員）136</v>
      </c>
      <c r="BS641" s="165" t="str">
        <f>IFERROR(+VLOOKUP(BR641,インプットシート!$B:$Z,25,0),"")</f>
        <v/>
      </c>
      <c r="BT641" s="165" t="str">
        <f>IFERROR(+VLOOKUP(BR641,インプットシート!$B:$Z,21,0),"")</f>
        <v/>
      </c>
    </row>
    <row r="642" spans="1:72">
      <c r="A642">
        <v>137</v>
      </c>
      <c r="B642" s="165" t="str">
        <f t="shared" si="180"/>
        <v>3年目謝金137</v>
      </c>
      <c r="C642" s="165" t="str">
        <f>IFERROR(+VLOOKUP(B642,インプットシート!$B:$Z,25,0),"")</f>
        <v/>
      </c>
      <c r="D642" s="165" t="str">
        <f>IFERROR(+VLOOKUP(B642,インプットシート!$B:$Z,21,0),"")</f>
        <v/>
      </c>
      <c r="E642">
        <v>137</v>
      </c>
      <c r="F642" s="165" t="str">
        <f t="shared" si="181"/>
        <v>3年目旅費137</v>
      </c>
      <c r="G642" s="165" t="str">
        <f>IFERROR(+VLOOKUP(F642,インプットシート!$B:$Z,25,0),"")</f>
        <v/>
      </c>
      <c r="H642" s="165" t="str">
        <f>IFERROR(+VLOOKUP(F642,インプットシート!$B:$Z,21,0),"")</f>
        <v/>
      </c>
      <c r="I642">
        <v>137</v>
      </c>
      <c r="J642" s="165" t="str">
        <f t="shared" si="182"/>
        <v>3年目賃金（アルバイト）137</v>
      </c>
      <c r="K642" s="165" t="str">
        <f>IFERROR(+VLOOKUP(J642,インプットシート!$B:$Z,25,0),"")</f>
        <v/>
      </c>
      <c r="L642" s="165" t="str">
        <f>IFERROR(+VLOOKUP(J642,インプットシート!$B:$Z,21,0),"")</f>
        <v/>
      </c>
      <c r="M642">
        <v>137</v>
      </c>
      <c r="N642" s="165" t="str">
        <f t="shared" si="183"/>
        <v>3年目家賃137</v>
      </c>
      <c r="O642" s="165" t="str">
        <f>IFERROR(+VLOOKUP(N642,インプットシート!$B:$Z,25,0),"")</f>
        <v/>
      </c>
      <c r="P642" s="165" t="str">
        <f>IFERROR(+VLOOKUP(N642,インプットシート!$B:$Z,21,0),"")</f>
        <v/>
      </c>
      <c r="Q642">
        <v>137</v>
      </c>
      <c r="R642" s="165" t="str">
        <f t="shared" si="184"/>
        <v>3年目光熱水費137</v>
      </c>
      <c r="S642" s="165" t="str">
        <f>IFERROR(+VLOOKUP(R642,インプットシート!$B:$Z,25,0),"")</f>
        <v/>
      </c>
      <c r="T642" s="165" t="str">
        <f>IFERROR(+VLOOKUP(R642,インプットシート!$B:$Z,21,0),"")</f>
        <v/>
      </c>
      <c r="U642">
        <v>137</v>
      </c>
      <c r="V642" s="165" t="str">
        <f t="shared" si="185"/>
        <v>3年目備品購入費137</v>
      </c>
      <c r="W642" s="165" t="str">
        <f>IFERROR(+VLOOKUP(V642,インプットシート!$B:$Z,25,0),"")</f>
        <v/>
      </c>
      <c r="X642" s="165" t="str">
        <f>IFERROR(+VLOOKUP(V642,インプットシート!$B:$Z,21,0),"")</f>
        <v/>
      </c>
      <c r="Y642">
        <v>137</v>
      </c>
      <c r="Z642" s="165" t="str">
        <f t="shared" si="186"/>
        <v>3年目消耗品費137</v>
      </c>
      <c r="AA642" s="165" t="str">
        <f>IFERROR(+VLOOKUP(Z642,インプットシート!$B:$Z,25,0),"")</f>
        <v/>
      </c>
      <c r="AB642" s="165" t="str">
        <f>IFERROR(+VLOOKUP(Z642,インプットシート!$B:$Z,21,0),"")</f>
        <v/>
      </c>
      <c r="AC642">
        <v>137</v>
      </c>
      <c r="AD642" s="165" t="str">
        <f t="shared" si="187"/>
        <v>3年目借料損料137</v>
      </c>
      <c r="AE642" s="165" t="str">
        <f>IFERROR(+VLOOKUP(AD642,インプットシート!$B:$Z,25,0),"")</f>
        <v/>
      </c>
      <c r="AF642" s="165" t="str">
        <f>IFERROR(+VLOOKUP(AD642,インプットシート!$B:$Z,21,0),"")</f>
        <v/>
      </c>
      <c r="AG642">
        <v>137</v>
      </c>
      <c r="AH642" s="165" t="str">
        <f t="shared" si="188"/>
        <v>3年目印刷製本費137</v>
      </c>
      <c r="AI642" s="165" t="str">
        <f>IFERROR(+VLOOKUP(AH642,インプットシート!$B:$Z,25,0),"")</f>
        <v/>
      </c>
      <c r="AJ642" s="165" t="str">
        <f>IFERROR(+VLOOKUP(AH642,インプットシート!$B:$Z,21,0),"")</f>
        <v/>
      </c>
      <c r="AK642">
        <v>137</v>
      </c>
      <c r="AL642" s="165" t="str">
        <f t="shared" si="189"/>
        <v>3年目通信運搬費137</v>
      </c>
      <c r="AM642" s="165" t="str">
        <f>IFERROR(+VLOOKUP(AL642,インプットシート!$B:$Z,25,0),"")</f>
        <v/>
      </c>
      <c r="AN642" s="165" t="str">
        <f>IFERROR(+VLOOKUP(AL642,インプットシート!$B:$Z,21,0),"")</f>
        <v/>
      </c>
      <c r="AO642">
        <v>137</v>
      </c>
      <c r="AP642" s="165" t="str">
        <f t="shared" si="190"/>
        <v>3年目委託費137</v>
      </c>
      <c r="AQ642" s="165" t="str">
        <f>IFERROR(+VLOOKUP(AP642,インプットシート!$B:$Z,25,0),"")</f>
        <v/>
      </c>
      <c r="AR642" s="165" t="str">
        <f>IFERROR(+VLOOKUP(AP642,インプットシート!$B:$Z,21,0),"")</f>
        <v/>
      </c>
      <c r="AS642">
        <v>137</v>
      </c>
      <c r="AT642" s="165" t="str">
        <f t="shared" si="191"/>
        <v>3年目雑役務費137</v>
      </c>
      <c r="AU642" s="165" t="str">
        <f>IFERROR(+VLOOKUP(AT642,インプットシート!$B:$Z,25,0),"")</f>
        <v/>
      </c>
      <c r="AV642" s="165" t="str">
        <f>IFERROR(+VLOOKUP(AT642,インプットシート!$B:$Z,21,0),"")</f>
        <v/>
      </c>
      <c r="AW642">
        <v>137</v>
      </c>
      <c r="AX642" s="165" t="str">
        <f t="shared" si="192"/>
        <v>3年目保険料137</v>
      </c>
      <c r="AY642" s="165" t="str">
        <f>IFERROR(+VLOOKUP(AX642,インプットシート!$B:$Z,25,0),"")</f>
        <v/>
      </c>
      <c r="AZ642" s="165" t="str">
        <f>IFERROR(+VLOOKUP(AX642,インプットシート!$B:$Z,21,0),"")</f>
        <v/>
      </c>
      <c r="BA642">
        <v>137</v>
      </c>
      <c r="BB642" s="165" t="str">
        <f t="shared" si="193"/>
        <v>3年目その他の経費137</v>
      </c>
      <c r="BC642" s="165" t="str">
        <f>IFERROR(+VLOOKUP(BB642,インプットシート!$B:$Z,25,0),"")</f>
        <v/>
      </c>
      <c r="BD642" s="165" t="str">
        <f>IFERROR(+VLOOKUP(BB642,インプットシート!$B:$Z,21,0),"")</f>
        <v/>
      </c>
      <c r="BE642">
        <v>137</v>
      </c>
      <c r="BF642" s="165" t="str">
        <f t="shared" si="194"/>
        <v>3年目参加費収入137</v>
      </c>
      <c r="BG642" s="165" t="str">
        <f>IFERROR(+VLOOKUP(BF642,インプットシート!$B:$Z,25,0),"")</f>
        <v/>
      </c>
      <c r="BH642" s="165" t="str">
        <f>IFERROR(+VLOOKUP(BF642,インプットシート!$B:$Z,21,0),"")</f>
        <v/>
      </c>
      <c r="BI642">
        <v>137</v>
      </c>
      <c r="BJ642" s="165" t="str">
        <f t="shared" si="195"/>
        <v>3年目寄付金・協賛金収入137</v>
      </c>
      <c r="BK642" s="165" t="str">
        <f>IFERROR(+VLOOKUP(BJ642,インプットシート!$B:$Z,25,0),"")</f>
        <v/>
      </c>
      <c r="BL642" s="165" t="str">
        <f>IFERROR(+VLOOKUP(BJ642,インプットシート!$B:$Z,21,0),"")</f>
        <v/>
      </c>
      <c r="BM642">
        <v>137</v>
      </c>
      <c r="BN642" s="165" t="str">
        <f t="shared" si="196"/>
        <v>3年目一般会計繰入金137</v>
      </c>
      <c r="BO642" s="165" t="str">
        <f>IFERROR(+VLOOKUP(BN642,インプットシート!$B:$Z,25,0),"")</f>
        <v/>
      </c>
      <c r="BP642" s="165" t="str">
        <f>IFERROR(+VLOOKUP(BN642,インプットシート!$B:$Z,21,0),"")</f>
        <v/>
      </c>
      <c r="BQ642">
        <v>137</v>
      </c>
      <c r="BR642" s="165" t="str">
        <f t="shared" si="197"/>
        <v>3年目賃金（職員）137</v>
      </c>
      <c r="BS642" s="165" t="str">
        <f>IFERROR(+VLOOKUP(BR642,インプットシート!$B:$Z,25,0),"")</f>
        <v/>
      </c>
      <c r="BT642" s="165" t="str">
        <f>IFERROR(+VLOOKUP(BR642,インプットシート!$B:$Z,21,0),"")</f>
        <v/>
      </c>
    </row>
    <row r="643" spans="1:72">
      <c r="A643">
        <v>138</v>
      </c>
      <c r="B643" s="165" t="str">
        <f t="shared" si="180"/>
        <v>3年目謝金138</v>
      </c>
      <c r="C643" s="165" t="str">
        <f>IFERROR(+VLOOKUP(B643,インプットシート!$B:$Z,25,0),"")</f>
        <v/>
      </c>
      <c r="D643" s="165" t="str">
        <f>IFERROR(+VLOOKUP(B643,インプットシート!$B:$Z,21,0),"")</f>
        <v/>
      </c>
      <c r="E643">
        <v>138</v>
      </c>
      <c r="F643" s="165" t="str">
        <f t="shared" si="181"/>
        <v>3年目旅費138</v>
      </c>
      <c r="G643" s="165" t="str">
        <f>IFERROR(+VLOOKUP(F643,インプットシート!$B:$Z,25,0),"")</f>
        <v/>
      </c>
      <c r="H643" s="165" t="str">
        <f>IFERROR(+VLOOKUP(F643,インプットシート!$B:$Z,21,0),"")</f>
        <v/>
      </c>
      <c r="I643">
        <v>138</v>
      </c>
      <c r="J643" s="165" t="str">
        <f t="shared" si="182"/>
        <v>3年目賃金（アルバイト）138</v>
      </c>
      <c r="K643" s="165" t="str">
        <f>IFERROR(+VLOOKUP(J643,インプットシート!$B:$Z,25,0),"")</f>
        <v/>
      </c>
      <c r="L643" s="165" t="str">
        <f>IFERROR(+VLOOKUP(J643,インプットシート!$B:$Z,21,0),"")</f>
        <v/>
      </c>
      <c r="M643">
        <v>138</v>
      </c>
      <c r="N643" s="165" t="str">
        <f t="shared" si="183"/>
        <v>3年目家賃138</v>
      </c>
      <c r="O643" s="165" t="str">
        <f>IFERROR(+VLOOKUP(N643,インプットシート!$B:$Z,25,0),"")</f>
        <v/>
      </c>
      <c r="P643" s="165" t="str">
        <f>IFERROR(+VLOOKUP(N643,インプットシート!$B:$Z,21,0),"")</f>
        <v/>
      </c>
      <c r="Q643">
        <v>138</v>
      </c>
      <c r="R643" s="165" t="str">
        <f t="shared" si="184"/>
        <v>3年目光熱水費138</v>
      </c>
      <c r="S643" s="165" t="str">
        <f>IFERROR(+VLOOKUP(R643,インプットシート!$B:$Z,25,0),"")</f>
        <v/>
      </c>
      <c r="T643" s="165" t="str">
        <f>IFERROR(+VLOOKUP(R643,インプットシート!$B:$Z,21,0),"")</f>
        <v/>
      </c>
      <c r="U643">
        <v>138</v>
      </c>
      <c r="V643" s="165" t="str">
        <f t="shared" si="185"/>
        <v>3年目備品購入費138</v>
      </c>
      <c r="W643" s="165" t="str">
        <f>IFERROR(+VLOOKUP(V643,インプットシート!$B:$Z,25,0),"")</f>
        <v/>
      </c>
      <c r="X643" s="165" t="str">
        <f>IFERROR(+VLOOKUP(V643,インプットシート!$B:$Z,21,0),"")</f>
        <v/>
      </c>
      <c r="Y643">
        <v>138</v>
      </c>
      <c r="Z643" s="165" t="str">
        <f t="shared" si="186"/>
        <v>3年目消耗品費138</v>
      </c>
      <c r="AA643" s="165" t="str">
        <f>IFERROR(+VLOOKUP(Z643,インプットシート!$B:$Z,25,0),"")</f>
        <v/>
      </c>
      <c r="AB643" s="165" t="str">
        <f>IFERROR(+VLOOKUP(Z643,インプットシート!$B:$Z,21,0),"")</f>
        <v/>
      </c>
      <c r="AC643">
        <v>138</v>
      </c>
      <c r="AD643" s="165" t="str">
        <f t="shared" si="187"/>
        <v>3年目借料損料138</v>
      </c>
      <c r="AE643" s="165" t="str">
        <f>IFERROR(+VLOOKUP(AD643,インプットシート!$B:$Z,25,0),"")</f>
        <v/>
      </c>
      <c r="AF643" s="165" t="str">
        <f>IFERROR(+VLOOKUP(AD643,インプットシート!$B:$Z,21,0),"")</f>
        <v/>
      </c>
      <c r="AG643">
        <v>138</v>
      </c>
      <c r="AH643" s="165" t="str">
        <f t="shared" si="188"/>
        <v>3年目印刷製本費138</v>
      </c>
      <c r="AI643" s="165" t="str">
        <f>IFERROR(+VLOOKUP(AH643,インプットシート!$B:$Z,25,0),"")</f>
        <v/>
      </c>
      <c r="AJ643" s="165" t="str">
        <f>IFERROR(+VLOOKUP(AH643,インプットシート!$B:$Z,21,0),"")</f>
        <v/>
      </c>
      <c r="AK643">
        <v>138</v>
      </c>
      <c r="AL643" s="165" t="str">
        <f t="shared" si="189"/>
        <v>3年目通信運搬費138</v>
      </c>
      <c r="AM643" s="165" t="str">
        <f>IFERROR(+VLOOKUP(AL643,インプットシート!$B:$Z,25,0),"")</f>
        <v/>
      </c>
      <c r="AN643" s="165" t="str">
        <f>IFERROR(+VLOOKUP(AL643,インプットシート!$B:$Z,21,0),"")</f>
        <v/>
      </c>
      <c r="AO643">
        <v>138</v>
      </c>
      <c r="AP643" s="165" t="str">
        <f t="shared" si="190"/>
        <v>3年目委託費138</v>
      </c>
      <c r="AQ643" s="165" t="str">
        <f>IFERROR(+VLOOKUP(AP643,インプットシート!$B:$Z,25,0),"")</f>
        <v/>
      </c>
      <c r="AR643" s="165" t="str">
        <f>IFERROR(+VLOOKUP(AP643,インプットシート!$B:$Z,21,0),"")</f>
        <v/>
      </c>
      <c r="AS643">
        <v>138</v>
      </c>
      <c r="AT643" s="165" t="str">
        <f t="shared" si="191"/>
        <v>3年目雑役務費138</v>
      </c>
      <c r="AU643" s="165" t="str">
        <f>IFERROR(+VLOOKUP(AT643,インプットシート!$B:$Z,25,0),"")</f>
        <v/>
      </c>
      <c r="AV643" s="165" t="str">
        <f>IFERROR(+VLOOKUP(AT643,インプットシート!$B:$Z,21,0),"")</f>
        <v/>
      </c>
      <c r="AW643">
        <v>138</v>
      </c>
      <c r="AX643" s="165" t="str">
        <f t="shared" si="192"/>
        <v>3年目保険料138</v>
      </c>
      <c r="AY643" s="165" t="str">
        <f>IFERROR(+VLOOKUP(AX643,インプットシート!$B:$Z,25,0),"")</f>
        <v/>
      </c>
      <c r="AZ643" s="165" t="str">
        <f>IFERROR(+VLOOKUP(AX643,インプットシート!$B:$Z,21,0),"")</f>
        <v/>
      </c>
      <c r="BA643">
        <v>138</v>
      </c>
      <c r="BB643" s="165" t="str">
        <f t="shared" si="193"/>
        <v>3年目その他の経費138</v>
      </c>
      <c r="BC643" s="165" t="str">
        <f>IFERROR(+VLOOKUP(BB643,インプットシート!$B:$Z,25,0),"")</f>
        <v/>
      </c>
      <c r="BD643" s="165" t="str">
        <f>IFERROR(+VLOOKUP(BB643,インプットシート!$B:$Z,21,0),"")</f>
        <v/>
      </c>
      <c r="BE643">
        <v>138</v>
      </c>
      <c r="BF643" s="165" t="str">
        <f t="shared" si="194"/>
        <v>3年目参加費収入138</v>
      </c>
      <c r="BG643" s="165" t="str">
        <f>IFERROR(+VLOOKUP(BF643,インプットシート!$B:$Z,25,0),"")</f>
        <v/>
      </c>
      <c r="BH643" s="165" t="str">
        <f>IFERROR(+VLOOKUP(BF643,インプットシート!$B:$Z,21,0),"")</f>
        <v/>
      </c>
      <c r="BI643">
        <v>138</v>
      </c>
      <c r="BJ643" s="165" t="str">
        <f t="shared" si="195"/>
        <v>3年目寄付金・協賛金収入138</v>
      </c>
      <c r="BK643" s="165" t="str">
        <f>IFERROR(+VLOOKUP(BJ643,インプットシート!$B:$Z,25,0),"")</f>
        <v/>
      </c>
      <c r="BL643" s="165" t="str">
        <f>IFERROR(+VLOOKUP(BJ643,インプットシート!$B:$Z,21,0),"")</f>
        <v/>
      </c>
      <c r="BM643">
        <v>138</v>
      </c>
      <c r="BN643" s="165" t="str">
        <f t="shared" si="196"/>
        <v>3年目一般会計繰入金138</v>
      </c>
      <c r="BO643" s="165" t="str">
        <f>IFERROR(+VLOOKUP(BN643,インプットシート!$B:$Z,25,0),"")</f>
        <v/>
      </c>
      <c r="BP643" s="165" t="str">
        <f>IFERROR(+VLOOKUP(BN643,インプットシート!$B:$Z,21,0),"")</f>
        <v/>
      </c>
      <c r="BQ643">
        <v>138</v>
      </c>
      <c r="BR643" s="165" t="str">
        <f t="shared" si="197"/>
        <v>3年目賃金（職員）138</v>
      </c>
      <c r="BS643" s="165" t="str">
        <f>IFERROR(+VLOOKUP(BR643,インプットシート!$B:$Z,25,0),"")</f>
        <v/>
      </c>
      <c r="BT643" s="165" t="str">
        <f>IFERROR(+VLOOKUP(BR643,インプットシート!$B:$Z,21,0),"")</f>
        <v/>
      </c>
    </row>
    <row r="644" spans="1:72">
      <c r="A644">
        <v>139</v>
      </c>
      <c r="B644" s="165" t="str">
        <f t="shared" si="180"/>
        <v>3年目謝金139</v>
      </c>
      <c r="C644" s="165" t="str">
        <f>IFERROR(+VLOOKUP(B644,インプットシート!$B:$Z,25,0),"")</f>
        <v/>
      </c>
      <c r="D644" s="165" t="str">
        <f>IFERROR(+VLOOKUP(B644,インプットシート!$B:$Z,21,0),"")</f>
        <v/>
      </c>
      <c r="E644">
        <v>139</v>
      </c>
      <c r="F644" s="165" t="str">
        <f t="shared" si="181"/>
        <v>3年目旅費139</v>
      </c>
      <c r="G644" s="165" t="str">
        <f>IFERROR(+VLOOKUP(F644,インプットシート!$B:$Z,25,0),"")</f>
        <v/>
      </c>
      <c r="H644" s="165" t="str">
        <f>IFERROR(+VLOOKUP(F644,インプットシート!$B:$Z,21,0),"")</f>
        <v/>
      </c>
      <c r="I644">
        <v>139</v>
      </c>
      <c r="J644" s="165" t="str">
        <f t="shared" si="182"/>
        <v>3年目賃金（アルバイト）139</v>
      </c>
      <c r="K644" s="165" t="str">
        <f>IFERROR(+VLOOKUP(J644,インプットシート!$B:$Z,25,0),"")</f>
        <v/>
      </c>
      <c r="L644" s="165" t="str">
        <f>IFERROR(+VLOOKUP(J644,インプットシート!$B:$Z,21,0),"")</f>
        <v/>
      </c>
      <c r="M644">
        <v>139</v>
      </c>
      <c r="N644" s="165" t="str">
        <f t="shared" si="183"/>
        <v>3年目家賃139</v>
      </c>
      <c r="O644" s="165" t="str">
        <f>IFERROR(+VLOOKUP(N644,インプットシート!$B:$Z,25,0),"")</f>
        <v/>
      </c>
      <c r="P644" s="165" t="str">
        <f>IFERROR(+VLOOKUP(N644,インプットシート!$B:$Z,21,0),"")</f>
        <v/>
      </c>
      <c r="Q644">
        <v>139</v>
      </c>
      <c r="R644" s="165" t="str">
        <f t="shared" si="184"/>
        <v>3年目光熱水費139</v>
      </c>
      <c r="S644" s="165" t="str">
        <f>IFERROR(+VLOOKUP(R644,インプットシート!$B:$Z,25,0),"")</f>
        <v/>
      </c>
      <c r="T644" s="165" t="str">
        <f>IFERROR(+VLOOKUP(R644,インプットシート!$B:$Z,21,0),"")</f>
        <v/>
      </c>
      <c r="U644">
        <v>139</v>
      </c>
      <c r="V644" s="165" t="str">
        <f t="shared" si="185"/>
        <v>3年目備品購入費139</v>
      </c>
      <c r="W644" s="165" t="str">
        <f>IFERROR(+VLOOKUP(V644,インプットシート!$B:$Z,25,0),"")</f>
        <v/>
      </c>
      <c r="X644" s="165" t="str">
        <f>IFERROR(+VLOOKUP(V644,インプットシート!$B:$Z,21,0),"")</f>
        <v/>
      </c>
      <c r="Y644">
        <v>139</v>
      </c>
      <c r="Z644" s="165" t="str">
        <f t="shared" si="186"/>
        <v>3年目消耗品費139</v>
      </c>
      <c r="AA644" s="165" t="str">
        <f>IFERROR(+VLOOKUP(Z644,インプットシート!$B:$Z,25,0),"")</f>
        <v/>
      </c>
      <c r="AB644" s="165" t="str">
        <f>IFERROR(+VLOOKUP(Z644,インプットシート!$B:$Z,21,0),"")</f>
        <v/>
      </c>
      <c r="AC644">
        <v>139</v>
      </c>
      <c r="AD644" s="165" t="str">
        <f t="shared" si="187"/>
        <v>3年目借料損料139</v>
      </c>
      <c r="AE644" s="165" t="str">
        <f>IFERROR(+VLOOKUP(AD644,インプットシート!$B:$Z,25,0),"")</f>
        <v/>
      </c>
      <c r="AF644" s="165" t="str">
        <f>IFERROR(+VLOOKUP(AD644,インプットシート!$B:$Z,21,0),"")</f>
        <v/>
      </c>
      <c r="AG644">
        <v>139</v>
      </c>
      <c r="AH644" s="165" t="str">
        <f t="shared" si="188"/>
        <v>3年目印刷製本費139</v>
      </c>
      <c r="AI644" s="165" t="str">
        <f>IFERROR(+VLOOKUP(AH644,インプットシート!$B:$Z,25,0),"")</f>
        <v/>
      </c>
      <c r="AJ644" s="165" t="str">
        <f>IFERROR(+VLOOKUP(AH644,インプットシート!$B:$Z,21,0),"")</f>
        <v/>
      </c>
      <c r="AK644">
        <v>139</v>
      </c>
      <c r="AL644" s="165" t="str">
        <f t="shared" si="189"/>
        <v>3年目通信運搬費139</v>
      </c>
      <c r="AM644" s="165" t="str">
        <f>IFERROR(+VLOOKUP(AL644,インプットシート!$B:$Z,25,0),"")</f>
        <v/>
      </c>
      <c r="AN644" s="165" t="str">
        <f>IFERROR(+VLOOKUP(AL644,インプットシート!$B:$Z,21,0),"")</f>
        <v/>
      </c>
      <c r="AO644">
        <v>139</v>
      </c>
      <c r="AP644" s="165" t="str">
        <f t="shared" si="190"/>
        <v>3年目委託費139</v>
      </c>
      <c r="AQ644" s="165" t="str">
        <f>IFERROR(+VLOOKUP(AP644,インプットシート!$B:$Z,25,0),"")</f>
        <v/>
      </c>
      <c r="AR644" s="165" t="str">
        <f>IFERROR(+VLOOKUP(AP644,インプットシート!$B:$Z,21,0),"")</f>
        <v/>
      </c>
      <c r="AS644">
        <v>139</v>
      </c>
      <c r="AT644" s="165" t="str">
        <f t="shared" si="191"/>
        <v>3年目雑役務費139</v>
      </c>
      <c r="AU644" s="165" t="str">
        <f>IFERROR(+VLOOKUP(AT644,インプットシート!$B:$Z,25,0),"")</f>
        <v/>
      </c>
      <c r="AV644" s="165" t="str">
        <f>IFERROR(+VLOOKUP(AT644,インプットシート!$B:$Z,21,0),"")</f>
        <v/>
      </c>
      <c r="AW644">
        <v>139</v>
      </c>
      <c r="AX644" s="165" t="str">
        <f t="shared" si="192"/>
        <v>3年目保険料139</v>
      </c>
      <c r="AY644" s="165" t="str">
        <f>IFERROR(+VLOOKUP(AX644,インプットシート!$B:$Z,25,0),"")</f>
        <v/>
      </c>
      <c r="AZ644" s="165" t="str">
        <f>IFERROR(+VLOOKUP(AX644,インプットシート!$B:$Z,21,0),"")</f>
        <v/>
      </c>
      <c r="BA644">
        <v>139</v>
      </c>
      <c r="BB644" s="165" t="str">
        <f t="shared" si="193"/>
        <v>3年目その他の経費139</v>
      </c>
      <c r="BC644" s="165" t="str">
        <f>IFERROR(+VLOOKUP(BB644,インプットシート!$B:$Z,25,0),"")</f>
        <v/>
      </c>
      <c r="BD644" s="165" t="str">
        <f>IFERROR(+VLOOKUP(BB644,インプットシート!$B:$Z,21,0),"")</f>
        <v/>
      </c>
      <c r="BE644">
        <v>139</v>
      </c>
      <c r="BF644" s="165" t="str">
        <f t="shared" si="194"/>
        <v>3年目参加費収入139</v>
      </c>
      <c r="BG644" s="165" t="str">
        <f>IFERROR(+VLOOKUP(BF644,インプットシート!$B:$Z,25,0),"")</f>
        <v/>
      </c>
      <c r="BH644" s="165" t="str">
        <f>IFERROR(+VLOOKUP(BF644,インプットシート!$B:$Z,21,0),"")</f>
        <v/>
      </c>
      <c r="BI644">
        <v>139</v>
      </c>
      <c r="BJ644" s="165" t="str">
        <f t="shared" si="195"/>
        <v>3年目寄付金・協賛金収入139</v>
      </c>
      <c r="BK644" s="165" t="str">
        <f>IFERROR(+VLOOKUP(BJ644,インプットシート!$B:$Z,25,0),"")</f>
        <v/>
      </c>
      <c r="BL644" s="165" t="str">
        <f>IFERROR(+VLOOKUP(BJ644,インプットシート!$B:$Z,21,0),"")</f>
        <v/>
      </c>
      <c r="BM644">
        <v>139</v>
      </c>
      <c r="BN644" s="165" t="str">
        <f t="shared" si="196"/>
        <v>3年目一般会計繰入金139</v>
      </c>
      <c r="BO644" s="165" t="str">
        <f>IFERROR(+VLOOKUP(BN644,インプットシート!$B:$Z,25,0),"")</f>
        <v/>
      </c>
      <c r="BP644" s="165" t="str">
        <f>IFERROR(+VLOOKUP(BN644,インプットシート!$B:$Z,21,0),"")</f>
        <v/>
      </c>
      <c r="BQ644">
        <v>139</v>
      </c>
      <c r="BR644" s="165" t="str">
        <f t="shared" si="197"/>
        <v>3年目賃金（職員）139</v>
      </c>
      <c r="BS644" s="165" t="str">
        <f>IFERROR(+VLOOKUP(BR644,インプットシート!$B:$Z,25,0),"")</f>
        <v/>
      </c>
      <c r="BT644" s="165" t="str">
        <f>IFERROR(+VLOOKUP(BR644,インプットシート!$B:$Z,21,0),"")</f>
        <v/>
      </c>
    </row>
    <row r="645" spans="1:72">
      <c r="A645">
        <v>140</v>
      </c>
      <c r="B645" s="165" t="str">
        <f t="shared" si="180"/>
        <v>3年目謝金140</v>
      </c>
      <c r="C645" s="165" t="str">
        <f>IFERROR(+VLOOKUP(B645,インプットシート!$B:$Z,25,0),"")</f>
        <v/>
      </c>
      <c r="D645" s="165" t="str">
        <f>IFERROR(+VLOOKUP(B645,インプットシート!$B:$Z,21,0),"")</f>
        <v/>
      </c>
      <c r="E645">
        <v>140</v>
      </c>
      <c r="F645" s="165" t="str">
        <f t="shared" si="181"/>
        <v>3年目旅費140</v>
      </c>
      <c r="G645" s="165" t="str">
        <f>IFERROR(+VLOOKUP(F645,インプットシート!$B:$Z,25,0),"")</f>
        <v/>
      </c>
      <c r="H645" s="165" t="str">
        <f>IFERROR(+VLOOKUP(F645,インプットシート!$B:$Z,21,0),"")</f>
        <v/>
      </c>
      <c r="I645">
        <v>140</v>
      </c>
      <c r="J645" s="165" t="str">
        <f t="shared" si="182"/>
        <v>3年目賃金（アルバイト）140</v>
      </c>
      <c r="K645" s="165" t="str">
        <f>IFERROR(+VLOOKUP(J645,インプットシート!$B:$Z,25,0),"")</f>
        <v/>
      </c>
      <c r="L645" s="165" t="str">
        <f>IFERROR(+VLOOKUP(J645,インプットシート!$B:$Z,21,0),"")</f>
        <v/>
      </c>
      <c r="M645">
        <v>140</v>
      </c>
      <c r="N645" s="165" t="str">
        <f t="shared" si="183"/>
        <v>3年目家賃140</v>
      </c>
      <c r="O645" s="165" t="str">
        <f>IFERROR(+VLOOKUP(N645,インプットシート!$B:$Z,25,0),"")</f>
        <v/>
      </c>
      <c r="P645" s="165" t="str">
        <f>IFERROR(+VLOOKUP(N645,インプットシート!$B:$Z,21,0),"")</f>
        <v/>
      </c>
      <c r="Q645">
        <v>140</v>
      </c>
      <c r="R645" s="165" t="str">
        <f t="shared" si="184"/>
        <v>3年目光熱水費140</v>
      </c>
      <c r="S645" s="165" t="str">
        <f>IFERROR(+VLOOKUP(R645,インプットシート!$B:$Z,25,0),"")</f>
        <v/>
      </c>
      <c r="T645" s="165" t="str">
        <f>IFERROR(+VLOOKUP(R645,インプットシート!$B:$Z,21,0),"")</f>
        <v/>
      </c>
      <c r="U645">
        <v>140</v>
      </c>
      <c r="V645" s="165" t="str">
        <f t="shared" si="185"/>
        <v>3年目備品購入費140</v>
      </c>
      <c r="W645" s="165" t="str">
        <f>IFERROR(+VLOOKUP(V645,インプットシート!$B:$Z,25,0),"")</f>
        <v/>
      </c>
      <c r="X645" s="165" t="str">
        <f>IFERROR(+VLOOKUP(V645,インプットシート!$B:$Z,21,0),"")</f>
        <v/>
      </c>
      <c r="Y645">
        <v>140</v>
      </c>
      <c r="Z645" s="165" t="str">
        <f t="shared" si="186"/>
        <v>3年目消耗品費140</v>
      </c>
      <c r="AA645" s="165" t="str">
        <f>IFERROR(+VLOOKUP(Z645,インプットシート!$B:$Z,25,0),"")</f>
        <v/>
      </c>
      <c r="AB645" s="165" t="str">
        <f>IFERROR(+VLOOKUP(Z645,インプットシート!$B:$Z,21,0),"")</f>
        <v/>
      </c>
      <c r="AC645">
        <v>140</v>
      </c>
      <c r="AD645" s="165" t="str">
        <f t="shared" si="187"/>
        <v>3年目借料損料140</v>
      </c>
      <c r="AE645" s="165" t="str">
        <f>IFERROR(+VLOOKUP(AD645,インプットシート!$B:$Z,25,0),"")</f>
        <v/>
      </c>
      <c r="AF645" s="165" t="str">
        <f>IFERROR(+VLOOKUP(AD645,インプットシート!$B:$Z,21,0),"")</f>
        <v/>
      </c>
      <c r="AG645">
        <v>140</v>
      </c>
      <c r="AH645" s="165" t="str">
        <f t="shared" si="188"/>
        <v>3年目印刷製本費140</v>
      </c>
      <c r="AI645" s="165" t="str">
        <f>IFERROR(+VLOOKUP(AH645,インプットシート!$B:$Z,25,0),"")</f>
        <v/>
      </c>
      <c r="AJ645" s="165" t="str">
        <f>IFERROR(+VLOOKUP(AH645,インプットシート!$B:$Z,21,0),"")</f>
        <v/>
      </c>
      <c r="AK645">
        <v>140</v>
      </c>
      <c r="AL645" s="165" t="str">
        <f t="shared" si="189"/>
        <v>3年目通信運搬費140</v>
      </c>
      <c r="AM645" s="165" t="str">
        <f>IFERROR(+VLOOKUP(AL645,インプットシート!$B:$Z,25,0),"")</f>
        <v/>
      </c>
      <c r="AN645" s="165" t="str">
        <f>IFERROR(+VLOOKUP(AL645,インプットシート!$B:$Z,21,0),"")</f>
        <v/>
      </c>
      <c r="AO645">
        <v>140</v>
      </c>
      <c r="AP645" s="165" t="str">
        <f t="shared" si="190"/>
        <v>3年目委託費140</v>
      </c>
      <c r="AQ645" s="165" t="str">
        <f>IFERROR(+VLOOKUP(AP645,インプットシート!$B:$Z,25,0),"")</f>
        <v/>
      </c>
      <c r="AR645" s="165" t="str">
        <f>IFERROR(+VLOOKUP(AP645,インプットシート!$B:$Z,21,0),"")</f>
        <v/>
      </c>
      <c r="AS645">
        <v>140</v>
      </c>
      <c r="AT645" s="165" t="str">
        <f t="shared" si="191"/>
        <v>3年目雑役務費140</v>
      </c>
      <c r="AU645" s="165" t="str">
        <f>IFERROR(+VLOOKUP(AT645,インプットシート!$B:$Z,25,0),"")</f>
        <v/>
      </c>
      <c r="AV645" s="165" t="str">
        <f>IFERROR(+VLOOKUP(AT645,インプットシート!$B:$Z,21,0),"")</f>
        <v/>
      </c>
      <c r="AW645">
        <v>140</v>
      </c>
      <c r="AX645" s="165" t="str">
        <f t="shared" si="192"/>
        <v>3年目保険料140</v>
      </c>
      <c r="AY645" s="165" t="str">
        <f>IFERROR(+VLOOKUP(AX645,インプットシート!$B:$Z,25,0),"")</f>
        <v/>
      </c>
      <c r="AZ645" s="165" t="str">
        <f>IFERROR(+VLOOKUP(AX645,インプットシート!$B:$Z,21,0),"")</f>
        <v/>
      </c>
      <c r="BA645">
        <v>140</v>
      </c>
      <c r="BB645" s="165" t="str">
        <f t="shared" si="193"/>
        <v>3年目その他の経費140</v>
      </c>
      <c r="BC645" s="165" t="str">
        <f>IFERROR(+VLOOKUP(BB645,インプットシート!$B:$Z,25,0),"")</f>
        <v/>
      </c>
      <c r="BD645" s="165" t="str">
        <f>IFERROR(+VLOOKUP(BB645,インプットシート!$B:$Z,21,0),"")</f>
        <v/>
      </c>
      <c r="BE645">
        <v>140</v>
      </c>
      <c r="BF645" s="165" t="str">
        <f t="shared" si="194"/>
        <v>3年目参加費収入140</v>
      </c>
      <c r="BG645" s="165" t="str">
        <f>IFERROR(+VLOOKUP(BF645,インプットシート!$B:$Z,25,0),"")</f>
        <v/>
      </c>
      <c r="BH645" s="165" t="str">
        <f>IFERROR(+VLOOKUP(BF645,インプットシート!$B:$Z,21,0),"")</f>
        <v/>
      </c>
      <c r="BI645">
        <v>140</v>
      </c>
      <c r="BJ645" s="165" t="str">
        <f t="shared" si="195"/>
        <v>3年目寄付金・協賛金収入140</v>
      </c>
      <c r="BK645" s="165" t="str">
        <f>IFERROR(+VLOOKUP(BJ645,インプットシート!$B:$Z,25,0),"")</f>
        <v/>
      </c>
      <c r="BL645" s="165" t="str">
        <f>IFERROR(+VLOOKUP(BJ645,インプットシート!$B:$Z,21,0),"")</f>
        <v/>
      </c>
      <c r="BM645">
        <v>140</v>
      </c>
      <c r="BN645" s="165" t="str">
        <f t="shared" si="196"/>
        <v>3年目一般会計繰入金140</v>
      </c>
      <c r="BO645" s="165" t="str">
        <f>IFERROR(+VLOOKUP(BN645,インプットシート!$B:$Z,25,0),"")</f>
        <v/>
      </c>
      <c r="BP645" s="165" t="str">
        <f>IFERROR(+VLOOKUP(BN645,インプットシート!$B:$Z,21,0),"")</f>
        <v/>
      </c>
      <c r="BQ645">
        <v>140</v>
      </c>
      <c r="BR645" s="165" t="str">
        <f t="shared" si="197"/>
        <v>3年目賃金（職員）140</v>
      </c>
      <c r="BS645" s="165" t="str">
        <f>IFERROR(+VLOOKUP(BR645,インプットシート!$B:$Z,25,0),"")</f>
        <v/>
      </c>
      <c r="BT645" s="165" t="str">
        <f>IFERROR(+VLOOKUP(BR645,インプットシート!$B:$Z,21,0),"")</f>
        <v/>
      </c>
    </row>
    <row r="646" spans="1:72">
      <c r="A646">
        <v>141</v>
      </c>
      <c r="B646" s="165" t="str">
        <f t="shared" si="180"/>
        <v>3年目謝金141</v>
      </c>
      <c r="C646" s="165" t="str">
        <f>IFERROR(+VLOOKUP(B646,インプットシート!$B:$Z,25,0),"")</f>
        <v/>
      </c>
      <c r="D646" s="165" t="str">
        <f>IFERROR(+VLOOKUP(B646,インプットシート!$B:$Z,21,0),"")</f>
        <v/>
      </c>
      <c r="E646">
        <v>141</v>
      </c>
      <c r="F646" s="165" t="str">
        <f t="shared" si="181"/>
        <v>3年目旅費141</v>
      </c>
      <c r="G646" s="165" t="str">
        <f>IFERROR(+VLOOKUP(F646,インプットシート!$B:$Z,25,0),"")</f>
        <v/>
      </c>
      <c r="H646" s="165" t="str">
        <f>IFERROR(+VLOOKUP(F646,インプットシート!$B:$Z,21,0),"")</f>
        <v/>
      </c>
      <c r="I646">
        <v>141</v>
      </c>
      <c r="J646" s="165" t="str">
        <f t="shared" si="182"/>
        <v>3年目賃金（アルバイト）141</v>
      </c>
      <c r="K646" s="165" t="str">
        <f>IFERROR(+VLOOKUP(J646,インプットシート!$B:$Z,25,0),"")</f>
        <v/>
      </c>
      <c r="L646" s="165" t="str">
        <f>IFERROR(+VLOOKUP(J646,インプットシート!$B:$Z,21,0),"")</f>
        <v/>
      </c>
      <c r="M646">
        <v>141</v>
      </c>
      <c r="N646" s="165" t="str">
        <f t="shared" si="183"/>
        <v>3年目家賃141</v>
      </c>
      <c r="O646" s="165" t="str">
        <f>IFERROR(+VLOOKUP(N646,インプットシート!$B:$Z,25,0),"")</f>
        <v/>
      </c>
      <c r="P646" s="165" t="str">
        <f>IFERROR(+VLOOKUP(N646,インプットシート!$B:$Z,21,0),"")</f>
        <v/>
      </c>
      <c r="Q646">
        <v>141</v>
      </c>
      <c r="R646" s="165" t="str">
        <f t="shared" si="184"/>
        <v>3年目光熱水費141</v>
      </c>
      <c r="S646" s="165" t="str">
        <f>IFERROR(+VLOOKUP(R646,インプットシート!$B:$Z,25,0),"")</f>
        <v/>
      </c>
      <c r="T646" s="165" t="str">
        <f>IFERROR(+VLOOKUP(R646,インプットシート!$B:$Z,21,0),"")</f>
        <v/>
      </c>
      <c r="U646">
        <v>141</v>
      </c>
      <c r="V646" s="165" t="str">
        <f t="shared" si="185"/>
        <v>3年目備品購入費141</v>
      </c>
      <c r="W646" s="165" t="str">
        <f>IFERROR(+VLOOKUP(V646,インプットシート!$B:$Z,25,0),"")</f>
        <v/>
      </c>
      <c r="X646" s="165" t="str">
        <f>IFERROR(+VLOOKUP(V646,インプットシート!$B:$Z,21,0),"")</f>
        <v/>
      </c>
      <c r="Y646">
        <v>141</v>
      </c>
      <c r="Z646" s="165" t="str">
        <f t="shared" si="186"/>
        <v>3年目消耗品費141</v>
      </c>
      <c r="AA646" s="165" t="str">
        <f>IFERROR(+VLOOKUP(Z646,インプットシート!$B:$Z,25,0),"")</f>
        <v/>
      </c>
      <c r="AB646" s="165" t="str">
        <f>IFERROR(+VLOOKUP(Z646,インプットシート!$B:$Z,21,0),"")</f>
        <v/>
      </c>
      <c r="AC646">
        <v>141</v>
      </c>
      <c r="AD646" s="165" t="str">
        <f t="shared" si="187"/>
        <v>3年目借料損料141</v>
      </c>
      <c r="AE646" s="165" t="str">
        <f>IFERROR(+VLOOKUP(AD646,インプットシート!$B:$Z,25,0),"")</f>
        <v/>
      </c>
      <c r="AF646" s="165" t="str">
        <f>IFERROR(+VLOOKUP(AD646,インプットシート!$B:$Z,21,0),"")</f>
        <v/>
      </c>
      <c r="AG646">
        <v>141</v>
      </c>
      <c r="AH646" s="165" t="str">
        <f t="shared" si="188"/>
        <v>3年目印刷製本費141</v>
      </c>
      <c r="AI646" s="165" t="str">
        <f>IFERROR(+VLOOKUP(AH646,インプットシート!$B:$Z,25,0),"")</f>
        <v/>
      </c>
      <c r="AJ646" s="165" t="str">
        <f>IFERROR(+VLOOKUP(AH646,インプットシート!$B:$Z,21,0),"")</f>
        <v/>
      </c>
      <c r="AK646">
        <v>141</v>
      </c>
      <c r="AL646" s="165" t="str">
        <f t="shared" si="189"/>
        <v>3年目通信運搬費141</v>
      </c>
      <c r="AM646" s="165" t="str">
        <f>IFERROR(+VLOOKUP(AL646,インプットシート!$B:$Z,25,0),"")</f>
        <v/>
      </c>
      <c r="AN646" s="165" t="str">
        <f>IFERROR(+VLOOKUP(AL646,インプットシート!$B:$Z,21,0),"")</f>
        <v/>
      </c>
      <c r="AO646">
        <v>141</v>
      </c>
      <c r="AP646" s="165" t="str">
        <f t="shared" si="190"/>
        <v>3年目委託費141</v>
      </c>
      <c r="AQ646" s="165" t="str">
        <f>IFERROR(+VLOOKUP(AP646,インプットシート!$B:$Z,25,0),"")</f>
        <v/>
      </c>
      <c r="AR646" s="165" t="str">
        <f>IFERROR(+VLOOKUP(AP646,インプットシート!$B:$Z,21,0),"")</f>
        <v/>
      </c>
      <c r="AS646">
        <v>141</v>
      </c>
      <c r="AT646" s="165" t="str">
        <f t="shared" si="191"/>
        <v>3年目雑役務費141</v>
      </c>
      <c r="AU646" s="165" t="str">
        <f>IFERROR(+VLOOKUP(AT646,インプットシート!$B:$Z,25,0),"")</f>
        <v/>
      </c>
      <c r="AV646" s="165" t="str">
        <f>IFERROR(+VLOOKUP(AT646,インプットシート!$B:$Z,21,0),"")</f>
        <v/>
      </c>
      <c r="AW646">
        <v>141</v>
      </c>
      <c r="AX646" s="165" t="str">
        <f t="shared" si="192"/>
        <v>3年目保険料141</v>
      </c>
      <c r="AY646" s="165" t="str">
        <f>IFERROR(+VLOOKUP(AX646,インプットシート!$B:$Z,25,0),"")</f>
        <v/>
      </c>
      <c r="AZ646" s="165" t="str">
        <f>IFERROR(+VLOOKUP(AX646,インプットシート!$B:$Z,21,0),"")</f>
        <v/>
      </c>
      <c r="BA646">
        <v>141</v>
      </c>
      <c r="BB646" s="165" t="str">
        <f t="shared" si="193"/>
        <v>3年目その他の経費141</v>
      </c>
      <c r="BC646" s="165" t="str">
        <f>IFERROR(+VLOOKUP(BB646,インプットシート!$B:$Z,25,0),"")</f>
        <v/>
      </c>
      <c r="BD646" s="165" t="str">
        <f>IFERROR(+VLOOKUP(BB646,インプットシート!$B:$Z,21,0),"")</f>
        <v/>
      </c>
      <c r="BE646">
        <v>141</v>
      </c>
      <c r="BF646" s="165" t="str">
        <f t="shared" si="194"/>
        <v>3年目参加費収入141</v>
      </c>
      <c r="BG646" s="165" t="str">
        <f>IFERROR(+VLOOKUP(BF646,インプットシート!$B:$Z,25,0),"")</f>
        <v/>
      </c>
      <c r="BH646" s="165" t="str">
        <f>IFERROR(+VLOOKUP(BF646,インプットシート!$B:$Z,21,0),"")</f>
        <v/>
      </c>
      <c r="BI646">
        <v>141</v>
      </c>
      <c r="BJ646" s="165" t="str">
        <f t="shared" si="195"/>
        <v>3年目寄付金・協賛金収入141</v>
      </c>
      <c r="BK646" s="165" t="str">
        <f>IFERROR(+VLOOKUP(BJ646,インプットシート!$B:$Z,25,0),"")</f>
        <v/>
      </c>
      <c r="BL646" s="165" t="str">
        <f>IFERROR(+VLOOKUP(BJ646,インプットシート!$B:$Z,21,0),"")</f>
        <v/>
      </c>
      <c r="BM646">
        <v>141</v>
      </c>
      <c r="BN646" s="165" t="str">
        <f t="shared" si="196"/>
        <v>3年目一般会計繰入金141</v>
      </c>
      <c r="BO646" s="165" t="str">
        <f>IFERROR(+VLOOKUP(BN646,インプットシート!$B:$Z,25,0),"")</f>
        <v/>
      </c>
      <c r="BP646" s="165" t="str">
        <f>IFERROR(+VLOOKUP(BN646,インプットシート!$B:$Z,21,0),"")</f>
        <v/>
      </c>
      <c r="BQ646">
        <v>141</v>
      </c>
      <c r="BR646" s="165" t="str">
        <f t="shared" si="197"/>
        <v>3年目賃金（職員）141</v>
      </c>
      <c r="BS646" s="165" t="str">
        <f>IFERROR(+VLOOKUP(BR646,インプットシート!$B:$Z,25,0),"")</f>
        <v/>
      </c>
      <c r="BT646" s="165" t="str">
        <f>IFERROR(+VLOOKUP(BR646,インプットシート!$B:$Z,21,0),"")</f>
        <v/>
      </c>
    </row>
    <row r="647" spans="1:72">
      <c r="A647">
        <v>142</v>
      </c>
      <c r="B647" s="165" t="str">
        <f t="shared" si="180"/>
        <v>3年目謝金142</v>
      </c>
      <c r="C647" s="165" t="str">
        <f>IFERROR(+VLOOKUP(B647,インプットシート!$B:$Z,25,0),"")</f>
        <v/>
      </c>
      <c r="D647" s="165" t="str">
        <f>IFERROR(+VLOOKUP(B647,インプットシート!$B:$Z,21,0),"")</f>
        <v/>
      </c>
      <c r="E647">
        <v>142</v>
      </c>
      <c r="F647" s="165" t="str">
        <f t="shared" si="181"/>
        <v>3年目旅費142</v>
      </c>
      <c r="G647" s="165" t="str">
        <f>IFERROR(+VLOOKUP(F647,インプットシート!$B:$Z,25,0),"")</f>
        <v/>
      </c>
      <c r="H647" s="165" t="str">
        <f>IFERROR(+VLOOKUP(F647,インプットシート!$B:$Z,21,0),"")</f>
        <v/>
      </c>
      <c r="I647">
        <v>142</v>
      </c>
      <c r="J647" s="165" t="str">
        <f t="shared" si="182"/>
        <v>3年目賃金（アルバイト）142</v>
      </c>
      <c r="K647" s="165" t="str">
        <f>IFERROR(+VLOOKUP(J647,インプットシート!$B:$Z,25,0),"")</f>
        <v/>
      </c>
      <c r="L647" s="165" t="str">
        <f>IFERROR(+VLOOKUP(J647,インプットシート!$B:$Z,21,0),"")</f>
        <v/>
      </c>
      <c r="M647">
        <v>142</v>
      </c>
      <c r="N647" s="165" t="str">
        <f t="shared" si="183"/>
        <v>3年目家賃142</v>
      </c>
      <c r="O647" s="165" t="str">
        <f>IFERROR(+VLOOKUP(N647,インプットシート!$B:$Z,25,0),"")</f>
        <v/>
      </c>
      <c r="P647" s="165" t="str">
        <f>IFERROR(+VLOOKUP(N647,インプットシート!$B:$Z,21,0),"")</f>
        <v/>
      </c>
      <c r="Q647">
        <v>142</v>
      </c>
      <c r="R647" s="165" t="str">
        <f t="shared" si="184"/>
        <v>3年目光熱水費142</v>
      </c>
      <c r="S647" s="165" t="str">
        <f>IFERROR(+VLOOKUP(R647,インプットシート!$B:$Z,25,0),"")</f>
        <v/>
      </c>
      <c r="T647" s="165" t="str">
        <f>IFERROR(+VLOOKUP(R647,インプットシート!$B:$Z,21,0),"")</f>
        <v/>
      </c>
      <c r="U647">
        <v>142</v>
      </c>
      <c r="V647" s="165" t="str">
        <f t="shared" si="185"/>
        <v>3年目備品購入費142</v>
      </c>
      <c r="W647" s="165" t="str">
        <f>IFERROR(+VLOOKUP(V647,インプットシート!$B:$Z,25,0),"")</f>
        <v/>
      </c>
      <c r="X647" s="165" t="str">
        <f>IFERROR(+VLOOKUP(V647,インプットシート!$B:$Z,21,0),"")</f>
        <v/>
      </c>
      <c r="Y647">
        <v>142</v>
      </c>
      <c r="Z647" s="165" t="str">
        <f t="shared" si="186"/>
        <v>3年目消耗品費142</v>
      </c>
      <c r="AA647" s="165" t="str">
        <f>IFERROR(+VLOOKUP(Z647,インプットシート!$B:$Z,25,0),"")</f>
        <v/>
      </c>
      <c r="AB647" s="165" t="str">
        <f>IFERROR(+VLOOKUP(Z647,インプットシート!$B:$Z,21,0),"")</f>
        <v/>
      </c>
      <c r="AC647">
        <v>142</v>
      </c>
      <c r="AD647" s="165" t="str">
        <f t="shared" si="187"/>
        <v>3年目借料損料142</v>
      </c>
      <c r="AE647" s="165" t="str">
        <f>IFERROR(+VLOOKUP(AD647,インプットシート!$B:$Z,25,0),"")</f>
        <v/>
      </c>
      <c r="AF647" s="165" t="str">
        <f>IFERROR(+VLOOKUP(AD647,インプットシート!$B:$Z,21,0),"")</f>
        <v/>
      </c>
      <c r="AG647">
        <v>142</v>
      </c>
      <c r="AH647" s="165" t="str">
        <f t="shared" si="188"/>
        <v>3年目印刷製本費142</v>
      </c>
      <c r="AI647" s="165" t="str">
        <f>IFERROR(+VLOOKUP(AH647,インプットシート!$B:$Z,25,0),"")</f>
        <v/>
      </c>
      <c r="AJ647" s="165" t="str">
        <f>IFERROR(+VLOOKUP(AH647,インプットシート!$B:$Z,21,0),"")</f>
        <v/>
      </c>
      <c r="AK647">
        <v>142</v>
      </c>
      <c r="AL647" s="165" t="str">
        <f t="shared" si="189"/>
        <v>3年目通信運搬費142</v>
      </c>
      <c r="AM647" s="165" t="str">
        <f>IFERROR(+VLOOKUP(AL647,インプットシート!$B:$Z,25,0),"")</f>
        <v/>
      </c>
      <c r="AN647" s="165" t="str">
        <f>IFERROR(+VLOOKUP(AL647,インプットシート!$B:$Z,21,0),"")</f>
        <v/>
      </c>
      <c r="AO647">
        <v>142</v>
      </c>
      <c r="AP647" s="165" t="str">
        <f t="shared" si="190"/>
        <v>3年目委託費142</v>
      </c>
      <c r="AQ647" s="165" t="str">
        <f>IFERROR(+VLOOKUP(AP647,インプットシート!$B:$Z,25,0),"")</f>
        <v/>
      </c>
      <c r="AR647" s="165" t="str">
        <f>IFERROR(+VLOOKUP(AP647,インプットシート!$B:$Z,21,0),"")</f>
        <v/>
      </c>
      <c r="AS647">
        <v>142</v>
      </c>
      <c r="AT647" s="165" t="str">
        <f t="shared" si="191"/>
        <v>3年目雑役務費142</v>
      </c>
      <c r="AU647" s="165" t="str">
        <f>IFERROR(+VLOOKUP(AT647,インプットシート!$B:$Z,25,0),"")</f>
        <v/>
      </c>
      <c r="AV647" s="165" t="str">
        <f>IFERROR(+VLOOKUP(AT647,インプットシート!$B:$Z,21,0),"")</f>
        <v/>
      </c>
      <c r="AW647">
        <v>142</v>
      </c>
      <c r="AX647" s="165" t="str">
        <f t="shared" si="192"/>
        <v>3年目保険料142</v>
      </c>
      <c r="AY647" s="165" t="str">
        <f>IFERROR(+VLOOKUP(AX647,インプットシート!$B:$Z,25,0),"")</f>
        <v/>
      </c>
      <c r="AZ647" s="165" t="str">
        <f>IFERROR(+VLOOKUP(AX647,インプットシート!$B:$Z,21,0),"")</f>
        <v/>
      </c>
      <c r="BA647">
        <v>142</v>
      </c>
      <c r="BB647" s="165" t="str">
        <f t="shared" si="193"/>
        <v>3年目その他の経費142</v>
      </c>
      <c r="BC647" s="165" t="str">
        <f>IFERROR(+VLOOKUP(BB647,インプットシート!$B:$Z,25,0),"")</f>
        <v/>
      </c>
      <c r="BD647" s="165" t="str">
        <f>IFERROR(+VLOOKUP(BB647,インプットシート!$B:$Z,21,0),"")</f>
        <v/>
      </c>
      <c r="BE647">
        <v>142</v>
      </c>
      <c r="BF647" s="165" t="str">
        <f t="shared" si="194"/>
        <v>3年目参加費収入142</v>
      </c>
      <c r="BG647" s="165" t="str">
        <f>IFERROR(+VLOOKUP(BF647,インプットシート!$B:$Z,25,0),"")</f>
        <v/>
      </c>
      <c r="BH647" s="165" t="str">
        <f>IFERROR(+VLOOKUP(BF647,インプットシート!$B:$Z,21,0),"")</f>
        <v/>
      </c>
      <c r="BI647">
        <v>142</v>
      </c>
      <c r="BJ647" s="165" t="str">
        <f t="shared" si="195"/>
        <v>3年目寄付金・協賛金収入142</v>
      </c>
      <c r="BK647" s="165" t="str">
        <f>IFERROR(+VLOOKUP(BJ647,インプットシート!$B:$Z,25,0),"")</f>
        <v/>
      </c>
      <c r="BL647" s="165" t="str">
        <f>IFERROR(+VLOOKUP(BJ647,インプットシート!$B:$Z,21,0),"")</f>
        <v/>
      </c>
      <c r="BM647">
        <v>142</v>
      </c>
      <c r="BN647" s="165" t="str">
        <f t="shared" si="196"/>
        <v>3年目一般会計繰入金142</v>
      </c>
      <c r="BO647" s="165" t="str">
        <f>IFERROR(+VLOOKUP(BN647,インプットシート!$B:$Z,25,0),"")</f>
        <v/>
      </c>
      <c r="BP647" s="165" t="str">
        <f>IFERROR(+VLOOKUP(BN647,インプットシート!$B:$Z,21,0),"")</f>
        <v/>
      </c>
      <c r="BQ647">
        <v>142</v>
      </c>
      <c r="BR647" s="165" t="str">
        <f t="shared" si="197"/>
        <v>3年目賃金（職員）142</v>
      </c>
      <c r="BS647" s="165" t="str">
        <f>IFERROR(+VLOOKUP(BR647,インプットシート!$B:$Z,25,0),"")</f>
        <v/>
      </c>
      <c r="BT647" s="165" t="str">
        <f>IFERROR(+VLOOKUP(BR647,インプットシート!$B:$Z,21,0),"")</f>
        <v/>
      </c>
    </row>
    <row r="648" spans="1:72">
      <c r="A648">
        <v>143</v>
      </c>
      <c r="B648" s="165" t="str">
        <f t="shared" si="180"/>
        <v>3年目謝金143</v>
      </c>
      <c r="C648" s="165" t="str">
        <f>IFERROR(+VLOOKUP(B648,インプットシート!$B:$Z,25,0),"")</f>
        <v/>
      </c>
      <c r="D648" s="165" t="str">
        <f>IFERROR(+VLOOKUP(B648,インプットシート!$B:$Z,21,0),"")</f>
        <v/>
      </c>
      <c r="E648">
        <v>143</v>
      </c>
      <c r="F648" s="165" t="str">
        <f t="shared" si="181"/>
        <v>3年目旅費143</v>
      </c>
      <c r="G648" s="165" t="str">
        <f>IFERROR(+VLOOKUP(F648,インプットシート!$B:$Z,25,0),"")</f>
        <v/>
      </c>
      <c r="H648" s="165" t="str">
        <f>IFERROR(+VLOOKUP(F648,インプットシート!$B:$Z,21,0),"")</f>
        <v/>
      </c>
      <c r="I648">
        <v>143</v>
      </c>
      <c r="J648" s="165" t="str">
        <f t="shared" si="182"/>
        <v>3年目賃金（アルバイト）143</v>
      </c>
      <c r="K648" s="165" t="str">
        <f>IFERROR(+VLOOKUP(J648,インプットシート!$B:$Z,25,0),"")</f>
        <v/>
      </c>
      <c r="L648" s="165" t="str">
        <f>IFERROR(+VLOOKUP(J648,インプットシート!$B:$Z,21,0),"")</f>
        <v/>
      </c>
      <c r="M648">
        <v>143</v>
      </c>
      <c r="N648" s="165" t="str">
        <f t="shared" si="183"/>
        <v>3年目家賃143</v>
      </c>
      <c r="O648" s="165" t="str">
        <f>IFERROR(+VLOOKUP(N648,インプットシート!$B:$Z,25,0),"")</f>
        <v/>
      </c>
      <c r="P648" s="165" t="str">
        <f>IFERROR(+VLOOKUP(N648,インプットシート!$B:$Z,21,0),"")</f>
        <v/>
      </c>
      <c r="Q648">
        <v>143</v>
      </c>
      <c r="R648" s="165" t="str">
        <f t="shared" si="184"/>
        <v>3年目光熱水費143</v>
      </c>
      <c r="S648" s="165" t="str">
        <f>IFERROR(+VLOOKUP(R648,インプットシート!$B:$Z,25,0),"")</f>
        <v/>
      </c>
      <c r="T648" s="165" t="str">
        <f>IFERROR(+VLOOKUP(R648,インプットシート!$B:$Z,21,0),"")</f>
        <v/>
      </c>
      <c r="U648">
        <v>143</v>
      </c>
      <c r="V648" s="165" t="str">
        <f t="shared" si="185"/>
        <v>3年目備品購入費143</v>
      </c>
      <c r="W648" s="165" t="str">
        <f>IFERROR(+VLOOKUP(V648,インプットシート!$B:$Z,25,0),"")</f>
        <v/>
      </c>
      <c r="X648" s="165" t="str">
        <f>IFERROR(+VLOOKUP(V648,インプットシート!$B:$Z,21,0),"")</f>
        <v/>
      </c>
      <c r="Y648">
        <v>143</v>
      </c>
      <c r="Z648" s="165" t="str">
        <f t="shared" si="186"/>
        <v>3年目消耗品費143</v>
      </c>
      <c r="AA648" s="165" t="str">
        <f>IFERROR(+VLOOKUP(Z648,インプットシート!$B:$Z,25,0),"")</f>
        <v/>
      </c>
      <c r="AB648" s="165" t="str">
        <f>IFERROR(+VLOOKUP(Z648,インプットシート!$B:$Z,21,0),"")</f>
        <v/>
      </c>
      <c r="AC648">
        <v>143</v>
      </c>
      <c r="AD648" s="165" t="str">
        <f t="shared" si="187"/>
        <v>3年目借料損料143</v>
      </c>
      <c r="AE648" s="165" t="str">
        <f>IFERROR(+VLOOKUP(AD648,インプットシート!$B:$Z,25,0),"")</f>
        <v/>
      </c>
      <c r="AF648" s="165" t="str">
        <f>IFERROR(+VLOOKUP(AD648,インプットシート!$B:$Z,21,0),"")</f>
        <v/>
      </c>
      <c r="AG648">
        <v>143</v>
      </c>
      <c r="AH648" s="165" t="str">
        <f t="shared" si="188"/>
        <v>3年目印刷製本費143</v>
      </c>
      <c r="AI648" s="165" t="str">
        <f>IFERROR(+VLOOKUP(AH648,インプットシート!$B:$Z,25,0),"")</f>
        <v/>
      </c>
      <c r="AJ648" s="165" t="str">
        <f>IFERROR(+VLOOKUP(AH648,インプットシート!$B:$Z,21,0),"")</f>
        <v/>
      </c>
      <c r="AK648">
        <v>143</v>
      </c>
      <c r="AL648" s="165" t="str">
        <f t="shared" si="189"/>
        <v>3年目通信運搬費143</v>
      </c>
      <c r="AM648" s="165" t="str">
        <f>IFERROR(+VLOOKUP(AL648,インプットシート!$B:$Z,25,0),"")</f>
        <v/>
      </c>
      <c r="AN648" s="165" t="str">
        <f>IFERROR(+VLOOKUP(AL648,インプットシート!$B:$Z,21,0),"")</f>
        <v/>
      </c>
      <c r="AO648">
        <v>143</v>
      </c>
      <c r="AP648" s="165" t="str">
        <f t="shared" si="190"/>
        <v>3年目委託費143</v>
      </c>
      <c r="AQ648" s="165" t="str">
        <f>IFERROR(+VLOOKUP(AP648,インプットシート!$B:$Z,25,0),"")</f>
        <v/>
      </c>
      <c r="AR648" s="165" t="str">
        <f>IFERROR(+VLOOKUP(AP648,インプットシート!$B:$Z,21,0),"")</f>
        <v/>
      </c>
      <c r="AS648">
        <v>143</v>
      </c>
      <c r="AT648" s="165" t="str">
        <f t="shared" si="191"/>
        <v>3年目雑役務費143</v>
      </c>
      <c r="AU648" s="165" t="str">
        <f>IFERROR(+VLOOKUP(AT648,インプットシート!$B:$Z,25,0),"")</f>
        <v/>
      </c>
      <c r="AV648" s="165" t="str">
        <f>IFERROR(+VLOOKUP(AT648,インプットシート!$B:$Z,21,0),"")</f>
        <v/>
      </c>
      <c r="AW648">
        <v>143</v>
      </c>
      <c r="AX648" s="165" t="str">
        <f t="shared" si="192"/>
        <v>3年目保険料143</v>
      </c>
      <c r="AY648" s="165" t="str">
        <f>IFERROR(+VLOOKUP(AX648,インプットシート!$B:$Z,25,0),"")</f>
        <v/>
      </c>
      <c r="AZ648" s="165" t="str">
        <f>IFERROR(+VLOOKUP(AX648,インプットシート!$B:$Z,21,0),"")</f>
        <v/>
      </c>
      <c r="BA648">
        <v>143</v>
      </c>
      <c r="BB648" s="165" t="str">
        <f t="shared" si="193"/>
        <v>3年目その他の経費143</v>
      </c>
      <c r="BC648" s="165" t="str">
        <f>IFERROR(+VLOOKUP(BB648,インプットシート!$B:$Z,25,0),"")</f>
        <v/>
      </c>
      <c r="BD648" s="165" t="str">
        <f>IFERROR(+VLOOKUP(BB648,インプットシート!$B:$Z,21,0),"")</f>
        <v/>
      </c>
      <c r="BE648">
        <v>143</v>
      </c>
      <c r="BF648" s="165" t="str">
        <f t="shared" si="194"/>
        <v>3年目参加費収入143</v>
      </c>
      <c r="BG648" s="165" t="str">
        <f>IFERROR(+VLOOKUP(BF648,インプットシート!$B:$Z,25,0),"")</f>
        <v/>
      </c>
      <c r="BH648" s="165" t="str">
        <f>IFERROR(+VLOOKUP(BF648,インプットシート!$B:$Z,21,0),"")</f>
        <v/>
      </c>
      <c r="BI648">
        <v>143</v>
      </c>
      <c r="BJ648" s="165" t="str">
        <f t="shared" si="195"/>
        <v>3年目寄付金・協賛金収入143</v>
      </c>
      <c r="BK648" s="165" t="str">
        <f>IFERROR(+VLOOKUP(BJ648,インプットシート!$B:$Z,25,0),"")</f>
        <v/>
      </c>
      <c r="BL648" s="165" t="str">
        <f>IFERROR(+VLOOKUP(BJ648,インプットシート!$B:$Z,21,0),"")</f>
        <v/>
      </c>
      <c r="BM648">
        <v>143</v>
      </c>
      <c r="BN648" s="165" t="str">
        <f t="shared" si="196"/>
        <v>3年目一般会計繰入金143</v>
      </c>
      <c r="BO648" s="165" t="str">
        <f>IFERROR(+VLOOKUP(BN648,インプットシート!$B:$Z,25,0),"")</f>
        <v/>
      </c>
      <c r="BP648" s="165" t="str">
        <f>IFERROR(+VLOOKUP(BN648,インプットシート!$B:$Z,21,0),"")</f>
        <v/>
      </c>
      <c r="BQ648">
        <v>143</v>
      </c>
      <c r="BR648" s="165" t="str">
        <f t="shared" si="197"/>
        <v>3年目賃金（職員）143</v>
      </c>
      <c r="BS648" s="165" t="str">
        <f>IFERROR(+VLOOKUP(BR648,インプットシート!$B:$Z,25,0),"")</f>
        <v/>
      </c>
      <c r="BT648" s="165" t="str">
        <f>IFERROR(+VLOOKUP(BR648,インプットシート!$B:$Z,21,0),"")</f>
        <v/>
      </c>
    </row>
    <row r="649" spans="1:72">
      <c r="A649">
        <v>144</v>
      </c>
      <c r="B649" s="165" t="str">
        <f t="shared" si="180"/>
        <v>3年目謝金144</v>
      </c>
      <c r="C649" s="165" t="str">
        <f>IFERROR(+VLOOKUP(B649,インプットシート!$B:$Z,25,0),"")</f>
        <v/>
      </c>
      <c r="D649" s="165" t="str">
        <f>IFERROR(+VLOOKUP(B649,インプットシート!$B:$Z,21,0),"")</f>
        <v/>
      </c>
      <c r="E649">
        <v>144</v>
      </c>
      <c r="F649" s="165" t="str">
        <f t="shared" si="181"/>
        <v>3年目旅費144</v>
      </c>
      <c r="G649" s="165" t="str">
        <f>IFERROR(+VLOOKUP(F649,インプットシート!$B:$Z,25,0),"")</f>
        <v/>
      </c>
      <c r="H649" s="165" t="str">
        <f>IFERROR(+VLOOKUP(F649,インプットシート!$B:$Z,21,0),"")</f>
        <v/>
      </c>
      <c r="I649">
        <v>144</v>
      </c>
      <c r="J649" s="165" t="str">
        <f t="shared" si="182"/>
        <v>3年目賃金（アルバイト）144</v>
      </c>
      <c r="K649" s="165" t="str">
        <f>IFERROR(+VLOOKUP(J649,インプットシート!$B:$Z,25,0),"")</f>
        <v/>
      </c>
      <c r="L649" s="165" t="str">
        <f>IFERROR(+VLOOKUP(J649,インプットシート!$B:$Z,21,0),"")</f>
        <v/>
      </c>
      <c r="M649">
        <v>144</v>
      </c>
      <c r="N649" s="165" t="str">
        <f t="shared" si="183"/>
        <v>3年目家賃144</v>
      </c>
      <c r="O649" s="165" t="str">
        <f>IFERROR(+VLOOKUP(N649,インプットシート!$B:$Z,25,0),"")</f>
        <v/>
      </c>
      <c r="P649" s="165" t="str">
        <f>IFERROR(+VLOOKUP(N649,インプットシート!$B:$Z,21,0),"")</f>
        <v/>
      </c>
      <c r="Q649">
        <v>144</v>
      </c>
      <c r="R649" s="165" t="str">
        <f t="shared" si="184"/>
        <v>3年目光熱水費144</v>
      </c>
      <c r="S649" s="165" t="str">
        <f>IFERROR(+VLOOKUP(R649,インプットシート!$B:$Z,25,0),"")</f>
        <v/>
      </c>
      <c r="T649" s="165" t="str">
        <f>IFERROR(+VLOOKUP(R649,インプットシート!$B:$Z,21,0),"")</f>
        <v/>
      </c>
      <c r="U649">
        <v>144</v>
      </c>
      <c r="V649" s="165" t="str">
        <f t="shared" si="185"/>
        <v>3年目備品購入費144</v>
      </c>
      <c r="W649" s="165" t="str">
        <f>IFERROR(+VLOOKUP(V649,インプットシート!$B:$Z,25,0),"")</f>
        <v/>
      </c>
      <c r="X649" s="165" t="str">
        <f>IFERROR(+VLOOKUP(V649,インプットシート!$B:$Z,21,0),"")</f>
        <v/>
      </c>
      <c r="Y649">
        <v>144</v>
      </c>
      <c r="Z649" s="165" t="str">
        <f t="shared" si="186"/>
        <v>3年目消耗品費144</v>
      </c>
      <c r="AA649" s="165" t="str">
        <f>IFERROR(+VLOOKUP(Z649,インプットシート!$B:$Z,25,0),"")</f>
        <v/>
      </c>
      <c r="AB649" s="165" t="str">
        <f>IFERROR(+VLOOKUP(Z649,インプットシート!$B:$Z,21,0),"")</f>
        <v/>
      </c>
      <c r="AC649">
        <v>144</v>
      </c>
      <c r="AD649" s="165" t="str">
        <f t="shared" si="187"/>
        <v>3年目借料損料144</v>
      </c>
      <c r="AE649" s="165" t="str">
        <f>IFERROR(+VLOOKUP(AD649,インプットシート!$B:$Z,25,0),"")</f>
        <v/>
      </c>
      <c r="AF649" s="165" t="str">
        <f>IFERROR(+VLOOKUP(AD649,インプットシート!$B:$Z,21,0),"")</f>
        <v/>
      </c>
      <c r="AG649">
        <v>144</v>
      </c>
      <c r="AH649" s="165" t="str">
        <f t="shared" si="188"/>
        <v>3年目印刷製本費144</v>
      </c>
      <c r="AI649" s="165" t="str">
        <f>IFERROR(+VLOOKUP(AH649,インプットシート!$B:$Z,25,0),"")</f>
        <v/>
      </c>
      <c r="AJ649" s="165" t="str">
        <f>IFERROR(+VLOOKUP(AH649,インプットシート!$B:$Z,21,0),"")</f>
        <v/>
      </c>
      <c r="AK649">
        <v>144</v>
      </c>
      <c r="AL649" s="165" t="str">
        <f t="shared" si="189"/>
        <v>3年目通信運搬費144</v>
      </c>
      <c r="AM649" s="165" t="str">
        <f>IFERROR(+VLOOKUP(AL649,インプットシート!$B:$Z,25,0),"")</f>
        <v/>
      </c>
      <c r="AN649" s="165" t="str">
        <f>IFERROR(+VLOOKUP(AL649,インプットシート!$B:$Z,21,0),"")</f>
        <v/>
      </c>
      <c r="AO649">
        <v>144</v>
      </c>
      <c r="AP649" s="165" t="str">
        <f t="shared" si="190"/>
        <v>3年目委託費144</v>
      </c>
      <c r="AQ649" s="165" t="str">
        <f>IFERROR(+VLOOKUP(AP649,インプットシート!$B:$Z,25,0),"")</f>
        <v/>
      </c>
      <c r="AR649" s="165" t="str">
        <f>IFERROR(+VLOOKUP(AP649,インプットシート!$B:$Z,21,0),"")</f>
        <v/>
      </c>
      <c r="AS649">
        <v>144</v>
      </c>
      <c r="AT649" s="165" t="str">
        <f t="shared" si="191"/>
        <v>3年目雑役務費144</v>
      </c>
      <c r="AU649" s="165" t="str">
        <f>IFERROR(+VLOOKUP(AT649,インプットシート!$B:$Z,25,0),"")</f>
        <v/>
      </c>
      <c r="AV649" s="165" t="str">
        <f>IFERROR(+VLOOKUP(AT649,インプットシート!$B:$Z,21,0),"")</f>
        <v/>
      </c>
      <c r="AW649">
        <v>144</v>
      </c>
      <c r="AX649" s="165" t="str">
        <f t="shared" si="192"/>
        <v>3年目保険料144</v>
      </c>
      <c r="AY649" s="165" t="str">
        <f>IFERROR(+VLOOKUP(AX649,インプットシート!$B:$Z,25,0),"")</f>
        <v/>
      </c>
      <c r="AZ649" s="165" t="str">
        <f>IFERROR(+VLOOKUP(AX649,インプットシート!$B:$Z,21,0),"")</f>
        <v/>
      </c>
      <c r="BA649">
        <v>144</v>
      </c>
      <c r="BB649" s="165" t="str">
        <f t="shared" si="193"/>
        <v>3年目その他の経費144</v>
      </c>
      <c r="BC649" s="165" t="str">
        <f>IFERROR(+VLOOKUP(BB649,インプットシート!$B:$Z,25,0),"")</f>
        <v/>
      </c>
      <c r="BD649" s="165" t="str">
        <f>IFERROR(+VLOOKUP(BB649,インプットシート!$B:$Z,21,0),"")</f>
        <v/>
      </c>
      <c r="BE649">
        <v>144</v>
      </c>
      <c r="BF649" s="165" t="str">
        <f t="shared" si="194"/>
        <v>3年目参加費収入144</v>
      </c>
      <c r="BG649" s="165" t="str">
        <f>IFERROR(+VLOOKUP(BF649,インプットシート!$B:$Z,25,0),"")</f>
        <v/>
      </c>
      <c r="BH649" s="165" t="str">
        <f>IFERROR(+VLOOKUP(BF649,インプットシート!$B:$Z,21,0),"")</f>
        <v/>
      </c>
      <c r="BI649">
        <v>144</v>
      </c>
      <c r="BJ649" s="165" t="str">
        <f t="shared" si="195"/>
        <v>3年目寄付金・協賛金収入144</v>
      </c>
      <c r="BK649" s="165" t="str">
        <f>IFERROR(+VLOOKUP(BJ649,インプットシート!$B:$Z,25,0),"")</f>
        <v/>
      </c>
      <c r="BL649" s="165" t="str">
        <f>IFERROR(+VLOOKUP(BJ649,インプットシート!$B:$Z,21,0),"")</f>
        <v/>
      </c>
      <c r="BM649">
        <v>144</v>
      </c>
      <c r="BN649" s="165" t="str">
        <f t="shared" si="196"/>
        <v>3年目一般会計繰入金144</v>
      </c>
      <c r="BO649" s="165" t="str">
        <f>IFERROR(+VLOOKUP(BN649,インプットシート!$B:$Z,25,0),"")</f>
        <v/>
      </c>
      <c r="BP649" s="165" t="str">
        <f>IFERROR(+VLOOKUP(BN649,インプットシート!$B:$Z,21,0),"")</f>
        <v/>
      </c>
      <c r="BQ649">
        <v>144</v>
      </c>
      <c r="BR649" s="165" t="str">
        <f t="shared" si="197"/>
        <v>3年目賃金（職員）144</v>
      </c>
      <c r="BS649" s="165" t="str">
        <f>IFERROR(+VLOOKUP(BR649,インプットシート!$B:$Z,25,0),"")</f>
        <v/>
      </c>
      <c r="BT649" s="165" t="str">
        <f>IFERROR(+VLOOKUP(BR649,インプットシート!$B:$Z,21,0),"")</f>
        <v/>
      </c>
    </row>
    <row r="650" spans="1:72">
      <c r="A650">
        <v>145</v>
      </c>
      <c r="B650" s="165" t="str">
        <f t="shared" si="180"/>
        <v>3年目謝金145</v>
      </c>
      <c r="C650" s="165" t="str">
        <f>IFERROR(+VLOOKUP(B650,インプットシート!$B:$Z,25,0),"")</f>
        <v/>
      </c>
      <c r="D650" s="165" t="str">
        <f>IFERROR(+VLOOKUP(B650,インプットシート!$B:$Z,21,0),"")</f>
        <v/>
      </c>
      <c r="E650">
        <v>145</v>
      </c>
      <c r="F650" s="165" t="str">
        <f t="shared" si="181"/>
        <v>3年目旅費145</v>
      </c>
      <c r="G650" s="165" t="str">
        <f>IFERROR(+VLOOKUP(F650,インプットシート!$B:$Z,25,0),"")</f>
        <v/>
      </c>
      <c r="H650" s="165" t="str">
        <f>IFERROR(+VLOOKUP(F650,インプットシート!$B:$Z,21,0),"")</f>
        <v/>
      </c>
      <c r="I650">
        <v>145</v>
      </c>
      <c r="J650" s="165" t="str">
        <f t="shared" si="182"/>
        <v>3年目賃金（アルバイト）145</v>
      </c>
      <c r="K650" s="165" t="str">
        <f>IFERROR(+VLOOKUP(J650,インプットシート!$B:$Z,25,0),"")</f>
        <v/>
      </c>
      <c r="L650" s="165" t="str">
        <f>IFERROR(+VLOOKUP(J650,インプットシート!$B:$Z,21,0),"")</f>
        <v/>
      </c>
      <c r="M650">
        <v>145</v>
      </c>
      <c r="N650" s="165" t="str">
        <f t="shared" si="183"/>
        <v>3年目家賃145</v>
      </c>
      <c r="O650" s="165" t="str">
        <f>IFERROR(+VLOOKUP(N650,インプットシート!$B:$Z,25,0),"")</f>
        <v/>
      </c>
      <c r="P650" s="165" t="str">
        <f>IFERROR(+VLOOKUP(N650,インプットシート!$B:$Z,21,0),"")</f>
        <v/>
      </c>
      <c r="Q650">
        <v>145</v>
      </c>
      <c r="R650" s="165" t="str">
        <f t="shared" si="184"/>
        <v>3年目光熱水費145</v>
      </c>
      <c r="S650" s="165" t="str">
        <f>IFERROR(+VLOOKUP(R650,インプットシート!$B:$Z,25,0),"")</f>
        <v/>
      </c>
      <c r="T650" s="165" t="str">
        <f>IFERROR(+VLOOKUP(R650,インプットシート!$B:$Z,21,0),"")</f>
        <v/>
      </c>
      <c r="U650">
        <v>145</v>
      </c>
      <c r="V650" s="165" t="str">
        <f t="shared" si="185"/>
        <v>3年目備品購入費145</v>
      </c>
      <c r="W650" s="165" t="str">
        <f>IFERROR(+VLOOKUP(V650,インプットシート!$B:$Z,25,0),"")</f>
        <v/>
      </c>
      <c r="X650" s="165" t="str">
        <f>IFERROR(+VLOOKUP(V650,インプットシート!$B:$Z,21,0),"")</f>
        <v/>
      </c>
      <c r="Y650">
        <v>145</v>
      </c>
      <c r="Z650" s="165" t="str">
        <f t="shared" si="186"/>
        <v>3年目消耗品費145</v>
      </c>
      <c r="AA650" s="165" t="str">
        <f>IFERROR(+VLOOKUP(Z650,インプットシート!$B:$Z,25,0),"")</f>
        <v/>
      </c>
      <c r="AB650" s="165" t="str">
        <f>IFERROR(+VLOOKUP(Z650,インプットシート!$B:$Z,21,0),"")</f>
        <v/>
      </c>
      <c r="AC650">
        <v>145</v>
      </c>
      <c r="AD650" s="165" t="str">
        <f t="shared" si="187"/>
        <v>3年目借料損料145</v>
      </c>
      <c r="AE650" s="165" t="str">
        <f>IFERROR(+VLOOKUP(AD650,インプットシート!$B:$Z,25,0),"")</f>
        <v/>
      </c>
      <c r="AF650" s="165" t="str">
        <f>IFERROR(+VLOOKUP(AD650,インプットシート!$B:$Z,21,0),"")</f>
        <v/>
      </c>
      <c r="AG650">
        <v>145</v>
      </c>
      <c r="AH650" s="165" t="str">
        <f t="shared" si="188"/>
        <v>3年目印刷製本費145</v>
      </c>
      <c r="AI650" s="165" t="str">
        <f>IFERROR(+VLOOKUP(AH650,インプットシート!$B:$Z,25,0),"")</f>
        <v/>
      </c>
      <c r="AJ650" s="165" t="str">
        <f>IFERROR(+VLOOKUP(AH650,インプットシート!$B:$Z,21,0),"")</f>
        <v/>
      </c>
      <c r="AK650">
        <v>145</v>
      </c>
      <c r="AL650" s="165" t="str">
        <f t="shared" si="189"/>
        <v>3年目通信運搬費145</v>
      </c>
      <c r="AM650" s="165" t="str">
        <f>IFERROR(+VLOOKUP(AL650,インプットシート!$B:$Z,25,0),"")</f>
        <v/>
      </c>
      <c r="AN650" s="165" t="str">
        <f>IFERROR(+VLOOKUP(AL650,インプットシート!$B:$Z,21,0),"")</f>
        <v/>
      </c>
      <c r="AO650">
        <v>145</v>
      </c>
      <c r="AP650" s="165" t="str">
        <f t="shared" si="190"/>
        <v>3年目委託費145</v>
      </c>
      <c r="AQ650" s="165" t="str">
        <f>IFERROR(+VLOOKUP(AP650,インプットシート!$B:$Z,25,0),"")</f>
        <v/>
      </c>
      <c r="AR650" s="165" t="str">
        <f>IFERROR(+VLOOKUP(AP650,インプットシート!$B:$Z,21,0),"")</f>
        <v/>
      </c>
      <c r="AS650">
        <v>145</v>
      </c>
      <c r="AT650" s="165" t="str">
        <f t="shared" si="191"/>
        <v>3年目雑役務費145</v>
      </c>
      <c r="AU650" s="165" t="str">
        <f>IFERROR(+VLOOKUP(AT650,インプットシート!$B:$Z,25,0),"")</f>
        <v/>
      </c>
      <c r="AV650" s="165" t="str">
        <f>IFERROR(+VLOOKUP(AT650,インプットシート!$B:$Z,21,0),"")</f>
        <v/>
      </c>
      <c r="AW650">
        <v>145</v>
      </c>
      <c r="AX650" s="165" t="str">
        <f t="shared" si="192"/>
        <v>3年目保険料145</v>
      </c>
      <c r="AY650" s="165" t="str">
        <f>IFERROR(+VLOOKUP(AX650,インプットシート!$B:$Z,25,0),"")</f>
        <v/>
      </c>
      <c r="AZ650" s="165" t="str">
        <f>IFERROR(+VLOOKUP(AX650,インプットシート!$B:$Z,21,0),"")</f>
        <v/>
      </c>
      <c r="BA650">
        <v>145</v>
      </c>
      <c r="BB650" s="165" t="str">
        <f t="shared" si="193"/>
        <v>3年目その他の経費145</v>
      </c>
      <c r="BC650" s="165" t="str">
        <f>IFERROR(+VLOOKUP(BB650,インプットシート!$B:$Z,25,0),"")</f>
        <v/>
      </c>
      <c r="BD650" s="165" t="str">
        <f>IFERROR(+VLOOKUP(BB650,インプットシート!$B:$Z,21,0),"")</f>
        <v/>
      </c>
      <c r="BE650">
        <v>145</v>
      </c>
      <c r="BF650" s="165" t="str">
        <f t="shared" si="194"/>
        <v>3年目参加費収入145</v>
      </c>
      <c r="BG650" s="165" t="str">
        <f>IFERROR(+VLOOKUP(BF650,インプットシート!$B:$Z,25,0),"")</f>
        <v/>
      </c>
      <c r="BH650" s="165" t="str">
        <f>IFERROR(+VLOOKUP(BF650,インプットシート!$B:$Z,21,0),"")</f>
        <v/>
      </c>
      <c r="BI650">
        <v>145</v>
      </c>
      <c r="BJ650" s="165" t="str">
        <f t="shared" si="195"/>
        <v>3年目寄付金・協賛金収入145</v>
      </c>
      <c r="BK650" s="165" t="str">
        <f>IFERROR(+VLOOKUP(BJ650,インプットシート!$B:$Z,25,0),"")</f>
        <v/>
      </c>
      <c r="BL650" s="165" t="str">
        <f>IFERROR(+VLOOKUP(BJ650,インプットシート!$B:$Z,21,0),"")</f>
        <v/>
      </c>
      <c r="BM650">
        <v>145</v>
      </c>
      <c r="BN650" s="165" t="str">
        <f t="shared" si="196"/>
        <v>3年目一般会計繰入金145</v>
      </c>
      <c r="BO650" s="165" t="str">
        <f>IFERROR(+VLOOKUP(BN650,インプットシート!$B:$Z,25,0),"")</f>
        <v/>
      </c>
      <c r="BP650" s="165" t="str">
        <f>IFERROR(+VLOOKUP(BN650,インプットシート!$B:$Z,21,0),"")</f>
        <v/>
      </c>
      <c r="BQ650">
        <v>145</v>
      </c>
      <c r="BR650" s="165" t="str">
        <f t="shared" si="197"/>
        <v>3年目賃金（職員）145</v>
      </c>
      <c r="BS650" s="165" t="str">
        <f>IFERROR(+VLOOKUP(BR650,インプットシート!$B:$Z,25,0),"")</f>
        <v/>
      </c>
      <c r="BT650" s="165" t="str">
        <f>IFERROR(+VLOOKUP(BR650,インプットシート!$B:$Z,21,0),"")</f>
        <v/>
      </c>
    </row>
    <row r="651" spans="1:72">
      <c r="A651">
        <v>146</v>
      </c>
      <c r="B651" s="165" t="str">
        <f t="shared" si="180"/>
        <v>3年目謝金146</v>
      </c>
      <c r="C651" s="165" t="str">
        <f>IFERROR(+VLOOKUP(B651,インプットシート!$B:$Z,25,0),"")</f>
        <v/>
      </c>
      <c r="D651" s="165" t="str">
        <f>IFERROR(+VLOOKUP(B651,インプットシート!$B:$Z,21,0),"")</f>
        <v/>
      </c>
      <c r="E651">
        <v>146</v>
      </c>
      <c r="F651" s="165" t="str">
        <f t="shared" si="181"/>
        <v>3年目旅費146</v>
      </c>
      <c r="G651" s="165" t="str">
        <f>IFERROR(+VLOOKUP(F651,インプットシート!$B:$Z,25,0),"")</f>
        <v/>
      </c>
      <c r="H651" s="165" t="str">
        <f>IFERROR(+VLOOKUP(F651,インプットシート!$B:$Z,21,0),"")</f>
        <v/>
      </c>
      <c r="I651">
        <v>146</v>
      </c>
      <c r="J651" s="165" t="str">
        <f t="shared" si="182"/>
        <v>3年目賃金（アルバイト）146</v>
      </c>
      <c r="K651" s="165" t="str">
        <f>IFERROR(+VLOOKUP(J651,インプットシート!$B:$Z,25,0),"")</f>
        <v/>
      </c>
      <c r="L651" s="165" t="str">
        <f>IFERROR(+VLOOKUP(J651,インプットシート!$B:$Z,21,0),"")</f>
        <v/>
      </c>
      <c r="M651">
        <v>146</v>
      </c>
      <c r="N651" s="165" t="str">
        <f t="shared" si="183"/>
        <v>3年目家賃146</v>
      </c>
      <c r="O651" s="165" t="str">
        <f>IFERROR(+VLOOKUP(N651,インプットシート!$B:$Z,25,0),"")</f>
        <v/>
      </c>
      <c r="P651" s="165" t="str">
        <f>IFERROR(+VLOOKUP(N651,インプットシート!$B:$Z,21,0),"")</f>
        <v/>
      </c>
      <c r="Q651">
        <v>146</v>
      </c>
      <c r="R651" s="165" t="str">
        <f t="shared" si="184"/>
        <v>3年目光熱水費146</v>
      </c>
      <c r="S651" s="165" t="str">
        <f>IFERROR(+VLOOKUP(R651,インプットシート!$B:$Z,25,0),"")</f>
        <v/>
      </c>
      <c r="T651" s="165" t="str">
        <f>IFERROR(+VLOOKUP(R651,インプットシート!$B:$Z,21,0),"")</f>
        <v/>
      </c>
      <c r="U651">
        <v>146</v>
      </c>
      <c r="V651" s="165" t="str">
        <f t="shared" si="185"/>
        <v>3年目備品購入費146</v>
      </c>
      <c r="W651" s="165" t="str">
        <f>IFERROR(+VLOOKUP(V651,インプットシート!$B:$Z,25,0),"")</f>
        <v/>
      </c>
      <c r="X651" s="165" t="str">
        <f>IFERROR(+VLOOKUP(V651,インプットシート!$B:$Z,21,0),"")</f>
        <v/>
      </c>
      <c r="Y651">
        <v>146</v>
      </c>
      <c r="Z651" s="165" t="str">
        <f t="shared" si="186"/>
        <v>3年目消耗品費146</v>
      </c>
      <c r="AA651" s="165" t="str">
        <f>IFERROR(+VLOOKUP(Z651,インプットシート!$B:$Z,25,0),"")</f>
        <v/>
      </c>
      <c r="AB651" s="165" t="str">
        <f>IFERROR(+VLOOKUP(Z651,インプットシート!$B:$Z,21,0),"")</f>
        <v/>
      </c>
      <c r="AC651">
        <v>146</v>
      </c>
      <c r="AD651" s="165" t="str">
        <f t="shared" si="187"/>
        <v>3年目借料損料146</v>
      </c>
      <c r="AE651" s="165" t="str">
        <f>IFERROR(+VLOOKUP(AD651,インプットシート!$B:$Z,25,0),"")</f>
        <v/>
      </c>
      <c r="AF651" s="165" t="str">
        <f>IFERROR(+VLOOKUP(AD651,インプットシート!$B:$Z,21,0),"")</f>
        <v/>
      </c>
      <c r="AG651">
        <v>146</v>
      </c>
      <c r="AH651" s="165" t="str">
        <f t="shared" si="188"/>
        <v>3年目印刷製本費146</v>
      </c>
      <c r="AI651" s="165" t="str">
        <f>IFERROR(+VLOOKUP(AH651,インプットシート!$B:$Z,25,0),"")</f>
        <v/>
      </c>
      <c r="AJ651" s="165" t="str">
        <f>IFERROR(+VLOOKUP(AH651,インプットシート!$B:$Z,21,0),"")</f>
        <v/>
      </c>
      <c r="AK651">
        <v>146</v>
      </c>
      <c r="AL651" s="165" t="str">
        <f t="shared" si="189"/>
        <v>3年目通信運搬費146</v>
      </c>
      <c r="AM651" s="165" t="str">
        <f>IFERROR(+VLOOKUP(AL651,インプットシート!$B:$Z,25,0),"")</f>
        <v/>
      </c>
      <c r="AN651" s="165" t="str">
        <f>IFERROR(+VLOOKUP(AL651,インプットシート!$B:$Z,21,0),"")</f>
        <v/>
      </c>
      <c r="AO651">
        <v>146</v>
      </c>
      <c r="AP651" s="165" t="str">
        <f t="shared" si="190"/>
        <v>3年目委託費146</v>
      </c>
      <c r="AQ651" s="165" t="str">
        <f>IFERROR(+VLOOKUP(AP651,インプットシート!$B:$Z,25,0),"")</f>
        <v/>
      </c>
      <c r="AR651" s="165" t="str">
        <f>IFERROR(+VLOOKUP(AP651,インプットシート!$B:$Z,21,0),"")</f>
        <v/>
      </c>
      <c r="AS651">
        <v>146</v>
      </c>
      <c r="AT651" s="165" t="str">
        <f t="shared" si="191"/>
        <v>3年目雑役務費146</v>
      </c>
      <c r="AU651" s="165" t="str">
        <f>IFERROR(+VLOOKUP(AT651,インプットシート!$B:$Z,25,0),"")</f>
        <v/>
      </c>
      <c r="AV651" s="165" t="str">
        <f>IFERROR(+VLOOKUP(AT651,インプットシート!$B:$Z,21,0),"")</f>
        <v/>
      </c>
      <c r="AW651">
        <v>146</v>
      </c>
      <c r="AX651" s="165" t="str">
        <f t="shared" si="192"/>
        <v>3年目保険料146</v>
      </c>
      <c r="AY651" s="165" t="str">
        <f>IFERROR(+VLOOKUP(AX651,インプットシート!$B:$Z,25,0),"")</f>
        <v/>
      </c>
      <c r="AZ651" s="165" t="str">
        <f>IFERROR(+VLOOKUP(AX651,インプットシート!$B:$Z,21,0),"")</f>
        <v/>
      </c>
      <c r="BA651">
        <v>146</v>
      </c>
      <c r="BB651" s="165" t="str">
        <f t="shared" si="193"/>
        <v>3年目その他の経費146</v>
      </c>
      <c r="BC651" s="165" t="str">
        <f>IFERROR(+VLOOKUP(BB651,インプットシート!$B:$Z,25,0),"")</f>
        <v/>
      </c>
      <c r="BD651" s="165" t="str">
        <f>IFERROR(+VLOOKUP(BB651,インプットシート!$B:$Z,21,0),"")</f>
        <v/>
      </c>
      <c r="BE651">
        <v>146</v>
      </c>
      <c r="BF651" s="165" t="str">
        <f t="shared" si="194"/>
        <v>3年目参加費収入146</v>
      </c>
      <c r="BG651" s="165" t="str">
        <f>IFERROR(+VLOOKUP(BF651,インプットシート!$B:$Z,25,0),"")</f>
        <v/>
      </c>
      <c r="BH651" s="165" t="str">
        <f>IFERROR(+VLOOKUP(BF651,インプットシート!$B:$Z,21,0),"")</f>
        <v/>
      </c>
      <c r="BI651">
        <v>146</v>
      </c>
      <c r="BJ651" s="165" t="str">
        <f t="shared" si="195"/>
        <v>3年目寄付金・協賛金収入146</v>
      </c>
      <c r="BK651" s="165" t="str">
        <f>IFERROR(+VLOOKUP(BJ651,インプットシート!$B:$Z,25,0),"")</f>
        <v/>
      </c>
      <c r="BL651" s="165" t="str">
        <f>IFERROR(+VLOOKUP(BJ651,インプットシート!$B:$Z,21,0),"")</f>
        <v/>
      </c>
      <c r="BM651">
        <v>146</v>
      </c>
      <c r="BN651" s="165" t="str">
        <f t="shared" si="196"/>
        <v>3年目一般会計繰入金146</v>
      </c>
      <c r="BO651" s="165" t="str">
        <f>IFERROR(+VLOOKUP(BN651,インプットシート!$B:$Z,25,0),"")</f>
        <v/>
      </c>
      <c r="BP651" s="165" t="str">
        <f>IFERROR(+VLOOKUP(BN651,インプットシート!$B:$Z,21,0),"")</f>
        <v/>
      </c>
      <c r="BQ651">
        <v>146</v>
      </c>
      <c r="BR651" s="165" t="str">
        <f t="shared" si="197"/>
        <v>3年目賃金（職員）146</v>
      </c>
      <c r="BS651" s="165" t="str">
        <f>IFERROR(+VLOOKUP(BR651,インプットシート!$B:$Z,25,0),"")</f>
        <v/>
      </c>
      <c r="BT651" s="165" t="str">
        <f>IFERROR(+VLOOKUP(BR651,インプットシート!$B:$Z,21,0),"")</f>
        <v/>
      </c>
    </row>
    <row r="652" spans="1:72">
      <c r="A652">
        <v>147</v>
      </c>
      <c r="B652" s="165" t="str">
        <f t="shared" si="180"/>
        <v>3年目謝金147</v>
      </c>
      <c r="C652" s="165" t="str">
        <f>IFERROR(+VLOOKUP(B652,インプットシート!$B:$Z,25,0),"")</f>
        <v/>
      </c>
      <c r="D652" s="165" t="str">
        <f>IFERROR(+VLOOKUP(B652,インプットシート!$B:$Z,21,0),"")</f>
        <v/>
      </c>
      <c r="E652">
        <v>147</v>
      </c>
      <c r="F652" s="165" t="str">
        <f t="shared" si="181"/>
        <v>3年目旅費147</v>
      </c>
      <c r="G652" s="165" t="str">
        <f>IFERROR(+VLOOKUP(F652,インプットシート!$B:$Z,25,0),"")</f>
        <v/>
      </c>
      <c r="H652" s="165" t="str">
        <f>IFERROR(+VLOOKUP(F652,インプットシート!$B:$Z,21,0),"")</f>
        <v/>
      </c>
      <c r="I652">
        <v>147</v>
      </c>
      <c r="J652" s="165" t="str">
        <f t="shared" si="182"/>
        <v>3年目賃金（アルバイト）147</v>
      </c>
      <c r="K652" s="165" t="str">
        <f>IFERROR(+VLOOKUP(J652,インプットシート!$B:$Z,25,0),"")</f>
        <v/>
      </c>
      <c r="L652" s="165" t="str">
        <f>IFERROR(+VLOOKUP(J652,インプットシート!$B:$Z,21,0),"")</f>
        <v/>
      </c>
      <c r="M652">
        <v>147</v>
      </c>
      <c r="N652" s="165" t="str">
        <f t="shared" si="183"/>
        <v>3年目家賃147</v>
      </c>
      <c r="O652" s="165" t="str">
        <f>IFERROR(+VLOOKUP(N652,インプットシート!$B:$Z,25,0),"")</f>
        <v/>
      </c>
      <c r="P652" s="165" t="str">
        <f>IFERROR(+VLOOKUP(N652,インプットシート!$B:$Z,21,0),"")</f>
        <v/>
      </c>
      <c r="Q652">
        <v>147</v>
      </c>
      <c r="R652" s="165" t="str">
        <f t="shared" si="184"/>
        <v>3年目光熱水費147</v>
      </c>
      <c r="S652" s="165" t="str">
        <f>IFERROR(+VLOOKUP(R652,インプットシート!$B:$Z,25,0),"")</f>
        <v/>
      </c>
      <c r="T652" s="165" t="str">
        <f>IFERROR(+VLOOKUP(R652,インプットシート!$B:$Z,21,0),"")</f>
        <v/>
      </c>
      <c r="U652">
        <v>147</v>
      </c>
      <c r="V652" s="165" t="str">
        <f t="shared" si="185"/>
        <v>3年目備品購入費147</v>
      </c>
      <c r="W652" s="165" t="str">
        <f>IFERROR(+VLOOKUP(V652,インプットシート!$B:$Z,25,0),"")</f>
        <v/>
      </c>
      <c r="X652" s="165" t="str">
        <f>IFERROR(+VLOOKUP(V652,インプットシート!$B:$Z,21,0),"")</f>
        <v/>
      </c>
      <c r="Y652">
        <v>147</v>
      </c>
      <c r="Z652" s="165" t="str">
        <f t="shared" si="186"/>
        <v>3年目消耗品費147</v>
      </c>
      <c r="AA652" s="165" t="str">
        <f>IFERROR(+VLOOKUP(Z652,インプットシート!$B:$Z,25,0),"")</f>
        <v/>
      </c>
      <c r="AB652" s="165" t="str">
        <f>IFERROR(+VLOOKUP(Z652,インプットシート!$B:$Z,21,0),"")</f>
        <v/>
      </c>
      <c r="AC652">
        <v>147</v>
      </c>
      <c r="AD652" s="165" t="str">
        <f t="shared" si="187"/>
        <v>3年目借料損料147</v>
      </c>
      <c r="AE652" s="165" t="str">
        <f>IFERROR(+VLOOKUP(AD652,インプットシート!$B:$Z,25,0),"")</f>
        <v/>
      </c>
      <c r="AF652" s="165" t="str">
        <f>IFERROR(+VLOOKUP(AD652,インプットシート!$B:$Z,21,0),"")</f>
        <v/>
      </c>
      <c r="AG652">
        <v>147</v>
      </c>
      <c r="AH652" s="165" t="str">
        <f t="shared" si="188"/>
        <v>3年目印刷製本費147</v>
      </c>
      <c r="AI652" s="165" t="str">
        <f>IFERROR(+VLOOKUP(AH652,インプットシート!$B:$Z,25,0),"")</f>
        <v/>
      </c>
      <c r="AJ652" s="165" t="str">
        <f>IFERROR(+VLOOKUP(AH652,インプットシート!$B:$Z,21,0),"")</f>
        <v/>
      </c>
      <c r="AK652">
        <v>147</v>
      </c>
      <c r="AL652" s="165" t="str">
        <f t="shared" si="189"/>
        <v>3年目通信運搬費147</v>
      </c>
      <c r="AM652" s="165" t="str">
        <f>IFERROR(+VLOOKUP(AL652,インプットシート!$B:$Z,25,0),"")</f>
        <v/>
      </c>
      <c r="AN652" s="165" t="str">
        <f>IFERROR(+VLOOKUP(AL652,インプットシート!$B:$Z,21,0),"")</f>
        <v/>
      </c>
      <c r="AO652">
        <v>147</v>
      </c>
      <c r="AP652" s="165" t="str">
        <f t="shared" si="190"/>
        <v>3年目委託費147</v>
      </c>
      <c r="AQ652" s="165" t="str">
        <f>IFERROR(+VLOOKUP(AP652,インプットシート!$B:$Z,25,0),"")</f>
        <v/>
      </c>
      <c r="AR652" s="165" t="str">
        <f>IFERROR(+VLOOKUP(AP652,インプットシート!$B:$Z,21,0),"")</f>
        <v/>
      </c>
      <c r="AS652">
        <v>147</v>
      </c>
      <c r="AT652" s="165" t="str">
        <f t="shared" si="191"/>
        <v>3年目雑役務費147</v>
      </c>
      <c r="AU652" s="165" t="str">
        <f>IFERROR(+VLOOKUP(AT652,インプットシート!$B:$Z,25,0),"")</f>
        <v/>
      </c>
      <c r="AV652" s="165" t="str">
        <f>IFERROR(+VLOOKUP(AT652,インプットシート!$B:$Z,21,0),"")</f>
        <v/>
      </c>
      <c r="AW652">
        <v>147</v>
      </c>
      <c r="AX652" s="165" t="str">
        <f t="shared" si="192"/>
        <v>3年目保険料147</v>
      </c>
      <c r="AY652" s="165" t="str">
        <f>IFERROR(+VLOOKUP(AX652,インプットシート!$B:$Z,25,0),"")</f>
        <v/>
      </c>
      <c r="AZ652" s="165" t="str">
        <f>IFERROR(+VLOOKUP(AX652,インプットシート!$B:$Z,21,0),"")</f>
        <v/>
      </c>
      <c r="BA652">
        <v>147</v>
      </c>
      <c r="BB652" s="165" t="str">
        <f t="shared" si="193"/>
        <v>3年目その他の経費147</v>
      </c>
      <c r="BC652" s="165" t="str">
        <f>IFERROR(+VLOOKUP(BB652,インプットシート!$B:$Z,25,0),"")</f>
        <v/>
      </c>
      <c r="BD652" s="165" t="str">
        <f>IFERROR(+VLOOKUP(BB652,インプットシート!$B:$Z,21,0),"")</f>
        <v/>
      </c>
      <c r="BE652">
        <v>147</v>
      </c>
      <c r="BF652" s="165" t="str">
        <f t="shared" si="194"/>
        <v>3年目参加費収入147</v>
      </c>
      <c r="BG652" s="165" t="str">
        <f>IFERROR(+VLOOKUP(BF652,インプットシート!$B:$Z,25,0),"")</f>
        <v/>
      </c>
      <c r="BH652" s="165" t="str">
        <f>IFERROR(+VLOOKUP(BF652,インプットシート!$B:$Z,21,0),"")</f>
        <v/>
      </c>
      <c r="BI652">
        <v>147</v>
      </c>
      <c r="BJ652" s="165" t="str">
        <f t="shared" si="195"/>
        <v>3年目寄付金・協賛金収入147</v>
      </c>
      <c r="BK652" s="165" t="str">
        <f>IFERROR(+VLOOKUP(BJ652,インプットシート!$B:$Z,25,0),"")</f>
        <v/>
      </c>
      <c r="BL652" s="165" t="str">
        <f>IFERROR(+VLOOKUP(BJ652,インプットシート!$B:$Z,21,0),"")</f>
        <v/>
      </c>
      <c r="BM652">
        <v>147</v>
      </c>
      <c r="BN652" s="165" t="str">
        <f t="shared" si="196"/>
        <v>3年目一般会計繰入金147</v>
      </c>
      <c r="BO652" s="165" t="str">
        <f>IFERROR(+VLOOKUP(BN652,インプットシート!$B:$Z,25,0),"")</f>
        <v/>
      </c>
      <c r="BP652" s="165" t="str">
        <f>IFERROR(+VLOOKUP(BN652,インプットシート!$B:$Z,21,0),"")</f>
        <v/>
      </c>
      <c r="BQ652">
        <v>147</v>
      </c>
      <c r="BR652" s="165" t="str">
        <f t="shared" si="197"/>
        <v>3年目賃金（職員）147</v>
      </c>
      <c r="BS652" s="165" t="str">
        <f>IFERROR(+VLOOKUP(BR652,インプットシート!$B:$Z,25,0),"")</f>
        <v/>
      </c>
      <c r="BT652" s="165" t="str">
        <f>IFERROR(+VLOOKUP(BR652,インプットシート!$B:$Z,21,0),"")</f>
        <v/>
      </c>
    </row>
    <row r="653" spans="1:72">
      <c r="A653">
        <v>148</v>
      </c>
      <c r="B653" s="165" t="str">
        <f t="shared" si="180"/>
        <v>3年目謝金148</v>
      </c>
      <c r="C653" s="165" t="str">
        <f>IFERROR(+VLOOKUP(B653,インプットシート!$B:$Z,25,0),"")</f>
        <v/>
      </c>
      <c r="D653" s="165" t="str">
        <f>IFERROR(+VLOOKUP(B653,インプットシート!$B:$Z,21,0),"")</f>
        <v/>
      </c>
      <c r="E653">
        <v>148</v>
      </c>
      <c r="F653" s="165" t="str">
        <f t="shared" si="181"/>
        <v>3年目旅費148</v>
      </c>
      <c r="G653" s="165" t="str">
        <f>IFERROR(+VLOOKUP(F653,インプットシート!$B:$Z,25,0),"")</f>
        <v/>
      </c>
      <c r="H653" s="165" t="str">
        <f>IFERROR(+VLOOKUP(F653,インプットシート!$B:$Z,21,0),"")</f>
        <v/>
      </c>
      <c r="I653">
        <v>148</v>
      </c>
      <c r="J653" s="165" t="str">
        <f t="shared" si="182"/>
        <v>3年目賃金（アルバイト）148</v>
      </c>
      <c r="K653" s="165" t="str">
        <f>IFERROR(+VLOOKUP(J653,インプットシート!$B:$Z,25,0),"")</f>
        <v/>
      </c>
      <c r="L653" s="165" t="str">
        <f>IFERROR(+VLOOKUP(J653,インプットシート!$B:$Z,21,0),"")</f>
        <v/>
      </c>
      <c r="M653">
        <v>148</v>
      </c>
      <c r="N653" s="165" t="str">
        <f t="shared" si="183"/>
        <v>3年目家賃148</v>
      </c>
      <c r="O653" s="165" t="str">
        <f>IFERROR(+VLOOKUP(N653,インプットシート!$B:$Z,25,0),"")</f>
        <v/>
      </c>
      <c r="P653" s="165" t="str">
        <f>IFERROR(+VLOOKUP(N653,インプットシート!$B:$Z,21,0),"")</f>
        <v/>
      </c>
      <c r="Q653">
        <v>148</v>
      </c>
      <c r="R653" s="165" t="str">
        <f t="shared" si="184"/>
        <v>3年目光熱水費148</v>
      </c>
      <c r="S653" s="165" t="str">
        <f>IFERROR(+VLOOKUP(R653,インプットシート!$B:$Z,25,0),"")</f>
        <v/>
      </c>
      <c r="T653" s="165" t="str">
        <f>IFERROR(+VLOOKUP(R653,インプットシート!$B:$Z,21,0),"")</f>
        <v/>
      </c>
      <c r="U653">
        <v>148</v>
      </c>
      <c r="V653" s="165" t="str">
        <f t="shared" si="185"/>
        <v>3年目備品購入費148</v>
      </c>
      <c r="W653" s="165" t="str">
        <f>IFERROR(+VLOOKUP(V653,インプットシート!$B:$Z,25,0),"")</f>
        <v/>
      </c>
      <c r="X653" s="165" t="str">
        <f>IFERROR(+VLOOKUP(V653,インプットシート!$B:$Z,21,0),"")</f>
        <v/>
      </c>
      <c r="Y653">
        <v>148</v>
      </c>
      <c r="Z653" s="165" t="str">
        <f t="shared" si="186"/>
        <v>3年目消耗品費148</v>
      </c>
      <c r="AA653" s="165" t="str">
        <f>IFERROR(+VLOOKUP(Z653,インプットシート!$B:$Z,25,0),"")</f>
        <v/>
      </c>
      <c r="AB653" s="165" t="str">
        <f>IFERROR(+VLOOKUP(Z653,インプットシート!$B:$Z,21,0),"")</f>
        <v/>
      </c>
      <c r="AC653">
        <v>148</v>
      </c>
      <c r="AD653" s="165" t="str">
        <f t="shared" si="187"/>
        <v>3年目借料損料148</v>
      </c>
      <c r="AE653" s="165" t="str">
        <f>IFERROR(+VLOOKUP(AD653,インプットシート!$B:$Z,25,0),"")</f>
        <v/>
      </c>
      <c r="AF653" s="165" t="str">
        <f>IFERROR(+VLOOKUP(AD653,インプットシート!$B:$Z,21,0),"")</f>
        <v/>
      </c>
      <c r="AG653">
        <v>148</v>
      </c>
      <c r="AH653" s="165" t="str">
        <f t="shared" si="188"/>
        <v>3年目印刷製本費148</v>
      </c>
      <c r="AI653" s="165" t="str">
        <f>IFERROR(+VLOOKUP(AH653,インプットシート!$B:$Z,25,0),"")</f>
        <v/>
      </c>
      <c r="AJ653" s="165" t="str">
        <f>IFERROR(+VLOOKUP(AH653,インプットシート!$B:$Z,21,0),"")</f>
        <v/>
      </c>
      <c r="AK653">
        <v>148</v>
      </c>
      <c r="AL653" s="165" t="str">
        <f t="shared" si="189"/>
        <v>3年目通信運搬費148</v>
      </c>
      <c r="AM653" s="165" t="str">
        <f>IFERROR(+VLOOKUP(AL653,インプットシート!$B:$Z,25,0),"")</f>
        <v/>
      </c>
      <c r="AN653" s="165" t="str">
        <f>IFERROR(+VLOOKUP(AL653,インプットシート!$B:$Z,21,0),"")</f>
        <v/>
      </c>
      <c r="AO653">
        <v>148</v>
      </c>
      <c r="AP653" s="165" t="str">
        <f t="shared" si="190"/>
        <v>3年目委託費148</v>
      </c>
      <c r="AQ653" s="165" t="str">
        <f>IFERROR(+VLOOKUP(AP653,インプットシート!$B:$Z,25,0),"")</f>
        <v/>
      </c>
      <c r="AR653" s="165" t="str">
        <f>IFERROR(+VLOOKUP(AP653,インプットシート!$B:$Z,21,0),"")</f>
        <v/>
      </c>
      <c r="AS653">
        <v>148</v>
      </c>
      <c r="AT653" s="165" t="str">
        <f t="shared" si="191"/>
        <v>3年目雑役務費148</v>
      </c>
      <c r="AU653" s="165" t="str">
        <f>IFERROR(+VLOOKUP(AT653,インプットシート!$B:$Z,25,0),"")</f>
        <v/>
      </c>
      <c r="AV653" s="165" t="str">
        <f>IFERROR(+VLOOKUP(AT653,インプットシート!$B:$Z,21,0),"")</f>
        <v/>
      </c>
      <c r="AW653">
        <v>148</v>
      </c>
      <c r="AX653" s="165" t="str">
        <f t="shared" si="192"/>
        <v>3年目保険料148</v>
      </c>
      <c r="AY653" s="165" t="str">
        <f>IFERROR(+VLOOKUP(AX653,インプットシート!$B:$Z,25,0),"")</f>
        <v/>
      </c>
      <c r="AZ653" s="165" t="str">
        <f>IFERROR(+VLOOKUP(AX653,インプットシート!$B:$Z,21,0),"")</f>
        <v/>
      </c>
      <c r="BA653">
        <v>148</v>
      </c>
      <c r="BB653" s="165" t="str">
        <f t="shared" si="193"/>
        <v>3年目その他の経費148</v>
      </c>
      <c r="BC653" s="165" t="str">
        <f>IFERROR(+VLOOKUP(BB653,インプットシート!$B:$Z,25,0),"")</f>
        <v/>
      </c>
      <c r="BD653" s="165" t="str">
        <f>IFERROR(+VLOOKUP(BB653,インプットシート!$B:$Z,21,0),"")</f>
        <v/>
      </c>
      <c r="BE653">
        <v>148</v>
      </c>
      <c r="BF653" s="165" t="str">
        <f t="shared" si="194"/>
        <v>3年目参加費収入148</v>
      </c>
      <c r="BG653" s="165" t="str">
        <f>IFERROR(+VLOOKUP(BF653,インプットシート!$B:$Z,25,0),"")</f>
        <v/>
      </c>
      <c r="BH653" s="165" t="str">
        <f>IFERROR(+VLOOKUP(BF653,インプットシート!$B:$Z,21,0),"")</f>
        <v/>
      </c>
      <c r="BI653">
        <v>148</v>
      </c>
      <c r="BJ653" s="165" t="str">
        <f t="shared" si="195"/>
        <v>3年目寄付金・協賛金収入148</v>
      </c>
      <c r="BK653" s="165" t="str">
        <f>IFERROR(+VLOOKUP(BJ653,インプットシート!$B:$Z,25,0),"")</f>
        <v/>
      </c>
      <c r="BL653" s="165" t="str">
        <f>IFERROR(+VLOOKUP(BJ653,インプットシート!$B:$Z,21,0),"")</f>
        <v/>
      </c>
      <c r="BM653">
        <v>148</v>
      </c>
      <c r="BN653" s="165" t="str">
        <f t="shared" si="196"/>
        <v>3年目一般会計繰入金148</v>
      </c>
      <c r="BO653" s="165" t="str">
        <f>IFERROR(+VLOOKUP(BN653,インプットシート!$B:$Z,25,0),"")</f>
        <v/>
      </c>
      <c r="BP653" s="165" t="str">
        <f>IFERROR(+VLOOKUP(BN653,インプットシート!$B:$Z,21,0),"")</f>
        <v/>
      </c>
      <c r="BQ653">
        <v>148</v>
      </c>
      <c r="BR653" s="165" t="str">
        <f t="shared" si="197"/>
        <v>3年目賃金（職員）148</v>
      </c>
      <c r="BS653" s="165" t="str">
        <f>IFERROR(+VLOOKUP(BR653,インプットシート!$B:$Z,25,0),"")</f>
        <v/>
      </c>
      <c r="BT653" s="165" t="str">
        <f>IFERROR(+VLOOKUP(BR653,インプットシート!$B:$Z,21,0),"")</f>
        <v/>
      </c>
    </row>
    <row r="654" spans="1:72">
      <c r="A654">
        <v>149</v>
      </c>
      <c r="B654" s="165" t="str">
        <f t="shared" si="180"/>
        <v>3年目謝金149</v>
      </c>
      <c r="C654" s="165" t="str">
        <f>IFERROR(+VLOOKUP(B654,インプットシート!$B:$Z,25,0),"")</f>
        <v/>
      </c>
      <c r="D654" s="165" t="str">
        <f>IFERROR(+VLOOKUP(B654,インプットシート!$B:$Z,21,0),"")</f>
        <v/>
      </c>
      <c r="E654">
        <v>149</v>
      </c>
      <c r="F654" s="165" t="str">
        <f t="shared" si="181"/>
        <v>3年目旅費149</v>
      </c>
      <c r="G654" s="165" t="str">
        <f>IFERROR(+VLOOKUP(F654,インプットシート!$B:$Z,25,0),"")</f>
        <v/>
      </c>
      <c r="H654" s="165" t="str">
        <f>IFERROR(+VLOOKUP(F654,インプットシート!$B:$Z,21,0),"")</f>
        <v/>
      </c>
      <c r="I654">
        <v>149</v>
      </c>
      <c r="J654" s="165" t="str">
        <f t="shared" si="182"/>
        <v>3年目賃金（アルバイト）149</v>
      </c>
      <c r="K654" s="165" t="str">
        <f>IFERROR(+VLOOKUP(J654,インプットシート!$B:$Z,25,0),"")</f>
        <v/>
      </c>
      <c r="L654" s="165" t="str">
        <f>IFERROR(+VLOOKUP(J654,インプットシート!$B:$Z,21,0),"")</f>
        <v/>
      </c>
      <c r="M654">
        <v>149</v>
      </c>
      <c r="N654" s="165" t="str">
        <f t="shared" si="183"/>
        <v>3年目家賃149</v>
      </c>
      <c r="O654" s="165" t="str">
        <f>IFERROR(+VLOOKUP(N654,インプットシート!$B:$Z,25,0),"")</f>
        <v/>
      </c>
      <c r="P654" s="165" t="str">
        <f>IFERROR(+VLOOKUP(N654,インプットシート!$B:$Z,21,0),"")</f>
        <v/>
      </c>
      <c r="Q654">
        <v>149</v>
      </c>
      <c r="R654" s="165" t="str">
        <f t="shared" si="184"/>
        <v>3年目光熱水費149</v>
      </c>
      <c r="S654" s="165" t="str">
        <f>IFERROR(+VLOOKUP(R654,インプットシート!$B:$Z,25,0),"")</f>
        <v/>
      </c>
      <c r="T654" s="165" t="str">
        <f>IFERROR(+VLOOKUP(R654,インプットシート!$B:$Z,21,0),"")</f>
        <v/>
      </c>
      <c r="U654">
        <v>149</v>
      </c>
      <c r="V654" s="165" t="str">
        <f t="shared" si="185"/>
        <v>3年目備品購入費149</v>
      </c>
      <c r="W654" s="165" t="str">
        <f>IFERROR(+VLOOKUP(V654,インプットシート!$B:$Z,25,0),"")</f>
        <v/>
      </c>
      <c r="X654" s="165" t="str">
        <f>IFERROR(+VLOOKUP(V654,インプットシート!$B:$Z,21,0),"")</f>
        <v/>
      </c>
      <c r="Y654">
        <v>149</v>
      </c>
      <c r="Z654" s="165" t="str">
        <f t="shared" si="186"/>
        <v>3年目消耗品費149</v>
      </c>
      <c r="AA654" s="165" t="str">
        <f>IFERROR(+VLOOKUP(Z654,インプットシート!$B:$Z,25,0),"")</f>
        <v/>
      </c>
      <c r="AB654" s="165" t="str">
        <f>IFERROR(+VLOOKUP(Z654,インプットシート!$B:$Z,21,0),"")</f>
        <v/>
      </c>
      <c r="AC654">
        <v>149</v>
      </c>
      <c r="AD654" s="165" t="str">
        <f t="shared" si="187"/>
        <v>3年目借料損料149</v>
      </c>
      <c r="AE654" s="165" t="str">
        <f>IFERROR(+VLOOKUP(AD654,インプットシート!$B:$Z,25,0),"")</f>
        <v/>
      </c>
      <c r="AF654" s="165" t="str">
        <f>IFERROR(+VLOOKUP(AD654,インプットシート!$B:$Z,21,0),"")</f>
        <v/>
      </c>
      <c r="AG654">
        <v>149</v>
      </c>
      <c r="AH654" s="165" t="str">
        <f t="shared" si="188"/>
        <v>3年目印刷製本費149</v>
      </c>
      <c r="AI654" s="165" t="str">
        <f>IFERROR(+VLOOKUP(AH654,インプットシート!$B:$Z,25,0),"")</f>
        <v/>
      </c>
      <c r="AJ654" s="165" t="str">
        <f>IFERROR(+VLOOKUP(AH654,インプットシート!$B:$Z,21,0),"")</f>
        <v/>
      </c>
      <c r="AK654">
        <v>149</v>
      </c>
      <c r="AL654" s="165" t="str">
        <f t="shared" si="189"/>
        <v>3年目通信運搬費149</v>
      </c>
      <c r="AM654" s="165" t="str">
        <f>IFERROR(+VLOOKUP(AL654,インプットシート!$B:$Z,25,0),"")</f>
        <v/>
      </c>
      <c r="AN654" s="165" t="str">
        <f>IFERROR(+VLOOKUP(AL654,インプットシート!$B:$Z,21,0),"")</f>
        <v/>
      </c>
      <c r="AO654">
        <v>149</v>
      </c>
      <c r="AP654" s="165" t="str">
        <f t="shared" si="190"/>
        <v>3年目委託費149</v>
      </c>
      <c r="AQ654" s="165" t="str">
        <f>IFERROR(+VLOOKUP(AP654,インプットシート!$B:$Z,25,0),"")</f>
        <v/>
      </c>
      <c r="AR654" s="165" t="str">
        <f>IFERROR(+VLOOKUP(AP654,インプットシート!$B:$Z,21,0),"")</f>
        <v/>
      </c>
      <c r="AS654">
        <v>149</v>
      </c>
      <c r="AT654" s="165" t="str">
        <f t="shared" si="191"/>
        <v>3年目雑役務費149</v>
      </c>
      <c r="AU654" s="165" t="str">
        <f>IFERROR(+VLOOKUP(AT654,インプットシート!$B:$Z,25,0),"")</f>
        <v/>
      </c>
      <c r="AV654" s="165" t="str">
        <f>IFERROR(+VLOOKUP(AT654,インプットシート!$B:$Z,21,0),"")</f>
        <v/>
      </c>
      <c r="AW654">
        <v>149</v>
      </c>
      <c r="AX654" s="165" t="str">
        <f t="shared" si="192"/>
        <v>3年目保険料149</v>
      </c>
      <c r="AY654" s="165" t="str">
        <f>IFERROR(+VLOOKUP(AX654,インプットシート!$B:$Z,25,0),"")</f>
        <v/>
      </c>
      <c r="AZ654" s="165" t="str">
        <f>IFERROR(+VLOOKUP(AX654,インプットシート!$B:$Z,21,0),"")</f>
        <v/>
      </c>
      <c r="BA654">
        <v>149</v>
      </c>
      <c r="BB654" s="165" t="str">
        <f t="shared" si="193"/>
        <v>3年目その他の経費149</v>
      </c>
      <c r="BC654" s="165" t="str">
        <f>IFERROR(+VLOOKUP(BB654,インプットシート!$B:$Z,25,0),"")</f>
        <v/>
      </c>
      <c r="BD654" s="165" t="str">
        <f>IFERROR(+VLOOKUP(BB654,インプットシート!$B:$Z,21,0),"")</f>
        <v/>
      </c>
      <c r="BE654">
        <v>149</v>
      </c>
      <c r="BF654" s="165" t="str">
        <f t="shared" si="194"/>
        <v>3年目参加費収入149</v>
      </c>
      <c r="BG654" s="165" t="str">
        <f>IFERROR(+VLOOKUP(BF654,インプットシート!$B:$Z,25,0),"")</f>
        <v/>
      </c>
      <c r="BH654" s="165" t="str">
        <f>IFERROR(+VLOOKUP(BF654,インプットシート!$B:$Z,21,0),"")</f>
        <v/>
      </c>
      <c r="BI654">
        <v>149</v>
      </c>
      <c r="BJ654" s="165" t="str">
        <f t="shared" si="195"/>
        <v>3年目寄付金・協賛金収入149</v>
      </c>
      <c r="BK654" s="165" t="str">
        <f>IFERROR(+VLOOKUP(BJ654,インプットシート!$B:$Z,25,0),"")</f>
        <v/>
      </c>
      <c r="BL654" s="165" t="str">
        <f>IFERROR(+VLOOKUP(BJ654,インプットシート!$B:$Z,21,0),"")</f>
        <v/>
      </c>
      <c r="BM654">
        <v>149</v>
      </c>
      <c r="BN654" s="165" t="str">
        <f t="shared" si="196"/>
        <v>3年目一般会計繰入金149</v>
      </c>
      <c r="BO654" s="165" t="str">
        <f>IFERROR(+VLOOKUP(BN654,インプットシート!$B:$Z,25,0),"")</f>
        <v/>
      </c>
      <c r="BP654" s="165" t="str">
        <f>IFERROR(+VLOOKUP(BN654,インプットシート!$B:$Z,21,0),"")</f>
        <v/>
      </c>
      <c r="BQ654">
        <v>149</v>
      </c>
      <c r="BR654" s="165" t="str">
        <f t="shared" si="197"/>
        <v>3年目賃金（職員）149</v>
      </c>
      <c r="BS654" s="165" t="str">
        <f>IFERROR(+VLOOKUP(BR654,インプットシート!$B:$Z,25,0),"")</f>
        <v/>
      </c>
      <c r="BT654" s="165" t="str">
        <f>IFERROR(+VLOOKUP(BR654,インプットシート!$B:$Z,21,0),"")</f>
        <v/>
      </c>
    </row>
    <row r="655" spans="1:72">
      <c r="A655">
        <v>150</v>
      </c>
      <c r="B655" s="165" t="str">
        <f t="shared" si="180"/>
        <v>3年目謝金150</v>
      </c>
      <c r="C655" s="165" t="str">
        <f>IFERROR(+VLOOKUP(B655,インプットシート!$B:$Z,25,0),"")</f>
        <v/>
      </c>
      <c r="D655" s="165" t="str">
        <f>IFERROR(+VLOOKUP(B655,インプットシート!$B:$Z,21,0),"")</f>
        <v/>
      </c>
      <c r="E655">
        <v>150</v>
      </c>
      <c r="F655" s="165" t="str">
        <f t="shared" si="181"/>
        <v>3年目旅費150</v>
      </c>
      <c r="G655" s="165" t="str">
        <f>IFERROR(+VLOOKUP(F655,インプットシート!$B:$Z,25,0),"")</f>
        <v/>
      </c>
      <c r="H655" s="165" t="str">
        <f>IFERROR(+VLOOKUP(F655,インプットシート!$B:$Z,21,0),"")</f>
        <v/>
      </c>
      <c r="I655">
        <v>150</v>
      </c>
      <c r="J655" s="165" t="str">
        <f t="shared" si="182"/>
        <v>3年目賃金（アルバイト）150</v>
      </c>
      <c r="K655" s="165" t="str">
        <f>IFERROR(+VLOOKUP(J655,インプットシート!$B:$Z,25,0),"")</f>
        <v/>
      </c>
      <c r="L655" s="165" t="str">
        <f>IFERROR(+VLOOKUP(J655,インプットシート!$B:$Z,21,0),"")</f>
        <v/>
      </c>
      <c r="M655">
        <v>150</v>
      </c>
      <c r="N655" s="165" t="str">
        <f t="shared" si="183"/>
        <v>3年目家賃150</v>
      </c>
      <c r="O655" s="165" t="str">
        <f>IFERROR(+VLOOKUP(N655,インプットシート!$B:$Z,25,0),"")</f>
        <v/>
      </c>
      <c r="P655" s="165" t="str">
        <f>IFERROR(+VLOOKUP(N655,インプットシート!$B:$Z,21,0),"")</f>
        <v/>
      </c>
      <c r="Q655">
        <v>150</v>
      </c>
      <c r="R655" s="165" t="str">
        <f t="shared" si="184"/>
        <v>3年目光熱水費150</v>
      </c>
      <c r="S655" s="165" t="str">
        <f>IFERROR(+VLOOKUP(R655,インプットシート!$B:$Z,25,0),"")</f>
        <v/>
      </c>
      <c r="T655" s="165" t="str">
        <f>IFERROR(+VLOOKUP(R655,インプットシート!$B:$Z,21,0),"")</f>
        <v/>
      </c>
      <c r="U655">
        <v>150</v>
      </c>
      <c r="V655" s="165" t="str">
        <f t="shared" si="185"/>
        <v>3年目備品購入費150</v>
      </c>
      <c r="W655" s="165" t="str">
        <f>IFERROR(+VLOOKUP(V655,インプットシート!$B:$Z,25,0),"")</f>
        <v/>
      </c>
      <c r="X655" s="165" t="str">
        <f>IFERROR(+VLOOKUP(V655,インプットシート!$B:$Z,21,0),"")</f>
        <v/>
      </c>
      <c r="Y655">
        <v>150</v>
      </c>
      <c r="Z655" s="165" t="str">
        <f t="shared" si="186"/>
        <v>3年目消耗品費150</v>
      </c>
      <c r="AA655" s="165" t="str">
        <f>IFERROR(+VLOOKUP(Z655,インプットシート!$B:$Z,25,0),"")</f>
        <v/>
      </c>
      <c r="AB655" s="165" t="str">
        <f>IFERROR(+VLOOKUP(Z655,インプットシート!$B:$Z,21,0),"")</f>
        <v/>
      </c>
      <c r="AC655">
        <v>150</v>
      </c>
      <c r="AD655" s="165" t="str">
        <f t="shared" si="187"/>
        <v>3年目借料損料150</v>
      </c>
      <c r="AE655" s="165" t="str">
        <f>IFERROR(+VLOOKUP(AD655,インプットシート!$B:$Z,25,0),"")</f>
        <v/>
      </c>
      <c r="AF655" s="165" t="str">
        <f>IFERROR(+VLOOKUP(AD655,インプットシート!$B:$Z,21,0),"")</f>
        <v/>
      </c>
      <c r="AG655">
        <v>150</v>
      </c>
      <c r="AH655" s="165" t="str">
        <f t="shared" si="188"/>
        <v>3年目印刷製本費150</v>
      </c>
      <c r="AI655" s="165" t="str">
        <f>IFERROR(+VLOOKUP(AH655,インプットシート!$B:$Z,25,0),"")</f>
        <v/>
      </c>
      <c r="AJ655" s="165" t="str">
        <f>IFERROR(+VLOOKUP(AH655,インプットシート!$B:$Z,21,0),"")</f>
        <v/>
      </c>
      <c r="AK655">
        <v>150</v>
      </c>
      <c r="AL655" s="165" t="str">
        <f t="shared" si="189"/>
        <v>3年目通信運搬費150</v>
      </c>
      <c r="AM655" s="165" t="str">
        <f>IFERROR(+VLOOKUP(AL655,インプットシート!$B:$Z,25,0),"")</f>
        <v/>
      </c>
      <c r="AN655" s="165" t="str">
        <f>IFERROR(+VLOOKUP(AL655,インプットシート!$B:$Z,21,0),"")</f>
        <v/>
      </c>
      <c r="AO655">
        <v>150</v>
      </c>
      <c r="AP655" s="165" t="str">
        <f t="shared" si="190"/>
        <v>3年目委託費150</v>
      </c>
      <c r="AQ655" s="165" t="str">
        <f>IFERROR(+VLOOKUP(AP655,インプットシート!$B:$Z,25,0),"")</f>
        <v/>
      </c>
      <c r="AR655" s="165" t="str">
        <f>IFERROR(+VLOOKUP(AP655,インプットシート!$B:$Z,21,0),"")</f>
        <v/>
      </c>
      <c r="AS655">
        <v>150</v>
      </c>
      <c r="AT655" s="165" t="str">
        <f t="shared" si="191"/>
        <v>3年目雑役務費150</v>
      </c>
      <c r="AU655" s="165" t="str">
        <f>IFERROR(+VLOOKUP(AT655,インプットシート!$B:$Z,25,0),"")</f>
        <v/>
      </c>
      <c r="AV655" s="165" t="str">
        <f>IFERROR(+VLOOKUP(AT655,インプットシート!$B:$Z,21,0),"")</f>
        <v/>
      </c>
      <c r="AW655">
        <v>150</v>
      </c>
      <c r="AX655" s="165" t="str">
        <f t="shared" si="192"/>
        <v>3年目保険料150</v>
      </c>
      <c r="AY655" s="165" t="str">
        <f>IFERROR(+VLOOKUP(AX655,インプットシート!$B:$Z,25,0),"")</f>
        <v/>
      </c>
      <c r="AZ655" s="165" t="str">
        <f>IFERROR(+VLOOKUP(AX655,インプットシート!$B:$Z,21,0),"")</f>
        <v/>
      </c>
      <c r="BA655">
        <v>150</v>
      </c>
      <c r="BB655" s="165" t="str">
        <f t="shared" si="193"/>
        <v>3年目その他の経費150</v>
      </c>
      <c r="BC655" s="165" t="str">
        <f>IFERROR(+VLOOKUP(BB655,インプットシート!$B:$Z,25,0),"")</f>
        <v/>
      </c>
      <c r="BD655" s="165" t="str">
        <f>IFERROR(+VLOOKUP(BB655,インプットシート!$B:$Z,21,0),"")</f>
        <v/>
      </c>
      <c r="BE655">
        <v>150</v>
      </c>
      <c r="BF655" s="165" t="str">
        <f t="shared" si="194"/>
        <v>3年目参加費収入150</v>
      </c>
      <c r="BG655" s="165" t="str">
        <f>IFERROR(+VLOOKUP(BF655,インプットシート!$B:$Z,25,0),"")</f>
        <v/>
      </c>
      <c r="BH655" s="165" t="str">
        <f>IFERROR(+VLOOKUP(BF655,インプットシート!$B:$Z,21,0),"")</f>
        <v/>
      </c>
      <c r="BI655">
        <v>150</v>
      </c>
      <c r="BJ655" s="165" t="str">
        <f t="shared" si="195"/>
        <v>3年目寄付金・協賛金収入150</v>
      </c>
      <c r="BK655" s="165" t="str">
        <f>IFERROR(+VLOOKUP(BJ655,インプットシート!$B:$Z,25,0),"")</f>
        <v/>
      </c>
      <c r="BL655" s="165" t="str">
        <f>IFERROR(+VLOOKUP(BJ655,インプットシート!$B:$Z,21,0),"")</f>
        <v/>
      </c>
      <c r="BM655">
        <v>150</v>
      </c>
      <c r="BN655" s="165" t="str">
        <f t="shared" si="196"/>
        <v>3年目一般会計繰入金150</v>
      </c>
      <c r="BO655" s="165" t="str">
        <f>IFERROR(+VLOOKUP(BN655,インプットシート!$B:$Z,25,0),"")</f>
        <v/>
      </c>
      <c r="BP655" s="165" t="str">
        <f>IFERROR(+VLOOKUP(BN655,インプットシート!$B:$Z,21,0),"")</f>
        <v/>
      </c>
      <c r="BQ655">
        <v>150</v>
      </c>
      <c r="BR655" s="165" t="str">
        <f t="shared" si="197"/>
        <v>3年目賃金（職員）150</v>
      </c>
      <c r="BS655" s="165" t="str">
        <f>IFERROR(+VLOOKUP(BR655,インプットシート!$B:$Z,25,0),"")</f>
        <v/>
      </c>
      <c r="BT655" s="165" t="str">
        <f>IFERROR(+VLOOKUP(BR655,インプットシート!$B:$Z,21,0),"")</f>
        <v/>
      </c>
    </row>
    <row r="656" spans="1:72">
      <c r="A656">
        <v>151</v>
      </c>
      <c r="B656" s="165" t="str">
        <f t="shared" si="180"/>
        <v>3年目謝金151</v>
      </c>
      <c r="C656" s="165" t="str">
        <f>IFERROR(+VLOOKUP(B656,インプットシート!$B:$Z,25,0),"")</f>
        <v/>
      </c>
      <c r="D656" s="165" t="str">
        <f>IFERROR(+VLOOKUP(B656,インプットシート!$B:$Z,21,0),"")</f>
        <v/>
      </c>
      <c r="E656">
        <v>151</v>
      </c>
      <c r="F656" s="165" t="str">
        <f t="shared" si="181"/>
        <v>3年目旅費151</v>
      </c>
      <c r="G656" s="165" t="str">
        <f>IFERROR(+VLOOKUP(F656,インプットシート!$B:$Z,25,0),"")</f>
        <v/>
      </c>
      <c r="H656" s="165" t="str">
        <f>IFERROR(+VLOOKUP(F656,インプットシート!$B:$Z,21,0),"")</f>
        <v/>
      </c>
      <c r="I656">
        <v>151</v>
      </c>
      <c r="J656" s="165" t="str">
        <f t="shared" si="182"/>
        <v>3年目賃金（アルバイト）151</v>
      </c>
      <c r="K656" s="165" t="str">
        <f>IFERROR(+VLOOKUP(J656,インプットシート!$B:$Z,25,0),"")</f>
        <v/>
      </c>
      <c r="L656" s="165" t="str">
        <f>IFERROR(+VLOOKUP(J656,インプットシート!$B:$Z,21,0),"")</f>
        <v/>
      </c>
      <c r="M656">
        <v>151</v>
      </c>
      <c r="N656" s="165" t="str">
        <f t="shared" si="183"/>
        <v>3年目家賃151</v>
      </c>
      <c r="O656" s="165" t="str">
        <f>IFERROR(+VLOOKUP(N656,インプットシート!$B:$Z,25,0),"")</f>
        <v/>
      </c>
      <c r="P656" s="165" t="str">
        <f>IFERROR(+VLOOKUP(N656,インプットシート!$B:$Z,21,0),"")</f>
        <v/>
      </c>
      <c r="Q656">
        <v>151</v>
      </c>
      <c r="R656" s="165" t="str">
        <f t="shared" si="184"/>
        <v>3年目光熱水費151</v>
      </c>
      <c r="S656" s="165" t="str">
        <f>IFERROR(+VLOOKUP(R656,インプットシート!$B:$Z,25,0),"")</f>
        <v/>
      </c>
      <c r="T656" s="165" t="str">
        <f>IFERROR(+VLOOKUP(R656,インプットシート!$B:$Z,21,0),"")</f>
        <v/>
      </c>
      <c r="U656">
        <v>151</v>
      </c>
      <c r="V656" s="165" t="str">
        <f t="shared" si="185"/>
        <v>3年目備品購入費151</v>
      </c>
      <c r="W656" s="165" t="str">
        <f>IFERROR(+VLOOKUP(V656,インプットシート!$B:$Z,25,0),"")</f>
        <v/>
      </c>
      <c r="X656" s="165" t="str">
        <f>IFERROR(+VLOOKUP(V656,インプットシート!$B:$Z,21,0),"")</f>
        <v/>
      </c>
      <c r="Y656">
        <v>151</v>
      </c>
      <c r="Z656" s="165" t="str">
        <f t="shared" si="186"/>
        <v>3年目消耗品費151</v>
      </c>
      <c r="AA656" s="165" t="str">
        <f>IFERROR(+VLOOKUP(Z656,インプットシート!$B:$Z,25,0),"")</f>
        <v/>
      </c>
      <c r="AB656" s="165" t="str">
        <f>IFERROR(+VLOOKUP(Z656,インプットシート!$B:$Z,21,0),"")</f>
        <v/>
      </c>
      <c r="AC656">
        <v>151</v>
      </c>
      <c r="AD656" s="165" t="str">
        <f t="shared" si="187"/>
        <v>3年目借料損料151</v>
      </c>
      <c r="AE656" s="165" t="str">
        <f>IFERROR(+VLOOKUP(AD656,インプットシート!$B:$Z,25,0),"")</f>
        <v/>
      </c>
      <c r="AF656" s="165" t="str">
        <f>IFERROR(+VLOOKUP(AD656,インプットシート!$B:$Z,21,0),"")</f>
        <v/>
      </c>
      <c r="AG656">
        <v>151</v>
      </c>
      <c r="AH656" s="165" t="str">
        <f t="shared" si="188"/>
        <v>3年目印刷製本費151</v>
      </c>
      <c r="AI656" s="165" t="str">
        <f>IFERROR(+VLOOKUP(AH656,インプットシート!$B:$Z,25,0),"")</f>
        <v/>
      </c>
      <c r="AJ656" s="165" t="str">
        <f>IFERROR(+VLOOKUP(AH656,インプットシート!$B:$Z,21,0),"")</f>
        <v/>
      </c>
      <c r="AK656">
        <v>151</v>
      </c>
      <c r="AL656" s="165" t="str">
        <f t="shared" si="189"/>
        <v>3年目通信運搬費151</v>
      </c>
      <c r="AM656" s="165" t="str">
        <f>IFERROR(+VLOOKUP(AL656,インプットシート!$B:$Z,25,0),"")</f>
        <v/>
      </c>
      <c r="AN656" s="165" t="str">
        <f>IFERROR(+VLOOKUP(AL656,インプットシート!$B:$Z,21,0),"")</f>
        <v/>
      </c>
      <c r="AO656">
        <v>151</v>
      </c>
      <c r="AP656" s="165" t="str">
        <f t="shared" si="190"/>
        <v>3年目委託費151</v>
      </c>
      <c r="AQ656" s="165" t="str">
        <f>IFERROR(+VLOOKUP(AP656,インプットシート!$B:$Z,25,0),"")</f>
        <v/>
      </c>
      <c r="AR656" s="165" t="str">
        <f>IFERROR(+VLOOKUP(AP656,インプットシート!$B:$Z,21,0),"")</f>
        <v/>
      </c>
      <c r="AS656">
        <v>151</v>
      </c>
      <c r="AT656" s="165" t="str">
        <f t="shared" si="191"/>
        <v>3年目雑役務費151</v>
      </c>
      <c r="AU656" s="165" t="str">
        <f>IFERROR(+VLOOKUP(AT656,インプットシート!$B:$Z,25,0),"")</f>
        <v/>
      </c>
      <c r="AV656" s="165" t="str">
        <f>IFERROR(+VLOOKUP(AT656,インプットシート!$B:$Z,21,0),"")</f>
        <v/>
      </c>
      <c r="AW656">
        <v>151</v>
      </c>
      <c r="AX656" s="165" t="str">
        <f t="shared" si="192"/>
        <v>3年目保険料151</v>
      </c>
      <c r="AY656" s="165" t="str">
        <f>IFERROR(+VLOOKUP(AX656,インプットシート!$B:$Z,25,0),"")</f>
        <v/>
      </c>
      <c r="AZ656" s="165" t="str">
        <f>IFERROR(+VLOOKUP(AX656,インプットシート!$B:$Z,21,0),"")</f>
        <v/>
      </c>
      <c r="BA656">
        <v>151</v>
      </c>
      <c r="BB656" s="165" t="str">
        <f t="shared" si="193"/>
        <v>3年目その他の経費151</v>
      </c>
      <c r="BC656" s="165" t="str">
        <f>IFERROR(+VLOOKUP(BB656,インプットシート!$B:$Z,25,0),"")</f>
        <v/>
      </c>
      <c r="BD656" s="165" t="str">
        <f>IFERROR(+VLOOKUP(BB656,インプットシート!$B:$Z,21,0),"")</f>
        <v/>
      </c>
      <c r="BE656">
        <v>151</v>
      </c>
      <c r="BF656" s="165" t="str">
        <f t="shared" si="194"/>
        <v>3年目参加費収入151</v>
      </c>
      <c r="BG656" s="165" t="str">
        <f>IFERROR(+VLOOKUP(BF656,インプットシート!$B:$Z,25,0),"")</f>
        <v/>
      </c>
      <c r="BH656" s="165" t="str">
        <f>IFERROR(+VLOOKUP(BF656,インプットシート!$B:$Z,21,0),"")</f>
        <v/>
      </c>
      <c r="BI656">
        <v>151</v>
      </c>
      <c r="BJ656" s="165" t="str">
        <f t="shared" si="195"/>
        <v>3年目寄付金・協賛金収入151</v>
      </c>
      <c r="BK656" s="165" t="str">
        <f>IFERROR(+VLOOKUP(BJ656,インプットシート!$B:$Z,25,0),"")</f>
        <v/>
      </c>
      <c r="BL656" s="165" t="str">
        <f>IFERROR(+VLOOKUP(BJ656,インプットシート!$B:$Z,21,0),"")</f>
        <v/>
      </c>
      <c r="BM656">
        <v>151</v>
      </c>
      <c r="BN656" s="165" t="str">
        <f t="shared" si="196"/>
        <v>3年目一般会計繰入金151</v>
      </c>
      <c r="BO656" s="165" t="str">
        <f>IFERROR(+VLOOKUP(BN656,インプットシート!$B:$Z,25,0),"")</f>
        <v/>
      </c>
      <c r="BP656" s="165" t="str">
        <f>IFERROR(+VLOOKUP(BN656,インプットシート!$B:$Z,21,0),"")</f>
        <v/>
      </c>
      <c r="BQ656">
        <v>151</v>
      </c>
      <c r="BR656" s="165" t="str">
        <f t="shared" si="197"/>
        <v>3年目賃金（職員）151</v>
      </c>
      <c r="BS656" s="165" t="str">
        <f>IFERROR(+VLOOKUP(BR656,インプットシート!$B:$Z,25,0),"")</f>
        <v/>
      </c>
      <c r="BT656" s="165" t="str">
        <f>IFERROR(+VLOOKUP(BR656,インプットシート!$B:$Z,21,0),"")</f>
        <v/>
      </c>
    </row>
    <row r="657" spans="1:72">
      <c r="A657">
        <v>152</v>
      </c>
      <c r="B657" s="165" t="str">
        <f t="shared" si="180"/>
        <v>3年目謝金152</v>
      </c>
      <c r="C657" s="165" t="str">
        <f>IFERROR(+VLOOKUP(B657,インプットシート!$B:$Z,25,0),"")</f>
        <v/>
      </c>
      <c r="D657" s="165" t="str">
        <f>IFERROR(+VLOOKUP(B657,インプットシート!$B:$Z,21,0),"")</f>
        <v/>
      </c>
      <c r="E657">
        <v>152</v>
      </c>
      <c r="F657" s="165" t="str">
        <f t="shared" si="181"/>
        <v>3年目旅費152</v>
      </c>
      <c r="G657" s="165" t="str">
        <f>IFERROR(+VLOOKUP(F657,インプットシート!$B:$Z,25,0),"")</f>
        <v/>
      </c>
      <c r="H657" s="165" t="str">
        <f>IFERROR(+VLOOKUP(F657,インプットシート!$B:$Z,21,0),"")</f>
        <v/>
      </c>
      <c r="I657">
        <v>152</v>
      </c>
      <c r="J657" s="165" t="str">
        <f t="shared" si="182"/>
        <v>3年目賃金（アルバイト）152</v>
      </c>
      <c r="K657" s="165" t="str">
        <f>IFERROR(+VLOOKUP(J657,インプットシート!$B:$Z,25,0),"")</f>
        <v/>
      </c>
      <c r="L657" s="165" t="str">
        <f>IFERROR(+VLOOKUP(J657,インプットシート!$B:$Z,21,0),"")</f>
        <v/>
      </c>
      <c r="M657">
        <v>152</v>
      </c>
      <c r="N657" s="165" t="str">
        <f t="shared" si="183"/>
        <v>3年目家賃152</v>
      </c>
      <c r="O657" s="165" t="str">
        <f>IFERROR(+VLOOKUP(N657,インプットシート!$B:$Z,25,0),"")</f>
        <v/>
      </c>
      <c r="P657" s="165" t="str">
        <f>IFERROR(+VLOOKUP(N657,インプットシート!$B:$Z,21,0),"")</f>
        <v/>
      </c>
      <c r="Q657">
        <v>152</v>
      </c>
      <c r="R657" s="165" t="str">
        <f t="shared" si="184"/>
        <v>3年目光熱水費152</v>
      </c>
      <c r="S657" s="165" t="str">
        <f>IFERROR(+VLOOKUP(R657,インプットシート!$B:$Z,25,0),"")</f>
        <v/>
      </c>
      <c r="T657" s="165" t="str">
        <f>IFERROR(+VLOOKUP(R657,インプットシート!$B:$Z,21,0),"")</f>
        <v/>
      </c>
      <c r="U657">
        <v>152</v>
      </c>
      <c r="V657" s="165" t="str">
        <f t="shared" si="185"/>
        <v>3年目備品購入費152</v>
      </c>
      <c r="W657" s="165" t="str">
        <f>IFERROR(+VLOOKUP(V657,インプットシート!$B:$Z,25,0),"")</f>
        <v/>
      </c>
      <c r="X657" s="165" t="str">
        <f>IFERROR(+VLOOKUP(V657,インプットシート!$B:$Z,21,0),"")</f>
        <v/>
      </c>
      <c r="Y657">
        <v>152</v>
      </c>
      <c r="Z657" s="165" t="str">
        <f t="shared" si="186"/>
        <v>3年目消耗品費152</v>
      </c>
      <c r="AA657" s="165" t="str">
        <f>IFERROR(+VLOOKUP(Z657,インプットシート!$B:$Z,25,0),"")</f>
        <v/>
      </c>
      <c r="AB657" s="165" t="str">
        <f>IFERROR(+VLOOKUP(Z657,インプットシート!$B:$Z,21,0),"")</f>
        <v/>
      </c>
      <c r="AC657">
        <v>152</v>
      </c>
      <c r="AD657" s="165" t="str">
        <f t="shared" si="187"/>
        <v>3年目借料損料152</v>
      </c>
      <c r="AE657" s="165" t="str">
        <f>IFERROR(+VLOOKUP(AD657,インプットシート!$B:$Z,25,0),"")</f>
        <v/>
      </c>
      <c r="AF657" s="165" t="str">
        <f>IFERROR(+VLOOKUP(AD657,インプットシート!$B:$Z,21,0),"")</f>
        <v/>
      </c>
      <c r="AG657">
        <v>152</v>
      </c>
      <c r="AH657" s="165" t="str">
        <f t="shared" si="188"/>
        <v>3年目印刷製本費152</v>
      </c>
      <c r="AI657" s="165" t="str">
        <f>IFERROR(+VLOOKUP(AH657,インプットシート!$B:$Z,25,0),"")</f>
        <v/>
      </c>
      <c r="AJ657" s="165" t="str">
        <f>IFERROR(+VLOOKUP(AH657,インプットシート!$B:$Z,21,0),"")</f>
        <v/>
      </c>
      <c r="AK657">
        <v>152</v>
      </c>
      <c r="AL657" s="165" t="str">
        <f t="shared" si="189"/>
        <v>3年目通信運搬費152</v>
      </c>
      <c r="AM657" s="165" t="str">
        <f>IFERROR(+VLOOKUP(AL657,インプットシート!$B:$Z,25,0),"")</f>
        <v/>
      </c>
      <c r="AN657" s="165" t="str">
        <f>IFERROR(+VLOOKUP(AL657,インプットシート!$B:$Z,21,0),"")</f>
        <v/>
      </c>
      <c r="AO657">
        <v>152</v>
      </c>
      <c r="AP657" s="165" t="str">
        <f t="shared" si="190"/>
        <v>3年目委託費152</v>
      </c>
      <c r="AQ657" s="165" t="str">
        <f>IFERROR(+VLOOKUP(AP657,インプットシート!$B:$Z,25,0),"")</f>
        <v/>
      </c>
      <c r="AR657" s="165" t="str">
        <f>IFERROR(+VLOOKUP(AP657,インプットシート!$B:$Z,21,0),"")</f>
        <v/>
      </c>
      <c r="AS657">
        <v>152</v>
      </c>
      <c r="AT657" s="165" t="str">
        <f t="shared" si="191"/>
        <v>3年目雑役務費152</v>
      </c>
      <c r="AU657" s="165" t="str">
        <f>IFERROR(+VLOOKUP(AT657,インプットシート!$B:$Z,25,0),"")</f>
        <v/>
      </c>
      <c r="AV657" s="165" t="str">
        <f>IFERROR(+VLOOKUP(AT657,インプットシート!$B:$Z,21,0),"")</f>
        <v/>
      </c>
      <c r="AW657">
        <v>152</v>
      </c>
      <c r="AX657" s="165" t="str">
        <f t="shared" si="192"/>
        <v>3年目保険料152</v>
      </c>
      <c r="AY657" s="165" t="str">
        <f>IFERROR(+VLOOKUP(AX657,インプットシート!$B:$Z,25,0),"")</f>
        <v/>
      </c>
      <c r="AZ657" s="165" t="str">
        <f>IFERROR(+VLOOKUP(AX657,インプットシート!$B:$Z,21,0),"")</f>
        <v/>
      </c>
      <c r="BA657">
        <v>152</v>
      </c>
      <c r="BB657" s="165" t="str">
        <f t="shared" si="193"/>
        <v>3年目その他の経費152</v>
      </c>
      <c r="BC657" s="165" t="str">
        <f>IFERROR(+VLOOKUP(BB657,インプットシート!$B:$Z,25,0),"")</f>
        <v/>
      </c>
      <c r="BD657" s="165" t="str">
        <f>IFERROR(+VLOOKUP(BB657,インプットシート!$B:$Z,21,0),"")</f>
        <v/>
      </c>
      <c r="BE657">
        <v>152</v>
      </c>
      <c r="BF657" s="165" t="str">
        <f t="shared" si="194"/>
        <v>3年目参加費収入152</v>
      </c>
      <c r="BG657" s="165" t="str">
        <f>IFERROR(+VLOOKUP(BF657,インプットシート!$B:$Z,25,0),"")</f>
        <v/>
      </c>
      <c r="BH657" s="165" t="str">
        <f>IFERROR(+VLOOKUP(BF657,インプットシート!$B:$Z,21,0),"")</f>
        <v/>
      </c>
      <c r="BI657">
        <v>152</v>
      </c>
      <c r="BJ657" s="165" t="str">
        <f t="shared" si="195"/>
        <v>3年目寄付金・協賛金収入152</v>
      </c>
      <c r="BK657" s="165" t="str">
        <f>IFERROR(+VLOOKUP(BJ657,インプットシート!$B:$Z,25,0),"")</f>
        <v/>
      </c>
      <c r="BL657" s="165" t="str">
        <f>IFERROR(+VLOOKUP(BJ657,インプットシート!$B:$Z,21,0),"")</f>
        <v/>
      </c>
      <c r="BM657">
        <v>152</v>
      </c>
      <c r="BN657" s="165" t="str">
        <f t="shared" si="196"/>
        <v>3年目一般会計繰入金152</v>
      </c>
      <c r="BO657" s="165" t="str">
        <f>IFERROR(+VLOOKUP(BN657,インプットシート!$B:$Z,25,0),"")</f>
        <v/>
      </c>
      <c r="BP657" s="165" t="str">
        <f>IFERROR(+VLOOKUP(BN657,インプットシート!$B:$Z,21,0),"")</f>
        <v/>
      </c>
      <c r="BQ657">
        <v>152</v>
      </c>
      <c r="BR657" s="165" t="str">
        <f t="shared" si="197"/>
        <v>3年目賃金（職員）152</v>
      </c>
      <c r="BS657" s="165" t="str">
        <f>IFERROR(+VLOOKUP(BR657,インプットシート!$B:$Z,25,0),"")</f>
        <v/>
      </c>
      <c r="BT657" s="165" t="str">
        <f>IFERROR(+VLOOKUP(BR657,インプットシート!$B:$Z,21,0),"")</f>
        <v/>
      </c>
    </row>
    <row r="658" spans="1:72">
      <c r="A658">
        <v>153</v>
      </c>
      <c r="B658" s="165" t="str">
        <f t="shared" si="180"/>
        <v>3年目謝金153</v>
      </c>
      <c r="C658" s="165" t="str">
        <f>IFERROR(+VLOOKUP(B658,インプットシート!$B:$Z,25,0),"")</f>
        <v/>
      </c>
      <c r="D658" s="165" t="str">
        <f>IFERROR(+VLOOKUP(B658,インプットシート!$B:$Z,21,0),"")</f>
        <v/>
      </c>
      <c r="E658">
        <v>153</v>
      </c>
      <c r="F658" s="165" t="str">
        <f t="shared" si="181"/>
        <v>3年目旅費153</v>
      </c>
      <c r="G658" s="165" t="str">
        <f>IFERROR(+VLOOKUP(F658,インプットシート!$B:$Z,25,0),"")</f>
        <v/>
      </c>
      <c r="H658" s="165" t="str">
        <f>IFERROR(+VLOOKUP(F658,インプットシート!$B:$Z,21,0),"")</f>
        <v/>
      </c>
      <c r="I658">
        <v>153</v>
      </c>
      <c r="J658" s="165" t="str">
        <f t="shared" si="182"/>
        <v>3年目賃金（アルバイト）153</v>
      </c>
      <c r="K658" s="165" t="str">
        <f>IFERROR(+VLOOKUP(J658,インプットシート!$B:$Z,25,0),"")</f>
        <v/>
      </c>
      <c r="L658" s="165" t="str">
        <f>IFERROR(+VLOOKUP(J658,インプットシート!$B:$Z,21,0),"")</f>
        <v/>
      </c>
      <c r="M658">
        <v>153</v>
      </c>
      <c r="N658" s="165" t="str">
        <f t="shared" si="183"/>
        <v>3年目家賃153</v>
      </c>
      <c r="O658" s="165" t="str">
        <f>IFERROR(+VLOOKUP(N658,インプットシート!$B:$Z,25,0),"")</f>
        <v/>
      </c>
      <c r="P658" s="165" t="str">
        <f>IFERROR(+VLOOKUP(N658,インプットシート!$B:$Z,21,0),"")</f>
        <v/>
      </c>
      <c r="Q658">
        <v>153</v>
      </c>
      <c r="R658" s="165" t="str">
        <f t="shared" si="184"/>
        <v>3年目光熱水費153</v>
      </c>
      <c r="S658" s="165" t="str">
        <f>IFERROR(+VLOOKUP(R658,インプットシート!$B:$Z,25,0),"")</f>
        <v/>
      </c>
      <c r="T658" s="165" t="str">
        <f>IFERROR(+VLOOKUP(R658,インプットシート!$B:$Z,21,0),"")</f>
        <v/>
      </c>
      <c r="U658">
        <v>153</v>
      </c>
      <c r="V658" s="165" t="str">
        <f t="shared" si="185"/>
        <v>3年目備品購入費153</v>
      </c>
      <c r="W658" s="165" t="str">
        <f>IFERROR(+VLOOKUP(V658,インプットシート!$B:$Z,25,0),"")</f>
        <v/>
      </c>
      <c r="X658" s="165" t="str">
        <f>IFERROR(+VLOOKUP(V658,インプットシート!$B:$Z,21,0),"")</f>
        <v/>
      </c>
      <c r="Y658">
        <v>153</v>
      </c>
      <c r="Z658" s="165" t="str">
        <f t="shared" si="186"/>
        <v>3年目消耗品費153</v>
      </c>
      <c r="AA658" s="165" t="str">
        <f>IFERROR(+VLOOKUP(Z658,インプットシート!$B:$Z,25,0),"")</f>
        <v/>
      </c>
      <c r="AB658" s="165" t="str">
        <f>IFERROR(+VLOOKUP(Z658,インプットシート!$B:$Z,21,0),"")</f>
        <v/>
      </c>
      <c r="AC658">
        <v>153</v>
      </c>
      <c r="AD658" s="165" t="str">
        <f t="shared" si="187"/>
        <v>3年目借料損料153</v>
      </c>
      <c r="AE658" s="165" t="str">
        <f>IFERROR(+VLOOKUP(AD658,インプットシート!$B:$Z,25,0),"")</f>
        <v/>
      </c>
      <c r="AF658" s="165" t="str">
        <f>IFERROR(+VLOOKUP(AD658,インプットシート!$B:$Z,21,0),"")</f>
        <v/>
      </c>
      <c r="AG658">
        <v>153</v>
      </c>
      <c r="AH658" s="165" t="str">
        <f t="shared" si="188"/>
        <v>3年目印刷製本費153</v>
      </c>
      <c r="AI658" s="165" t="str">
        <f>IFERROR(+VLOOKUP(AH658,インプットシート!$B:$Z,25,0),"")</f>
        <v/>
      </c>
      <c r="AJ658" s="165" t="str">
        <f>IFERROR(+VLOOKUP(AH658,インプットシート!$B:$Z,21,0),"")</f>
        <v/>
      </c>
      <c r="AK658">
        <v>153</v>
      </c>
      <c r="AL658" s="165" t="str">
        <f t="shared" si="189"/>
        <v>3年目通信運搬費153</v>
      </c>
      <c r="AM658" s="165" t="str">
        <f>IFERROR(+VLOOKUP(AL658,インプットシート!$B:$Z,25,0),"")</f>
        <v/>
      </c>
      <c r="AN658" s="165" t="str">
        <f>IFERROR(+VLOOKUP(AL658,インプットシート!$B:$Z,21,0),"")</f>
        <v/>
      </c>
      <c r="AO658">
        <v>153</v>
      </c>
      <c r="AP658" s="165" t="str">
        <f t="shared" si="190"/>
        <v>3年目委託費153</v>
      </c>
      <c r="AQ658" s="165" t="str">
        <f>IFERROR(+VLOOKUP(AP658,インプットシート!$B:$Z,25,0),"")</f>
        <v/>
      </c>
      <c r="AR658" s="165" t="str">
        <f>IFERROR(+VLOOKUP(AP658,インプットシート!$B:$Z,21,0),"")</f>
        <v/>
      </c>
      <c r="AS658">
        <v>153</v>
      </c>
      <c r="AT658" s="165" t="str">
        <f t="shared" si="191"/>
        <v>3年目雑役務費153</v>
      </c>
      <c r="AU658" s="165" t="str">
        <f>IFERROR(+VLOOKUP(AT658,インプットシート!$B:$Z,25,0),"")</f>
        <v/>
      </c>
      <c r="AV658" s="165" t="str">
        <f>IFERROR(+VLOOKUP(AT658,インプットシート!$B:$Z,21,0),"")</f>
        <v/>
      </c>
      <c r="AW658">
        <v>153</v>
      </c>
      <c r="AX658" s="165" t="str">
        <f t="shared" si="192"/>
        <v>3年目保険料153</v>
      </c>
      <c r="AY658" s="165" t="str">
        <f>IFERROR(+VLOOKUP(AX658,インプットシート!$B:$Z,25,0),"")</f>
        <v/>
      </c>
      <c r="AZ658" s="165" t="str">
        <f>IFERROR(+VLOOKUP(AX658,インプットシート!$B:$Z,21,0),"")</f>
        <v/>
      </c>
      <c r="BA658">
        <v>153</v>
      </c>
      <c r="BB658" s="165" t="str">
        <f t="shared" si="193"/>
        <v>3年目その他の経費153</v>
      </c>
      <c r="BC658" s="165" t="str">
        <f>IFERROR(+VLOOKUP(BB658,インプットシート!$B:$Z,25,0),"")</f>
        <v/>
      </c>
      <c r="BD658" s="165" t="str">
        <f>IFERROR(+VLOOKUP(BB658,インプットシート!$B:$Z,21,0),"")</f>
        <v/>
      </c>
      <c r="BE658">
        <v>153</v>
      </c>
      <c r="BF658" s="165" t="str">
        <f t="shared" si="194"/>
        <v>3年目参加費収入153</v>
      </c>
      <c r="BG658" s="165" t="str">
        <f>IFERROR(+VLOOKUP(BF658,インプットシート!$B:$Z,25,0),"")</f>
        <v/>
      </c>
      <c r="BH658" s="165" t="str">
        <f>IFERROR(+VLOOKUP(BF658,インプットシート!$B:$Z,21,0),"")</f>
        <v/>
      </c>
      <c r="BI658">
        <v>153</v>
      </c>
      <c r="BJ658" s="165" t="str">
        <f t="shared" si="195"/>
        <v>3年目寄付金・協賛金収入153</v>
      </c>
      <c r="BK658" s="165" t="str">
        <f>IFERROR(+VLOOKUP(BJ658,インプットシート!$B:$Z,25,0),"")</f>
        <v/>
      </c>
      <c r="BL658" s="165" t="str">
        <f>IFERROR(+VLOOKUP(BJ658,インプットシート!$B:$Z,21,0),"")</f>
        <v/>
      </c>
      <c r="BM658">
        <v>153</v>
      </c>
      <c r="BN658" s="165" t="str">
        <f t="shared" si="196"/>
        <v>3年目一般会計繰入金153</v>
      </c>
      <c r="BO658" s="165" t="str">
        <f>IFERROR(+VLOOKUP(BN658,インプットシート!$B:$Z,25,0),"")</f>
        <v/>
      </c>
      <c r="BP658" s="165" t="str">
        <f>IFERROR(+VLOOKUP(BN658,インプットシート!$B:$Z,21,0),"")</f>
        <v/>
      </c>
      <c r="BQ658">
        <v>153</v>
      </c>
      <c r="BR658" s="165" t="str">
        <f t="shared" si="197"/>
        <v>3年目賃金（職員）153</v>
      </c>
      <c r="BS658" s="165" t="str">
        <f>IFERROR(+VLOOKUP(BR658,インプットシート!$B:$Z,25,0),"")</f>
        <v/>
      </c>
      <c r="BT658" s="165" t="str">
        <f>IFERROR(+VLOOKUP(BR658,インプットシート!$B:$Z,21,0),"")</f>
        <v/>
      </c>
    </row>
    <row r="659" spans="1:72">
      <c r="A659">
        <v>154</v>
      </c>
      <c r="B659" s="165" t="str">
        <f t="shared" si="180"/>
        <v>3年目謝金154</v>
      </c>
      <c r="C659" s="165" t="str">
        <f>IFERROR(+VLOOKUP(B659,インプットシート!$B:$Z,25,0),"")</f>
        <v/>
      </c>
      <c r="D659" s="165" t="str">
        <f>IFERROR(+VLOOKUP(B659,インプットシート!$B:$Z,21,0),"")</f>
        <v/>
      </c>
      <c r="E659">
        <v>154</v>
      </c>
      <c r="F659" s="165" t="str">
        <f t="shared" si="181"/>
        <v>3年目旅費154</v>
      </c>
      <c r="G659" s="165" t="str">
        <f>IFERROR(+VLOOKUP(F659,インプットシート!$B:$Z,25,0),"")</f>
        <v/>
      </c>
      <c r="H659" s="165" t="str">
        <f>IFERROR(+VLOOKUP(F659,インプットシート!$B:$Z,21,0),"")</f>
        <v/>
      </c>
      <c r="I659">
        <v>154</v>
      </c>
      <c r="J659" s="165" t="str">
        <f t="shared" si="182"/>
        <v>3年目賃金（アルバイト）154</v>
      </c>
      <c r="K659" s="165" t="str">
        <f>IFERROR(+VLOOKUP(J659,インプットシート!$B:$Z,25,0),"")</f>
        <v/>
      </c>
      <c r="L659" s="165" t="str">
        <f>IFERROR(+VLOOKUP(J659,インプットシート!$B:$Z,21,0),"")</f>
        <v/>
      </c>
      <c r="M659">
        <v>154</v>
      </c>
      <c r="N659" s="165" t="str">
        <f t="shared" si="183"/>
        <v>3年目家賃154</v>
      </c>
      <c r="O659" s="165" t="str">
        <f>IFERROR(+VLOOKUP(N659,インプットシート!$B:$Z,25,0),"")</f>
        <v/>
      </c>
      <c r="P659" s="165" t="str">
        <f>IFERROR(+VLOOKUP(N659,インプットシート!$B:$Z,21,0),"")</f>
        <v/>
      </c>
      <c r="Q659">
        <v>154</v>
      </c>
      <c r="R659" s="165" t="str">
        <f t="shared" si="184"/>
        <v>3年目光熱水費154</v>
      </c>
      <c r="S659" s="165" t="str">
        <f>IFERROR(+VLOOKUP(R659,インプットシート!$B:$Z,25,0),"")</f>
        <v/>
      </c>
      <c r="T659" s="165" t="str">
        <f>IFERROR(+VLOOKUP(R659,インプットシート!$B:$Z,21,0),"")</f>
        <v/>
      </c>
      <c r="U659">
        <v>154</v>
      </c>
      <c r="V659" s="165" t="str">
        <f t="shared" si="185"/>
        <v>3年目備品購入費154</v>
      </c>
      <c r="W659" s="165" t="str">
        <f>IFERROR(+VLOOKUP(V659,インプットシート!$B:$Z,25,0),"")</f>
        <v/>
      </c>
      <c r="X659" s="165" t="str">
        <f>IFERROR(+VLOOKUP(V659,インプットシート!$B:$Z,21,0),"")</f>
        <v/>
      </c>
      <c r="Y659">
        <v>154</v>
      </c>
      <c r="Z659" s="165" t="str">
        <f t="shared" si="186"/>
        <v>3年目消耗品費154</v>
      </c>
      <c r="AA659" s="165" t="str">
        <f>IFERROR(+VLOOKUP(Z659,インプットシート!$B:$Z,25,0),"")</f>
        <v/>
      </c>
      <c r="AB659" s="165" t="str">
        <f>IFERROR(+VLOOKUP(Z659,インプットシート!$B:$Z,21,0),"")</f>
        <v/>
      </c>
      <c r="AC659">
        <v>154</v>
      </c>
      <c r="AD659" s="165" t="str">
        <f t="shared" si="187"/>
        <v>3年目借料損料154</v>
      </c>
      <c r="AE659" s="165" t="str">
        <f>IFERROR(+VLOOKUP(AD659,インプットシート!$B:$Z,25,0),"")</f>
        <v/>
      </c>
      <c r="AF659" s="165" t="str">
        <f>IFERROR(+VLOOKUP(AD659,インプットシート!$B:$Z,21,0),"")</f>
        <v/>
      </c>
      <c r="AG659">
        <v>154</v>
      </c>
      <c r="AH659" s="165" t="str">
        <f t="shared" si="188"/>
        <v>3年目印刷製本費154</v>
      </c>
      <c r="AI659" s="165" t="str">
        <f>IFERROR(+VLOOKUP(AH659,インプットシート!$B:$Z,25,0),"")</f>
        <v/>
      </c>
      <c r="AJ659" s="165" t="str">
        <f>IFERROR(+VLOOKUP(AH659,インプットシート!$B:$Z,21,0),"")</f>
        <v/>
      </c>
      <c r="AK659">
        <v>154</v>
      </c>
      <c r="AL659" s="165" t="str">
        <f t="shared" si="189"/>
        <v>3年目通信運搬費154</v>
      </c>
      <c r="AM659" s="165" t="str">
        <f>IFERROR(+VLOOKUP(AL659,インプットシート!$B:$Z,25,0),"")</f>
        <v/>
      </c>
      <c r="AN659" s="165" t="str">
        <f>IFERROR(+VLOOKUP(AL659,インプットシート!$B:$Z,21,0),"")</f>
        <v/>
      </c>
      <c r="AO659">
        <v>154</v>
      </c>
      <c r="AP659" s="165" t="str">
        <f t="shared" si="190"/>
        <v>3年目委託費154</v>
      </c>
      <c r="AQ659" s="165" t="str">
        <f>IFERROR(+VLOOKUP(AP659,インプットシート!$B:$Z,25,0),"")</f>
        <v/>
      </c>
      <c r="AR659" s="165" t="str">
        <f>IFERROR(+VLOOKUP(AP659,インプットシート!$B:$Z,21,0),"")</f>
        <v/>
      </c>
      <c r="AS659">
        <v>154</v>
      </c>
      <c r="AT659" s="165" t="str">
        <f t="shared" si="191"/>
        <v>3年目雑役務費154</v>
      </c>
      <c r="AU659" s="165" t="str">
        <f>IFERROR(+VLOOKUP(AT659,インプットシート!$B:$Z,25,0),"")</f>
        <v/>
      </c>
      <c r="AV659" s="165" t="str">
        <f>IFERROR(+VLOOKUP(AT659,インプットシート!$B:$Z,21,0),"")</f>
        <v/>
      </c>
      <c r="AW659">
        <v>154</v>
      </c>
      <c r="AX659" s="165" t="str">
        <f t="shared" si="192"/>
        <v>3年目保険料154</v>
      </c>
      <c r="AY659" s="165" t="str">
        <f>IFERROR(+VLOOKUP(AX659,インプットシート!$B:$Z,25,0),"")</f>
        <v/>
      </c>
      <c r="AZ659" s="165" t="str">
        <f>IFERROR(+VLOOKUP(AX659,インプットシート!$B:$Z,21,0),"")</f>
        <v/>
      </c>
      <c r="BA659">
        <v>154</v>
      </c>
      <c r="BB659" s="165" t="str">
        <f t="shared" si="193"/>
        <v>3年目その他の経費154</v>
      </c>
      <c r="BC659" s="165" t="str">
        <f>IFERROR(+VLOOKUP(BB659,インプットシート!$B:$Z,25,0),"")</f>
        <v/>
      </c>
      <c r="BD659" s="165" t="str">
        <f>IFERROR(+VLOOKUP(BB659,インプットシート!$B:$Z,21,0),"")</f>
        <v/>
      </c>
      <c r="BE659">
        <v>154</v>
      </c>
      <c r="BF659" s="165" t="str">
        <f t="shared" si="194"/>
        <v>3年目参加費収入154</v>
      </c>
      <c r="BG659" s="165" t="str">
        <f>IFERROR(+VLOOKUP(BF659,インプットシート!$B:$Z,25,0),"")</f>
        <v/>
      </c>
      <c r="BH659" s="165" t="str">
        <f>IFERROR(+VLOOKUP(BF659,インプットシート!$B:$Z,21,0),"")</f>
        <v/>
      </c>
      <c r="BI659">
        <v>154</v>
      </c>
      <c r="BJ659" s="165" t="str">
        <f t="shared" si="195"/>
        <v>3年目寄付金・協賛金収入154</v>
      </c>
      <c r="BK659" s="165" t="str">
        <f>IFERROR(+VLOOKUP(BJ659,インプットシート!$B:$Z,25,0),"")</f>
        <v/>
      </c>
      <c r="BL659" s="165" t="str">
        <f>IFERROR(+VLOOKUP(BJ659,インプットシート!$B:$Z,21,0),"")</f>
        <v/>
      </c>
      <c r="BM659">
        <v>154</v>
      </c>
      <c r="BN659" s="165" t="str">
        <f t="shared" si="196"/>
        <v>3年目一般会計繰入金154</v>
      </c>
      <c r="BO659" s="165" t="str">
        <f>IFERROR(+VLOOKUP(BN659,インプットシート!$B:$Z,25,0),"")</f>
        <v/>
      </c>
      <c r="BP659" s="165" t="str">
        <f>IFERROR(+VLOOKUP(BN659,インプットシート!$B:$Z,21,0),"")</f>
        <v/>
      </c>
      <c r="BQ659">
        <v>154</v>
      </c>
      <c r="BR659" s="165" t="str">
        <f t="shared" si="197"/>
        <v>3年目賃金（職員）154</v>
      </c>
      <c r="BS659" s="165" t="str">
        <f>IFERROR(+VLOOKUP(BR659,インプットシート!$B:$Z,25,0),"")</f>
        <v/>
      </c>
      <c r="BT659" s="165" t="str">
        <f>IFERROR(+VLOOKUP(BR659,インプットシート!$B:$Z,21,0),"")</f>
        <v/>
      </c>
    </row>
    <row r="660" spans="1:72">
      <c r="A660">
        <v>155</v>
      </c>
      <c r="B660" s="165" t="str">
        <f t="shared" si="180"/>
        <v>3年目謝金155</v>
      </c>
      <c r="C660" s="165" t="str">
        <f>IFERROR(+VLOOKUP(B660,インプットシート!$B:$Z,25,0),"")</f>
        <v/>
      </c>
      <c r="D660" s="165" t="str">
        <f>IFERROR(+VLOOKUP(B660,インプットシート!$B:$Z,21,0),"")</f>
        <v/>
      </c>
      <c r="E660">
        <v>155</v>
      </c>
      <c r="F660" s="165" t="str">
        <f t="shared" si="181"/>
        <v>3年目旅費155</v>
      </c>
      <c r="G660" s="165" t="str">
        <f>IFERROR(+VLOOKUP(F660,インプットシート!$B:$Z,25,0),"")</f>
        <v/>
      </c>
      <c r="H660" s="165" t="str">
        <f>IFERROR(+VLOOKUP(F660,インプットシート!$B:$Z,21,0),"")</f>
        <v/>
      </c>
      <c r="I660">
        <v>155</v>
      </c>
      <c r="J660" s="165" t="str">
        <f t="shared" si="182"/>
        <v>3年目賃金（アルバイト）155</v>
      </c>
      <c r="K660" s="165" t="str">
        <f>IFERROR(+VLOOKUP(J660,インプットシート!$B:$Z,25,0),"")</f>
        <v/>
      </c>
      <c r="L660" s="165" t="str">
        <f>IFERROR(+VLOOKUP(J660,インプットシート!$B:$Z,21,0),"")</f>
        <v/>
      </c>
      <c r="M660">
        <v>155</v>
      </c>
      <c r="N660" s="165" t="str">
        <f t="shared" si="183"/>
        <v>3年目家賃155</v>
      </c>
      <c r="O660" s="165" t="str">
        <f>IFERROR(+VLOOKUP(N660,インプットシート!$B:$Z,25,0),"")</f>
        <v/>
      </c>
      <c r="P660" s="165" t="str">
        <f>IFERROR(+VLOOKUP(N660,インプットシート!$B:$Z,21,0),"")</f>
        <v/>
      </c>
      <c r="Q660">
        <v>155</v>
      </c>
      <c r="R660" s="165" t="str">
        <f t="shared" si="184"/>
        <v>3年目光熱水費155</v>
      </c>
      <c r="S660" s="165" t="str">
        <f>IFERROR(+VLOOKUP(R660,インプットシート!$B:$Z,25,0),"")</f>
        <v/>
      </c>
      <c r="T660" s="165" t="str">
        <f>IFERROR(+VLOOKUP(R660,インプットシート!$B:$Z,21,0),"")</f>
        <v/>
      </c>
      <c r="U660">
        <v>155</v>
      </c>
      <c r="V660" s="165" t="str">
        <f t="shared" si="185"/>
        <v>3年目備品購入費155</v>
      </c>
      <c r="W660" s="165" t="str">
        <f>IFERROR(+VLOOKUP(V660,インプットシート!$B:$Z,25,0),"")</f>
        <v/>
      </c>
      <c r="X660" s="165" t="str">
        <f>IFERROR(+VLOOKUP(V660,インプットシート!$B:$Z,21,0),"")</f>
        <v/>
      </c>
      <c r="Y660">
        <v>155</v>
      </c>
      <c r="Z660" s="165" t="str">
        <f t="shared" si="186"/>
        <v>3年目消耗品費155</v>
      </c>
      <c r="AA660" s="165" t="str">
        <f>IFERROR(+VLOOKUP(Z660,インプットシート!$B:$Z,25,0),"")</f>
        <v/>
      </c>
      <c r="AB660" s="165" t="str">
        <f>IFERROR(+VLOOKUP(Z660,インプットシート!$B:$Z,21,0),"")</f>
        <v/>
      </c>
      <c r="AC660">
        <v>155</v>
      </c>
      <c r="AD660" s="165" t="str">
        <f t="shared" si="187"/>
        <v>3年目借料損料155</v>
      </c>
      <c r="AE660" s="165" t="str">
        <f>IFERROR(+VLOOKUP(AD660,インプットシート!$B:$Z,25,0),"")</f>
        <v/>
      </c>
      <c r="AF660" s="165" t="str">
        <f>IFERROR(+VLOOKUP(AD660,インプットシート!$B:$Z,21,0),"")</f>
        <v/>
      </c>
      <c r="AG660">
        <v>155</v>
      </c>
      <c r="AH660" s="165" t="str">
        <f t="shared" si="188"/>
        <v>3年目印刷製本費155</v>
      </c>
      <c r="AI660" s="165" t="str">
        <f>IFERROR(+VLOOKUP(AH660,インプットシート!$B:$Z,25,0),"")</f>
        <v/>
      </c>
      <c r="AJ660" s="165" t="str">
        <f>IFERROR(+VLOOKUP(AH660,インプットシート!$B:$Z,21,0),"")</f>
        <v/>
      </c>
      <c r="AK660">
        <v>155</v>
      </c>
      <c r="AL660" s="165" t="str">
        <f t="shared" si="189"/>
        <v>3年目通信運搬費155</v>
      </c>
      <c r="AM660" s="165" t="str">
        <f>IFERROR(+VLOOKUP(AL660,インプットシート!$B:$Z,25,0),"")</f>
        <v/>
      </c>
      <c r="AN660" s="165" t="str">
        <f>IFERROR(+VLOOKUP(AL660,インプットシート!$B:$Z,21,0),"")</f>
        <v/>
      </c>
      <c r="AO660">
        <v>155</v>
      </c>
      <c r="AP660" s="165" t="str">
        <f t="shared" si="190"/>
        <v>3年目委託費155</v>
      </c>
      <c r="AQ660" s="165" t="str">
        <f>IFERROR(+VLOOKUP(AP660,インプットシート!$B:$Z,25,0),"")</f>
        <v/>
      </c>
      <c r="AR660" s="165" t="str">
        <f>IFERROR(+VLOOKUP(AP660,インプットシート!$B:$Z,21,0),"")</f>
        <v/>
      </c>
      <c r="AS660">
        <v>155</v>
      </c>
      <c r="AT660" s="165" t="str">
        <f t="shared" si="191"/>
        <v>3年目雑役務費155</v>
      </c>
      <c r="AU660" s="165" t="str">
        <f>IFERROR(+VLOOKUP(AT660,インプットシート!$B:$Z,25,0),"")</f>
        <v/>
      </c>
      <c r="AV660" s="165" t="str">
        <f>IFERROR(+VLOOKUP(AT660,インプットシート!$B:$Z,21,0),"")</f>
        <v/>
      </c>
      <c r="AW660">
        <v>155</v>
      </c>
      <c r="AX660" s="165" t="str">
        <f t="shared" si="192"/>
        <v>3年目保険料155</v>
      </c>
      <c r="AY660" s="165" t="str">
        <f>IFERROR(+VLOOKUP(AX660,インプットシート!$B:$Z,25,0),"")</f>
        <v/>
      </c>
      <c r="AZ660" s="165" t="str">
        <f>IFERROR(+VLOOKUP(AX660,インプットシート!$B:$Z,21,0),"")</f>
        <v/>
      </c>
      <c r="BA660">
        <v>155</v>
      </c>
      <c r="BB660" s="165" t="str">
        <f t="shared" si="193"/>
        <v>3年目その他の経費155</v>
      </c>
      <c r="BC660" s="165" t="str">
        <f>IFERROR(+VLOOKUP(BB660,インプットシート!$B:$Z,25,0),"")</f>
        <v/>
      </c>
      <c r="BD660" s="165" t="str">
        <f>IFERROR(+VLOOKUP(BB660,インプットシート!$B:$Z,21,0),"")</f>
        <v/>
      </c>
      <c r="BE660">
        <v>155</v>
      </c>
      <c r="BF660" s="165" t="str">
        <f t="shared" si="194"/>
        <v>3年目参加費収入155</v>
      </c>
      <c r="BG660" s="165" t="str">
        <f>IFERROR(+VLOOKUP(BF660,インプットシート!$B:$Z,25,0),"")</f>
        <v/>
      </c>
      <c r="BH660" s="165" t="str">
        <f>IFERROR(+VLOOKUP(BF660,インプットシート!$B:$Z,21,0),"")</f>
        <v/>
      </c>
      <c r="BI660">
        <v>155</v>
      </c>
      <c r="BJ660" s="165" t="str">
        <f t="shared" si="195"/>
        <v>3年目寄付金・協賛金収入155</v>
      </c>
      <c r="BK660" s="165" t="str">
        <f>IFERROR(+VLOOKUP(BJ660,インプットシート!$B:$Z,25,0),"")</f>
        <v/>
      </c>
      <c r="BL660" s="165" t="str">
        <f>IFERROR(+VLOOKUP(BJ660,インプットシート!$B:$Z,21,0),"")</f>
        <v/>
      </c>
      <c r="BM660">
        <v>155</v>
      </c>
      <c r="BN660" s="165" t="str">
        <f t="shared" si="196"/>
        <v>3年目一般会計繰入金155</v>
      </c>
      <c r="BO660" s="165" t="str">
        <f>IFERROR(+VLOOKUP(BN660,インプットシート!$B:$Z,25,0),"")</f>
        <v/>
      </c>
      <c r="BP660" s="165" t="str">
        <f>IFERROR(+VLOOKUP(BN660,インプットシート!$B:$Z,21,0),"")</f>
        <v/>
      </c>
      <c r="BQ660">
        <v>155</v>
      </c>
      <c r="BR660" s="165" t="str">
        <f t="shared" si="197"/>
        <v>3年目賃金（職員）155</v>
      </c>
      <c r="BS660" s="165" t="str">
        <f>IFERROR(+VLOOKUP(BR660,インプットシート!$B:$Z,25,0),"")</f>
        <v/>
      </c>
      <c r="BT660" s="165" t="str">
        <f>IFERROR(+VLOOKUP(BR660,インプットシート!$B:$Z,21,0),"")</f>
        <v/>
      </c>
    </row>
    <row r="661" spans="1:72">
      <c r="A661">
        <v>156</v>
      </c>
      <c r="B661" s="165" t="str">
        <f t="shared" si="180"/>
        <v>3年目謝金156</v>
      </c>
      <c r="C661" s="165" t="str">
        <f>IFERROR(+VLOOKUP(B661,インプットシート!$B:$Z,25,0),"")</f>
        <v/>
      </c>
      <c r="D661" s="165" t="str">
        <f>IFERROR(+VLOOKUP(B661,インプットシート!$B:$Z,21,0),"")</f>
        <v/>
      </c>
      <c r="E661">
        <v>156</v>
      </c>
      <c r="F661" s="165" t="str">
        <f t="shared" si="181"/>
        <v>3年目旅費156</v>
      </c>
      <c r="G661" s="165" t="str">
        <f>IFERROR(+VLOOKUP(F661,インプットシート!$B:$Z,25,0),"")</f>
        <v/>
      </c>
      <c r="H661" s="165" t="str">
        <f>IFERROR(+VLOOKUP(F661,インプットシート!$B:$Z,21,0),"")</f>
        <v/>
      </c>
      <c r="I661">
        <v>156</v>
      </c>
      <c r="J661" s="165" t="str">
        <f t="shared" si="182"/>
        <v>3年目賃金（アルバイト）156</v>
      </c>
      <c r="K661" s="165" t="str">
        <f>IFERROR(+VLOOKUP(J661,インプットシート!$B:$Z,25,0),"")</f>
        <v/>
      </c>
      <c r="L661" s="165" t="str">
        <f>IFERROR(+VLOOKUP(J661,インプットシート!$B:$Z,21,0),"")</f>
        <v/>
      </c>
      <c r="M661">
        <v>156</v>
      </c>
      <c r="N661" s="165" t="str">
        <f t="shared" si="183"/>
        <v>3年目家賃156</v>
      </c>
      <c r="O661" s="165" t="str">
        <f>IFERROR(+VLOOKUP(N661,インプットシート!$B:$Z,25,0),"")</f>
        <v/>
      </c>
      <c r="P661" s="165" t="str">
        <f>IFERROR(+VLOOKUP(N661,インプットシート!$B:$Z,21,0),"")</f>
        <v/>
      </c>
      <c r="Q661">
        <v>156</v>
      </c>
      <c r="R661" s="165" t="str">
        <f t="shared" si="184"/>
        <v>3年目光熱水費156</v>
      </c>
      <c r="S661" s="165" t="str">
        <f>IFERROR(+VLOOKUP(R661,インプットシート!$B:$Z,25,0),"")</f>
        <v/>
      </c>
      <c r="T661" s="165" t="str">
        <f>IFERROR(+VLOOKUP(R661,インプットシート!$B:$Z,21,0),"")</f>
        <v/>
      </c>
      <c r="U661">
        <v>156</v>
      </c>
      <c r="V661" s="165" t="str">
        <f t="shared" si="185"/>
        <v>3年目備品購入費156</v>
      </c>
      <c r="W661" s="165" t="str">
        <f>IFERROR(+VLOOKUP(V661,インプットシート!$B:$Z,25,0),"")</f>
        <v/>
      </c>
      <c r="X661" s="165" t="str">
        <f>IFERROR(+VLOOKUP(V661,インプットシート!$B:$Z,21,0),"")</f>
        <v/>
      </c>
      <c r="Y661">
        <v>156</v>
      </c>
      <c r="Z661" s="165" t="str">
        <f t="shared" si="186"/>
        <v>3年目消耗品費156</v>
      </c>
      <c r="AA661" s="165" t="str">
        <f>IFERROR(+VLOOKUP(Z661,インプットシート!$B:$Z,25,0),"")</f>
        <v/>
      </c>
      <c r="AB661" s="165" t="str">
        <f>IFERROR(+VLOOKUP(Z661,インプットシート!$B:$Z,21,0),"")</f>
        <v/>
      </c>
      <c r="AC661">
        <v>156</v>
      </c>
      <c r="AD661" s="165" t="str">
        <f t="shared" si="187"/>
        <v>3年目借料損料156</v>
      </c>
      <c r="AE661" s="165" t="str">
        <f>IFERROR(+VLOOKUP(AD661,インプットシート!$B:$Z,25,0),"")</f>
        <v/>
      </c>
      <c r="AF661" s="165" t="str">
        <f>IFERROR(+VLOOKUP(AD661,インプットシート!$B:$Z,21,0),"")</f>
        <v/>
      </c>
      <c r="AG661">
        <v>156</v>
      </c>
      <c r="AH661" s="165" t="str">
        <f t="shared" si="188"/>
        <v>3年目印刷製本費156</v>
      </c>
      <c r="AI661" s="165" t="str">
        <f>IFERROR(+VLOOKUP(AH661,インプットシート!$B:$Z,25,0),"")</f>
        <v/>
      </c>
      <c r="AJ661" s="165" t="str">
        <f>IFERROR(+VLOOKUP(AH661,インプットシート!$B:$Z,21,0),"")</f>
        <v/>
      </c>
      <c r="AK661">
        <v>156</v>
      </c>
      <c r="AL661" s="165" t="str">
        <f t="shared" si="189"/>
        <v>3年目通信運搬費156</v>
      </c>
      <c r="AM661" s="165" t="str">
        <f>IFERROR(+VLOOKUP(AL661,インプットシート!$B:$Z,25,0),"")</f>
        <v/>
      </c>
      <c r="AN661" s="165" t="str">
        <f>IFERROR(+VLOOKUP(AL661,インプットシート!$B:$Z,21,0),"")</f>
        <v/>
      </c>
      <c r="AO661">
        <v>156</v>
      </c>
      <c r="AP661" s="165" t="str">
        <f t="shared" si="190"/>
        <v>3年目委託費156</v>
      </c>
      <c r="AQ661" s="165" t="str">
        <f>IFERROR(+VLOOKUP(AP661,インプットシート!$B:$Z,25,0),"")</f>
        <v/>
      </c>
      <c r="AR661" s="165" t="str">
        <f>IFERROR(+VLOOKUP(AP661,インプットシート!$B:$Z,21,0),"")</f>
        <v/>
      </c>
      <c r="AS661">
        <v>156</v>
      </c>
      <c r="AT661" s="165" t="str">
        <f t="shared" si="191"/>
        <v>3年目雑役務費156</v>
      </c>
      <c r="AU661" s="165" t="str">
        <f>IFERROR(+VLOOKUP(AT661,インプットシート!$B:$Z,25,0),"")</f>
        <v/>
      </c>
      <c r="AV661" s="165" t="str">
        <f>IFERROR(+VLOOKUP(AT661,インプットシート!$B:$Z,21,0),"")</f>
        <v/>
      </c>
      <c r="AW661">
        <v>156</v>
      </c>
      <c r="AX661" s="165" t="str">
        <f t="shared" si="192"/>
        <v>3年目保険料156</v>
      </c>
      <c r="AY661" s="165" t="str">
        <f>IFERROR(+VLOOKUP(AX661,インプットシート!$B:$Z,25,0),"")</f>
        <v/>
      </c>
      <c r="AZ661" s="165" t="str">
        <f>IFERROR(+VLOOKUP(AX661,インプットシート!$B:$Z,21,0),"")</f>
        <v/>
      </c>
      <c r="BA661">
        <v>156</v>
      </c>
      <c r="BB661" s="165" t="str">
        <f t="shared" si="193"/>
        <v>3年目その他の経費156</v>
      </c>
      <c r="BC661" s="165" t="str">
        <f>IFERROR(+VLOOKUP(BB661,インプットシート!$B:$Z,25,0),"")</f>
        <v/>
      </c>
      <c r="BD661" s="165" t="str">
        <f>IFERROR(+VLOOKUP(BB661,インプットシート!$B:$Z,21,0),"")</f>
        <v/>
      </c>
      <c r="BE661">
        <v>156</v>
      </c>
      <c r="BF661" s="165" t="str">
        <f t="shared" si="194"/>
        <v>3年目参加費収入156</v>
      </c>
      <c r="BG661" s="165" t="str">
        <f>IFERROR(+VLOOKUP(BF661,インプットシート!$B:$Z,25,0),"")</f>
        <v/>
      </c>
      <c r="BH661" s="165" t="str">
        <f>IFERROR(+VLOOKUP(BF661,インプットシート!$B:$Z,21,0),"")</f>
        <v/>
      </c>
      <c r="BI661">
        <v>156</v>
      </c>
      <c r="BJ661" s="165" t="str">
        <f t="shared" si="195"/>
        <v>3年目寄付金・協賛金収入156</v>
      </c>
      <c r="BK661" s="165" t="str">
        <f>IFERROR(+VLOOKUP(BJ661,インプットシート!$B:$Z,25,0),"")</f>
        <v/>
      </c>
      <c r="BL661" s="165" t="str">
        <f>IFERROR(+VLOOKUP(BJ661,インプットシート!$B:$Z,21,0),"")</f>
        <v/>
      </c>
      <c r="BM661">
        <v>156</v>
      </c>
      <c r="BN661" s="165" t="str">
        <f t="shared" si="196"/>
        <v>3年目一般会計繰入金156</v>
      </c>
      <c r="BO661" s="165" t="str">
        <f>IFERROR(+VLOOKUP(BN661,インプットシート!$B:$Z,25,0),"")</f>
        <v/>
      </c>
      <c r="BP661" s="165" t="str">
        <f>IFERROR(+VLOOKUP(BN661,インプットシート!$B:$Z,21,0),"")</f>
        <v/>
      </c>
      <c r="BQ661">
        <v>156</v>
      </c>
      <c r="BR661" s="165" t="str">
        <f t="shared" si="197"/>
        <v>3年目賃金（職員）156</v>
      </c>
      <c r="BS661" s="165" t="str">
        <f>IFERROR(+VLOOKUP(BR661,インプットシート!$B:$Z,25,0),"")</f>
        <v/>
      </c>
      <c r="BT661" s="165" t="str">
        <f>IFERROR(+VLOOKUP(BR661,インプットシート!$B:$Z,21,0),"")</f>
        <v/>
      </c>
    </row>
    <row r="662" spans="1:72">
      <c r="A662">
        <v>157</v>
      </c>
      <c r="B662" s="165" t="str">
        <f t="shared" si="180"/>
        <v>3年目謝金157</v>
      </c>
      <c r="C662" s="165" t="str">
        <f>IFERROR(+VLOOKUP(B662,インプットシート!$B:$Z,25,0),"")</f>
        <v/>
      </c>
      <c r="D662" s="165" t="str">
        <f>IFERROR(+VLOOKUP(B662,インプットシート!$B:$Z,21,0),"")</f>
        <v/>
      </c>
      <c r="E662">
        <v>157</v>
      </c>
      <c r="F662" s="165" t="str">
        <f t="shared" si="181"/>
        <v>3年目旅費157</v>
      </c>
      <c r="G662" s="165" t="str">
        <f>IFERROR(+VLOOKUP(F662,インプットシート!$B:$Z,25,0),"")</f>
        <v/>
      </c>
      <c r="H662" s="165" t="str">
        <f>IFERROR(+VLOOKUP(F662,インプットシート!$B:$Z,21,0),"")</f>
        <v/>
      </c>
      <c r="I662">
        <v>157</v>
      </c>
      <c r="J662" s="165" t="str">
        <f t="shared" si="182"/>
        <v>3年目賃金（アルバイト）157</v>
      </c>
      <c r="K662" s="165" t="str">
        <f>IFERROR(+VLOOKUP(J662,インプットシート!$B:$Z,25,0),"")</f>
        <v/>
      </c>
      <c r="L662" s="165" t="str">
        <f>IFERROR(+VLOOKUP(J662,インプットシート!$B:$Z,21,0),"")</f>
        <v/>
      </c>
      <c r="M662">
        <v>157</v>
      </c>
      <c r="N662" s="165" t="str">
        <f t="shared" si="183"/>
        <v>3年目家賃157</v>
      </c>
      <c r="O662" s="165" t="str">
        <f>IFERROR(+VLOOKUP(N662,インプットシート!$B:$Z,25,0),"")</f>
        <v/>
      </c>
      <c r="P662" s="165" t="str">
        <f>IFERROR(+VLOOKUP(N662,インプットシート!$B:$Z,21,0),"")</f>
        <v/>
      </c>
      <c r="Q662">
        <v>157</v>
      </c>
      <c r="R662" s="165" t="str">
        <f t="shared" si="184"/>
        <v>3年目光熱水費157</v>
      </c>
      <c r="S662" s="165" t="str">
        <f>IFERROR(+VLOOKUP(R662,インプットシート!$B:$Z,25,0),"")</f>
        <v/>
      </c>
      <c r="T662" s="165" t="str">
        <f>IFERROR(+VLOOKUP(R662,インプットシート!$B:$Z,21,0),"")</f>
        <v/>
      </c>
      <c r="U662">
        <v>157</v>
      </c>
      <c r="V662" s="165" t="str">
        <f t="shared" si="185"/>
        <v>3年目備品購入費157</v>
      </c>
      <c r="W662" s="165" t="str">
        <f>IFERROR(+VLOOKUP(V662,インプットシート!$B:$Z,25,0),"")</f>
        <v/>
      </c>
      <c r="X662" s="165" t="str">
        <f>IFERROR(+VLOOKUP(V662,インプットシート!$B:$Z,21,0),"")</f>
        <v/>
      </c>
      <c r="Y662">
        <v>157</v>
      </c>
      <c r="Z662" s="165" t="str">
        <f t="shared" si="186"/>
        <v>3年目消耗品費157</v>
      </c>
      <c r="AA662" s="165" t="str">
        <f>IFERROR(+VLOOKUP(Z662,インプットシート!$B:$Z,25,0),"")</f>
        <v/>
      </c>
      <c r="AB662" s="165" t="str">
        <f>IFERROR(+VLOOKUP(Z662,インプットシート!$B:$Z,21,0),"")</f>
        <v/>
      </c>
      <c r="AC662">
        <v>157</v>
      </c>
      <c r="AD662" s="165" t="str">
        <f t="shared" si="187"/>
        <v>3年目借料損料157</v>
      </c>
      <c r="AE662" s="165" t="str">
        <f>IFERROR(+VLOOKUP(AD662,インプットシート!$B:$Z,25,0),"")</f>
        <v/>
      </c>
      <c r="AF662" s="165" t="str">
        <f>IFERROR(+VLOOKUP(AD662,インプットシート!$B:$Z,21,0),"")</f>
        <v/>
      </c>
      <c r="AG662">
        <v>157</v>
      </c>
      <c r="AH662" s="165" t="str">
        <f t="shared" si="188"/>
        <v>3年目印刷製本費157</v>
      </c>
      <c r="AI662" s="165" t="str">
        <f>IFERROR(+VLOOKUP(AH662,インプットシート!$B:$Z,25,0),"")</f>
        <v/>
      </c>
      <c r="AJ662" s="165" t="str">
        <f>IFERROR(+VLOOKUP(AH662,インプットシート!$B:$Z,21,0),"")</f>
        <v/>
      </c>
      <c r="AK662">
        <v>157</v>
      </c>
      <c r="AL662" s="165" t="str">
        <f t="shared" si="189"/>
        <v>3年目通信運搬費157</v>
      </c>
      <c r="AM662" s="165" t="str">
        <f>IFERROR(+VLOOKUP(AL662,インプットシート!$B:$Z,25,0),"")</f>
        <v/>
      </c>
      <c r="AN662" s="165" t="str">
        <f>IFERROR(+VLOOKUP(AL662,インプットシート!$B:$Z,21,0),"")</f>
        <v/>
      </c>
      <c r="AO662">
        <v>157</v>
      </c>
      <c r="AP662" s="165" t="str">
        <f t="shared" si="190"/>
        <v>3年目委託費157</v>
      </c>
      <c r="AQ662" s="165" t="str">
        <f>IFERROR(+VLOOKUP(AP662,インプットシート!$B:$Z,25,0),"")</f>
        <v/>
      </c>
      <c r="AR662" s="165" t="str">
        <f>IFERROR(+VLOOKUP(AP662,インプットシート!$B:$Z,21,0),"")</f>
        <v/>
      </c>
      <c r="AS662">
        <v>157</v>
      </c>
      <c r="AT662" s="165" t="str">
        <f t="shared" si="191"/>
        <v>3年目雑役務費157</v>
      </c>
      <c r="AU662" s="165" t="str">
        <f>IFERROR(+VLOOKUP(AT662,インプットシート!$B:$Z,25,0),"")</f>
        <v/>
      </c>
      <c r="AV662" s="165" t="str">
        <f>IFERROR(+VLOOKUP(AT662,インプットシート!$B:$Z,21,0),"")</f>
        <v/>
      </c>
      <c r="AW662">
        <v>157</v>
      </c>
      <c r="AX662" s="165" t="str">
        <f t="shared" si="192"/>
        <v>3年目保険料157</v>
      </c>
      <c r="AY662" s="165" t="str">
        <f>IFERROR(+VLOOKUP(AX662,インプットシート!$B:$Z,25,0),"")</f>
        <v/>
      </c>
      <c r="AZ662" s="165" t="str">
        <f>IFERROR(+VLOOKUP(AX662,インプットシート!$B:$Z,21,0),"")</f>
        <v/>
      </c>
      <c r="BA662">
        <v>157</v>
      </c>
      <c r="BB662" s="165" t="str">
        <f t="shared" si="193"/>
        <v>3年目その他の経費157</v>
      </c>
      <c r="BC662" s="165" t="str">
        <f>IFERROR(+VLOOKUP(BB662,インプットシート!$B:$Z,25,0),"")</f>
        <v/>
      </c>
      <c r="BD662" s="165" t="str">
        <f>IFERROR(+VLOOKUP(BB662,インプットシート!$B:$Z,21,0),"")</f>
        <v/>
      </c>
      <c r="BE662">
        <v>157</v>
      </c>
      <c r="BF662" s="165" t="str">
        <f t="shared" si="194"/>
        <v>3年目参加費収入157</v>
      </c>
      <c r="BG662" s="165" t="str">
        <f>IFERROR(+VLOOKUP(BF662,インプットシート!$B:$Z,25,0),"")</f>
        <v/>
      </c>
      <c r="BH662" s="165" t="str">
        <f>IFERROR(+VLOOKUP(BF662,インプットシート!$B:$Z,21,0),"")</f>
        <v/>
      </c>
      <c r="BI662">
        <v>157</v>
      </c>
      <c r="BJ662" s="165" t="str">
        <f t="shared" si="195"/>
        <v>3年目寄付金・協賛金収入157</v>
      </c>
      <c r="BK662" s="165" t="str">
        <f>IFERROR(+VLOOKUP(BJ662,インプットシート!$B:$Z,25,0),"")</f>
        <v/>
      </c>
      <c r="BL662" s="165" t="str">
        <f>IFERROR(+VLOOKUP(BJ662,インプットシート!$B:$Z,21,0),"")</f>
        <v/>
      </c>
      <c r="BM662">
        <v>157</v>
      </c>
      <c r="BN662" s="165" t="str">
        <f t="shared" si="196"/>
        <v>3年目一般会計繰入金157</v>
      </c>
      <c r="BO662" s="165" t="str">
        <f>IFERROR(+VLOOKUP(BN662,インプットシート!$B:$Z,25,0),"")</f>
        <v/>
      </c>
      <c r="BP662" s="165" t="str">
        <f>IFERROR(+VLOOKUP(BN662,インプットシート!$B:$Z,21,0),"")</f>
        <v/>
      </c>
      <c r="BQ662">
        <v>157</v>
      </c>
      <c r="BR662" s="165" t="str">
        <f t="shared" si="197"/>
        <v>3年目賃金（職員）157</v>
      </c>
      <c r="BS662" s="165" t="str">
        <f>IFERROR(+VLOOKUP(BR662,インプットシート!$B:$Z,25,0),"")</f>
        <v/>
      </c>
      <c r="BT662" s="165" t="str">
        <f>IFERROR(+VLOOKUP(BR662,インプットシート!$B:$Z,21,0),"")</f>
        <v/>
      </c>
    </row>
    <row r="663" spans="1:72">
      <c r="A663">
        <v>158</v>
      </c>
      <c r="B663" s="165" t="str">
        <f t="shared" si="180"/>
        <v>3年目謝金158</v>
      </c>
      <c r="C663" s="165" t="str">
        <f>IFERROR(+VLOOKUP(B663,インプットシート!$B:$Z,25,0),"")</f>
        <v/>
      </c>
      <c r="D663" s="165" t="str">
        <f>IFERROR(+VLOOKUP(B663,インプットシート!$B:$Z,21,0),"")</f>
        <v/>
      </c>
      <c r="E663">
        <v>158</v>
      </c>
      <c r="F663" s="165" t="str">
        <f t="shared" si="181"/>
        <v>3年目旅費158</v>
      </c>
      <c r="G663" s="165" t="str">
        <f>IFERROR(+VLOOKUP(F663,インプットシート!$B:$Z,25,0),"")</f>
        <v/>
      </c>
      <c r="H663" s="165" t="str">
        <f>IFERROR(+VLOOKUP(F663,インプットシート!$B:$Z,21,0),"")</f>
        <v/>
      </c>
      <c r="I663">
        <v>158</v>
      </c>
      <c r="J663" s="165" t="str">
        <f t="shared" si="182"/>
        <v>3年目賃金（アルバイト）158</v>
      </c>
      <c r="K663" s="165" t="str">
        <f>IFERROR(+VLOOKUP(J663,インプットシート!$B:$Z,25,0),"")</f>
        <v/>
      </c>
      <c r="L663" s="165" t="str">
        <f>IFERROR(+VLOOKUP(J663,インプットシート!$B:$Z,21,0),"")</f>
        <v/>
      </c>
      <c r="M663">
        <v>158</v>
      </c>
      <c r="N663" s="165" t="str">
        <f t="shared" si="183"/>
        <v>3年目家賃158</v>
      </c>
      <c r="O663" s="165" t="str">
        <f>IFERROR(+VLOOKUP(N663,インプットシート!$B:$Z,25,0),"")</f>
        <v/>
      </c>
      <c r="P663" s="165" t="str">
        <f>IFERROR(+VLOOKUP(N663,インプットシート!$B:$Z,21,0),"")</f>
        <v/>
      </c>
      <c r="Q663">
        <v>158</v>
      </c>
      <c r="R663" s="165" t="str">
        <f t="shared" si="184"/>
        <v>3年目光熱水費158</v>
      </c>
      <c r="S663" s="165" t="str">
        <f>IFERROR(+VLOOKUP(R663,インプットシート!$B:$Z,25,0),"")</f>
        <v/>
      </c>
      <c r="T663" s="165" t="str">
        <f>IFERROR(+VLOOKUP(R663,インプットシート!$B:$Z,21,0),"")</f>
        <v/>
      </c>
      <c r="U663">
        <v>158</v>
      </c>
      <c r="V663" s="165" t="str">
        <f t="shared" si="185"/>
        <v>3年目備品購入費158</v>
      </c>
      <c r="W663" s="165" t="str">
        <f>IFERROR(+VLOOKUP(V663,インプットシート!$B:$Z,25,0),"")</f>
        <v/>
      </c>
      <c r="X663" s="165" t="str">
        <f>IFERROR(+VLOOKUP(V663,インプットシート!$B:$Z,21,0),"")</f>
        <v/>
      </c>
      <c r="Y663">
        <v>158</v>
      </c>
      <c r="Z663" s="165" t="str">
        <f t="shared" si="186"/>
        <v>3年目消耗品費158</v>
      </c>
      <c r="AA663" s="165" t="str">
        <f>IFERROR(+VLOOKUP(Z663,インプットシート!$B:$Z,25,0),"")</f>
        <v/>
      </c>
      <c r="AB663" s="165" t="str">
        <f>IFERROR(+VLOOKUP(Z663,インプットシート!$B:$Z,21,0),"")</f>
        <v/>
      </c>
      <c r="AC663">
        <v>158</v>
      </c>
      <c r="AD663" s="165" t="str">
        <f t="shared" si="187"/>
        <v>3年目借料損料158</v>
      </c>
      <c r="AE663" s="165" t="str">
        <f>IFERROR(+VLOOKUP(AD663,インプットシート!$B:$Z,25,0),"")</f>
        <v/>
      </c>
      <c r="AF663" s="165" t="str">
        <f>IFERROR(+VLOOKUP(AD663,インプットシート!$B:$Z,21,0),"")</f>
        <v/>
      </c>
      <c r="AG663">
        <v>158</v>
      </c>
      <c r="AH663" s="165" t="str">
        <f t="shared" si="188"/>
        <v>3年目印刷製本費158</v>
      </c>
      <c r="AI663" s="165" t="str">
        <f>IFERROR(+VLOOKUP(AH663,インプットシート!$B:$Z,25,0),"")</f>
        <v/>
      </c>
      <c r="AJ663" s="165" t="str">
        <f>IFERROR(+VLOOKUP(AH663,インプットシート!$B:$Z,21,0),"")</f>
        <v/>
      </c>
      <c r="AK663">
        <v>158</v>
      </c>
      <c r="AL663" s="165" t="str">
        <f t="shared" si="189"/>
        <v>3年目通信運搬費158</v>
      </c>
      <c r="AM663" s="165" t="str">
        <f>IFERROR(+VLOOKUP(AL663,インプットシート!$B:$Z,25,0),"")</f>
        <v/>
      </c>
      <c r="AN663" s="165" t="str">
        <f>IFERROR(+VLOOKUP(AL663,インプットシート!$B:$Z,21,0),"")</f>
        <v/>
      </c>
      <c r="AO663">
        <v>158</v>
      </c>
      <c r="AP663" s="165" t="str">
        <f t="shared" si="190"/>
        <v>3年目委託費158</v>
      </c>
      <c r="AQ663" s="165" t="str">
        <f>IFERROR(+VLOOKUP(AP663,インプットシート!$B:$Z,25,0),"")</f>
        <v/>
      </c>
      <c r="AR663" s="165" t="str">
        <f>IFERROR(+VLOOKUP(AP663,インプットシート!$B:$Z,21,0),"")</f>
        <v/>
      </c>
      <c r="AS663">
        <v>158</v>
      </c>
      <c r="AT663" s="165" t="str">
        <f t="shared" si="191"/>
        <v>3年目雑役務費158</v>
      </c>
      <c r="AU663" s="165" t="str">
        <f>IFERROR(+VLOOKUP(AT663,インプットシート!$B:$Z,25,0),"")</f>
        <v/>
      </c>
      <c r="AV663" s="165" t="str">
        <f>IFERROR(+VLOOKUP(AT663,インプットシート!$B:$Z,21,0),"")</f>
        <v/>
      </c>
      <c r="AW663">
        <v>158</v>
      </c>
      <c r="AX663" s="165" t="str">
        <f t="shared" si="192"/>
        <v>3年目保険料158</v>
      </c>
      <c r="AY663" s="165" t="str">
        <f>IFERROR(+VLOOKUP(AX663,インプットシート!$B:$Z,25,0),"")</f>
        <v/>
      </c>
      <c r="AZ663" s="165" t="str">
        <f>IFERROR(+VLOOKUP(AX663,インプットシート!$B:$Z,21,0),"")</f>
        <v/>
      </c>
      <c r="BA663">
        <v>158</v>
      </c>
      <c r="BB663" s="165" t="str">
        <f t="shared" si="193"/>
        <v>3年目その他の経費158</v>
      </c>
      <c r="BC663" s="165" t="str">
        <f>IFERROR(+VLOOKUP(BB663,インプットシート!$B:$Z,25,0),"")</f>
        <v/>
      </c>
      <c r="BD663" s="165" t="str">
        <f>IFERROR(+VLOOKUP(BB663,インプットシート!$B:$Z,21,0),"")</f>
        <v/>
      </c>
      <c r="BE663">
        <v>158</v>
      </c>
      <c r="BF663" s="165" t="str">
        <f t="shared" si="194"/>
        <v>3年目参加費収入158</v>
      </c>
      <c r="BG663" s="165" t="str">
        <f>IFERROR(+VLOOKUP(BF663,インプットシート!$B:$Z,25,0),"")</f>
        <v/>
      </c>
      <c r="BH663" s="165" t="str">
        <f>IFERROR(+VLOOKUP(BF663,インプットシート!$B:$Z,21,0),"")</f>
        <v/>
      </c>
      <c r="BI663">
        <v>158</v>
      </c>
      <c r="BJ663" s="165" t="str">
        <f t="shared" si="195"/>
        <v>3年目寄付金・協賛金収入158</v>
      </c>
      <c r="BK663" s="165" t="str">
        <f>IFERROR(+VLOOKUP(BJ663,インプットシート!$B:$Z,25,0),"")</f>
        <v/>
      </c>
      <c r="BL663" s="165" t="str">
        <f>IFERROR(+VLOOKUP(BJ663,インプットシート!$B:$Z,21,0),"")</f>
        <v/>
      </c>
      <c r="BM663">
        <v>158</v>
      </c>
      <c r="BN663" s="165" t="str">
        <f t="shared" si="196"/>
        <v>3年目一般会計繰入金158</v>
      </c>
      <c r="BO663" s="165" t="str">
        <f>IFERROR(+VLOOKUP(BN663,インプットシート!$B:$Z,25,0),"")</f>
        <v/>
      </c>
      <c r="BP663" s="165" t="str">
        <f>IFERROR(+VLOOKUP(BN663,インプットシート!$B:$Z,21,0),"")</f>
        <v/>
      </c>
      <c r="BQ663">
        <v>158</v>
      </c>
      <c r="BR663" s="165" t="str">
        <f t="shared" si="197"/>
        <v>3年目賃金（職員）158</v>
      </c>
      <c r="BS663" s="165" t="str">
        <f>IFERROR(+VLOOKUP(BR663,インプットシート!$B:$Z,25,0),"")</f>
        <v/>
      </c>
      <c r="BT663" s="165" t="str">
        <f>IFERROR(+VLOOKUP(BR663,インプットシート!$B:$Z,21,0),"")</f>
        <v/>
      </c>
    </row>
    <row r="664" spans="1:72">
      <c r="A664">
        <v>159</v>
      </c>
      <c r="B664" s="165" t="str">
        <f t="shared" si="180"/>
        <v>3年目謝金159</v>
      </c>
      <c r="C664" s="165" t="str">
        <f>IFERROR(+VLOOKUP(B664,インプットシート!$B:$Z,25,0),"")</f>
        <v/>
      </c>
      <c r="D664" s="165" t="str">
        <f>IFERROR(+VLOOKUP(B664,インプットシート!$B:$Z,21,0),"")</f>
        <v/>
      </c>
      <c r="E664">
        <v>159</v>
      </c>
      <c r="F664" s="165" t="str">
        <f t="shared" si="181"/>
        <v>3年目旅費159</v>
      </c>
      <c r="G664" s="165" t="str">
        <f>IFERROR(+VLOOKUP(F664,インプットシート!$B:$Z,25,0),"")</f>
        <v/>
      </c>
      <c r="H664" s="165" t="str">
        <f>IFERROR(+VLOOKUP(F664,インプットシート!$B:$Z,21,0),"")</f>
        <v/>
      </c>
      <c r="I664">
        <v>159</v>
      </c>
      <c r="J664" s="165" t="str">
        <f t="shared" si="182"/>
        <v>3年目賃金（アルバイト）159</v>
      </c>
      <c r="K664" s="165" t="str">
        <f>IFERROR(+VLOOKUP(J664,インプットシート!$B:$Z,25,0),"")</f>
        <v/>
      </c>
      <c r="L664" s="165" t="str">
        <f>IFERROR(+VLOOKUP(J664,インプットシート!$B:$Z,21,0),"")</f>
        <v/>
      </c>
      <c r="M664">
        <v>159</v>
      </c>
      <c r="N664" s="165" t="str">
        <f t="shared" si="183"/>
        <v>3年目家賃159</v>
      </c>
      <c r="O664" s="165" t="str">
        <f>IFERROR(+VLOOKUP(N664,インプットシート!$B:$Z,25,0),"")</f>
        <v/>
      </c>
      <c r="P664" s="165" t="str">
        <f>IFERROR(+VLOOKUP(N664,インプットシート!$B:$Z,21,0),"")</f>
        <v/>
      </c>
      <c r="Q664">
        <v>159</v>
      </c>
      <c r="R664" s="165" t="str">
        <f t="shared" si="184"/>
        <v>3年目光熱水費159</v>
      </c>
      <c r="S664" s="165" t="str">
        <f>IFERROR(+VLOOKUP(R664,インプットシート!$B:$Z,25,0),"")</f>
        <v/>
      </c>
      <c r="T664" s="165" t="str">
        <f>IFERROR(+VLOOKUP(R664,インプットシート!$B:$Z,21,0),"")</f>
        <v/>
      </c>
      <c r="U664">
        <v>159</v>
      </c>
      <c r="V664" s="165" t="str">
        <f t="shared" si="185"/>
        <v>3年目備品購入費159</v>
      </c>
      <c r="W664" s="165" t="str">
        <f>IFERROR(+VLOOKUP(V664,インプットシート!$B:$Z,25,0),"")</f>
        <v/>
      </c>
      <c r="X664" s="165" t="str">
        <f>IFERROR(+VLOOKUP(V664,インプットシート!$B:$Z,21,0),"")</f>
        <v/>
      </c>
      <c r="Y664">
        <v>159</v>
      </c>
      <c r="Z664" s="165" t="str">
        <f t="shared" si="186"/>
        <v>3年目消耗品費159</v>
      </c>
      <c r="AA664" s="165" t="str">
        <f>IFERROR(+VLOOKUP(Z664,インプットシート!$B:$Z,25,0),"")</f>
        <v/>
      </c>
      <c r="AB664" s="165" t="str">
        <f>IFERROR(+VLOOKUP(Z664,インプットシート!$B:$Z,21,0),"")</f>
        <v/>
      </c>
      <c r="AC664">
        <v>159</v>
      </c>
      <c r="AD664" s="165" t="str">
        <f t="shared" si="187"/>
        <v>3年目借料損料159</v>
      </c>
      <c r="AE664" s="165" t="str">
        <f>IFERROR(+VLOOKUP(AD664,インプットシート!$B:$Z,25,0),"")</f>
        <v/>
      </c>
      <c r="AF664" s="165" t="str">
        <f>IFERROR(+VLOOKUP(AD664,インプットシート!$B:$Z,21,0),"")</f>
        <v/>
      </c>
      <c r="AG664">
        <v>159</v>
      </c>
      <c r="AH664" s="165" t="str">
        <f t="shared" si="188"/>
        <v>3年目印刷製本費159</v>
      </c>
      <c r="AI664" s="165" t="str">
        <f>IFERROR(+VLOOKUP(AH664,インプットシート!$B:$Z,25,0),"")</f>
        <v/>
      </c>
      <c r="AJ664" s="165" t="str">
        <f>IFERROR(+VLOOKUP(AH664,インプットシート!$B:$Z,21,0),"")</f>
        <v/>
      </c>
      <c r="AK664">
        <v>159</v>
      </c>
      <c r="AL664" s="165" t="str">
        <f t="shared" si="189"/>
        <v>3年目通信運搬費159</v>
      </c>
      <c r="AM664" s="165" t="str">
        <f>IFERROR(+VLOOKUP(AL664,インプットシート!$B:$Z,25,0),"")</f>
        <v/>
      </c>
      <c r="AN664" s="165" t="str">
        <f>IFERROR(+VLOOKUP(AL664,インプットシート!$B:$Z,21,0),"")</f>
        <v/>
      </c>
      <c r="AO664">
        <v>159</v>
      </c>
      <c r="AP664" s="165" t="str">
        <f t="shared" si="190"/>
        <v>3年目委託費159</v>
      </c>
      <c r="AQ664" s="165" t="str">
        <f>IFERROR(+VLOOKUP(AP664,インプットシート!$B:$Z,25,0),"")</f>
        <v/>
      </c>
      <c r="AR664" s="165" t="str">
        <f>IFERROR(+VLOOKUP(AP664,インプットシート!$B:$Z,21,0),"")</f>
        <v/>
      </c>
      <c r="AS664">
        <v>159</v>
      </c>
      <c r="AT664" s="165" t="str">
        <f t="shared" si="191"/>
        <v>3年目雑役務費159</v>
      </c>
      <c r="AU664" s="165" t="str">
        <f>IFERROR(+VLOOKUP(AT664,インプットシート!$B:$Z,25,0),"")</f>
        <v/>
      </c>
      <c r="AV664" s="165" t="str">
        <f>IFERROR(+VLOOKUP(AT664,インプットシート!$B:$Z,21,0),"")</f>
        <v/>
      </c>
      <c r="AW664">
        <v>159</v>
      </c>
      <c r="AX664" s="165" t="str">
        <f t="shared" si="192"/>
        <v>3年目保険料159</v>
      </c>
      <c r="AY664" s="165" t="str">
        <f>IFERROR(+VLOOKUP(AX664,インプットシート!$B:$Z,25,0),"")</f>
        <v/>
      </c>
      <c r="AZ664" s="165" t="str">
        <f>IFERROR(+VLOOKUP(AX664,インプットシート!$B:$Z,21,0),"")</f>
        <v/>
      </c>
      <c r="BA664">
        <v>159</v>
      </c>
      <c r="BB664" s="165" t="str">
        <f t="shared" si="193"/>
        <v>3年目その他の経費159</v>
      </c>
      <c r="BC664" s="165" t="str">
        <f>IFERROR(+VLOOKUP(BB664,インプットシート!$B:$Z,25,0),"")</f>
        <v/>
      </c>
      <c r="BD664" s="165" t="str">
        <f>IFERROR(+VLOOKUP(BB664,インプットシート!$B:$Z,21,0),"")</f>
        <v/>
      </c>
      <c r="BE664">
        <v>159</v>
      </c>
      <c r="BF664" s="165" t="str">
        <f t="shared" si="194"/>
        <v>3年目参加費収入159</v>
      </c>
      <c r="BG664" s="165" t="str">
        <f>IFERROR(+VLOOKUP(BF664,インプットシート!$B:$Z,25,0),"")</f>
        <v/>
      </c>
      <c r="BH664" s="165" t="str">
        <f>IFERROR(+VLOOKUP(BF664,インプットシート!$B:$Z,21,0),"")</f>
        <v/>
      </c>
      <c r="BI664">
        <v>159</v>
      </c>
      <c r="BJ664" s="165" t="str">
        <f t="shared" si="195"/>
        <v>3年目寄付金・協賛金収入159</v>
      </c>
      <c r="BK664" s="165" t="str">
        <f>IFERROR(+VLOOKUP(BJ664,インプットシート!$B:$Z,25,0),"")</f>
        <v/>
      </c>
      <c r="BL664" s="165" t="str">
        <f>IFERROR(+VLOOKUP(BJ664,インプットシート!$B:$Z,21,0),"")</f>
        <v/>
      </c>
      <c r="BM664">
        <v>159</v>
      </c>
      <c r="BN664" s="165" t="str">
        <f t="shared" si="196"/>
        <v>3年目一般会計繰入金159</v>
      </c>
      <c r="BO664" s="165" t="str">
        <f>IFERROR(+VLOOKUP(BN664,インプットシート!$B:$Z,25,0),"")</f>
        <v/>
      </c>
      <c r="BP664" s="165" t="str">
        <f>IFERROR(+VLOOKUP(BN664,インプットシート!$B:$Z,21,0),"")</f>
        <v/>
      </c>
      <c r="BQ664">
        <v>159</v>
      </c>
      <c r="BR664" s="165" t="str">
        <f t="shared" si="197"/>
        <v>3年目賃金（職員）159</v>
      </c>
      <c r="BS664" s="165" t="str">
        <f>IFERROR(+VLOOKUP(BR664,インプットシート!$B:$Z,25,0),"")</f>
        <v/>
      </c>
      <c r="BT664" s="165" t="str">
        <f>IFERROR(+VLOOKUP(BR664,インプットシート!$B:$Z,21,0),"")</f>
        <v/>
      </c>
    </row>
    <row r="665" spans="1:72">
      <c r="A665">
        <v>160</v>
      </c>
      <c r="B665" s="165" t="str">
        <f t="shared" si="180"/>
        <v>3年目謝金160</v>
      </c>
      <c r="C665" s="165" t="str">
        <f>IFERROR(+VLOOKUP(B665,インプットシート!$B:$Z,25,0),"")</f>
        <v/>
      </c>
      <c r="D665" s="165" t="str">
        <f>IFERROR(+VLOOKUP(B665,インプットシート!$B:$Z,21,0),"")</f>
        <v/>
      </c>
      <c r="E665">
        <v>160</v>
      </c>
      <c r="F665" s="165" t="str">
        <f t="shared" si="181"/>
        <v>3年目旅費160</v>
      </c>
      <c r="G665" s="165" t="str">
        <f>IFERROR(+VLOOKUP(F665,インプットシート!$B:$Z,25,0),"")</f>
        <v/>
      </c>
      <c r="H665" s="165" t="str">
        <f>IFERROR(+VLOOKUP(F665,インプットシート!$B:$Z,21,0),"")</f>
        <v/>
      </c>
      <c r="I665">
        <v>160</v>
      </c>
      <c r="J665" s="165" t="str">
        <f t="shared" si="182"/>
        <v>3年目賃金（アルバイト）160</v>
      </c>
      <c r="K665" s="165" t="str">
        <f>IFERROR(+VLOOKUP(J665,インプットシート!$B:$Z,25,0),"")</f>
        <v/>
      </c>
      <c r="L665" s="165" t="str">
        <f>IFERROR(+VLOOKUP(J665,インプットシート!$B:$Z,21,0),"")</f>
        <v/>
      </c>
      <c r="M665">
        <v>160</v>
      </c>
      <c r="N665" s="165" t="str">
        <f t="shared" si="183"/>
        <v>3年目家賃160</v>
      </c>
      <c r="O665" s="165" t="str">
        <f>IFERROR(+VLOOKUP(N665,インプットシート!$B:$Z,25,0),"")</f>
        <v/>
      </c>
      <c r="P665" s="165" t="str">
        <f>IFERROR(+VLOOKUP(N665,インプットシート!$B:$Z,21,0),"")</f>
        <v/>
      </c>
      <c r="Q665">
        <v>160</v>
      </c>
      <c r="R665" s="165" t="str">
        <f t="shared" si="184"/>
        <v>3年目光熱水費160</v>
      </c>
      <c r="S665" s="165" t="str">
        <f>IFERROR(+VLOOKUP(R665,インプットシート!$B:$Z,25,0),"")</f>
        <v/>
      </c>
      <c r="T665" s="165" t="str">
        <f>IFERROR(+VLOOKUP(R665,インプットシート!$B:$Z,21,0),"")</f>
        <v/>
      </c>
      <c r="U665">
        <v>160</v>
      </c>
      <c r="V665" s="165" t="str">
        <f t="shared" si="185"/>
        <v>3年目備品購入費160</v>
      </c>
      <c r="W665" s="165" t="str">
        <f>IFERROR(+VLOOKUP(V665,インプットシート!$B:$Z,25,0),"")</f>
        <v/>
      </c>
      <c r="X665" s="165" t="str">
        <f>IFERROR(+VLOOKUP(V665,インプットシート!$B:$Z,21,0),"")</f>
        <v/>
      </c>
      <c r="Y665">
        <v>160</v>
      </c>
      <c r="Z665" s="165" t="str">
        <f t="shared" si="186"/>
        <v>3年目消耗品費160</v>
      </c>
      <c r="AA665" s="165" t="str">
        <f>IFERROR(+VLOOKUP(Z665,インプットシート!$B:$Z,25,0),"")</f>
        <v/>
      </c>
      <c r="AB665" s="165" t="str">
        <f>IFERROR(+VLOOKUP(Z665,インプットシート!$B:$Z,21,0),"")</f>
        <v/>
      </c>
      <c r="AC665">
        <v>160</v>
      </c>
      <c r="AD665" s="165" t="str">
        <f t="shared" si="187"/>
        <v>3年目借料損料160</v>
      </c>
      <c r="AE665" s="165" t="str">
        <f>IFERROR(+VLOOKUP(AD665,インプットシート!$B:$Z,25,0),"")</f>
        <v/>
      </c>
      <c r="AF665" s="165" t="str">
        <f>IFERROR(+VLOOKUP(AD665,インプットシート!$B:$Z,21,0),"")</f>
        <v/>
      </c>
      <c r="AG665">
        <v>160</v>
      </c>
      <c r="AH665" s="165" t="str">
        <f t="shared" si="188"/>
        <v>3年目印刷製本費160</v>
      </c>
      <c r="AI665" s="165" t="str">
        <f>IFERROR(+VLOOKUP(AH665,インプットシート!$B:$Z,25,0),"")</f>
        <v/>
      </c>
      <c r="AJ665" s="165" t="str">
        <f>IFERROR(+VLOOKUP(AH665,インプットシート!$B:$Z,21,0),"")</f>
        <v/>
      </c>
      <c r="AK665">
        <v>160</v>
      </c>
      <c r="AL665" s="165" t="str">
        <f t="shared" si="189"/>
        <v>3年目通信運搬費160</v>
      </c>
      <c r="AM665" s="165" t="str">
        <f>IFERROR(+VLOOKUP(AL665,インプットシート!$B:$Z,25,0),"")</f>
        <v/>
      </c>
      <c r="AN665" s="165" t="str">
        <f>IFERROR(+VLOOKUP(AL665,インプットシート!$B:$Z,21,0),"")</f>
        <v/>
      </c>
      <c r="AO665">
        <v>160</v>
      </c>
      <c r="AP665" s="165" t="str">
        <f t="shared" si="190"/>
        <v>3年目委託費160</v>
      </c>
      <c r="AQ665" s="165" t="str">
        <f>IFERROR(+VLOOKUP(AP665,インプットシート!$B:$Z,25,0),"")</f>
        <v/>
      </c>
      <c r="AR665" s="165" t="str">
        <f>IFERROR(+VLOOKUP(AP665,インプットシート!$B:$Z,21,0),"")</f>
        <v/>
      </c>
      <c r="AS665">
        <v>160</v>
      </c>
      <c r="AT665" s="165" t="str">
        <f t="shared" si="191"/>
        <v>3年目雑役務費160</v>
      </c>
      <c r="AU665" s="165" t="str">
        <f>IFERROR(+VLOOKUP(AT665,インプットシート!$B:$Z,25,0),"")</f>
        <v/>
      </c>
      <c r="AV665" s="165" t="str">
        <f>IFERROR(+VLOOKUP(AT665,インプットシート!$B:$Z,21,0),"")</f>
        <v/>
      </c>
      <c r="AW665">
        <v>160</v>
      </c>
      <c r="AX665" s="165" t="str">
        <f t="shared" si="192"/>
        <v>3年目保険料160</v>
      </c>
      <c r="AY665" s="165" t="str">
        <f>IFERROR(+VLOOKUP(AX665,インプットシート!$B:$Z,25,0),"")</f>
        <v/>
      </c>
      <c r="AZ665" s="165" t="str">
        <f>IFERROR(+VLOOKUP(AX665,インプットシート!$B:$Z,21,0),"")</f>
        <v/>
      </c>
      <c r="BA665">
        <v>160</v>
      </c>
      <c r="BB665" s="165" t="str">
        <f t="shared" si="193"/>
        <v>3年目その他の経費160</v>
      </c>
      <c r="BC665" s="165" t="str">
        <f>IFERROR(+VLOOKUP(BB665,インプットシート!$B:$Z,25,0),"")</f>
        <v/>
      </c>
      <c r="BD665" s="165" t="str">
        <f>IFERROR(+VLOOKUP(BB665,インプットシート!$B:$Z,21,0),"")</f>
        <v/>
      </c>
      <c r="BE665">
        <v>160</v>
      </c>
      <c r="BF665" s="165" t="str">
        <f t="shared" si="194"/>
        <v>3年目参加費収入160</v>
      </c>
      <c r="BG665" s="165" t="str">
        <f>IFERROR(+VLOOKUP(BF665,インプットシート!$B:$Z,25,0),"")</f>
        <v/>
      </c>
      <c r="BH665" s="165" t="str">
        <f>IFERROR(+VLOOKUP(BF665,インプットシート!$B:$Z,21,0),"")</f>
        <v/>
      </c>
      <c r="BI665">
        <v>160</v>
      </c>
      <c r="BJ665" s="165" t="str">
        <f t="shared" si="195"/>
        <v>3年目寄付金・協賛金収入160</v>
      </c>
      <c r="BK665" s="165" t="str">
        <f>IFERROR(+VLOOKUP(BJ665,インプットシート!$B:$Z,25,0),"")</f>
        <v/>
      </c>
      <c r="BL665" s="165" t="str">
        <f>IFERROR(+VLOOKUP(BJ665,インプットシート!$B:$Z,21,0),"")</f>
        <v/>
      </c>
      <c r="BM665">
        <v>160</v>
      </c>
      <c r="BN665" s="165" t="str">
        <f t="shared" si="196"/>
        <v>3年目一般会計繰入金160</v>
      </c>
      <c r="BO665" s="165" t="str">
        <f>IFERROR(+VLOOKUP(BN665,インプットシート!$B:$Z,25,0),"")</f>
        <v/>
      </c>
      <c r="BP665" s="165" t="str">
        <f>IFERROR(+VLOOKUP(BN665,インプットシート!$B:$Z,21,0),"")</f>
        <v/>
      </c>
      <c r="BQ665">
        <v>160</v>
      </c>
      <c r="BR665" s="165" t="str">
        <f t="shared" si="197"/>
        <v>3年目賃金（職員）160</v>
      </c>
      <c r="BS665" s="165" t="str">
        <f>IFERROR(+VLOOKUP(BR665,インプットシート!$B:$Z,25,0),"")</f>
        <v/>
      </c>
      <c r="BT665" s="165" t="str">
        <f>IFERROR(+VLOOKUP(BR665,インプットシート!$B:$Z,21,0),"")</f>
        <v/>
      </c>
    </row>
    <row r="666" spans="1:72">
      <c r="A666">
        <v>161</v>
      </c>
      <c r="B666" s="165" t="str">
        <f t="shared" si="180"/>
        <v>3年目謝金161</v>
      </c>
      <c r="C666" s="165" t="str">
        <f>IFERROR(+VLOOKUP(B666,インプットシート!$B:$Z,25,0),"")</f>
        <v/>
      </c>
      <c r="D666" s="165" t="str">
        <f>IFERROR(+VLOOKUP(B666,インプットシート!$B:$Z,21,0),"")</f>
        <v/>
      </c>
      <c r="E666">
        <v>161</v>
      </c>
      <c r="F666" s="165" t="str">
        <f t="shared" si="181"/>
        <v>3年目旅費161</v>
      </c>
      <c r="G666" s="165" t="str">
        <f>IFERROR(+VLOOKUP(F666,インプットシート!$B:$Z,25,0),"")</f>
        <v/>
      </c>
      <c r="H666" s="165" t="str">
        <f>IFERROR(+VLOOKUP(F666,インプットシート!$B:$Z,21,0),"")</f>
        <v/>
      </c>
      <c r="I666">
        <v>161</v>
      </c>
      <c r="J666" s="165" t="str">
        <f t="shared" si="182"/>
        <v>3年目賃金（アルバイト）161</v>
      </c>
      <c r="K666" s="165" t="str">
        <f>IFERROR(+VLOOKUP(J666,インプットシート!$B:$Z,25,0),"")</f>
        <v/>
      </c>
      <c r="L666" s="165" t="str">
        <f>IFERROR(+VLOOKUP(J666,インプットシート!$B:$Z,21,0),"")</f>
        <v/>
      </c>
      <c r="M666">
        <v>161</v>
      </c>
      <c r="N666" s="165" t="str">
        <f t="shared" si="183"/>
        <v>3年目家賃161</v>
      </c>
      <c r="O666" s="165" t="str">
        <f>IFERROR(+VLOOKUP(N666,インプットシート!$B:$Z,25,0),"")</f>
        <v/>
      </c>
      <c r="P666" s="165" t="str">
        <f>IFERROR(+VLOOKUP(N666,インプットシート!$B:$Z,21,0),"")</f>
        <v/>
      </c>
      <c r="Q666">
        <v>161</v>
      </c>
      <c r="R666" s="165" t="str">
        <f t="shared" si="184"/>
        <v>3年目光熱水費161</v>
      </c>
      <c r="S666" s="165" t="str">
        <f>IFERROR(+VLOOKUP(R666,インプットシート!$B:$Z,25,0),"")</f>
        <v/>
      </c>
      <c r="T666" s="165" t="str">
        <f>IFERROR(+VLOOKUP(R666,インプットシート!$B:$Z,21,0),"")</f>
        <v/>
      </c>
      <c r="U666">
        <v>161</v>
      </c>
      <c r="V666" s="165" t="str">
        <f t="shared" si="185"/>
        <v>3年目備品購入費161</v>
      </c>
      <c r="W666" s="165" t="str">
        <f>IFERROR(+VLOOKUP(V666,インプットシート!$B:$Z,25,0),"")</f>
        <v/>
      </c>
      <c r="X666" s="165" t="str">
        <f>IFERROR(+VLOOKUP(V666,インプットシート!$B:$Z,21,0),"")</f>
        <v/>
      </c>
      <c r="Y666">
        <v>161</v>
      </c>
      <c r="Z666" s="165" t="str">
        <f t="shared" si="186"/>
        <v>3年目消耗品費161</v>
      </c>
      <c r="AA666" s="165" t="str">
        <f>IFERROR(+VLOOKUP(Z666,インプットシート!$B:$Z,25,0),"")</f>
        <v/>
      </c>
      <c r="AB666" s="165" t="str">
        <f>IFERROR(+VLOOKUP(Z666,インプットシート!$B:$Z,21,0),"")</f>
        <v/>
      </c>
      <c r="AC666">
        <v>161</v>
      </c>
      <c r="AD666" s="165" t="str">
        <f t="shared" si="187"/>
        <v>3年目借料損料161</v>
      </c>
      <c r="AE666" s="165" t="str">
        <f>IFERROR(+VLOOKUP(AD666,インプットシート!$B:$Z,25,0),"")</f>
        <v/>
      </c>
      <c r="AF666" s="165" t="str">
        <f>IFERROR(+VLOOKUP(AD666,インプットシート!$B:$Z,21,0),"")</f>
        <v/>
      </c>
      <c r="AG666">
        <v>161</v>
      </c>
      <c r="AH666" s="165" t="str">
        <f t="shared" si="188"/>
        <v>3年目印刷製本費161</v>
      </c>
      <c r="AI666" s="165" t="str">
        <f>IFERROR(+VLOOKUP(AH666,インプットシート!$B:$Z,25,0),"")</f>
        <v/>
      </c>
      <c r="AJ666" s="165" t="str">
        <f>IFERROR(+VLOOKUP(AH666,インプットシート!$B:$Z,21,0),"")</f>
        <v/>
      </c>
      <c r="AK666">
        <v>161</v>
      </c>
      <c r="AL666" s="165" t="str">
        <f t="shared" si="189"/>
        <v>3年目通信運搬費161</v>
      </c>
      <c r="AM666" s="165" t="str">
        <f>IFERROR(+VLOOKUP(AL666,インプットシート!$B:$Z,25,0),"")</f>
        <v/>
      </c>
      <c r="AN666" s="165" t="str">
        <f>IFERROR(+VLOOKUP(AL666,インプットシート!$B:$Z,21,0),"")</f>
        <v/>
      </c>
      <c r="AO666">
        <v>161</v>
      </c>
      <c r="AP666" s="165" t="str">
        <f t="shared" si="190"/>
        <v>3年目委託費161</v>
      </c>
      <c r="AQ666" s="165" t="str">
        <f>IFERROR(+VLOOKUP(AP666,インプットシート!$B:$Z,25,0),"")</f>
        <v/>
      </c>
      <c r="AR666" s="165" t="str">
        <f>IFERROR(+VLOOKUP(AP666,インプットシート!$B:$Z,21,0),"")</f>
        <v/>
      </c>
      <c r="AS666">
        <v>161</v>
      </c>
      <c r="AT666" s="165" t="str">
        <f t="shared" si="191"/>
        <v>3年目雑役務費161</v>
      </c>
      <c r="AU666" s="165" t="str">
        <f>IFERROR(+VLOOKUP(AT666,インプットシート!$B:$Z,25,0),"")</f>
        <v/>
      </c>
      <c r="AV666" s="165" t="str">
        <f>IFERROR(+VLOOKUP(AT666,インプットシート!$B:$Z,21,0),"")</f>
        <v/>
      </c>
      <c r="AW666">
        <v>161</v>
      </c>
      <c r="AX666" s="165" t="str">
        <f t="shared" si="192"/>
        <v>3年目保険料161</v>
      </c>
      <c r="AY666" s="165" t="str">
        <f>IFERROR(+VLOOKUP(AX666,インプットシート!$B:$Z,25,0),"")</f>
        <v/>
      </c>
      <c r="AZ666" s="165" t="str">
        <f>IFERROR(+VLOOKUP(AX666,インプットシート!$B:$Z,21,0),"")</f>
        <v/>
      </c>
      <c r="BA666">
        <v>161</v>
      </c>
      <c r="BB666" s="165" t="str">
        <f t="shared" si="193"/>
        <v>3年目その他の経費161</v>
      </c>
      <c r="BC666" s="165" t="str">
        <f>IFERROR(+VLOOKUP(BB666,インプットシート!$B:$Z,25,0),"")</f>
        <v/>
      </c>
      <c r="BD666" s="165" t="str">
        <f>IFERROR(+VLOOKUP(BB666,インプットシート!$B:$Z,21,0),"")</f>
        <v/>
      </c>
      <c r="BE666">
        <v>161</v>
      </c>
      <c r="BF666" s="165" t="str">
        <f t="shared" si="194"/>
        <v>3年目参加費収入161</v>
      </c>
      <c r="BG666" s="165" t="str">
        <f>IFERROR(+VLOOKUP(BF666,インプットシート!$B:$Z,25,0),"")</f>
        <v/>
      </c>
      <c r="BH666" s="165" t="str">
        <f>IFERROR(+VLOOKUP(BF666,インプットシート!$B:$Z,21,0),"")</f>
        <v/>
      </c>
      <c r="BI666">
        <v>161</v>
      </c>
      <c r="BJ666" s="165" t="str">
        <f t="shared" si="195"/>
        <v>3年目寄付金・協賛金収入161</v>
      </c>
      <c r="BK666" s="165" t="str">
        <f>IFERROR(+VLOOKUP(BJ666,インプットシート!$B:$Z,25,0),"")</f>
        <v/>
      </c>
      <c r="BL666" s="165" t="str">
        <f>IFERROR(+VLOOKUP(BJ666,インプットシート!$B:$Z,21,0),"")</f>
        <v/>
      </c>
      <c r="BM666">
        <v>161</v>
      </c>
      <c r="BN666" s="165" t="str">
        <f t="shared" si="196"/>
        <v>3年目一般会計繰入金161</v>
      </c>
      <c r="BO666" s="165" t="str">
        <f>IFERROR(+VLOOKUP(BN666,インプットシート!$B:$Z,25,0),"")</f>
        <v/>
      </c>
      <c r="BP666" s="165" t="str">
        <f>IFERROR(+VLOOKUP(BN666,インプットシート!$B:$Z,21,0),"")</f>
        <v/>
      </c>
      <c r="BQ666">
        <v>161</v>
      </c>
      <c r="BR666" s="165" t="str">
        <f t="shared" si="197"/>
        <v>3年目賃金（職員）161</v>
      </c>
      <c r="BS666" s="165" t="str">
        <f>IFERROR(+VLOOKUP(BR666,インプットシート!$B:$Z,25,0),"")</f>
        <v/>
      </c>
      <c r="BT666" s="165" t="str">
        <f>IFERROR(+VLOOKUP(BR666,インプットシート!$B:$Z,21,0),"")</f>
        <v/>
      </c>
    </row>
    <row r="667" spans="1:72">
      <c r="A667">
        <v>162</v>
      </c>
      <c r="B667" s="165" t="str">
        <f t="shared" si="180"/>
        <v>3年目謝金162</v>
      </c>
      <c r="C667" s="165" t="str">
        <f>IFERROR(+VLOOKUP(B667,インプットシート!$B:$Z,25,0),"")</f>
        <v/>
      </c>
      <c r="D667" s="165" t="str">
        <f>IFERROR(+VLOOKUP(B667,インプットシート!$B:$Z,21,0),"")</f>
        <v/>
      </c>
      <c r="E667">
        <v>162</v>
      </c>
      <c r="F667" s="165" t="str">
        <f t="shared" si="181"/>
        <v>3年目旅費162</v>
      </c>
      <c r="G667" s="165" t="str">
        <f>IFERROR(+VLOOKUP(F667,インプットシート!$B:$Z,25,0),"")</f>
        <v/>
      </c>
      <c r="H667" s="165" t="str">
        <f>IFERROR(+VLOOKUP(F667,インプットシート!$B:$Z,21,0),"")</f>
        <v/>
      </c>
      <c r="I667">
        <v>162</v>
      </c>
      <c r="J667" s="165" t="str">
        <f t="shared" si="182"/>
        <v>3年目賃金（アルバイト）162</v>
      </c>
      <c r="K667" s="165" t="str">
        <f>IFERROR(+VLOOKUP(J667,インプットシート!$B:$Z,25,0),"")</f>
        <v/>
      </c>
      <c r="L667" s="165" t="str">
        <f>IFERROR(+VLOOKUP(J667,インプットシート!$B:$Z,21,0),"")</f>
        <v/>
      </c>
      <c r="M667">
        <v>162</v>
      </c>
      <c r="N667" s="165" t="str">
        <f t="shared" si="183"/>
        <v>3年目家賃162</v>
      </c>
      <c r="O667" s="165" t="str">
        <f>IFERROR(+VLOOKUP(N667,インプットシート!$B:$Z,25,0),"")</f>
        <v/>
      </c>
      <c r="P667" s="165" t="str">
        <f>IFERROR(+VLOOKUP(N667,インプットシート!$B:$Z,21,0),"")</f>
        <v/>
      </c>
      <c r="Q667">
        <v>162</v>
      </c>
      <c r="R667" s="165" t="str">
        <f t="shared" si="184"/>
        <v>3年目光熱水費162</v>
      </c>
      <c r="S667" s="165" t="str">
        <f>IFERROR(+VLOOKUP(R667,インプットシート!$B:$Z,25,0),"")</f>
        <v/>
      </c>
      <c r="T667" s="165" t="str">
        <f>IFERROR(+VLOOKUP(R667,インプットシート!$B:$Z,21,0),"")</f>
        <v/>
      </c>
      <c r="U667">
        <v>162</v>
      </c>
      <c r="V667" s="165" t="str">
        <f t="shared" si="185"/>
        <v>3年目備品購入費162</v>
      </c>
      <c r="W667" s="165" t="str">
        <f>IFERROR(+VLOOKUP(V667,インプットシート!$B:$Z,25,0),"")</f>
        <v/>
      </c>
      <c r="X667" s="165" t="str">
        <f>IFERROR(+VLOOKUP(V667,インプットシート!$B:$Z,21,0),"")</f>
        <v/>
      </c>
      <c r="Y667">
        <v>162</v>
      </c>
      <c r="Z667" s="165" t="str">
        <f t="shared" si="186"/>
        <v>3年目消耗品費162</v>
      </c>
      <c r="AA667" s="165" t="str">
        <f>IFERROR(+VLOOKUP(Z667,インプットシート!$B:$Z,25,0),"")</f>
        <v/>
      </c>
      <c r="AB667" s="165" t="str">
        <f>IFERROR(+VLOOKUP(Z667,インプットシート!$B:$Z,21,0),"")</f>
        <v/>
      </c>
      <c r="AC667">
        <v>162</v>
      </c>
      <c r="AD667" s="165" t="str">
        <f t="shared" si="187"/>
        <v>3年目借料損料162</v>
      </c>
      <c r="AE667" s="165" t="str">
        <f>IFERROR(+VLOOKUP(AD667,インプットシート!$B:$Z,25,0),"")</f>
        <v/>
      </c>
      <c r="AF667" s="165" t="str">
        <f>IFERROR(+VLOOKUP(AD667,インプットシート!$B:$Z,21,0),"")</f>
        <v/>
      </c>
      <c r="AG667">
        <v>162</v>
      </c>
      <c r="AH667" s="165" t="str">
        <f t="shared" si="188"/>
        <v>3年目印刷製本費162</v>
      </c>
      <c r="AI667" s="165" t="str">
        <f>IFERROR(+VLOOKUP(AH667,インプットシート!$B:$Z,25,0),"")</f>
        <v/>
      </c>
      <c r="AJ667" s="165" t="str">
        <f>IFERROR(+VLOOKUP(AH667,インプットシート!$B:$Z,21,0),"")</f>
        <v/>
      </c>
      <c r="AK667">
        <v>162</v>
      </c>
      <c r="AL667" s="165" t="str">
        <f t="shared" si="189"/>
        <v>3年目通信運搬費162</v>
      </c>
      <c r="AM667" s="165" t="str">
        <f>IFERROR(+VLOOKUP(AL667,インプットシート!$B:$Z,25,0),"")</f>
        <v/>
      </c>
      <c r="AN667" s="165" t="str">
        <f>IFERROR(+VLOOKUP(AL667,インプットシート!$B:$Z,21,0),"")</f>
        <v/>
      </c>
      <c r="AO667">
        <v>162</v>
      </c>
      <c r="AP667" s="165" t="str">
        <f t="shared" si="190"/>
        <v>3年目委託費162</v>
      </c>
      <c r="AQ667" s="165" t="str">
        <f>IFERROR(+VLOOKUP(AP667,インプットシート!$B:$Z,25,0),"")</f>
        <v/>
      </c>
      <c r="AR667" s="165" t="str">
        <f>IFERROR(+VLOOKUP(AP667,インプットシート!$B:$Z,21,0),"")</f>
        <v/>
      </c>
      <c r="AS667">
        <v>162</v>
      </c>
      <c r="AT667" s="165" t="str">
        <f t="shared" si="191"/>
        <v>3年目雑役務費162</v>
      </c>
      <c r="AU667" s="165" t="str">
        <f>IFERROR(+VLOOKUP(AT667,インプットシート!$B:$Z,25,0),"")</f>
        <v/>
      </c>
      <c r="AV667" s="165" t="str">
        <f>IFERROR(+VLOOKUP(AT667,インプットシート!$B:$Z,21,0),"")</f>
        <v/>
      </c>
      <c r="AW667">
        <v>162</v>
      </c>
      <c r="AX667" s="165" t="str">
        <f t="shared" si="192"/>
        <v>3年目保険料162</v>
      </c>
      <c r="AY667" s="165" t="str">
        <f>IFERROR(+VLOOKUP(AX667,インプットシート!$B:$Z,25,0),"")</f>
        <v/>
      </c>
      <c r="AZ667" s="165" t="str">
        <f>IFERROR(+VLOOKUP(AX667,インプットシート!$B:$Z,21,0),"")</f>
        <v/>
      </c>
      <c r="BA667">
        <v>162</v>
      </c>
      <c r="BB667" s="165" t="str">
        <f t="shared" si="193"/>
        <v>3年目その他の経費162</v>
      </c>
      <c r="BC667" s="165" t="str">
        <f>IFERROR(+VLOOKUP(BB667,インプットシート!$B:$Z,25,0),"")</f>
        <v/>
      </c>
      <c r="BD667" s="165" t="str">
        <f>IFERROR(+VLOOKUP(BB667,インプットシート!$B:$Z,21,0),"")</f>
        <v/>
      </c>
      <c r="BE667">
        <v>162</v>
      </c>
      <c r="BF667" s="165" t="str">
        <f t="shared" si="194"/>
        <v>3年目参加費収入162</v>
      </c>
      <c r="BG667" s="165" t="str">
        <f>IFERROR(+VLOOKUP(BF667,インプットシート!$B:$Z,25,0),"")</f>
        <v/>
      </c>
      <c r="BH667" s="165" t="str">
        <f>IFERROR(+VLOOKUP(BF667,インプットシート!$B:$Z,21,0),"")</f>
        <v/>
      </c>
      <c r="BI667">
        <v>162</v>
      </c>
      <c r="BJ667" s="165" t="str">
        <f t="shared" si="195"/>
        <v>3年目寄付金・協賛金収入162</v>
      </c>
      <c r="BK667" s="165" t="str">
        <f>IFERROR(+VLOOKUP(BJ667,インプットシート!$B:$Z,25,0),"")</f>
        <v/>
      </c>
      <c r="BL667" s="165" t="str">
        <f>IFERROR(+VLOOKUP(BJ667,インプットシート!$B:$Z,21,0),"")</f>
        <v/>
      </c>
      <c r="BM667">
        <v>162</v>
      </c>
      <c r="BN667" s="165" t="str">
        <f t="shared" si="196"/>
        <v>3年目一般会計繰入金162</v>
      </c>
      <c r="BO667" s="165" t="str">
        <f>IFERROR(+VLOOKUP(BN667,インプットシート!$B:$Z,25,0),"")</f>
        <v/>
      </c>
      <c r="BP667" s="165" t="str">
        <f>IFERROR(+VLOOKUP(BN667,インプットシート!$B:$Z,21,0),"")</f>
        <v/>
      </c>
      <c r="BQ667">
        <v>162</v>
      </c>
      <c r="BR667" s="165" t="str">
        <f t="shared" si="197"/>
        <v>3年目賃金（職員）162</v>
      </c>
      <c r="BS667" s="165" t="str">
        <f>IFERROR(+VLOOKUP(BR667,インプットシート!$B:$Z,25,0),"")</f>
        <v/>
      </c>
      <c r="BT667" s="165" t="str">
        <f>IFERROR(+VLOOKUP(BR667,インプットシート!$B:$Z,21,0),"")</f>
        <v/>
      </c>
    </row>
    <row r="668" spans="1:72">
      <c r="A668">
        <v>163</v>
      </c>
      <c r="B668" s="165" t="str">
        <f t="shared" si="180"/>
        <v>3年目謝金163</v>
      </c>
      <c r="C668" s="165" t="str">
        <f>IFERROR(+VLOOKUP(B668,インプットシート!$B:$Z,25,0),"")</f>
        <v/>
      </c>
      <c r="D668" s="165" t="str">
        <f>IFERROR(+VLOOKUP(B668,インプットシート!$B:$Z,21,0),"")</f>
        <v/>
      </c>
      <c r="E668">
        <v>163</v>
      </c>
      <c r="F668" s="165" t="str">
        <f t="shared" si="181"/>
        <v>3年目旅費163</v>
      </c>
      <c r="G668" s="165" t="str">
        <f>IFERROR(+VLOOKUP(F668,インプットシート!$B:$Z,25,0),"")</f>
        <v/>
      </c>
      <c r="H668" s="165" t="str">
        <f>IFERROR(+VLOOKUP(F668,インプットシート!$B:$Z,21,0),"")</f>
        <v/>
      </c>
      <c r="I668">
        <v>163</v>
      </c>
      <c r="J668" s="165" t="str">
        <f t="shared" si="182"/>
        <v>3年目賃金（アルバイト）163</v>
      </c>
      <c r="K668" s="165" t="str">
        <f>IFERROR(+VLOOKUP(J668,インプットシート!$B:$Z,25,0),"")</f>
        <v/>
      </c>
      <c r="L668" s="165" t="str">
        <f>IFERROR(+VLOOKUP(J668,インプットシート!$B:$Z,21,0),"")</f>
        <v/>
      </c>
      <c r="M668">
        <v>163</v>
      </c>
      <c r="N668" s="165" t="str">
        <f t="shared" si="183"/>
        <v>3年目家賃163</v>
      </c>
      <c r="O668" s="165" t="str">
        <f>IFERROR(+VLOOKUP(N668,インプットシート!$B:$Z,25,0),"")</f>
        <v/>
      </c>
      <c r="P668" s="165" t="str">
        <f>IFERROR(+VLOOKUP(N668,インプットシート!$B:$Z,21,0),"")</f>
        <v/>
      </c>
      <c r="Q668">
        <v>163</v>
      </c>
      <c r="R668" s="165" t="str">
        <f t="shared" si="184"/>
        <v>3年目光熱水費163</v>
      </c>
      <c r="S668" s="165" t="str">
        <f>IFERROR(+VLOOKUP(R668,インプットシート!$B:$Z,25,0),"")</f>
        <v/>
      </c>
      <c r="T668" s="165" t="str">
        <f>IFERROR(+VLOOKUP(R668,インプットシート!$B:$Z,21,0),"")</f>
        <v/>
      </c>
      <c r="U668">
        <v>163</v>
      </c>
      <c r="V668" s="165" t="str">
        <f t="shared" si="185"/>
        <v>3年目備品購入費163</v>
      </c>
      <c r="W668" s="165" t="str">
        <f>IFERROR(+VLOOKUP(V668,インプットシート!$B:$Z,25,0),"")</f>
        <v/>
      </c>
      <c r="X668" s="165" t="str">
        <f>IFERROR(+VLOOKUP(V668,インプットシート!$B:$Z,21,0),"")</f>
        <v/>
      </c>
      <c r="Y668">
        <v>163</v>
      </c>
      <c r="Z668" s="165" t="str">
        <f t="shared" si="186"/>
        <v>3年目消耗品費163</v>
      </c>
      <c r="AA668" s="165" t="str">
        <f>IFERROR(+VLOOKUP(Z668,インプットシート!$B:$Z,25,0),"")</f>
        <v/>
      </c>
      <c r="AB668" s="165" t="str">
        <f>IFERROR(+VLOOKUP(Z668,インプットシート!$B:$Z,21,0),"")</f>
        <v/>
      </c>
      <c r="AC668">
        <v>163</v>
      </c>
      <c r="AD668" s="165" t="str">
        <f t="shared" si="187"/>
        <v>3年目借料損料163</v>
      </c>
      <c r="AE668" s="165" t="str">
        <f>IFERROR(+VLOOKUP(AD668,インプットシート!$B:$Z,25,0),"")</f>
        <v/>
      </c>
      <c r="AF668" s="165" t="str">
        <f>IFERROR(+VLOOKUP(AD668,インプットシート!$B:$Z,21,0),"")</f>
        <v/>
      </c>
      <c r="AG668">
        <v>163</v>
      </c>
      <c r="AH668" s="165" t="str">
        <f t="shared" si="188"/>
        <v>3年目印刷製本費163</v>
      </c>
      <c r="AI668" s="165" t="str">
        <f>IFERROR(+VLOOKUP(AH668,インプットシート!$B:$Z,25,0),"")</f>
        <v/>
      </c>
      <c r="AJ668" s="165" t="str">
        <f>IFERROR(+VLOOKUP(AH668,インプットシート!$B:$Z,21,0),"")</f>
        <v/>
      </c>
      <c r="AK668">
        <v>163</v>
      </c>
      <c r="AL668" s="165" t="str">
        <f t="shared" si="189"/>
        <v>3年目通信運搬費163</v>
      </c>
      <c r="AM668" s="165" t="str">
        <f>IFERROR(+VLOOKUP(AL668,インプットシート!$B:$Z,25,0),"")</f>
        <v/>
      </c>
      <c r="AN668" s="165" t="str">
        <f>IFERROR(+VLOOKUP(AL668,インプットシート!$B:$Z,21,0),"")</f>
        <v/>
      </c>
      <c r="AO668">
        <v>163</v>
      </c>
      <c r="AP668" s="165" t="str">
        <f t="shared" si="190"/>
        <v>3年目委託費163</v>
      </c>
      <c r="AQ668" s="165" t="str">
        <f>IFERROR(+VLOOKUP(AP668,インプットシート!$B:$Z,25,0),"")</f>
        <v/>
      </c>
      <c r="AR668" s="165" t="str">
        <f>IFERROR(+VLOOKUP(AP668,インプットシート!$B:$Z,21,0),"")</f>
        <v/>
      </c>
      <c r="AS668">
        <v>163</v>
      </c>
      <c r="AT668" s="165" t="str">
        <f t="shared" si="191"/>
        <v>3年目雑役務費163</v>
      </c>
      <c r="AU668" s="165" t="str">
        <f>IFERROR(+VLOOKUP(AT668,インプットシート!$B:$Z,25,0),"")</f>
        <v/>
      </c>
      <c r="AV668" s="165" t="str">
        <f>IFERROR(+VLOOKUP(AT668,インプットシート!$B:$Z,21,0),"")</f>
        <v/>
      </c>
      <c r="AW668">
        <v>163</v>
      </c>
      <c r="AX668" s="165" t="str">
        <f t="shared" si="192"/>
        <v>3年目保険料163</v>
      </c>
      <c r="AY668" s="165" t="str">
        <f>IFERROR(+VLOOKUP(AX668,インプットシート!$B:$Z,25,0),"")</f>
        <v/>
      </c>
      <c r="AZ668" s="165" t="str">
        <f>IFERROR(+VLOOKUP(AX668,インプットシート!$B:$Z,21,0),"")</f>
        <v/>
      </c>
      <c r="BA668">
        <v>163</v>
      </c>
      <c r="BB668" s="165" t="str">
        <f t="shared" si="193"/>
        <v>3年目その他の経費163</v>
      </c>
      <c r="BC668" s="165" t="str">
        <f>IFERROR(+VLOOKUP(BB668,インプットシート!$B:$Z,25,0),"")</f>
        <v/>
      </c>
      <c r="BD668" s="165" t="str">
        <f>IFERROR(+VLOOKUP(BB668,インプットシート!$B:$Z,21,0),"")</f>
        <v/>
      </c>
      <c r="BE668">
        <v>163</v>
      </c>
      <c r="BF668" s="165" t="str">
        <f t="shared" si="194"/>
        <v>3年目参加費収入163</v>
      </c>
      <c r="BG668" s="165" t="str">
        <f>IFERROR(+VLOOKUP(BF668,インプットシート!$B:$Z,25,0),"")</f>
        <v/>
      </c>
      <c r="BH668" s="165" t="str">
        <f>IFERROR(+VLOOKUP(BF668,インプットシート!$B:$Z,21,0),"")</f>
        <v/>
      </c>
      <c r="BI668">
        <v>163</v>
      </c>
      <c r="BJ668" s="165" t="str">
        <f t="shared" si="195"/>
        <v>3年目寄付金・協賛金収入163</v>
      </c>
      <c r="BK668" s="165" t="str">
        <f>IFERROR(+VLOOKUP(BJ668,インプットシート!$B:$Z,25,0),"")</f>
        <v/>
      </c>
      <c r="BL668" s="165" t="str">
        <f>IFERROR(+VLOOKUP(BJ668,インプットシート!$B:$Z,21,0),"")</f>
        <v/>
      </c>
      <c r="BM668">
        <v>163</v>
      </c>
      <c r="BN668" s="165" t="str">
        <f t="shared" si="196"/>
        <v>3年目一般会計繰入金163</v>
      </c>
      <c r="BO668" s="165" t="str">
        <f>IFERROR(+VLOOKUP(BN668,インプットシート!$B:$Z,25,0),"")</f>
        <v/>
      </c>
      <c r="BP668" s="165" t="str">
        <f>IFERROR(+VLOOKUP(BN668,インプットシート!$B:$Z,21,0),"")</f>
        <v/>
      </c>
      <c r="BQ668">
        <v>163</v>
      </c>
      <c r="BR668" s="165" t="str">
        <f t="shared" si="197"/>
        <v>3年目賃金（職員）163</v>
      </c>
      <c r="BS668" s="165" t="str">
        <f>IFERROR(+VLOOKUP(BR668,インプットシート!$B:$Z,25,0),"")</f>
        <v/>
      </c>
      <c r="BT668" s="165" t="str">
        <f>IFERROR(+VLOOKUP(BR668,インプットシート!$B:$Z,21,0),"")</f>
        <v/>
      </c>
    </row>
    <row r="669" spans="1:72">
      <c r="A669">
        <v>164</v>
      </c>
      <c r="B669" s="165" t="str">
        <f t="shared" si="180"/>
        <v>3年目謝金164</v>
      </c>
      <c r="C669" s="165" t="str">
        <f>IFERROR(+VLOOKUP(B669,インプットシート!$B:$Z,25,0),"")</f>
        <v/>
      </c>
      <c r="D669" s="165" t="str">
        <f>IFERROR(+VLOOKUP(B669,インプットシート!$B:$Z,21,0),"")</f>
        <v/>
      </c>
      <c r="E669">
        <v>164</v>
      </c>
      <c r="F669" s="165" t="str">
        <f t="shared" si="181"/>
        <v>3年目旅費164</v>
      </c>
      <c r="G669" s="165" t="str">
        <f>IFERROR(+VLOOKUP(F669,インプットシート!$B:$Z,25,0),"")</f>
        <v/>
      </c>
      <c r="H669" s="165" t="str">
        <f>IFERROR(+VLOOKUP(F669,インプットシート!$B:$Z,21,0),"")</f>
        <v/>
      </c>
      <c r="I669">
        <v>164</v>
      </c>
      <c r="J669" s="165" t="str">
        <f t="shared" si="182"/>
        <v>3年目賃金（アルバイト）164</v>
      </c>
      <c r="K669" s="165" t="str">
        <f>IFERROR(+VLOOKUP(J669,インプットシート!$B:$Z,25,0),"")</f>
        <v/>
      </c>
      <c r="L669" s="165" t="str">
        <f>IFERROR(+VLOOKUP(J669,インプットシート!$B:$Z,21,0),"")</f>
        <v/>
      </c>
      <c r="M669">
        <v>164</v>
      </c>
      <c r="N669" s="165" t="str">
        <f t="shared" si="183"/>
        <v>3年目家賃164</v>
      </c>
      <c r="O669" s="165" t="str">
        <f>IFERROR(+VLOOKUP(N669,インプットシート!$B:$Z,25,0),"")</f>
        <v/>
      </c>
      <c r="P669" s="165" t="str">
        <f>IFERROR(+VLOOKUP(N669,インプットシート!$B:$Z,21,0),"")</f>
        <v/>
      </c>
      <c r="Q669">
        <v>164</v>
      </c>
      <c r="R669" s="165" t="str">
        <f t="shared" si="184"/>
        <v>3年目光熱水費164</v>
      </c>
      <c r="S669" s="165" t="str">
        <f>IFERROR(+VLOOKUP(R669,インプットシート!$B:$Z,25,0),"")</f>
        <v/>
      </c>
      <c r="T669" s="165" t="str">
        <f>IFERROR(+VLOOKUP(R669,インプットシート!$B:$Z,21,0),"")</f>
        <v/>
      </c>
      <c r="U669">
        <v>164</v>
      </c>
      <c r="V669" s="165" t="str">
        <f t="shared" si="185"/>
        <v>3年目備品購入費164</v>
      </c>
      <c r="W669" s="165" t="str">
        <f>IFERROR(+VLOOKUP(V669,インプットシート!$B:$Z,25,0),"")</f>
        <v/>
      </c>
      <c r="X669" s="165" t="str">
        <f>IFERROR(+VLOOKUP(V669,インプットシート!$B:$Z,21,0),"")</f>
        <v/>
      </c>
      <c r="Y669">
        <v>164</v>
      </c>
      <c r="Z669" s="165" t="str">
        <f t="shared" si="186"/>
        <v>3年目消耗品費164</v>
      </c>
      <c r="AA669" s="165" t="str">
        <f>IFERROR(+VLOOKUP(Z669,インプットシート!$B:$Z,25,0),"")</f>
        <v/>
      </c>
      <c r="AB669" s="165" t="str">
        <f>IFERROR(+VLOOKUP(Z669,インプットシート!$B:$Z,21,0),"")</f>
        <v/>
      </c>
      <c r="AC669">
        <v>164</v>
      </c>
      <c r="AD669" s="165" t="str">
        <f t="shared" si="187"/>
        <v>3年目借料損料164</v>
      </c>
      <c r="AE669" s="165" t="str">
        <f>IFERROR(+VLOOKUP(AD669,インプットシート!$B:$Z,25,0),"")</f>
        <v/>
      </c>
      <c r="AF669" s="165" t="str">
        <f>IFERROR(+VLOOKUP(AD669,インプットシート!$B:$Z,21,0),"")</f>
        <v/>
      </c>
      <c r="AG669">
        <v>164</v>
      </c>
      <c r="AH669" s="165" t="str">
        <f t="shared" si="188"/>
        <v>3年目印刷製本費164</v>
      </c>
      <c r="AI669" s="165" t="str">
        <f>IFERROR(+VLOOKUP(AH669,インプットシート!$B:$Z,25,0),"")</f>
        <v/>
      </c>
      <c r="AJ669" s="165" t="str">
        <f>IFERROR(+VLOOKUP(AH669,インプットシート!$B:$Z,21,0),"")</f>
        <v/>
      </c>
      <c r="AK669">
        <v>164</v>
      </c>
      <c r="AL669" s="165" t="str">
        <f t="shared" si="189"/>
        <v>3年目通信運搬費164</v>
      </c>
      <c r="AM669" s="165" t="str">
        <f>IFERROR(+VLOOKUP(AL669,インプットシート!$B:$Z,25,0),"")</f>
        <v/>
      </c>
      <c r="AN669" s="165" t="str">
        <f>IFERROR(+VLOOKUP(AL669,インプットシート!$B:$Z,21,0),"")</f>
        <v/>
      </c>
      <c r="AO669">
        <v>164</v>
      </c>
      <c r="AP669" s="165" t="str">
        <f t="shared" si="190"/>
        <v>3年目委託費164</v>
      </c>
      <c r="AQ669" s="165" t="str">
        <f>IFERROR(+VLOOKUP(AP669,インプットシート!$B:$Z,25,0),"")</f>
        <v/>
      </c>
      <c r="AR669" s="165" t="str">
        <f>IFERROR(+VLOOKUP(AP669,インプットシート!$B:$Z,21,0),"")</f>
        <v/>
      </c>
      <c r="AS669">
        <v>164</v>
      </c>
      <c r="AT669" s="165" t="str">
        <f t="shared" si="191"/>
        <v>3年目雑役務費164</v>
      </c>
      <c r="AU669" s="165" t="str">
        <f>IFERROR(+VLOOKUP(AT669,インプットシート!$B:$Z,25,0),"")</f>
        <v/>
      </c>
      <c r="AV669" s="165" t="str">
        <f>IFERROR(+VLOOKUP(AT669,インプットシート!$B:$Z,21,0),"")</f>
        <v/>
      </c>
      <c r="AW669">
        <v>164</v>
      </c>
      <c r="AX669" s="165" t="str">
        <f t="shared" si="192"/>
        <v>3年目保険料164</v>
      </c>
      <c r="AY669" s="165" t="str">
        <f>IFERROR(+VLOOKUP(AX669,インプットシート!$B:$Z,25,0),"")</f>
        <v/>
      </c>
      <c r="AZ669" s="165" t="str">
        <f>IFERROR(+VLOOKUP(AX669,インプットシート!$B:$Z,21,0),"")</f>
        <v/>
      </c>
      <c r="BA669">
        <v>164</v>
      </c>
      <c r="BB669" s="165" t="str">
        <f t="shared" si="193"/>
        <v>3年目その他の経費164</v>
      </c>
      <c r="BC669" s="165" t="str">
        <f>IFERROR(+VLOOKUP(BB669,インプットシート!$B:$Z,25,0),"")</f>
        <v/>
      </c>
      <c r="BD669" s="165" t="str">
        <f>IFERROR(+VLOOKUP(BB669,インプットシート!$B:$Z,21,0),"")</f>
        <v/>
      </c>
      <c r="BE669">
        <v>164</v>
      </c>
      <c r="BF669" s="165" t="str">
        <f t="shared" si="194"/>
        <v>3年目参加費収入164</v>
      </c>
      <c r="BG669" s="165" t="str">
        <f>IFERROR(+VLOOKUP(BF669,インプットシート!$B:$Z,25,0),"")</f>
        <v/>
      </c>
      <c r="BH669" s="165" t="str">
        <f>IFERROR(+VLOOKUP(BF669,インプットシート!$B:$Z,21,0),"")</f>
        <v/>
      </c>
      <c r="BI669">
        <v>164</v>
      </c>
      <c r="BJ669" s="165" t="str">
        <f t="shared" si="195"/>
        <v>3年目寄付金・協賛金収入164</v>
      </c>
      <c r="BK669" s="165" t="str">
        <f>IFERROR(+VLOOKUP(BJ669,インプットシート!$B:$Z,25,0),"")</f>
        <v/>
      </c>
      <c r="BL669" s="165" t="str">
        <f>IFERROR(+VLOOKUP(BJ669,インプットシート!$B:$Z,21,0),"")</f>
        <v/>
      </c>
      <c r="BM669">
        <v>164</v>
      </c>
      <c r="BN669" s="165" t="str">
        <f t="shared" si="196"/>
        <v>3年目一般会計繰入金164</v>
      </c>
      <c r="BO669" s="165" t="str">
        <f>IFERROR(+VLOOKUP(BN669,インプットシート!$B:$Z,25,0),"")</f>
        <v/>
      </c>
      <c r="BP669" s="165" t="str">
        <f>IFERROR(+VLOOKUP(BN669,インプットシート!$B:$Z,21,0),"")</f>
        <v/>
      </c>
      <c r="BQ669">
        <v>164</v>
      </c>
      <c r="BR669" s="165" t="str">
        <f t="shared" si="197"/>
        <v>3年目賃金（職員）164</v>
      </c>
      <c r="BS669" s="165" t="str">
        <f>IFERROR(+VLOOKUP(BR669,インプットシート!$B:$Z,25,0),"")</f>
        <v/>
      </c>
      <c r="BT669" s="165" t="str">
        <f>IFERROR(+VLOOKUP(BR669,インプットシート!$B:$Z,21,0),"")</f>
        <v/>
      </c>
    </row>
    <row r="670" spans="1:72">
      <c r="A670">
        <v>165</v>
      </c>
      <c r="B670" s="165" t="str">
        <f t="shared" si="180"/>
        <v>3年目謝金165</v>
      </c>
      <c r="C670" s="165" t="str">
        <f>IFERROR(+VLOOKUP(B670,インプットシート!$B:$Z,25,0),"")</f>
        <v/>
      </c>
      <c r="D670" s="165" t="str">
        <f>IFERROR(+VLOOKUP(B670,インプットシート!$B:$Z,21,0),"")</f>
        <v/>
      </c>
      <c r="E670">
        <v>165</v>
      </c>
      <c r="F670" s="165" t="str">
        <f t="shared" si="181"/>
        <v>3年目旅費165</v>
      </c>
      <c r="G670" s="165" t="str">
        <f>IFERROR(+VLOOKUP(F670,インプットシート!$B:$Z,25,0),"")</f>
        <v/>
      </c>
      <c r="H670" s="165" t="str">
        <f>IFERROR(+VLOOKUP(F670,インプットシート!$B:$Z,21,0),"")</f>
        <v/>
      </c>
      <c r="I670">
        <v>165</v>
      </c>
      <c r="J670" s="165" t="str">
        <f t="shared" si="182"/>
        <v>3年目賃金（アルバイト）165</v>
      </c>
      <c r="K670" s="165" t="str">
        <f>IFERROR(+VLOOKUP(J670,インプットシート!$B:$Z,25,0),"")</f>
        <v/>
      </c>
      <c r="L670" s="165" t="str">
        <f>IFERROR(+VLOOKUP(J670,インプットシート!$B:$Z,21,0),"")</f>
        <v/>
      </c>
      <c r="M670">
        <v>165</v>
      </c>
      <c r="N670" s="165" t="str">
        <f t="shared" si="183"/>
        <v>3年目家賃165</v>
      </c>
      <c r="O670" s="165" t="str">
        <f>IFERROR(+VLOOKUP(N670,インプットシート!$B:$Z,25,0),"")</f>
        <v/>
      </c>
      <c r="P670" s="165" t="str">
        <f>IFERROR(+VLOOKUP(N670,インプットシート!$B:$Z,21,0),"")</f>
        <v/>
      </c>
      <c r="Q670">
        <v>165</v>
      </c>
      <c r="R670" s="165" t="str">
        <f t="shared" si="184"/>
        <v>3年目光熱水費165</v>
      </c>
      <c r="S670" s="165" t="str">
        <f>IFERROR(+VLOOKUP(R670,インプットシート!$B:$Z,25,0),"")</f>
        <v/>
      </c>
      <c r="T670" s="165" t="str">
        <f>IFERROR(+VLOOKUP(R670,インプットシート!$B:$Z,21,0),"")</f>
        <v/>
      </c>
      <c r="U670">
        <v>165</v>
      </c>
      <c r="V670" s="165" t="str">
        <f t="shared" si="185"/>
        <v>3年目備品購入費165</v>
      </c>
      <c r="W670" s="165" t="str">
        <f>IFERROR(+VLOOKUP(V670,インプットシート!$B:$Z,25,0),"")</f>
        <v/>
      </c>
      <c r="X670" s="165" t="str">
        <f>IFERROR(+VLOOKUP(V670,インプットシート!$B:$Z,21,0),"")</f>
        <v/>
      </c>
      <c r="Y670">
        <v>165</v>
      </c>
      <c r="Z670" s="165" t="str">
        <f t="shared" si="186"/>
        <v>3年目消耗品費165</v>
      </c>
      <c r="AA670" s="165" t="str">
        <f>IFERROR(+VLOOKUP(Z670,インプットシート!$B:$Z,25,0),"")</f>
        <v/>
      </c>
      <c r="AB670" s="165" t="str">
        <f>IFERROR(+VLOOKUP(Z670,インプットシート!$B:$Z,21,0),"")</f>
        <v/>
      </c>
      <c r="AC670">
        <v>165</v>
      </c>
      <c r="AD670" s="165" t="str">
        <f t="shared" si="187"/>
        <v>3年目借料損料165</v>
      </c>
      <c r="AE670" s="165" t="str">
        <f>IFERROR(+VLOOKUP(AD670,インプットシート!$B:$Z,25,0),"")</f>
        <v/>
      </c>
      <c r="AF670" s="165" t="str">
        <f>IFERROR(+VLOOKUP(AD670,インプットシート!$B:$Z,21,0),"")</f>
        <v/>
      </c>
      <c r="AG670">
        <v>165</v>
      </c>
      <c r="AH670" s="165" t="str">
        <f t="shared" si="188"/>
        <v>3年目印刷製本費165</v>
      </c>
      <c r="AI670" s="165" t="str">
        <f>IFERROR(+VLOOKUP(AH670,インプットシート!$B:$Z,25,0),"")</f>
        <v/>
      </c>
      <c r="AJ670" s="165" t="str">
        <f>IFERROR(+VLOOKUP(AH670,インプットシート!$B:$Z,21,0),"")</f>
        <v/>
      </c>
      <c r="AK670">
        <v>165</v>
      </c>
      <c r="AL670" s="165" t="str">
        <f t="shared" si="189"/>
        <v>3年目通信運搬費165</v>
      </c>
      <c r="AM670" s="165" t="str">
        <f>IFERROR(+VLOOKUP(AL670,インプットシート!$B:$Z,25,0),"")</f>
        <v/>
      </c>
      <c r="AN670" s="165" t="str">
        <f>IFERROR(+VLOOKUP(AL670,インプットシート!$B:$Z,21,0),"")</f>
        <v/>
      </c>
      <c r="AO670">
        <v>165</v>
      </c>
      <c r="AP670" s="165" t="str">
        <f t="shared" si="190"/>
        <v>3年目委託費165</v>
      </c>
      <c r="AQ670" s="165" t="str">
        <f>IFERROR(+VLOOKUP(AP670,インプットシート!$B:$Z,25,0),"")</f>
        <v/>
      </c>
      <c r="AR670" s="165" t="str">
        <f>IFERROR(+VLOOKUP(AP670,インプットシート!$B:$Z,21,0),"")</f>
        <v/>
      </c>
      <c r="AS670">
        <v>165</v>
      </c>
      <c r="AT670" s="165" t="str">
        <f t="shared" si="191"/>
        <v>3年目雑役務費165</v>
      </c>
      <c r="AU670" s="165" t="str">
        <f>IFERROR(+VLOOKUP(AT670,インプットシート!$B:$Z,25,0),"")</f>
        <v/>
      </c>
      <c r="AV670" s="165" t="str">
        <f>IFERROR(+VLOOKUP(AT670,インプットシート!$B:$Z,21,0),"")</f>
        <v/>
      </c>
      <c r="AW670">
        <v>165</v>
      </c>
      <c r="AX670" s="165" t="str">
        <f t="shared" si="192"/>
        <v>3年目保険料165</v>
      </c>
      <c r="AY670" s="165" t="str">
        <f>IFERROR(+VLOOKUP(AX670,インプットシート!$B:$Z,25,0),"")</f>
        <v/>
      </c>
      <c r="AZ670" s="165" t="str">
        <f>IFERROR(+VLOOKUP(AX670,インプットシート!$B:$Z,21,0),"")</f>
        <v/>
      </c>
      <c r="BA670">
        <v>165</v>
      </c>
      <c r="BB670" s="165" t="str">
        <f t="shared" si="193"/>
        <v>3年目その他の経費165</v>
      </c>
      <c r="BC670" s="165" t="str">
        <f>IFERROR(+VLOOKUP(BB670,インプットシート!$B:$Z,25,0),"")</f>
        <v/>
      </c>
      <c r="BD670" s="165" t="str">
        <f>IFERROR(+VLOOKUP(BB670,インプットシート!$B:$Z,21,0),"")</f>
        <v/>
      </c>
      <c r="BE670">
        <v>165</v>
      </c>
      <c r="BF670" s="165" t="str">
        <f t="shared" si="194"/>
        <v>3年目参加費収入165</v>
      </c>
      <c r="BG670" s="165" t="str">
        <f>IFERROR(+VLOOKUP(BF670,インプットシート!$B:$Z,25,0),"")</f>
        <v/>
      </c>
      <c r="BH670" s="165" t="str">
        <f>IFERROR(+VLOOKUP(BF670,インプットシート!$B:$Z,21,0),"")</f>
        <v/>
      </c>
      <c r="BI670">
        <v>165</v>
      </c>
      <c r="BJ670" s="165" t="str">
        <f t="shared" si="195"/>
        <v>3年目寄付金・協賛金収入165</v>
      </c>
      <c r="BK670" s="165" t="str">
        <f>IFERROR(+VLOOKUP(BJ670,インプットシート!$B:$Z,25,0),"")</f>
        <v/>
      </c>
      <c r="BL670" s="165" t="str">
        <f>IFERROR(+VLOOKUP(BJ670,インプットシート!$B:$Z,21,0),"")</f>
        <v/>
      </c>
      <c r="BM670">
        <v>165</v>
      </c>
      <c r="BN670" s="165" t="str">
        <f t="shared" si="196"/>
        <v>3年目一般会計繰入金165</v>
      </c>
      <c r="BO670" s="165" t="str">
        <f>IFERROR(+VLOOKUP(BN670,インプットシート!$B:$Z,25,0),"")</f>
        <v/>
      </c>
      <c r="BP670" s="165" t="str">
        <f>IFERROR(+VLOOKUP(BN670,インプットシート!$B:$Z,21,0),"")</f>
        <v/>
      </c>
      <c r="BQ670">
        <v>165</v>
      </c>
      <c r="BR670" s="165" t="str">
        <f t="shared" si="197"/>
        <v>3年目賃金（職員）165</v>
      </c>
      <c r="BS670" s="165" t="str">
        <f>IFERROR(+VLOOKUP(BR670,インプットシート!$B:$Z,25,0),"")</f>
        <v/>
      </c>
      <c r="BT670" s="165" t="str">
        <f>IFERROR(+VLOOKUP(BR670,インプットシート!$B:$Z,21,0),"")</f>
        <v/>
      </c>
    </row>
    <row r="671" spans="1:72">
      <c r="A671">
        <v>166</v>
      </c>
      <c r="B671" s="165" t="str">
        <f t="shared" si="180"/>
        <v>3年目謝金166</v>
      </c>
      <c r="C671" s="165" t="str">
        <f>IFERROR(+VLOOKUP(B671,インプットシート!$B:$Z,25,0),"")</f>
        <v/>
      </c>
      <c r="D671" s="165" t="str">
        <f>IFERROR(+VLOOKUP(B671,インプットシート!$B:$Z,21,0),"")</f>
        <v/>
      </c>
      <c r="E671">
        <v>166</v>
      </c>
      <c r="F671" s="165" t="str">
        <f t="shared" si="181"/>
        <v>3年目旅費166</v>
      </c>
      <c r="G671" s="165" t="str">
        <f>IFERROR(+VLOOKUP(F671,インプットシート!$B:$Z,25,0),"")</f>
        <v/>
      </c>
      <c r="H671" s="165" t="str">
        <f>IFERROR(+VLOOKUP(F671,インプットシート!$B:$Z,21,0),"")</f>
        <v/>
      </c>
      <c r="I671">
        <v>166</v>
      </c>
      <c r="J671" s="165" t="str">
        <f t="shared" si="182"/>
        <v>3年目賃金（アルバイト）166</v>
      </c>
      <c r="K671" s="165" t="str">
        <f>IFERROR(+VLOOKUP(J671,インプットシート!$B:$Z,25,0),"")</f>
        <v/>
      </c>
      <c r="L671" s="165" t="str">
        <f>IFERROR(+VLOOKUP(J671,インプットシート!$B:$Z,21,0),"")</f>
        <v/>
      </c>
      <c r="M671">
        <v>166</v>
      </c>
      <c r="N671" s="165" t="str">
        <f t="shared" si="183"/>
        <v>3年目家賃166</v>
      </c>
      <c r="O671" s="165" t="str">
        <f>IFERROR(+VLOOKUP(N671,インプットシート!$B:$Z,25,0),"")</f>
        <v/>
      </c>
      <c r="P671" s="165" t="str">
        <f>IFERROR(+VLOOKUP(N671,インプットシート!$B:$Z,21,0),"")</f>
        <v/>
      </c>
      <c r="Q671">
        <v>166</v>
      </c>
      <c r="R671" s="165" t="str">
        <f t="shared" si="184"/>
        <v>3年目光熱水費166</v>
      </c>
      <c r="S671" s="165" t="str">
        <f>IFERROR(+VLOOKUP(R671,インプットシート!$B:$Z,25,0),"")</f>
        <v/>
      </c>
      <c r="T671" s="165" t="str">
        <f>IFERROR(+VLOOKUP(R671,インプットシート!$B:$Z,21,0),"")</f>
        <v/>
      </c>
      <c r="U671">
        <v>166</v>
      </c>
      <c r="V671" s="165" t="str">
        <f t="shared" si="185"/>
        <v>3年目備品購入費166</v>
      </c>
      <c r="W671" s="165" t="str">
        <f>IFERROR(+VLOOKUP(V671,インプットシート!$B:$Z,25,0),"")</f>
        <v/>
      </c>
      <c r="X671" s="165" t="str">
        <f>IFERROR(+VLOOKUP(V671,インプットシート!$B:$Z,21,0),"")</f>
        <v/>
      </c>
      <c r="Y671">
        <v>166</v>
      </c>
      <c r="Z671" s="165" t="str">
        <f t="shared" si="186"/>
        <v>3年目消耗品費166</v>
      </c>
      <c r="AA671" s="165" t="str">
        <f>IFERROR(+VLOOKUP(Z671,インプットシート!$B:$Z,25,0),"")</f>
        <v/>
      </c>
      <c r="AB671" s="165" t="str">
        <f>IFERROR(+VLOOKUP(Z671,インプットシート!$B:$Z,21,0),"")</f>
        <v/>
      </c>
      <c r="AC671">
        <v>166</v>
      </c>
      <c r="AD671" s="165" t="str">
        <f t="shared" si="187"/>
        <v>3年目借料損料166</v>
      </c>
      <c r="AE671" s="165" t="str">
        <f>IFERROR(+VLOOKUP(AD671,インプットシート!$B:$Z,25,0),"")</f>
        <v/>
      </c>
      <c r="AF671" s="165" t="str">
        <f>IFERROR(+VLOOKUP(AD671,インプットシート!$B:$Z,21,0),"")</f>
        <v/>
      </c>
      <c r="AG671">
        <v>166</v>
      </c>
      <c r="AH671" s="165" t="str">
        <f t="shared" si="188"/>
        <v>3年目印刷製本費166</v>
      </c>
      <c r="AI671" s="165" t="str">
        <f>IFERROR(+VLOOKUP(AH671,インプットシート!$B:$Z,25,0),"")</f>
        <v/>
      </c>
      <c r="AJ671" s="165" t="str">
        <f>IFERROR(+VLOOKUP(AH671,インプットシート!$B:$Z,21,0),"")</f>
        <v/>
      </c>
      <c r="AK671">
        <v>166</v>
      </c>
      <c r="AL671" s="165" t="str">
        <f t="shared" si="189"/>
        <v>3年目通信運搬費166</v>
      </c>
      <c r="AM671" s="165" t="str">
        <f>IFERROR(+VLOOKUP(AL671,インプットシート!$B:$Z,25,0),"")</f>
        <v/>
      </c>
      <c r="AN671" s="165" t="str">
        <f>IFERROR(+VLOOKUP(AL671,インプットシート!$B:$Z,21,0),"")</f>
        <v/>
      </c>
      <c r="AO671">
        <v>166</v>
      </c>
      <c r="AP671" s="165" t="str">
        <f t="shared" si="190"/>
        <v>3年目委託費166</v>
      </c>
      <c r="AQ671" s="165" t="str">
        <f>IFERROR(+VLOOKUP(AP671,インプットシート!$B:$Z,25,0),"")</f>
        <v/>
      </c>
      <c r="AR671" s="165" t="str">
        <f>IFERROR(+VLOOKUP(AP671,インプットシート!$B:$Z,21,0),"")</f>
        <v/>
      </c>
      <c r="AS671">
        <v>166</v>
      </c>
      <c r="AT671" s="165" t="str">
        <f t="shared" si="191"/>
        <v>3年目雑役務費166</v>
      </c>
      <c r="AU671" s="165" t="str">
        <f>IFERROR(+VLOOKUP(AT671,インプットシート!$B:$Z,25,0),"")</f>
        <v/>
      </c>
      <c r="AV671" s="165" t="str">
        <f>IFERROR(+VLOOKUP(AT671,インプットシート!$B:$Z,21,0),"")</f>
        <v/>
      </c>
      <c r="AW671">
        <v>166</v>
      </c>
      <c r="AX671" s="165" t="str">
        <f t="shared" si="192"/>
        <v>3年目保険料166</v>
      </c>
      <c r="AY671" s="165" t="str">
        <f>IFERROR(+VLOOKUP(AX671,インプットシート!$B:$Z,25,0),"")</f>
        <v/>
      </c>
      <c r="AZ671" s="165" t="str">
        <f>IFERROR(+VLOOKUP(AX671,インプットシート!$B:$Z,21,0),"")</f>
        <v/>
      </c>
      <c r="BA671">
        <v>166</v>
      </c>
      <c r="BB671" s="165" t="str">
        <f t="shared" si="193"/>
        <v>3年目その他の経費166</v>
      </c>
      <c r="BC671" s="165" t="str">
        <f>IFERROR(+VLOOKUP(BB671,インプットシート!$B:$Z,25,0),"")</f>
        <v/>
      </c>
      <c r="BD671" s="165" t="str">
        <f>IFERROR(+VLOOKUP(BB671,インプットシート!$B:$Z,21,0),"")</f>
        <v/>
      </c>
      <c r="BE671">
        <v>166</v>
      </c>
      <c r="BF671" s="165" t="str">
        <f t="shared" si="194"/>
        <v>3年目参加費収入166</v>
      </c>
      <c r="BG671" s="165" t="str">
        <f>IFERROR(+VLOOKUP(BF671,インプットシート!$B:$Z,25,0),"")</f>
        <v/>
      </c>
      <c r="BH671" s="165" t="str">
        <f>IFERROR(+VLOOKUP(BF671,インプットシート!$B:$Z,21,0),"")</f>
        <v/>
      </c>
      <c r="BI671">
        <v>166</v>
      </c>
      <c r="BJ671" s="165" t="str">
        <f t="shared" si="195"/>
        <v>3年目寄付金・協賛金収入166</v>
      </c>
      <c r="BK671" s="165" t="str">
        <f>IFERROR(+VLOOKUP(BJ671,インプットシート!$B:$Z,25,0),"")</f>
        <v/>
      </c>
      <c r="BL671" s="165" t="str">
        <f>IFERROR(+VLOOKUP(BJ671,インプットシート!$B:$Z,21,0),"")</f>
        <v/>
      </c>
      <c r="BM671">
        <v>166</v>
      </c>
      <c r="BN671" s="165" t="str">
        <f t="shared" si="196"/>
        <v>3年目一般会計繰入金166</v>
      </c>
      <c r="BO671" s="165" t="str">
        <f>IFERROR(+VLOOKUP(BN671,インプットシート!$B:$Z,25,0),"")</f>
        <v/>
      </c>
      <c r="BP671" s="165" t="str">
        <f>IFERROR(+VLOOKUP(BN671,インプットシート!$B:$Z,21,0),"")</f>
        <v/>
      </c>
      <c r="BQ671">
        <v>166</v>
      </c>
      <c r="BR671" s="165" t="str">
        <f t="shared" si="197"/>
        <v>3年目賃金（職員）166</v>
      </c>
      <c r="BS671" s="165" t="str">
        <f>IFERROR(+VLOOKUP(BR671,インプットシート!$B:$Z,25,0),"")</f>
        <v/>
      </c>
      <c r="BT671" s="165" t="str">
        <f>IFERROR(+VLOOKUP(BR671,インプットシート!$B:$Z,21,0),"")</f>
        <v/>
      </c>
    </row>
    <row r="672" spans="1:72">
      <c r="A672">
        <v>167</v>
      </c>
      <c r="B672" s="165" t="str">
        <f t="shared" si="180"/>
        <v>3年目謝金167</v>
      </c>
      <c r="C672" s="165" t="str">
        <f>IFERROR(+VLOOKUP(B672,インプットシート!$B:$Z,25,0),"")</f>
        <v/>
      </c>
      <c r="D672" s="165" t="str">
        <f>IFERROR(+VLOOKUP(B672,インプットシート!$B:$Z,21,0),"")</f>
        <v/>
      </c>
      <c r="E672">
        <v>167</v>
      </c>
      <c r="F672" s="165" t="str">
        <f t="shared" si="181"/>
        <v>3年目旅費167</v>
      </c>
      <c r="G672" s="165" t="str">
        <f>IFERROR(+VLOOKUP(F672,インプットシート!$B:$Z,25,0),"")</f>
        <v/>
      </c>
      <c r="H672" s="165" t="str">
        <f>IFERROR(+VLOOKUP(F672,インプットシート!$B:$Z,21,0),"")</f>
        <v/>
      </c>
      <c r="I672">
        <v>167</v>
      </c>
      <c r="J672" s="165" t="str">
        <f t="shared" si="182"/>
        <v>3年目賃金（アルバイト）167</v>
      </c>
      <c r="K672" s="165" t="str">
        <f>IFERROR(+VLOOKUP(J672,インプットシート!$B:$Z,25,0),"")</f>
        <v/>
      </c>
      <c r="L672" s="165" t="str">
        <f>IFERROR(+VLOOKUP(J672,インプットシート!$B:$Z,21,0),"")</f>
        <v/>
      </c>
      <c r="M672">
        <v>167</v>
      </c>
      <c r="N672" s="165" t="str">
        <f t="shared" si="183"/>
        <v>3年目家賃167</v>
      </c>
      <c r="O672" s="165" t="str">
        <f>IFERROR(+VLOOKUP(N672,インプットシート!$B:$Z,25,0),"")</f>
        <v/>
      </c>
      <c r="P672" s="165" t="str">
        <f>IFERROR(+VLOOKUP(N672,インプットシート!$B:$Z,21,0),"")</f>
        <v/>
      </c>
      <c r="Q672">
        <v>167</v>
      </c>
      <c r="R672" s="165" t="str">
        <f t="shared" si="184"/>
        <v>3年目光熱水費167</v>
      </c>
      <c r="S672" s="165" t="str">
        <f>IFERROR(+VLOOKUP(R672,インプットシート!$B:$Z,25,0),"")</f>
        <v/>
      </c>
      <c r="T672" s="165" t="str">
        <f>IFERROR(+VLOOKUP(R672,インプットシート!$B:$Z,21,0),"")</f>
        <v/>
      </c>
      <c r="U672">
        <v>167</v>
      </c>
      <c r="V672" s="165" t="str">
        <f t="shared" si="185"/>
        <v>3年目備品購入費167</v>
      </c>
      <c r="W672" s="165" t="str">
        <f>IFERROR(+VLOOKUP(V672,インプットシート!$B:$Z,25,0),"")</f>
        <v/>
      </c>
      <c r="X672" s="165" t="str">
        <f>IFERROR(+VLOOKUP(V672,インプットシート!$B:$Z,21,0),"")</f>
        <v/>
      </c>
      <c r="Y672">
        <v>167</v>
      </c>
      <c r="Z672" s="165" t="str">
        <f t="shared" si="186"/>
        <v>3年目消耗品費167</v>
      </c>
      <c r="AA672" s="165" t="str">
        <f>IFERROR(+VLOOKUP(Z672,インプットシート!$B:$Z,25,0),"")</f>
        <v/>
      </c>
      <c r="AB672" s="165" t="str">
        <f>IFERROR(+VLOOKUP(Z672,インプットシート!$B:$Z,21,0),"")</f>
        <v/>
      </c>
      <c r="AC672">
        <v>167</v>
      </c>
      <c r="AD672" s="165" t="str">
        <f t="shared" si="187"/>
        <v>3年目借料損料167</v>
      </c>
      <c r="AE672" s="165" t="str">
        <f>IFERROR(+VLOOKUP(AD672,インプットシート!$B:$Z,25,0),"")</f>
        <v/>
      </c>
      <c r="AF672" s="165" t="str">
        <f>IFERROR(+VLOOKUP(AD672,インプットシート!$B:$Z,21,0),"")</f>
        <v/>
      </c>
      <c r="AG672">
        <v>167</v>
      </c>
      <c r="AH672" s="165" t="str">
        <f t="shared" si="188"/>
        <v>3年目印刷製本費167</v>
      </c>
      <c r="AI672" s="165" t="str">
        <f>IFERROR(+VLOOKUP(AH672,インプットシート!$B:$Z,25,0),"")</f>
        <v/>
      </c>
      <c r="AJ672" s="165" t="str">
        <f>IFERROR(+VLOOKUP(AH672,インプットシート!$B:$Z,21,0),"")</f>
        <v/>
      </c>
      <c r="AK672">
        <v>167</v>
      </c>
      <c r="AL672" s="165" t="str">
        <f t="shared" si="189"/>
        <v>3年目通信運搬費167</v>
      </c>
      <c r="AM672" s="165" t="str">
        <f>IFERROR(+VLOOKUP(AL672,インプットシート!$B:$Z,25,0),"")</f>
        <v/>
      </c>
      <c r="AN672" s="165" t="str">
        <f>IFERROR(+VLOOKUP(AL672,インプットシート!$B:$Z,21,0),"")</f>
        <v/>
      </c>
      <c r="AO672">
        <v>167</v>
      </c>
      <c r="AP672" s="165" t="str">
        <f t="shared" si="190"/>
        <v>3年目委託費167</v>
      </c>
      <c r="AQ672" s="165" t="str">
        <f>IFERROR(+VLOOKUP(AP672,インプットシート!$B:$Z,25,0),"")</f>
        <v/>
      </c>
      <c r="AR672" s="165" t="str">
        <f>IFERROR(+VLOOKUP(AP672,インプットシート!$B:$Z,21,0),"")</f>
        <v/>
      </c>
      <c r="AS672">
        <v>167</v>
      </c>
      <c r="AT672" s="165" t="str">
        <f t="shared" si="191"/>
        <v>3年目雑役務費167</v>
      </c>
      <c r="AU672" s="165" t="str">
        <f>IFERROR(+VLOOKUP(AT672,インプットシート!$B:$Z,25,0),"")</f>
        <v/>
      </c>
      <c r="AV672" s="165" t="str">
        <f>IFERROR(+VLOOKUP(AT672,インプットシート!$B:$Z,21,0),"")</f>
        <v/>
      </c>
      <c r="AW672">
        <v>167</v>
      </c>
      <c r="AX672" s="165" t="str">
        <f t="shared" si="192"/>
        <v>3年目保険料167</v>
      </c>
      <c r="AY672" s="165" t="str">
        <f>IFERROR(+VLOOKUP(AX672,インプットシート!$B:$Z,25,0),"")</f>
        <v/>
      </c>
      <c r="AZ672" s="165" t="str">
        <f>IFERROR(+VLOOKUP(AX672,インプットシート!$B:$Z,21,0),"")</f>
        <v/>
      </c>
      <c r="BA672">
        <v>167</v>
      </c>
      <c r="BB672" s="165" t="str">
        <f t="shared" si="193"/>
        <v>3年目その他の経費167</v>
      </c>
      <c r="BC672" s="165" t="str">
        <f>IFERROR(+VLOOKUP(BB672,インプットシート!$B:$Z,25,0),"")</f>
        <v/>
      </c>
      <c r="BD672" s="165" t="str">
        <f>IFERROR(+VLOOKUP(BB672,インプットシート!$B:$Z,21,0),"")</f>
        <v/>
      </c>
      <c r="BE672">
        <v>167</v>
      </c>
      <c r="BF672" s="165" t="str">
        <f t="shared" si="194"/>
        <v>3年目参加費収入167</v>
      </c>
      <c r="BG672" s="165" t="str">
        <f>IFERROR(+VLOOKUP(BF672,インプットシート!$B:$Z,25,0),"")</f>
        <v/>
      </c>
      <c r="BH672" s="165" t="str">
        <f>IFERROR(+VLOOKUP(BF672,インプットシート!$B:$Z,21,0),"")</f>
        <v/>
      </c>
      <c r="BI672">
        <v>167</v>
      </c>
      <c r="BJ672" s="165" t="str">
        <f t="shared" si="195"/>
        <v>3年目寄付金・協賛金収入167</v>
      </c>
      <c r="BK672" s="165" t="str">
        <f>IFERROR(+VLOOKUP(BJ672,インプットシート!$B:$Z,25,0),"")</f>
        <v/>
      </c>
      <c r="BL672" s="165" t="str">
        <f>IFERROR(+VLOOKUP(BJ672,インプットシート!$B:$Z,21,0),"")</f>
        <v/>
      </c>
      <c r="BM672">
        <v>167</v>
      </c>
      <c r="BN672" s="165" t="str">
        <f t="shared" si="196"/>
        <v>3年目一般会計繰入金167</v>
      </c>
      <c r="BO672" s="165" t="str">
        <f>IFERROR(+VLOOKUP(BN672,インプットシート!$B:$Z,25,0),"")</f>
        <v/>
      </c>
      <c r="BP672" s="165" t="str">
        <f>IFERROR(+VLOOKUP(BN672,インプットシート!$B:$Z,21,0),"")</f>
        <v/>
      </c>
      <c r="BQ672">
        <v>167</v>
      </c>
      <c r="BR672" s="165" t="str">
        <f t="shared" si="197"/>
        <v>3年目賃金（職員）167</v>
      </c>
      <c r="BS672" s="165" t="str">
        <f>IFERROR(+VLOOKUP(BR672,インプットシート!$B:$Z,25,0),"")</f>
        <v/>
      </c>
      <c r="BT672" s="165" t="str">
        <f>IFERROR(+VLOOKUP(BR672,インプットシート!$B:$Z,21,0),"")</f>
        <v/>
      </c>
    </row>
    <row r="673" spans="1:72">
      <c r="A673">
        <v>168</v>
      </c>
      <c r="B673" s="165" t="str">
        <f t="shared" si="180"/>
        <v>3年目謝金168</v>
      </c>
      <c r="C673" s="165" t="str">
        <f>IFERROR(+VLOOKUP(B673,インプットシート!$B:$Z,25,0),"")</f>
        <v/>
      </c>
      <c r="D673" s="165" t="str">
        <f>IFERROR(+VLOOKUP(B673,インプットシート!$B:$Z,21,0),"")</f>
        <v/>
      </c>
      <c r="E673">
        <v>168</v>
      </c>
      <c r="F673" s="165" t="str">
        <f t="shared" si="181"/>
        <v>3年目旅費168</v>
      </c>
      <c r="G673" s="165" t="str">
        <f>IFERROR(+VLOOKUP(F673,インプットシート!$B:$Z,25,0),"")</f>
        <v/>
      </c>
      <c r="H673" s="165" t="str">
        <f>IFERROR(+VLOOKUP(F673,インプットシート!$B:$Z,21,0),"")</f>
        <v/>
      </c>
      <c r="I673">
        <v>168</v>
      </c>
      <c r="J673" s="165" t="str">
        <f t="shared" si="182"/>
        <v>3年目賃金（アルバイト）168</v>
      </c>
      <c r="K673" s="165" t="str">
        <f>IFERROR(+VLOOKUP(J673,インプットシート!$B:$Z,25,0),"")</f>
        <v/>
      </c>
      <c r="L673" s="165" t="str">
        <f>IFERROR(+VLOOKUP(J673,インプットシート!$B:$Z,21,0),"")</f>
        <v/>
      </c>
      <c r="M673">
        <v>168</v>
      </c>
      <c r="N673" s="165" t="str">
        <f t="shared" si="183"/>
        <v>3年目家賃168</v>
      </c>
      <c r="O673" s="165" t="str">
        <f>IFERROR(+VLOOKUP(N673,インプットシート!$B:$Z,25,0),"")</f>
        <v/>
      </c>
      <c r="P673" s="165" t="str">
        <f>IFERROR(+VLOOKUP(N673,インプットシート!$B:$Z,21,0),"")</f>
        <v/>
      </c>
      <c r="Q673">
        <v>168</v>
      </c>
      <c r="R673" s="165" t="str">
        <f t="shared" si="184"/>
        <v>3年目光熱水費168</v>
      </c>
      <c r="S673" s="165" t="str">
        <f>IFERROR(+VLOOKUP(R673,インプットシート!$B:$Z,25,0),"")</f>
        <v/>
      </c>
      <c r="T673" s="165" t="str">
        <f>IFERROR(+VLOOKUP(R673,インプットシート!$B:$Z,21,0),"")</f>
        <v/>
      </c>
      <c r="U673">
        <v>168</v>
      </c>
      <c r="V673" s="165" t="str">
        <f t="shared" si="185"/>
        <v>3年目備品購入費168</v>
      </c>
      <c r="W673" s="165" t="str">
        <f>IFERROR(+VLOOKUP(V673,インプットシート!$B:$Z,25,0),"")</f>
        <v/>
      </c>
      <c r="X673" s="165" t="str">
        <f>IFERROR(+VLOOKUP(V673,インプットシート!$B:$Z,21,0),"")</f>
        <v/>
      </c>
      <c r="Y673">
        <v>168</v>
      </c>
      <c r="Z673" s="165" t="str">
        <f t="shared" si="186"/>
        <v>3年目消耗品費168</v>
      </c>
      <c r="AA673" s="165" t="str">
        <f>IFERROR(+VLOOKUP(Z673,インプットシート!$B:$Z,25,0),"")</f>
        <v/>
      </c>
      <c r="AB673" s="165" t="str">
        <f>IFERROR(+VLOOKUP(Z673,インプットシート!$B:$Z,21,0),"")</f>
        <v/>
      </c>
      <c r="AC673">
        <v>168</v>
      </c>
      <c r="AD673" s="165" t="str">
        <f t="shared" si="187"/>
        <v>3年目借料損料168</v>
      </c>
      <c r="AE673" s="165" t="str">
        <f>IFERROR(+VLOOKUP(AD673,インプットシート!$B:$Z,25,0),"")</f>
        <v/>
      </c>
      <c r="AF673" s="165" t="str">
        <f>IFERROR(+VLOOKUP(AD673,インプットシート!$B:$Z,21,0),"")</f>
        <v/>
      </c>
      <c r="AG673">
        <v>168</v>
      </c>
      <c r="AH673" s="165" t="str">
        <f t="shared" si="188"/>
        <v>3年目印刷製本費168</v>
      </c>
      <c r="AI673" s="165" t="str">
        <f>IFERROR(+VLOOKUP(AH673,インプットシート!$B:$Z,25,0),"")</f>
        <v/>
      </c>
      <c r="AJ673" s="165" t="str">
        <f>IFERROR(+VLOOKUP(AH673,インプットシート!$B:$Z,21,0),"")</f>
        <v/>
      </c>
      <c r="AK673">
        <v>168</v>
      </c>
      <c r="AL673" s="165" t="str">
        <f t="shared" si="189"/>
        <v>3年目通信運搬費168</v>
      </c>
      <c r="AM673" s="165" t="str">
        <f>IFERROR(+VLOOKUP(AL673,インプットシート!$B:$Z,25,0),"")</f>
        <v/>
      </c>
      <c r="AN673" s="165" t="str">
        <f>IFERROR(+VLOOKUP(AL673,インプットシート!$B:$Z,21,0),"")</f>
        <v/>
      </c>
      <c r="AO673">
        <v>168</v>
      </c>
      <c r="AP673" s="165" t="str">
        <f t="shared" si="190"/>
        <v>3年目委託費168</v>
      </c>
      <c r="AQ673" s="165" t="str">
        <f>IFERROR(+VLOOKUP(AP673,インプットシート!$B:$Z,25,0),"")</f>
        <v/>
      </c>
      <c r="AR673" s="165" t="str">
        <f>IFERROR(+VLOOKUP(AP673,インプットシート!$B:$Z,21,0),"")</f>
        <v/>
      </c>
      <c r="AS673">
        <v>168</v>
      </c>
      <c r="AT673" s="165" t="str">
        <f t="shared" si="191"/>
        <v>3年目雑役務費168</v>
      </c>
      <c r="AU673" s="165" t="str">
        <f>IFERROR(+VLOOKUP(AT673,インプットシート!$B:$Z,25,0),"")</f>
        <v/>
      </c>
      <c r="AV673" s="165" t="str">
        <f>IFERROR(+VLOOKUP(AT673,インプットシート!$B:$Z,21,0),"")</f>
        <v/>
      </c>
      <c r="AW673">
        <v>168</v>
      </c>
      <c r="AX673" s="165" t="str">
        <f t="shared" si="192"/>
        <v>3年目保険料168</v>
      </c>
      <c r="AY673" s="165" t="str">
        <f>IFERROR(+VLOOKUP(AX673,インプットシート!$B:$Z,25,0),"")</f>
        <v/>
      </c>
      <c r="AZ673" s="165" t="str">
        <f>IFERROR(+VLOOKUP(AX673,インプットシート!$B:$Z,21,0),"")</f>
        <v/>
      </c>
      <c r="BA673">
        <v>168</v>
      </c>
      <c r="BB673" s="165" t="str">
        <f t="shared" si="193"/>
        <v>3年目その他の経費168</v>
      </c>
      <c r="BC673" s="165" t="str">
        <f>IFERROR(+VLOOKUP(BB673,インプットシート!$B:$Z,25,0),"")</f>
        <v/>
      </c>
      <c r="BD673" s="165" t="str">
        <f>IFERROR(+VLOOKUP(BB673,インプットシート!$B:$Z,21,0),"")</f>
        <v/>
      </c>
      <c r="BE673">
        <v>168</v>
      </c>
      <c r="BF673" s="165" t="str">
        <f t="shared" si="194"/>
        <v>3年目参加費収入168</v>
      </c>
      <c r="BG673" s="165" t="str">
        <f>IFERROR(+VLOOKUP(BF673,インプットシート!$B:$Z,25,0),"")</f>
        <v/>
      </c>
      <c r="BH673" s="165" t="str">
        <f>IFERROR(+VLOOKUP(BF673,インプットシート!$B:$Z,21,0),"")</f>
        <v/>
      </c>
      <c r="BI673">
        <v>168</v>
      </c>
      <c r="BJ673" s="165" t="str">
        <f t="shared" si="195"/>
        <v>3年目寄付金・協賛金収入168</v>
      </c>
      <c r="BK673" s="165" t="str">
        <f>IFERROR(+VLOOKUP(BJ673,インプットシート!$B:$Z,25,0),"")</f>
        <v/>
      </c>
      <c r="BL673" s="165" t="str">
        <f>IFERROR(+VLOOKUP(BJ673,インプットシート!$B:$Z,21,0),"")</f>
        <v/>
      </c>
      <c r="BM673">
        <v>168</v>
      </c>
      <c r="BN673" s="165" t="str">
        <f t="shared" si="196"/>
        <v>3年目一般会計繰入金168</v>
      </c>
      <c r="BO673" s="165" t="str">
        <f>IFERROR(+VLOOKUP(BN673,インプットシート!$B:$Z,25,0),"")</f>
        <v/>
      </c>
      <c r="BP673" s="165" t="str">
        <f>IFERROR(+VLOOKUP(BN673,インプットシート!$B:$Z,21,0),"")</f>
        <v/>
      </c>
      <c r="BQ673">
        <v>168</v>
      </c>
      <c r="BR673" s="165" t="str">
        <f t="shared" si="197"/>
        <v>3年目賃金（職員）168</v>
      </c>
      <c r="BS673" s="165" t="str">
        <f>IFERROR(+VLOOKUP(BR673,インプットシート!$B:$Z,25,0),"")</f>
        <v/>
      </c>
      <c r="BT673" s="165" t="str">
        <f>IFERROR(+VLOOKUP(BR673,インプットシート!$B:$Z,21,0),"")</f>
        <v/>
      </c>
    </row>
    <row r="674" spans="1:72">
      <c r="A674">
        <v>169</v>
      </c>
      <c r="B674" s="165" t="str">
        <f t="shared" si="180"/>
        <v>3年目謝金169</v>
      </c>
      <c r="C674" s="165" t="str">
        <f>IFERROR(+VLOOKUP(B674,インプットシート!$B:$Z,25,0),"")</f>
        <v/>
      </c>
      <c r="D674" s="165" t="str">
        <f>IFERROR(+VLOOKUP(B674,インプットシート!$B:$Z,21,0),"")</f>
        <v/>
      </c>
      <c r="E674">
        <v>169</v>
      </c>
      <c r="F674" s="165" t="str">
        <f t="shared" si="181"/>
        <v>3年目旅費169</v>
      </c>
      <c r="G674" s="165" t="str">
        <f>IFERROR(+VLOOKUP(F674,インプットシート!$B:$Z,25,0),"")</f>
        <v/>
      </c>
      <c r="H674" s="165" t="str">
        <f>IFERROR(+VLOOKUP(F674,インプットシート!$B:$Z,21,0),"")</f>
        <v/>
      </c>
      <c r="I674">
        <v>169</v>
      </c>
      <c r="J674" s="165" t="str">
        <f t="shared" si="182"/>
        <v>3年目賃金（アルバイト）169</v>
      </c>
      <c r="K674" s="165" t="str">
        <f>IFERROR(+VLOOKUP(J674,インプットシート!$B:$Z,25,0),"")</f>
        <v/>
      </c>
      <c r="L674" s="165" t="str">
        <f>IFERROR(+VLOOKUP(J674,インプットシート!$B:$Z,21,0),"")</f>
        <v/>
      </c>
      <c r="M674">
        <v>169</v>
      </c>
      <c r="N674" s="165" t="str">
        <f t="shared" si="183"/>
        <v>3年目家賃169</v>
      </c>
      <c r="O674" s="165" t="str">
        <f>IFERROR(+VLOOKUP(N674,インプットシート!$B:$Z,25,0),"")</f>
        <v/>
      </c>
      <c r="P674" s="165" t="str">
        <f>IFERROR(+VLOOKUP(N674,インプットシート!$B:$Z,21,0),"")</f>
        <v/>
      </c>
      <c r="Q674">
        <v>169</v>
      </c>
      <c r="R674" s="165" t="str">
        <f t="shared" si="184"/>
        <v>3年目光熱水費169</v>
      </c>
      <c r="S674" s="165" t="str">
        <f>IFERROR(+VLOOKUP(R674,インプットシート!$B:$Z,25,0),"")</f>
        <v/>
      </c>
      <c r="T674" s="165" t="str">
        <f>IFERROR(+VLOOKUP(R674,インプットシート!$B:$Z,21,0),"")</f>
        <v/>
      </c>
      <c r="U674">
        <v>169</v>
      </c>
      <c r="V674" s="165" t="str">
        <f t="shared" si="185"/>
        <v>3年目備品購入費169</v>
      </c>
      <c r="W674" s="165" t="str">
        <f>IFERROR(+VLOOKUP(V674,インプットシート!$B:$Z,25,0),"")</f>
        <v/>
      </c>
      <c r="X674" s="165" t="str">
        <f>IFERROR(+VLOOKUP(V674,インプットシート!$B:$Z,21,0),"")</f>
        <v/>
      </c>
      <c r="Y674">
        <v>169</v>
      </c>
      <c r="Z674" s="165" t="str">
        <f t="shared" si="186"/>
        <v>3年目消耗品費169</v>
      </c>
      <c r="AA674" s="165" t="str">
        <f>IFERROR(+VLOOKUP(Z674,インプットシート!$B:$Z,25,0),"")</f>
        <v/>
      </c>
      <c r="AB674" s="165" t="str">
        <f>IFERROR(+VLOOKUP(Z674,インプットシート!$B:$Z,21,0),"")</f>
        <v/>
      </c>
      <c r="AC674">
        <v>169</v>
      </c>
      <c r="AD674" s="165" t="str">
        <f t="shared" si="187"/>
        <v>3年目借料損料169</v>
      </c>
      <c r="AE674" s="165" t="str">
        <f>IFERROR(+VLOOKUP(AD674,インプットシート!$B:$Z,25,0),"")</f>
        <v/>
      </c>
      <c r="AF674" s="165" t="str">
        <f>IFERROR(+VLOOKUP(AD674,インプットシート!$B:$Z,21,0),"")</f>
        <v/>
      </c>
      <c r="AG674">
        <v>169</v>
      </c>
      <c r="AH674" s="165" t="str">
        <f t="shared" si="188"/>
        <v>3年目印刷製本費169</v>
      </c>
      <c r="AI674" s="165" t="str">
        <f>IFERROR(+VLOOKUP(AH674,インプットシート!$B:$Z,25,0),"")</f>
        <v/>
      </c>
      <c r="AJ674" s="165" t="str">
        <f>IFERROR(+VLOOKUP(AH674,インプットシート!$B:$Z,21,0),"")</f>
        <v/>
      </c>
      <c r="AK674">
        <v>169</v>
      </c>
      <c r="AL674" s="165" t="str">
        <f t="shared" si="189"/>
        <v>3年目通信運搬費169</v>
      </c>
      <c r="AM674" s="165" t="str">
        <f>IFERROR(+VLOOKUP(AL674,インプットシート!$B:$Z,25,0),"")</f>
        <v/>
      </c>
      <c r="AN674" s="165" t="str">
        <f>IFERROR(+VLOOKUP(AL674,インプットシート!$B:$Z,21,0),"")</f>
        <v/>
      </c>
      <c r="AO674">
        <v>169</v>
      </c>
      <c r="AP674" s="165" t="str">
        <f t="shared" si="190"/>
        <v>3年目委託費169</v>
      </c>
      <c r="AQ674" s="165" t="str">
        <f>IFERROR(+VLOOKUP(AP674,インプットシート!$B:$Z,25,0),"")</f>
        <v/>
      </c>
      <c r="AR674" s="165" t="str">
        <f>IFERROR(+VLOOKUP(AP674,インプットシート!$B:$Z,21,0),"")</f>
        <v/>
      </c>
      <c r="AS674">
        <v>169</v>
      </c>
      <c r="AT674" s="165" t="str">
        <f t="shared" si="191"/>
        <v>3年目雑役務費169</v>
      </c>
      <c r="AU674" s="165" t="str">
        <f>IFERROR(+VLOOKUP(AT674,インプットシート!$B:$Z,25,0),"")</f>
        <v/>
      </c>
      <c r="AV674" s="165" t="str">
        <f>IFERROR(+VLOOKUP(AT674,インプットシート!$B:$Z,21,0),"")</f>
        <v/>
      </c>
      <c r="AW674">
        <v>169</v>
      </c>
      <c r="AX674" s="165" t="str">
        <f t="shared" si="192"/>
        <v>3年目保険料169</v>
      </c>
      <c r="AY674" s="165" t="str">
        <f>IFERROR(+VLOOKUP(AX674,インプットシート!$B:$Z,25,0),"")</f>
        <v/>
      </c>
      <c r="AZ674" s="165" t="str">
        <f>IFERROR(+VLOOKUP(AX674,インプットシート!$B:$Z,21,0),"")</f>
        <v/>
      </c>
      <c r="BA674">
        <v>169</v>
      </c>
      <c r="BB674" s="165" t="str">
        <f t="shared" si="193"/>
        <v>3年目その他の経費169</v>
      </c>
      <c r="BC674" s="165" t="str">
        <f>IFERROR(+VLOOKUP(BB674,インプットシート!$B:$Z,25,0),"")</f>
        <v/>
      </c>
      <c r="BD674" s="165" t="str">
        <f>IFERROR(+VLOOKUP(BB674,インプットシート!$B:$Z,21,0),"")</f>
        <v/>
      </c>
      <c r="BE674">
        <v>169</v>
      </c>
      <c r="BF674" s="165" t="str">
        <f t="shared" si="194"/>
        <v>3年目参加費収入169</v>
      </c>
      <c r="BG674" s="165" t="str">
        <f>IFERROR(+VLOOKUP(BF674,インプットシート!$B:$Z,25,0),"")</f>
        <v/>
      </c>
      <c r="BH674" s="165" t="str">
        <f>IFERROR(+VLOOKUP(BF674,インプットシート!$B:$Z,21,0),"")</f>
        <v/>
      </c>
      <c r="BI674">
        <v>169</v>
      </c>
      <c r="BJ674" s="165" t="str">
        <f t="shared" si="195"/>
        <v>3年目寄付金・協賛金収入169</v>
      </c>
      <c r="BK674" s="165" t="str">
        <f>IFERROR(+VLOOKUP(BJ674,インプットシート!$B:$Z,25,0),"")</f>
        <v/>
      </c>
      <c r="BL674" s="165" t="str">
        <f>IFERROR(+VLOOKUP(BJ674,インプットシート!$B:$Z,21,0),"")</f>
        <v/>
      </c>
      <c r="BM674">
        <v>169</v>
      </c>
      <c r="BN674" s="165" t="str">
        <f t="shared" si="196"/>
        <v>3年目一般会計繰入金169</v>
      </c>
      <c r="BO674" s="165" t="str">
        <f>IFERROR(+VLOOKUP(BN674,インプットシート!$B:$Z,25,0),"")</f>
        <v/>
      </c>
      <c r="BP674" s="165" t="str">
        <f>IFERROR(+VLOOKUP(BN674,インプットシート!$B:$Z,21,0),"")</f>
        <v/>
      </c>
      <c r="BQ674">
        <v>169</v>
      </c>
      <c r="BR674" s="165" t="str">
        <f t="shared" si="197"/>
        <v>3年目賃金（職員）169</v>
      </c>
      <c r="BS674" s="165" t="str">
        <f>IFERROR(+VLOOKUP(BR674,インプットシート!$B:$Z,25,0),"")</f>
        <v/>
      </c>
      <c r="BT674" s="165" t="str">
        <f>IFERROR(+VLOOKUP(BR674,インプットシート!$B:$Z,21,0),"")</f>
        <v/>
      </c>
    </row>
    <row r="675" spans="1:72">
      <c r="A675">
        <v>170</v>
      </c>
      <c r="B675" s="165" t="str">
        <f t="shared" si="180"/>
        <v>3年目謝金170</v>
      </c>
      <c r="C675" s="165" t="str">
        <f>IFERROR(+VLOOKUP(B675,インプットシート!$B:$Z,25,0),"")</f>
        <v/>
      </c>
      <c r="D675" s="165" t="str">
        <f>IFERROR(+VLOOKUP(B675,インプットシート!$B:$Z,21,0),"")</f>
        <v/>
      </c>
      <c r="E675">
        <v>170</v>
      </c>
      <c r="F675" s="165" t="str">
        <f t="shared" si="181"/>
        <v>3年目旅費170</v>
      </c>
      <c r="G675" s="165" t="str">
        <f>IFERROR(+VLOOKUP(F675,インプットシート!$B:$Z,25,0),"")</f>
        <v/>
      </c>
      <c r="H675" s="165" t="str">
        <f>IFERROR(+VLOOKUP(F675,インプットシート!$B:$Z,21,0),"")</f>
        <v/>
      </c>
      <c r="I675">
        <v>170</v>
      </c>
      <c r="J675" s="165" t="str">
        <f t="shared" si="182"/>
        <v>3年目賃金（アルバイト）170</v>
      </c>
      <c r="K675" s="165" t="str">
        <f>IFERROR(+VLOOKUP(J675,インプットシート!$B:$Z,25,0),"")</f>
        <v/>
      </c>
      <c r="L675" s="165" t="str">
        <f>IFERROR(+VLOOKUP(J675,インプットシート!$B:$Z,21,0),"")</f>
        <v/>
      </c>
      <c r="M675">
        <v>170</v>
      </c>
      <c r="N675" s="165" t="str">
        <f t="shared" si="183"/>
        <v>3年目家賃170</v>
      </c>
      <c r="O675" s="165" t="str">
        <f>IFERROR(+VLOOKUP(N675,インプットシート!$B:$Z,25,0),"")</f>
        <v/>
      </c>
      <c r="P675" s="165" t="str">
        <f>IFERROR(+VLOOKUP(N675,インプットシート!$B:$Z,21,0),"")</f>
        <v/>
      </c>
      <c r="Q675">
        <v>170</v>
      </c>
      <c r="R675" s="165" t="str">
        <f t="shared" si="184"/>
        <v>3年目光熱水費170</v>
      </c>
      <c r="S675" s="165" t="str">
        <f>IFERROR(+VLOOKUP(R675,インプットシート!$B:$Z,25,0),"")</f>
        <v/>
      </c>
      <c r="T675" s="165" t="str">
        <f>IFERROR(+VLOOKUP(R675,インプットシート!$B:$Z,21,0),"")</f>
        <v/>
      </c>
      <c r="U675">
        <v>170</v>
      </c>
      <c r="V675" s="165" t="str">
        <f t="shared" si="185"/>
        <v>3年目備品購入費170</v>
      </c>
      <c r="W675" s="165" t="str">
        <f>IFERROR(+VLOOKUP(V675,インプットシート!$B:$Z,25,0),"")</f>
        <v/>
      </c>
      <c r="X675" s="165" t="str">
        <f>IFERROR(+VLOOKUP(V675,インプットシート!$B:$Z,21,0),"")</f>
        <v/>
      </c>
      <c r="Y675">
        <v>170</v>
      </c>
      <c r="Z675" s="165" t="str">
        <f t="shared" si="186"/>
        <v>3年目消耗品費170</v>
      </c>
      <c r="AA675" s="165" t="str">
        <f>IFERROR(+VLOOKUP(Z675,インプットシート!$B:$Z,25,0),"")</f>
        <v/>
      </c>
      <c r="AB675" s="165" t="str">
        <f>IFERROR(+VLOOKUP(Z675,インプットシート!$B:$Z,21,0),"")</f>
        <v/>
      </c>
      <c r="AC675">
        <v>170</v>
      </c>
      <c r="AD675" s="165" t="str">
        <f t="shared" si="187"/>
        <v>3年目借料損料170</v>
      </c>
      <c r="AE675" s="165" t="str">
        <f>IFERROR(+VLOOKUP(AD675,インプットシート!$B:$Z,25,0),"")</f>
        <v/>
      </c>
      <c r="AF675" s="165" t="str">
        <f>IFERROR(+VLOOKUP(AD675,インプットシート!$B:$Z,21,0),"")</f>
        <v/>
      </c>
      <c r="AG675">
        <v>170</v>
      </c>
      <c r="AH675" s="165" t="str">
        <f t="shared" si="188"/>
        <v>3年目印刷製本費170</v>
      </c>
      <c r="AI675" s="165" t="str">
        <f>IFERROR(+VLOOKUP(AH675,インプットシート!$B:$Z,25,0),"")</f>
        <v/>
      </c>
      <c r="AJ675" s="165" t="str">
        <f>IFERROR(+VLOOKUP(AH675,インプットシート!$B:$Z,21,0),"")</f>
        <v/>
      </c>
      <c r="AK675">
        <v>170</v>
      </c>
      <c r="AL675" s="165" t="str">
        <f t="shared" si="189"/>
        <v>3年目通信運搬費170</v>
      </c>
      <c r="AM675" s="165" t="str">
        <f>IFERROR(+VLOOKUP(AL675,インプットシート!$B:$Z,25,0),"")</f>
        <v/>
      </c>
      <c r="AN675" s="165" t="str">
        <f>IFERROR(+VLOOKUP(AL675,インプットシート!$B:$Z,21,0),"")</f>
        <v/>
      </c>
      <c r="AO675">
        <v>170</v>
      </c>
      <c r="AP675" s="165" t="str">
        <f t="shared" si="190"/>
        <v>3年目委託費170</v>
      </c>
      <c r="AQ675" s="165" t="str">
        <f>IFERROR(+VLOOKUP(AP675,インプットシート!$B:$Z,25,0),"")</f>
        <v/>
      </c>
      <c r="AR675" s="165" t="str">
        <f>IFERROR(+VLOOKUP(AP675,インプットシート!$B:$Z,21,0),"")</f>
        <v/>
      </c>
      <c r="AS675">
        <v>170</v>
      </c>
      <c r="AT675" s="165" t="str">
        <f t="shared" si="191"/>
        <v>3年目雑役務費170</v>
      </c>
      <c r="AU675" s="165" t="str">
        <f>IFERROR(+VLOOKUP(AT675,インプットシート!$B:$Z,25,0),"")</f>
        <v/>
      </c>
      <c r="AV675" s="165" t="str">
        <f>IFERROR(+VLOOKUP(AT675,インプットシート!$B:$Z,21,0),"")</f>
        <v/>
      </c>
      <c r="AW675">
        <v>170</v>
      </c>
      <c r="AX675" s="165" t="str">
        <f t="shared" si="192"/>
        <v>3年目保険料170</v>
      </c>
      <c r="AY675" s="165" t="str">
        <f>IFERROR(+VLOOKUP(AX675,インプットシート!$B:$Z,25,0),"")</f>
        <v/>
      </c>
      <c r="AZ675" s="165" t="str">
        <f>IFERROR(+VLOOKUP(AX675,インプットシート!$B:$Z,21,0),"")</f>
        <v/>
      </c>
      <c r="BA675">
        <v>170</v>
      </c>
      <c r="BB675" s="165" t="str">
        <f t="shared" si="193"/>
        <v>3年目その他の経費170</v>
      </c>
      <c r="BC675" s="165" t="str">
        <f>IFERROR(+VLOOKUP(BB675,インプットシート!$B:$Z,25,0),"")</f>
        <v/>
      </c>
      <c r="BD675" s="165" t="str">
        <f>IFERROR(+VLOOKUP(BB675,インプットシート!$B:$Z,21,0),"")</f>
        <v/>
      </c>
      <c r="BE675">
        <v>170</v>
      </c>
      <c r="BF675" s="165" t="str">
        <f t="shared" si="194"/>
        <v>3年目参加費収入170</v>
      </c>
      <c r="BG675" s="165" t="str">
        <f>IFERROR(+VLOOKUP(BF675,インプットシート!$B:$Z,25,0),"")</f>
        <v/>
      </c>
      <c r="BH675" s="165" t="str">
        <f>IFERROR(+VLOOKUP(BF675,インプットシート!$B:$Z,21,0),"")</f>
        <v/>
      </c>
      <c r="BI675">
        <v>170</v>
      </c>
      <c r="BJ675" s="165" t="str">
        <f t="shared" si="195"/>
        <v>3年目寄付金・協賛金収入170</v>
      </c>
      <c r="BK675" s="165" t="str">
        <f>IFERROR(+VLOOKUP(BJ675,インプットシート!$B:$Z,25,0),"")</f>
        <v/>
      </c>
      <c r="BL675" s="165" t="str">
        <f>IFERROR(+VLOOKUP(BJ675,インプットシート!$B:$Z,21,0),"")</f>
        <v/>
      </c>
      <c r="BM675">
        <v>170</v>
      </c>
      <c r="BN675" s="165" t="str">
        <f t="shared" si="196"/>
        <v>3年目一般会計繰入金170</v>
      </c>
      <c r="BO675" s="165" t="str">
        <f>IFERROR(+VLOOKUP(BN675,インプットシート!$B:$Z,25,0),"")</f>
        <v/>
      </c>
      <c r="BP675" s="165" t="str">
        <f>IFERROR(+VLOOKUP(BN675,インプットシート!$B:$Z,21,0),"")</f>
        <v/>
      </c>
      <c r="BQ675">
        <v>170</v>
      </c>
      <c r="BR675" s="165" t="str">
        <f t="shared" si="197"/>
        <v>3年目賃金（職員）170</v>
      </c>
      <c r="BS675" s="165" t="str">
        <f>IFERROR(+VLOOKUP(BR675,インプットシート!$B:$Z,25,0),"")</f>
        <v/>
      </c>
      <c r="BT675" s="165" t="str">
        <f>IFERROR(+VLOOKUP(BR675,インプットシート!$B:$Z,21,0),"")</f>
        <v/>
      </c>
    </row>
    <row r="676" spans="1:72">
      <c r="A676">
        <v>171</v>
      </c>
      <c r="B676" s="165" t="str">
        <f t="shared" si="180"/>
        <v>3年目謝金171</v>
      </c>
      <c r="C676" s="165" t="str">
        <f>IFERROR(+VLOOKUP(B676,インプットシート!$B:$Z,25,0),"")</f>
        <v/>
      </c>
      <c r="D676" s="165" t="str">
        <f>IFERROR(+VLOOKUP(B676,インプットシート!$B:$Z,21,0),"")</f>
        <v/>
      </c>
      <c r="E676">
        <v>171</v>
      </c>
      <c r="F676" s="165" t="str">
        <f t="shared" si="181"/>
        <v>3年目旅費171</v>
      </c>
      <c r="G676" s="165" t="str">
        <f>IFERROR(+VLOOKUP(F676,インプットシート!$B:$Z,25,0),"")</f>
        <v/>
      </c>
      <c r="H676" s="165" t="str">
        <f>IFERROR(+VLOOKUP(F676,インプットシート!$B:$Z,21,0),"")</f>
        <v/>
      </c>
      <c r="I676">
        <v>171</v>
      </c>
      <c r="J676" s="165" t="str">
        <f t="shared" si="182"/>
        <v>3年目賃金（アルバイト）171</v>
      </c>
      <c r="K676" s="165" t="str">
        <f>IFERROR(+VLOOKUP(J676,インプットシート!$B:$Z,25,0),"")</f>
        <v/>
      </c>
      <c r="L676" s="165" t="str">
        <f>IFERROR(+VLOOKUP(J676,インプットシート!$B:$Z,21,0),"")</f>
        <v/>
      </c>
      <c r="M676">
        <v>171</v>
      </c>
      <c r="N676" s="165" t="str">
        <f t="shared" si="183"/>
        <v>3年目家賃171</v>
      </c>
      <c r="O676" s="165" t="str">
        <f>IFERROR(+VLOOKUP(N676,インプットシート!$B:$Z,25,0),"")</f>
        <v/>
      </c>
      <c r="P676" s="165" t="str">
        <f>IFERROR(+VLOOKUP(N676,インプットシート!$B:$Z,21,0),"")</f>
        <v/>
      </c>
      <c r="Q676">
        <v>171</v>
      </c>
      <c r="R676" s="165" t="str">
        <f t="shared" si="184"/>
        <v>3年目光熱水費171</v>
      </c>
      <c r="S676" s="165" t="str">
        <f>IFERROR(+VLOOKUP(R676,インプットシート!$B:$Z,25,0),"")</f>
        <v/>
      </c>
      <c r="T676" s="165" t="str">
        <f>IFERROR(+VLOOKUP(R676,インプットシート!$B:$Z,21,0),"")</f>
        <v/>
      </c>
      <c r="U676">
        <v>171</v>
      </c>
      <c r="V676" s="165" t="str">
        <f t="shared" si="185"/>
        <v>3年目備品購入費171</v>
      </c>
      <c r="W676" s="165" t="str">
        <f>IFERROR(+VLOOKUP(V676,インプットシート!$B:$Z,25,0),"")</f>
        <v/>
      </c>
      <c r="X676" s="165" t="str">
        <f>IFERROR(+VLOOKUP(V676,インプットシート!$B:$Z,21,0),"")</f>
        <v/>
      </c>
      <c r="Y676">
        <v>171</v>
      </c>
      <c r="Z676" s="165" t="str">
        <f t="shared" si="186"/>
        <v>3年目消耗品費171</v>
      </c>
      <c r="AA676" s="165" t="str">
        <f>IFERROR(+VLOOKUP(Z676,インプットシート!$B:$Z,25,0),"")</f>
        <v/>
      </c>
      <c r="AB676" s="165" t="str">
        <f>IFERROR(+VLOOKUP(Z676,インプットシート!$B:$Z,21,0),"")</f>
        <v/>
      </c>
      <c r="AC676">
        <v>171</v>
      </c>
      <c r="AD676" s="165" t="str">
        <f t="shared" si="187"/>
        <v>3年目借料損料171</v>
      </c>
      <c r="AE676" s="165" t="str">
        <f>IFERROR(+VLOOKUP(AD676,インプットシート!$B:$Z,25,0),"")</f>
        <v/>
      </c>
      <c r="AF676" s="165" t="str">
        <f>IFERROR(+VLOOKUP(AD676,インプットシート!$B:$Z,21,0),"")</f>
        <v/>
      </c>
      <c r="AG676">
        <v>171</v>
      </c>
      <c r="AH676" s="165" t="str">
        <f t="shared" si="188"/>
        <v>3年目印刷製本費171</v>
      </c>
      <c r="AI676" s="165" t="str">
        <f>IFERROR(+VLOOKUP(AH676,インプットシート!$B:$Z,25,0),"")</f>
        <v/>
      </c>
      <c r="AJ676" s="165" t="str">
        <f>IFERROR(+VLOOKUP(AH676,インプットシート!$B:$Z,21,0),"")</f>
        <v/>
      </c>
      <c r="AK676">
        <v>171</v>
      </c>
      <c r="AL676" s="165" t="str">
        <f t="shared" si="189"/>
        <v>3年目通信運搬費171</v>
      </c>
      <c r="AM676" s="165" t="str">
        <f>IFERROR(+VLOOKUP(AL676,インプットシート!$B:$Z,25,0),"")</f>
        <v/>
      </c>
      <c r="AN676" s="165" t="str">
        <f>IFERROR(+VLOOKUP(AL676,インプットシート!$B:$Z,21,0),"")</f>
        <v/>
      </c>
      <c r="AO676">
        <v>171</v>
      </c>
      <c r="AP676" s="165" t="str">
        <f t="shared" si="190"/>
        <v>3年目委託費171</v>
      </c>
      <c r="AQ676" s="165" t="str">
        <f>IFERROR(+VLOOKUP(AP676,インプットシート!$B:$Z,25,0),"")</f>
        <v/>
      </c>
      <c r="AR676" s="165" t="str">
        <f>IFERROR(+VLOOKUP(AP676,インプットシート!$B:$Z,21,0),"")</f>
        <v/>
      </c>
      <c r="AS676">
        <v>171</v>
      </c>
      <c r="AT676" s="165" t="str">
        <f t="shared" si="191"/>
        <v>3年目雑役務費171</v>
      </c>
      <c r="AU676" s="165" t="str">
        <f>IFERROR(+VLOOKUP(AT676,インプットシート!$B:$Z,25,0),"")</f>
        <v/>
      </c>
      <c r="AV676" s="165" t="str">
        <f>IFERROR(+VLOOKUP(AT676,インプットシート!$B:$Z,21,0),"")</f>
        <v/>
      </c>
      <c r="AW676">
        <v>171</v>
      </c>
      <c r="AX676" s="165" t="str">
        <f t="shared" si="192"/>
        <v>3年目保険料171</v>
      </c>
      <c r="AY676" s="165" t="str">
        <f>IFERROR(+VLOOKUP(AX676,インプットシート!$B:$Z,25,0),"")</f>
        <v/>
      </c>
      <c r="AZ676" s="165" t="str">
        <f>IFERROR(+VLOOKUP(AX676,インプットシート!$B:$Z,21,0),"")</f>
        <v/>
      </c>
      <c r="BA676">
        <v>171</v>
      </c>
      <c r="BB676" s="165" t="str">
        <f t="shared" si="193"/>
        <v>3年目その他の経費171</v>
      </c>
      <c r="BC676" s="165" t="str">
        <f>IFERROR(+VLOOKUP(BB676,インプットシート!$B:$Z,25,0),"")</f>
        <v/>
      </c>
      <c r="BD676" s="165" t="str">
        <f>IFERROR(+VLOOKUP(BB676,インプットシート!$B:$Z,21,0),"")</f>
        <v/>
      </c>
      <c r="BE676">
        <v>171</v>
      </c>
      <c r="BF676" s="165" t="str">
        <f t="shared" si="194"/>
        <v>3年目参加費収入171</v>
      </c>
      <c r="BG676" s="165" t="str">
        <f>IFERROR(+VLOOKUP(BF676,インプットシート!$B:$Z,25,0),"")</f>
        <v/>
      </c>
      <c r="BH676" s="165" t="str">
        <f>IFERROR(+VLOOKUP(BF676,インプットシート!$B:$Z,21,0),"")</f>
        <v/>
      </c>
      <c r="BI676">
        <v>171</v>
      </c>
      <c r="BJ676" s="165" t="str">
        <f t="shared" si="195"/>
        <v>3年目寄付金・協賛金収入171</v>
      </c>
      <c r="BK676" s="165" t="str">
        <f>IFERROR(+VLOOKUP(BJ676,インプットシート!$B:$Z,25,0),"")</f>
        <v/>
      </c>
      <c r="BL676" s="165" t="str">
        <f>IFERROR(+VLOOKUP(BJ676,インプットシート!$B:$Z,21,0),"")</f>
        <v/>
      </c>
      <c r="BM676">
        <v>171</v>
      </c>
      <c r="BN676" s="165" t="str">
        <f t="shared" si="196"/>
        <v>3年目一般会計繰入金171</v>
      </c>
      <c r="BO676" s="165" t="str">
        <f>IFERROR(+VLOOKUP(BN676,インプットシート!$B:$Z,25,0),"")</f>
        <v/>
      </c>
      <c r="BP676" s="165" t="str">
        <f>IFERROR(+VLOOKUP(BN676,インプットシート!$B:$Z,21,0),"")</f>
        <v/>
      </c>
      <c r="BQ676">
        <v>171</v>
      </c>
      <c r="BR676" s="165" t="str">
        <f t="shared" si="197"/>
        <v>3年目賃金（職員）171</v>
      </c>
      <c r="BS676" s="165" t="str">
        <f>IFERROR(+VLOOKUP(BR676,インプットシート!$B:$Z,25,0),"")</f>
        <v/>
      </c>
      <c r="BT676" s="165" t="str">
        <f>IFERROR(+VLOOKUP(BR676,インプットシート!$B:$Z,21,0),"")</f>
        <v/>
      </c>
    </row>
    <row r="677" spans="1:72">
      <c r="A677">
        <v>172</v>
      </c>
      <c r="B677" s="165" t="str">
        <f t="shared" si="180"/>
        <v>3年目謝金172</v>
      </c>
      <c r="C677" s="165" t="str">
        <f>IFERROR(+VLOOKUP(B677,インプットシート!$B:$Z,25,0),"")</f>
        <v/>
      </c>
      <c r="D677" s="165" t="str">
        <f>IFERROR(+VLOOKUP(B677,インプットシート!$B:$Z,21,0),"")</f>
        <v/>
      </c>
      <c r="E677">
        <v>172</v>
      </c>
      <c r="F677" s="165" t="str">
        <f t="shared" si="181"/>
        <v>3年目旅費172</v>
      </c>
      <c r="G677" s="165" t="str">
        <f>IFERROR(+VLOOKUP(F677,インプットシート!$B:$Z,25,0),"")</f>
        <v/>
      </c>
      <c r="H677" s="165" t="str">
        <f>IFERROR(+VLOOKUP(F677,インプットシート!$B:$Z,21,0),"")</f>
        <v/>
      </c>
      <c r="I677">
        <v>172</v>
      </c>
      <c r="J677" s="165" t="str">
        <f t="shared" si="182"/>
        <v>3年目賃金（アルバイト）172</v>
      </c>
      <c r="K677" s="165" t="str">
        <f>IFERROR(+VLOOKUP(J677,インプットシート!$B:$Z,25,0),"")</f>
        <v/>
      </c>
      <c r="L677" s="165" t="str">
        <f>IFERROR(+VLOOKUP(J677,インプットシート!$B:$Z,21,0),"")</f>
        <v/>
      </c>
      <c r="M677">
        <v>172</v>
      </c>
      <c r="N677" s="165" t="str">
        <f t="shared" si="183"/>
        <v>3年目家賃172</v>
      </c>
      <c r="O677" s="165" t="str">
        <f>IFERROR(+VLOOKUP(N677,インプットシート!$B:$Z,25,0),"")</f>
        <v/>
      </c>
      <c r="P677" s="165" t="str">
        <f>IFERROR(+VLOOKUP(N677,インプットシート!$B:$Z,21,0),"")</f>
        <v/>
      </c>
      <c r="Q677">
        <v>172</v>
      </c>
      <c r="R677" s="165" t="str">
        <f t="shared" si="184"/>
        <v>3年目光熱水費172</v>
      </c>
      <c r="S677" s="165" t="str">
        <f>IFERROR(+VLOOKUP(R677,インプットシート!$B:$Z,25,0),"")</f>
        <v/>
      </c>
      <c r="T677" s="165" t="str">
        <f>IFERROR(+VLOOKUP(R677,インプットシート!$B:$Z,21,0),"")</f>
        <v/>
      </c>
      <c r="U677">
        <v>172</v>
      </c>
      <c r="V677" s="165" t="str">
        <f t="shared" si="185"/>
        <v>3年目備品購入費172</v>
      </c>
      <c r="W677" s="165" t="str">
        <f>IFERROR(+VLOOKUP(V677,インプットシート!$B:$Z,25,0),"")</f>
        <v/>
      </c>
      <c r="X677" s="165" t="str">
        <f>IFERROR(+VLOOKUP(V677,インプットシート!$B:$Z,21,0),"")</f>
        <v/>
      </c>
      <c r="Y677">
        <v>172</v>
      </c>
      <c r="Z677" s="165" t="str">
        <f t="shared" si="186"/>
        <v>3年目消耗品費172</v>
      </c>
      <c r="AA677" s="165" t="str">
        <f>IFERROR(+VLOOKUP(Z677,インプットシート!$B:$Z,25,0),"")</f>
        <v/>
      </c>
      <c r="AB677" s="165" t="str">
        <f>IFERROR(+VLOOKUP(Z677,インプットシート!$B:$Z,21,0),"")</f>
        <v/>
      </c>
      <c r="AC677">
        <v>172</v>
      </c>
      <c r="AD677" s="165" t="str">
        <f t="shared" si="187"/>
        <v>3年目借料損料172</v>
      </c>
      <c r="AE677" s="165" t="str">
        <f>IFERROR(+VLOOKUP(AD677,インプットシート!$B:$Z,25,0),"")</f>
        <v/>
      </c>
      <c r="AF677" s="165" t="str">
        <f>IFERROR(+VLOOKUP(AD677,インプットシート!$B:$Z,21,0),"")</f>
        <v/>
      </c>
      <c r="AG677">
        <v>172</v>
      </c>
      <c r="AH677" s="165" t="str">
        <f t="shared" si="188"/>
        <v>3年目印刷製本費172</v>
      </c>
      <c r="AI677" s="165" t="str">
        <f>IFERROR(+VLOOKUP(AH677,インプットシート!$B:$Z,25,0),"")</f>
        <v/>
      </c>
      <c r="AJ677" s="165" t="str">
        <f>IFERROR(+VLOOKUP(AH677,インプットシート!$B:$Z,21,0),"")</f>
        <v/>
      </c>
      <c r="AK677">
        <v>172</v>
      </c>
      <c r="AL677" s="165" t="str">
        <f t="shared" si="189"/>
        <v>3年目通信運搬費172</v>
      </c>
      <c r="AM677" s="165" t="str">
        <f>IFERROR(+VLOOKUP(AL677,インプットシート!$B:$Z,25,0),"")</f>
        <v/>
      </c>
      <c r="AN677" s="165" t="str">
        <f>IFERROR(+VLOOKUP(AL677,インプットシート!$B:$Z,21,0),"")</f>
        <v/>
      </c>
      <c r="AO677">
        <v>172</v>
      </c>
      <c r="AP677" s="165" t="str">
        <f t="shared" si="190"/>
        <v>3年目委託費172</v>
      </c>
      <c r="AQ677" s="165" t="str">
        <f>IFERROR(+VLOOKUP(AP677,インプットシート!$B:$Z,25,0),"")</f>
        <v/>
      </c>
      <c r="AR677" s="165" t="str">
        <f>IFERROR(+VLOOKUP(AP677,インプットシート!$B:$Z,21,0),"")</f>
        <v/>
      </c>
      <c r="AS677">
        <v>172</v>
      </c>
      <c r="AT677" s="165" t="str">
        <f t="shared" si="191"/>
        <v>3年目雑役務費172</v>
      </c>
      <c r="AU677" s="165" t="str">
        <f>IFERROR(+VLOOKUP(AT677,インプットシート!$B:$Z,25,0),"")</f>
        <v/>
      </c>
      <c r="AV677" s="165" t="str">
        <f>IFERROR(+VLOOKUP(AT677,インプットシート!$B:$Z,21,0),"")</f>
        <v/>
      </c>
      <c r="AW677">
        <v>172</v>
      </c>
      <c r="AX677" s="165" t="str">
        <f t="shared" si="192"/>
        <v>3年目保険料172</v>
      </c>
      <c r="AY677" s="165" t="str">
        <f>IFERROR(+VLOOKUP(AX677,インプットシート!$B:$Z,25,0),"")</f>
        <v/>
      </c>
      <c r="AZ677" s="165" t="str">
        <f>IFERROR(+VLOOKUP(AX677,インプットシート!$B:$Z,21,0),"")</f>
        <v/>
      </c>
      <c r="BA677">
        <v>172</v>
      </c>
      <c r="BB677" s="165" t="str">
        <f t="shared" si="193"/>
        <v>3年目その他の経費172</v>
      </c>
      <c r="BC677" s="165" t="str">
        <f>IFERROR(+VLOOKUP(BB677,インプットシート!$B:$Z,25,0),"")</f>
        <v/>
      </c>
      <c r="BD677" s="165" t="str">
        <f>IFERROR(+VLOOKUP(BB677,インプットシート!$B:$Z,21,0),"")</f>
        <v/>
      </c>
      <c r="BE677">
        <v>172</v>
      </c>
      <c r="BF677" s="165" t="str">
        <f t="shared" si="194"/>
        <v>3年目参加費収入172</v>
      </c>
      <c r="BG677" s="165" t="str">
        <f>IFERROR(+VLOOKUP(BF677,インプットシート!$B:$Z,25,0),"")</f>
        <v/>
      </c>
      <c r="BH677" s="165" t="str">
        <f>IFERROR(+VLOOKUP(BF677,インプットシート!$B:$Z,21,0),"")</f>
        <v/>
      </c>
      <c r="BI677">
        <v>172</v>
      </c>
      <c r="BJ677" s="165" t="str">
        <f t="shared" si="195"/>
        <v>3年目寄付金・協賛金収入172</v>
      </c>
      <c r="BK677" s="165" t="str">
        <f>IFERROR(+VLOOKUP(BJ677,インプットシート!$B:$Z,25,0),"")</f>
        <v/>
      </c>
      <c r="BL677" s="165" t="str">
        <f>IFERROR(+VLOOKUP(BJ677,インプットシート!$B:$Z,21,0),"")</f>
        <v/>
      </c>
      <c r="BM677">
        <v>172</v>
      </c>
      <c r="BN677" s="165" t="str">
        <f t="shared" si="196"/>
        <v>3年目一般会計繰入金172</v>
      </c>
      <c r="BO677" s="165" t="str">
        <f>IFERROR(+VLOOKUP(BN677,インプットシート!$B:$Z,25,0),"")</f>
        <v/>
      </c>
      <c r="BP677" s="165" t="str">
        <f>IFERROR(+VLOOKUP(BN677,インプットシート!$B:$Z,21,0),"")</f>
        <v/>
      </c>
      <c r="BQ677">
        <v>172</v>
      </c>
      <c r="BR677" s="165" t="str">
        <f t="shared" si="197"/>
        <v>3年目賃金（職員）172</v>
      </c>
      <c r="BS677" s="165" t="str">
        <f>IFERROR(+VLOOKUP(BR677,インプットシート!$B:$Z,25,0),"")</f>
        <v/>
      </c>
      <c r="BT677" s="165" t="str">
        <f>IFERROR(+VLOOKUP(BR677,インプットシート!$B:$Z,21,0),"")</f>
        <v/>
      </c>
    </row>
    <row r="678" spans="1:72">
      <c r="A678">
        <v>173</v>
      </c>
      <c r="B678" s="165" t="str">
        <f t="shared" si="180"/>
        <v>3年目謝金173</v>
      </c>
      <c r="C678" s="165" t="str">
        <f>IFERROR(+VLOOKUP(B678,インプットシート!$B:$Z,25,0),"")</f>
        <v/>
      </c>
      <c r="D678" s="165" t="str">
        <f>IFERROR(+VLOOKUP(B678,インプットシート!$B:$Z,21,0),"")</f>
        <v/>
      </c>
      <c r="E678">
        <v>173</v>
      </c>
      <c r="F678" s="165" t="str">
        <f t="shared" si="181"/>
        <v>3年目旅費173</v>
      </c>
      <c r="G678" s="165" t="str">
        <f>IFERROR(+VLOOKUP(F678,インプットシート!$B:$Z,25,0),"")</f>
        <v/>
      </c>
      <c r="H678" s="165" t="str">
        <f>IFERROR(+VLOOKUP(F678,インプットシート!$B:$Z,21,0),"")</f>
        <v/>
      </c>
      <c r="I678">
        <v>173</v>
      </c>
      <c r="J678" s="165" t="str">
        <f t="shared" si="182"/>
        <v>3年目賃金（アルバイト）173</v>
      </c>
      <c r="K678" s="165" t="str">
        <f>IFERROR(+VLOOKUP(J678,インプットシート!$B:$Z,25,0),"")</f>
        <v/>
      </c>
      <c r="L678" s="165" t="str">
        <f>IFERROR(+VLOOKUP(J678,インプットシート!$B:$Z,21,0),"")</f>
        <v/>
      </c>
      <c r="M678">
        <v>173</v>
      </c>
      <c r="N678" s="165" t="str">
        <f t="shared" si="183"/>
        <v>3年目家賃173</v>
      </c>
      <c r="O678" s="165" t="str">
        <f>IFERROR(+VLOOKUP(N678,インプットシート!$B:$Z,25,0),"")</f>
        <v/>
      </c>
      <c r="P678" s="165" t="str">
        <f>IFERROR(+VLOOKUP(N678,インプットシート!$B:$Z,21,0),"")</f>
        <v/>
      </c>
      <c r="Q678">
        <v>173</v>
      </c>
      <c r="R678" s="165" t="str">
        <f t="shared" si="184"/>
        <v>3年目光熱水費173</v>
      </c>
      <c r="S678" s="165" t="str">
        <f>IFERROR(+VLOOKUP(R678,インプットシート!$B:$Z,25,0),"")</f>
        <v/>
      </c>
      <c r="T678" s="165" t="str">
        <f>IFERROR(+VLOOKUP(R678,インプットシート!$B:$Z,21,0),"")</f>
        <v/>
      </c>
      <c r="U678">
        <v>173</v>
      </c>
      <c r="V678" s="165" t="str">
        <f t="shared" si="185"/>
        <v>3年目備品購入費173</v>
      </c>
      <c r="W678" s="165" t="str">
        <f>IFERROR(+VLOOKUP(V678,インプットシート!$B:$Z,25,0),"")</f>
        <v/>
      </c>
      <c r="X678" s="165" t="str">
        <f>IFERROR(+VLOOKUP(V678,インプットシート!$B:$Z,21,0),"")</f>
        <v/>
      </c>
      <c r="Y678">
        <v>173</v>
      </c>
      <c r="Z678" s="165" t="str">
        <f t="shared" si="186"/>
        <v>3年目消耗品費173</v>
      </c>
      <c r="AA678" s="165" t="str">
        <f>IFERROR(+VLOOKUP(Z678,インプットシート!$B:$Z,25,0),"")</f>
        <v/>
      </c>
      <c r="AB678" s="165" t="str">
        <f>IFERROR(+VLOOKUP(Z678,インプットシート!$B:$Z,21,0),"")</f>
        <v/>
      </c>
      <c r="AC678">
        <v>173</v>
      </c>
      <c r="AD678" s="165" t="str">
        <f t="shared" si="187"/>
        <v>3年目借料損料173</v>
      </c>
      <c r="AE678" s="165" t="str">
        <f>IFERROR(+VLOOKUP(AD678,インプットシート!$B:$Z,25,0),"")</f>
        <v/>
      </c>
      <c r="AF678" s="165" t="str">
        <f>IFERROR(+VLOOKUP(AD678,インプットシート!$B:$Z,21,0),"")</f>
        <v/>
      </c>
      <c r="AG678">
        <v>173</v>
      </c>
      <c r="AH678" s="165" t="str">
        <f t="shared" si="188"/>
        <v>3年目印刷製本費173</v>
      </c>
      <c r="AI678" s="165" t="str">
        <f>IFERROR(+VLOOKUP(AH678,インプットシート!$B:$Z,25,0),"")</f>
        <v/>
      </c>
      <c r="AJ678" s="165" t="str">
        <f>IFERROR(+VLOOKUP(AH678,インプットシート!$B:$Z,21,0),"")</f>
        <v/>
      </c>
      <c r="AK678">
        <v>173</v>
      </c>
      <c r="AL678" s="165" t="str">
        <f t="shared" si="189"/>
        <v>3年目通信運搬費173</v>
      </c>
      <c r="AM678" s="165" t="str">
        <f>IFERROR(+VLOOKUP(AL678,インプットシート!$B:$Z,25,0),"")</f>
        <v/>
      </c>
      <c r="AN678" s="165" t="str">
        <f>IFERROR(+VLOOKUP(AL678,インプットシート!$B:$Z,21,0),"")</f>
        <v/>
      </c>
      <c r="AO678">
        <v>173</v>
      </c>
      <c r="AP678" s="165" t="str">
        <f t="shared" si="190"/>
        <v>3年目委託費173</v>
      </c>
      <c r="AQ678" s="165" t="str">
        <f>IFERROR(+VLOOKUP(AP678,インプットシート!$B:$Z,25,0),"")</f>
        <v/>
      </c>
      <c r="AR678" s="165" t="str">
        <f>IFERROR(+VLOOKUP(AP678,インプットシート!$B:$Z,21,0),"")</f>
        <v/>
      </c>
      <c r="AS678">
        <v>173</v>
      </c>
      <c r="AT678" s="165" t="str">
        <f t="shared" si="191"/>
        <v>3年目雑役務費173</v>
      </c>
      <c r="AU678" s="165" t="str">
        <f>IFERROR(+VLOOKUP(AT678,インプットシート!$B:$Z,25,0),"")</f>
        <v/>
      </c>
      <c r="AV678" s="165" t="str">
        <f>IFERROR(+VLOOKUP(AT678,インプットシート!$B:$Z,21,0),"")</f>
        <v/>
      </c>
      <c r="AW678">
        <v>173</v>
      </c>
      <c r="AX678" s="165" t="str">
        <f t="shared" si="192"/>
        <v>3年目保険料173</v>
      </c>
      <c r="AY678" s="165" t="str">
        <f>IFERROR(+VLOOKUP(AX678,インプットシート!$B:$Z,25,0),"")</f>
        <v/>
      </c>
      <c r="AZ678" s="165" t="str">
        <f>IFERROR(+VLOOKUP(AX678,インプットシート!$B:$Z,21,0),"")</f>
        <v/>
      </c>
      <c r="BA678">
        <v>173</v>
      </c>
      <c r="BB678" s="165" t="str">
        <f t="shared" si="193"/>
        <v>3年目その他の経費173</v>
      </c>
      <c r="BC678" s="165" t="str">
        <f>IFERROR(+VLOOKUP(BB678,インプットシート!$B:$Z,25,0),"")</f>
        <v/>
      </c>
      <c r="BD678" s="165" t="str">
        <f>IFERROR(+VLOOKUP(BB678,インプットシート!$B:$Z,21,0),"")</f>
        <v/>
      </c>
      <c r="BE678">
        <v>173</v>
      </c>
      <c r="BF678" s="165" t="str">
        <f t="shared" si="194"/>
        <v>3年目参加費収入173</v>
      </c>
      <c r="BG678" s="165" t="str">
        <f>IFERROR(+VLOOKUP(BF678,インプットシート!$B:$Z,25,0),"")</f>
        <v/>
      </c>
      <c r="BH678" s="165" t="str">
        <f>IFERROR(+VLOOKUP(BF678,インプットシート!$B:$Z,21,0),"")</f>
        <v/>
      </c>
      <c r="BI678">
        <v>173</v>
      </c>
      <c r="BJ678" s="165" t="str">
        <f t="shared" si="195"/>
        <v>3年目寄付金・協賛金収入173</v>
      </c>
      <c r="BK678" s="165" t="str">
        <f>IFERROR(+VLOOKUP(BJ678,インプットシート!$B:$Z,25,0),"")</f>
        <v/>
      </c>
      <c r="BL678" s="165" t="str">
        <f>IFERROR(+VLOOKUP(BJ678,インプットシート!$B:$Z,21,0),"")</f>
        <v/>
      </c>
      <c r="BM678">
        <v>173</v>
      </c>
      <c r="BN678" s="165" t="str">
        <f t="shared" si="196"/>
        <v>3年目一般会計繰入金173</v>
      </c>
      <c r="BO678" s="165" t="str">
        <f>IFERROR(+VLOOKUP(BN678,インプットシート!$B:$Z,25,0),"")</f>
        <v/>
      </c>
      <c r="BP678" s="165" t="str">
        <f>IFERROR(+VLOOKUP(BN678,インプットシート!$B:$Z,21,0),"")</f>
        <v/>
      </c>
      <c r="BQ678">
        <v>173</v>
      </c>
      <c r="BR678" s="165" t="str">
        <f t="shared" si="197"/>
        <v>3年目賃金（職員）173</v>
      </c>
      <c r="BS678" s="165" t="str">
        <f>IFERROR(+VLOOKUP(BR678,インプットシート!$B:$Z,25,0),"")</f>
        <v/>
      </c>
      <c r="BT678" s="165" t="str">
        <f>IFERROR(+VLOOKUP(BR678,インプットシート!$B:$Z,21,0),"")</f>
        <v/>
      </c>
    </row>
    <row r="679" spans="1:72">
      <c r="A679">
        <v>174</v>
      </c>
      <c r="B679" s="165" t="str">
        <f t="shared" si="180"/>
        <v>3年目謝金174</v>
      </c>
      <c r="C679" s="165" t="str">
        <f>IFERROR(+VLOOKUP(B679,インプットシート!$B:$Z,25,0),"")</f>
        <v/>
      </c>
      <c r="D679" s="165" t="str">
        <f>IFERROR(+VLOOKUP(B679,インプットシート!$B:$Z,21,0),"")</f>
        <v/>
      </c>
      <c r="E679">
        <v>174</v>
      </c>
      <c r="F679" s="165" t="str">
        <f t="shared" si="181"/>
        <v>3年目旅費174</v>
      </c>
      <c r="G679" s="165" t="str">
        <f>IFERROR(+VLOOKUP(F679,インプットシート!$B:$Z,25,0),"")</f>
        <v/>
      </c>
      <c r="H679" s="165" t="str">
        <f>IFERROR(+VLOOKUP(F679,インプットシート!$B:$Z,21,0),"")</f>
        <v/>
      </c>
      <c r="I679">
        <v>174</v>
      </c>
      <c r="J679" s="165" t="str">
        <f t="shared" si="182"/>
        <v>3年目賃金（アルバイト）174</v>
      </c>
      <c r="K679" s="165" t="str">
        <f>IFERROR(+VLOOKUP(J679,インプットシート!$B:$Z,25,0),"")</f>
        <v/>
      </c>
      <c r="L679" s="165" t="str">
        <f>IFERROR(+VLOOKUP(J679,インプットシート!$B:$Z,21,0),"")</f>
        <v/>
      </c>
      <c r="M679">
        <v>174</v>
      </c>
      <c r="N679" s="165" t="str">
        <f t="shared" si="183"/>
        <v>3年目家賃174</v>
      </c>
      <c r="O679" s="165" t="str">
        <f>IFERROR(+VLOOKUP(N679,インプットシート!$B:$Z,25,0),"")</f>
        <v/>
      </c>
      <c r="P679" s="165" t="str">
        <f>IFERROR(+VLOOKUP(N679,インプットシート!$B:$Z,21,0),"")</f>
        <v/>
      </c>
      <c r="Q679">
        <v>174</v>
      </c>
      <c r="R679" s="165" t="str">
        <f t="shared" si="184"/>
        <v>3年目光熱水費174</v>
      </c>
      <c r="S679" s="165" t="str">
        <f>IFERROR(+VLOOKUP(R679,インプットシート!$B:$Z,25,0),"")</f>
        <v/>
      </c>
      <c r="T679" s="165" t="str">
        <f>IFERROR(+VLOOKUP(R679,インプットシート!$B:$Z,21,0),"")</f>
        <v/>
      </c>
      <c r="U679">
        <v>174</v>
      </c>
      <c r="V679" s="165" t="str">
        <f t="shared" si="185"/>
        <v>3年目備品購入費174</v>
      </c>
      <c r="W679" s="165" t="str">
        <f>IFERROR(+VLOOKUP(V679,インプットシート!$B:$Z,25,0),"")</f>
        <v/>
      </c>
      <c r="X679" s="165" t="str">
        <f>IFERROR(+VLOOKUP(V679,インプットシート!$B:$Z,21,0),"")</f>
        <v/>
      </c>
      <c r="Y679">
        <v>174</v>
      </c>
      <c r="Z679" s="165" t="str">
        <f t="shared" si="186"/>
        <v>3年目消耗品費174</v>
      </c>
      <c r="AA679" s="165" t="str">
        <f>IFERROR(+VLOOKUP(Z679,インプットシート!$B:$Z,25,0),"")</f>
        <v/>
      </c>
      <c r="AB679" s="165" t="str">
        <f>IFERROR(+VLOOKUP(Z679,インプットシート!$B:$Z,21,0),"")</f>
        <v/>
      </c>
      <c r="AC679">
        <v>174</v>
      </c>
      <c r="AD679" s="165" t="str">
        <f t="shared" si="187"/>
        <v>3年目借料損料174</v>
      </c>
      <c r="AE679" s="165" t="str">
        <f>IFERROR(+VLOOKUP(AD679,インプットシート!$B:$Z,25,0),"")</f>
        <v/>
      </c>
      <c r="AF679" s="165" t="str">
        <f>IFERROR(+VLOOKUP(AD679,インプットシート!$B:$Z,21,0),"")</f>
        <v/>
      </c>
      <c r="AG679">
        <v>174</v>
      </c>
      <c r="AH679" s="165" t="str">
        <f t="shared" si="188"/>
        <v>3年目印刷製本費174</v>
      </c>
      <c r="AI679" s="165" t="str">
        <f>IFERROR(+VLOOKUP(AH679,インプットシート!$B:$Z,25,0),"")</f>
        <v/>
      </c>
      <c r="AJ679" s="165" t="str">
        <f>IFERROR(+VLOOKUP(AH679,インプットシート!$B:$Z,21,0),"")</f>
        <v/>
      </c>
      <c r="AK679">
        <v>174</v>
      </c>
      <c r="AL679" s="165" t="str">
        <f t="shared" si="189"/>
        <v>3年目通信運搬費174</v>
      </c>
      <c r="AM679" s="165" t="str">
        <f>IFERROR(+VLOOKUP(AL679,インプットシート!$B:$Z,25,0),"")</f>
        <v/>
      </c>
      <c r="AN679" s="165" t="str">
        <f>IFERROR(+VLOOKUP(AL679,インプットシート!$B:$Z,21,0),"")</f>
        <v/>
      </c>
      <c r="AO679">
        <v>174</v>
      </c>
      <c r="AP679" s="165" t="str">
        <f t="shared" si="190"/>
        <v>3年目委託費174</v>
      </c>
      <c r="AQ679" s="165" t="str">
        <f>IFERROR(+VLOOKUP(AP679,インプットシート!$B:$Z,25,0),"")</f>
        <v/>
      </c>
      <c r="AR679" s="165" t="str">
        <f>IFERROR(+VLOOKUP(AP679,インプットシート!$B:$Z,21,0),"")</f>
        <v/>
      </c>
      <c r="AS679">
        <v>174</v>
      </c>
      <c r="AT679" s="165" t="str">
        <f t="shared" si="191"/>
        <v>3年目雑役務費174</v>
      </c>
      <c r="AU679" s="165" t="str">
        <f>IFERROR(+VLOOKUP(AT679,インプットシート!$B:$Z,25,0),"")</f>
        <v/>
      </c>
      <c r="AV679" s="165" t="str">
        <f>IFERROR(+VLOOKUP(AT679,インプットシート!$B:$Z,21,0),"")</f>
        <v/>
      </c>
      <c r="AW679">
        <v>174</v>
      </c>
      <c r="AX679" s="165" t="str">
        <f t="shared" si="192"/>
        <v>3年目保険料174</v>
      </c>
      <c r="AY679" s="165" t="str">
        <f>IFERROR(+VLOOKUP(AX679,インプットシート!$B:$Z,25,0),"")</f>
        <v/>
      </c>
      <c r="AZ679" s="165" t="str">
        <f>IFERROR(+VLOOKUP(AX679,インプットシート!$B:$Z,21,0),"")</f>
        <v/>
      </c>
      <c r="BA679">
        <v>174</v>
      </c>
      <c r="BB679" s="165" t="str">
        <f t="shared" si="193"/>
        <v>3年目その他の経費174</v>
      </c>
      <c r="BC679" s="165" t="str">
        <f>IFERROR(+VLOOKUP(BB679,インプットシート!$B:$Z,25,0),"")</f>
        <v/>
      </c>
      <c r="BD679" s="165" t="str">
        <f>IFERROR(+VLOOKUP(BB679,インプットシート!$B:$Z,21,0),"")</f>
        <v/>
      </c>
      <c r="BE679">
        <v>174</v>
      </c>
      <c r="BF679" s="165" t="str">
        <f t="shared" si="194"/>
        <v>3年目参加費収入174</v>
      </c>
      <c r="BG679" s="165" t="str">
        <f>IFERROR(+VLOOKUP(BF679,インプットシート!$B:$Z,25,0),"")</f>
        <v/>
      </c>
      <c r="BH679" s="165" t="str">
        <f>IFERROR(+VLOOKUP(BF679,インプットシート!$B:$Z,21,0),"")</f>
        <v/>
      </c>
      <c r="BI679">
        <v>174</v>
      </c>
      <c r="BJ679" s="165" t="str">
        <f t="shared" si="195"/>
        <v>3年目寄付金・協賛金収入174</v>
      </c>
      <c r="BK679" s="165" t="str">
        <f>IFERROR(+VLOOKUP(BJ679,インプットシート!$B:$Z,25,0),"")</f>
        <v/>
      </c>
      <c r="BL679" s="165" t="str">
        <f>IFERROR(+VLOOKUP(BJ679,インプットシート!$B:$Z,21,0),"")</f>
        <v/>
      </c>
      <c r="BM679">
        <v>174</v>
      </c>
      <c r="BN679" s="165" t="str">
        <f t="shared" si="196"/>
        <v>3年目一般会計繰入金174</v>
      </c>
      <c r="BO679" s="165" t="str">
        <f>IFERROR(+VLOOKUP(BN679,インプットシート!$B:$Z,25,0),"")</f>
        <v/>
      </c>
      <c r="BP679" s="165" t="str">
        <f>IFERROR(+VLOOKUP(BN679,インプットシート!$B:$Z,21,0),"")</f>
        <v/>
      </c>
      <c r="BQ679">
        <v>174</v>
      </c>
      <c r="BR679" s="165" t="str">
        <f t="shared" si="197"/>
        <v>3年目賃金（職員）174</v>
      </c>
      <c r="BS679" s="165" t="str">
        <f>IFERROR(+VLOOKUP(BR679,インプットシート!$B:$Z,25,0),"")</f>
        <v/>
      </c>
      <c r="BT679" s="165" t="str">
        <f>IFERROR(+VLOOKUP(BR679,インプットシート!$B:$Z,21,0),"")</f>
        <v/>
      </c>
    </row>
    <row r="680" spans="1:72">
      <c r="A680">
        <v>175</v>
      </c>
      <c r="B680" s="165" t="str">
        <f t="shared" si="180"/>
        <v>3年目謝金175</v>
      </c>
      <c r="C680" s="165" t="str">
        <f>IFERROR(+VLOOKUP(B680,インプットシート!$B:$Z,25,0),"")</f>
        <v/>
      </c>
      <c r="D680" s="165" t="str">
        <f>IFERROR(+VLOOKUP(B680,インプットシート!$B:$Z,21,0),"")</f>
        <v/>
      </c>
      <c r="E680">
        <v>175</v>
      </c>
      <c r="F680" s="165" t="str">
        <f t="shared" si="181"/>
        <v>3年目旅費175</v>
      </c>
      <c r="G680" s="165" t="str">
        <f>IFERROR(+VLOOKUP(F680,インプットシート!$B:$Z,25,0),"")</f>
        <v/>
      </c>
      <c r="H680" s="165" t="str">
        <f>IFERROR(+VLOOKUP(F680,インプットシート!$B:$Z,21,0),"")</f>
        <v/>
      </c>
      <c r="I680">
        <v>175</v>
      </c>
      <c r="J680" s="165" t="str">
        <f t="shared" si="182"/>
        <v>3年目賃金（アルバイト）175</v>
      </c>
      <c r="K680" s="165" t="str">
        <f>IFERROR(+VLOOKUP(J680,インプットシート!$B:$Z,25,0),"")</f>
        <v/>
      </c>
      <c r="L680" s="165" t="str">
        <f>IFERROR(+VLOOKUP(J680,インプットシート!$B:$Z,21,0),"")</f>
        <v/>
      </c>
      <c r="M680">
        <v>175</v>
      </c>
      <c r="N680" s="165" t="str">
        <f t="shared" si="183"/>
        <v>3年目家賃175</v>
      </c>
      <c r="O680" s="165" t="str">
        <f>IFERROR(+VLOOKUP(N680,インプットシート!$B:$Z,25,0),"")</f>
        <v/>
      </c>
      <c r="P680" s="165" t="str">
        <f>IFERROR(+VLOOKUP(N680,インプットシート!$B:$Z,21,0),"")</f>
        <v/>
      </c>
      <c r="Q680">
        <v>175</v>
      </c>
      <c r="R680" s="165" t="str">
        <f t="shared" si="184"/>
        <v>3年目光熱水費175</v>
      </c>
      <c r="S680" s="165" t="str">
        <f>IFERROR(+VLOOKUP(R680,インプットシート!$B:$Z,25,0),"")</f>
        <v/>
      </c>
      <c r="T680" s="165" t="str">
        <f>IFERROR(+VLOOKUP(R680,インプットシート!$B:$Z,21,0),"")</f>
        <v/>
      </c>
      <c r="U680">
        <v>175</v>
      </c>
      <c r="V680" s="165" t="str">
        <f t="shared" si="185"/>
        <v>3年目備品購入費175</v>
      </c>
      <c r="W680" s="165" t="str">
        <f>IFERROR(+VLOOKUP(V680,インプットシート!$B:$Z,25,0),"")</f>
        <v/>
      </c>
      <c r="X680" s="165" t="str">
        <f>IFERROR(+VLOOKUP(V680,インプットシート!$B:$Z,21,0),"")</f>
        <v/>
      </c>
      <c r="Y680">
        <v>175</v>
      </c>
      <c r="Z680" s="165" t="str">
        <f t="shared" si="186"/>
        <v>3年目消耗品費175</v>
      </c>
      <c r="AA680" s="165" t="str">
        <f>IFERROR(+VLOOKUP(Z680,インプットシート!$B:$Z,25,0),"")</f>
        <v/>
      </c>
      <c r="AB680" s="165" t="str">
        <f>IFERROR(+VLOOKUP(Z680,インプットシート!$B:$Z,21,0),"")</f>
        <v/>
      </c>
      <c r="AC680">
        <v>175</v>
      </c>
      <c r="AD680" s="165" t="str">
        <f t="shared" si="187"/>
        <v>3年目借料損料175</v>
      </c>
      <c r="AE680" s="165" t="str">
        <f>IFERROR(+VLOOKUP(AD680,インプットシート!$B:$Z,25,0),"")</f>
        <v/>
      </c>
      <c r="AF680" s="165" t="str">
        <f>IFERROR(+VLOOKUP(AD680,インプットシート!$B:$Z,21,0),"")</f>
        <v/>
      </c>
      <c r="AG680">
        <v>175</v>
      </c>
      <c r="AH680" s="165" t="str">
        <f t="shared" si="188"/>
        <v>3年目印刷製本費175</v>
      </c>
      <c r="AI680" s="165" t="str">
        <f>IFERROR(+VLOOKUP(AH680,インプットシート!$B:$Z,25,0),"")</f>
        <v/>
      </c>
      <c r="AJ680" s="165" t="str">
        <f>IFERROR(+VLOOKUP(AH680,インプットシート!$B:$Z,21,0),"")</f>
        <v/>
      </c>
      <c r="AK680">
        <v>175</v>
      </c>
      <c r="AL680" s="165" t="str">
        <f t="shared" si="189"/>
        <v>3年目通信運搬費175</v>
      </c>
      <c r="AM680" s="165" t="str">
        <f>IFERROR(+VLOOKUP(AL680,インプットシート!$B:$Z,25,0),"")</f>
        <v/>
      </c>
      <c r="AN680" s="165" t="str">
        <f>IFERROR(+VLOOKUP(AL680,インプットシート!$B:$Z,21,0),"")</f>
        <v/>
      </c>
      <c r="AO680">
        <v>175</v>
      </c>
      <c r="AP680" s="165" t="str">
        <f t="shared" si="190"/>
        <v>3年目委託費175</v>
      </c>
      <c r="AQ680" s="165" t="str">
        <f>IFERROR(+VLOOKUP(AP680,インプットシート!$B:$Z,25,0),"")</f>
        <v/>
      </c>
      <c r="AR680" s="165" t="str">
        <f>IFERROR(+VLOOKUP(AP680,インプットシート!$B:$Z,21,0),"")</f>
        <v/>
      </c>
      <c r="AS680">
        <v>175</v>
      </c>
      <c r="AT680" s="165" t="str">
        <f t="shared" si="191"/>
        <v>3年目雑役務費175</v>
      </c>
      <c r="AU680" s="165" t="str">
        <f>IFERROR(+VLOOKUP(AT680,インプットシート!$B:$Z,25,0),"")</f>
        <v/>
      </c>
      <c r="AV680" s="165" t="str">
        <f>IFERROR(+VLOOKUP(AT680,インプットシート!$B:$Z,21,0),"")</f>
        <v/>
      </c>
      <c r="AW680">
        <v>175</v>
      </c>
      <c r="AX680" s="165" t="str">
        <f t="shared" si="192"/>
        <v>3年目保険料175</v>
      </c>
      <c r="AY680" s="165" t="str">
        <f>IFERROR(+VLOOKUP(AX680,インプットシート!$B:$Z,25,0),"")</f>
        <v/>
      </c>
      <c r="AZ680" s="165" t="str">
        <f>IFERROR(+VLOOKUP(AX680,インプットシート!$B:$Z,21,0),"")</f>
        <v/>
      </c>
      <c r="BA680">
        <v>175</v>
      </c>
      <c r="BB680" s="165" t="str">
        <f t="shared" si="193"/>
        <v>3年目その他の経費175</v>
      </c>
      <c r="BC680" s="165" t="str">
        <f>IFERROR(+VLOOKUP(BB680,インプットシート!$B:$Z,25,0),"")</f>
        <v/>
      </c>
      <c r="BD680" s="165" t="str">
        <f>IFERROR(+VLOOKUP(BB680,インプットシート!$B:$Z,21,0),"")</f>
        <v/>
      </c>
      <c r="BE680">
        <v>175</v>
      </c>
      <c r="BF680" s="165" t="str">
        <f t="shared" si="194"/>
        <v>3年目参加費収入175</v>
      </c>
      <c r="BG680" s="165" t="str">
        <f>IFERROR(+VLOOKUP(BF680,インプットシート!$B:$Z,25,0),"")</f>
        <v/>
      </c>
      <c r="BH680" s="165" t="str">
        <f>IFERROR(+VLOOKUP(BF680,インプットシート!$B:$Z,21,0),"")</f>
        <v/>
      </c>
      <c r="BI680">
        <v>175</v>
      </c>
      <c r="BJ680" s="165" t="str">
        <f t="shared" si="195"/>
        <v>3年目寄付金・協賛金収入175</v>
      </c>
      <c r="BK680" s="165" t="str">
        <f>IFERROR(+VLOOKUP(BJ680,インプットシート!$B:$Z,25,0),"")</f>
        <v/>
      </c>
      <c r="BL680" s="165" t="str">
        <f>IFERROR(+VLOOKUP(BJ680,インプットシート!$B:$Z,21,0),"")</f>
        <v/>
      </c>
      <c r="BM680">
        <v>175</v>
      </c>
      <c r="BN680" s="165" t="str">
        <f t="shared" si="196"/>
        <v>3年目一般会計繰入金175</v>
      </c>
      <c r="BO680" s="165" t="str">
        <f>IFERROR(+VLOOKUP(BN680,インプットシート!$B:$Z,25,0),"")</f>
        <v/>
      </c>
      <c r="BP680" s="165" t="str">
        <f>IFERROR(+VLOOKUP(BN680,インプットシート!$B:$Z,21,0),"")</f>
        <v/>
      </c>
      <c r="BQ680">
        <v>175</v>
      </c>
      <c r="BR680" s="165" t="str">
        <f t="shared" si="197"/>
        <v>3年目賃金（職員）175</v>
      </c>
      <c r="BS680" s="165" t="str">
        <f>IFERROR(+VLOOKUP(BR680,インプットシート!$B:$Z,25,0),"")</f>
        <v/>
      </c>
      <c r="BT680" s="165" t="str">
        <f>IFERROR(+VLOOKUP(BR680,インプットシート!$B:$Z,21,0),"")</f>
        <v/>
      </c>
    </row>
    <row r="681" spans="1:72">
      <c r="A681">
        <v>176</v>
      </c>
      <c r="B681" s="165" t="str">
        <f t="shared" si="180"/>
        <v>3年目謝金176</v>
      </c>
      <c r="C681" s="165" t="str">
        <f>IFERROR(+VLOOKUP(B681,インプットシート!$B:$Z,25,0),"")</f>
        <v/>
      </c>
      <c r="D681" s="165" t="str">
        <f>IFERROR(+VLOOKUP(B681,インプットシート!$B:$Z,21,0),"")</f>
        <v/>
      </c>
      <c r="E681">
        <v>176</v>
      </c>
      <c r="F681" s="165" t="str">
        <f t="shared" si="181"/>
        <v>3年目旅費176</v>
      </c>
      <c r="G681" s="165" t="str">
        <f>IFERROR(+VLOOKUP(F681,インプットシート!$B:$Z,25,0),"")</f>
        <v/>
      </c>
      <c r="H681" s="165" t="str">
        <f>IFERROR(+VLOOKUP(F681,インプットシート!$B:$Z,21,0),"")</f>
        <v/>
      </c>
      <c r="I681">
        <v>176</v>
      </c>
      <c r="J681" s="165" t="str">
        <f t="shared" si="182"/>
        <v>3年目賃金（アルバイト）176</v>
      </c>
      <c r="K681" s="165" t="str">
        <f>IFERROR(+VLOOKUP(J681,インプットシート!$B:$Z,25,0),"")</f>
        <v/>
      </c>
      <c r="L681" s="165" t="str">
        <f>IFERROR(+VLOOKUP(J681,インプットシート!$B:$Z,21,0),"")</f>
        <v/>
      </c>
      <c r="M681">
        <v>176</v>
      </c>
      <c r="N681" s="165" t="str">
        <f t="shared" si="183"/>
        <v>3年目家賃176</v>
      </c>
      <c r="O681" s="165" t="str">
        <f>IFERROR(+VLOOKUP(N681,インプットシート!$B:$Z,25,0),"")</f>
        <v/>
      </c>
      <c r="P681" s="165" t="str">
        <f>IFERROR(+VLOOKUP(N681,インプットシート!$B:$Z,21,0),"")</f>
        <v/>
      </c>
      <c r="Q681">
        <v>176</v>
      </c>
      <c r="R681" s="165" t="str">
        <f t="shared" si="184"/>
        <v>3年目光熱水費176</v>
      </c>
      <c r="S681" s="165" t="str">
        <f>IFERROR(+VLOOKUP(R681,インプットシート!$B:$Z,25,0),"")</f>
        <v/>
      </c>
      <c r="T681" s="165" t="str">
        <f>IFERROR(+VLOOKUP(R681,インプットシート!$B:$Z,21,0),"")</f>
        <v/>
      </c>
      <c r="U681">
        <v>176</v>
      </c>
      <c r="V681" s="165" t="str">
        <f t="shared" si="185"/>
        <v>3年目備品購入費176</v>
      </c>
      <c r="W681" s="165" t="str">
        <f>IFERROR(+VLOOKUP(V681,インプットシート!$B:$Z,25,0),"")</f>
        <v/>
      </c>
      <c r="X681" s="165" t="str">
        <f>IFERROR(+VLOOKUP(V681,インプットシート!$B:$Z,21,0),"")</f>
        <v/>
      </c>
      <c r="Y681">
        <v>176</v>
      </c>
      <c r="Z681" s="165" t="str">
        <f t="shared" si="186"/>
        <v>3年目消耗品費176</v>
      </c>
      <c r="AA681" s="165" t="str">
        <f>IFERROR(+VLOOKUP(Z681,インプットシート!$B:$Z,25,0),"")</f>
        <v/>
      </c>
      <c r="AB681" s="165" t="str">
        <f>IFERROR(+VLOOKUP(Z681,インプットシート!$B:$Z,21,0),"")</f>
        <v/>
      </c>
      <c r="AC681">
        <v>176</v>
      </c>
      <c r="AD681" s="165" t="str">
        <f t="shared" si="187"/>
        <v>3年目借料損料176</v>
      </c>
      <c r="AE681" s="165" t="str">
        <f>IFERROR(+VLOOKUP(AD681,インプットシート!$B:$Z,25,0),"")</f>
        <v/>
      </c>
      <c r="AF681" s="165" t="str">
        <f>IFERROR(+VLOOKUP(AD681,インプットシート!$B:$Z,21,0),"")</f>
        <v/>
      </c>
      <c r="AG681">
        <v>176</v>
      </c>
      <c r="AH681" s="165" t="str">
        <f t="shared" si="188"/>
        <v>3年目印刷製本費176</v>
      </c>
      <c r="AI681" s="165" t="str">
        <f>IFERROR(+VLOOKUP(AH681,インプットシート!$B:$Z,25,0),"")</f>
        <v/>
      </c>
      <c r="AJ681" s="165" t="str">
        <f>IFERROR(+VLOOKUP(AH681,インプットシート!$B:$Z,21,0),"")</f>
        <v/>
      </c>
      <c r="AK681">
        <v>176</v>
      </c>
      <c r="AL681" s="165" t="str">
        <f t="shared" si="189"/>
        <v>3年目通信運搬費176</v>
      </c>
      <c r="AM681" s="165" t="str">
        <f>IFERROR(+VLOOKUP(AL681,インプットシート!$B:$Z,25,0),"")</f>
        <v/>
      </c>
      <c r="AN681" s="165" t="str">
        <f>IFERROR(+VLOOKUP(AL681,インプットシート!$B:$Z,21,0),"")</f>
        <v/>
      </c>
      <c r="AO681">
        <v>176</v>
      </c>
      <c r="AP681" s="165" t="str">
        <f t="shared" si="190"/>
        <v>3年目委託費176</v>
      </c>
      <c r="AQ681" s="165" t="str">
        <f>IFERROR(+VLOOKUP(AP681,インプットシート!$B:$Z,25,0),"")</f>
        <v/>
      </c>
      <c r="AR681" s="165" t="str">
        <f>IFERROR(+VLOOKUP(AP681,インプットシート!$B:$Z,21,0),"")</f>
        <v/>
      </c>
      <c r="AS681">
        <v>176</v>
      </c>
      <c r="AT681" s="165" t="str">
        <f t="shared" si="191"/>
        <v>3年目雑役務費176</v>
      </c>
      <c r="AU681" s="165" t="str">
        <f>IFERROR(+VLOOKUP(AT681,インプットシート!$B:$Z,25,0),"")</f>
        <v/>
      </c>
      <c r="AV681" s="165" t="str">
        <f>IFERROR(+VLOOKUP(AT681,インプットシート!$B:$Z,21,0),"")</f>
        <v/>
      </c>
      <c r="AW681">
        <v>176</v>
      </c>
      <c r="AX681" s="165" t="str">
        <f t="shared" si="192"/>
        <v>3年目保険料176</v>
      </c>
      <c r="AY681" s="165" t="str">
        <f>IFERROR(+VLOOKUP(AX681,インプットシート!$B:$Z,25,0),"")</f>
        <v/>
      </c>
      <c r="AZ681" s="165" t="str">
        <f>IFERROR(+VLOOKUP(AX681,インプットシート!$B:$Z,21,0),"")</f>
        <v/>
      </c>
      <c r="BA681">
        <v>176</v>
      </c>
      <c r="BB681" s="165" t="str">
        <f t="shared" si="193"/>
        <v>3年目その他の経費176</v>
      </c>
      <c r="BC681" s="165" t="str">
        <f>IFERROR(+VLOOKUP(BB681,インプットシート!$B:$Z,25,0),"")</f>
        <v/>
      </c>
      <c r="BD681" s="165" t="str">
        <f>IFERROR(+VLOOKUP(BB681,インプットシート!$B:$Z,21,0),"")</f>
        <v/>
      </c>
      <c r="BE681">
        <v>176</v>
      </c>
      <c r="BF681" s="165" t="str">
        <f t="shared" si="194"/>
        <v>3年目参加費収入176</v>
      </c>
      <c r="BG681" s="165" t="str">
        <f>IFERROR(+VLOOKUP(BF681,インプットシート!$B:$Z,25,0),"")</f>
        <v/>
      </c>
      <c r="BH681" s="165" t="str">
        <f>IFERROR(+VLOOKUP(BF681,インプットシート!$B:$Z,21,0),"")</f>
        <v/>
      </c>
      <c r="BI681">
        <v>176</v>
      </c>
      <c r="BJ681" s="165" t="str">
        <f t="shared" si="195"/>
        <v>3年目寄付金・協賛金収入176</v>
      </c>
      <c r="BK681" s="165" t="str">
        <f>IFERROR(+VLOOKUP(BJ681,インプットシート!$B:$Z,25,0),"")</f>
        <v/>
      </c>
      <c r="BL681" s="165" t="str">
        <f>IFERROR(+VLOOKUP(BJ681,インプットシート!$B:$Z,21,0),"")</f>
        <v/>
      </c>
      <c r="BM681">
        <v>176</v>
      </c>
      <c r="BN681" s="165" t="str">
        <f t="shared" si="196"/>
        <v>3年目一般会計繰入金176</v>
      </c>
      <c r="BO681" s="165" t="str">
        <f>IFERROR(+VLOOKUP(BN681,インプットシート!$B:$Z,25,0),"")</f>
        <v/>
      </c>
      <c r="BP681" s="165" t="str">
        <f>IFERROR(+VLOOKUP(BN681,インプットシート!$B:$Z,21,0),"")</f>
        <v/>
      </c>
      <c r="BQ681">
        <v>176</v>
      </c>
      <c r="BR681" s="165" t="str">
        <f t="shared" si="197"/>
        <v>3年目賃金（職員）176</v>
      </c>
      <c r="BS681" s="165" t="str">
        <f>IFERROR(+VLOOKUP(BR681,インプットシート!$B:$Z,25,0),"")</f>
        <v/>
      </c>
      <c r="BT681" s="165" t="str">
        <f>IFERROR(+VLOOKUP(BR681,インプットシート!$B:$Z,21,0),"")</f>
        <v/>
      </c>
    </row>
    <row r="682" spans="1:72">
      <c r="A682">
        <v>177</v>
      </c>
      <c r="B682" s="165" t="str">
        <f t="shared" si="180"/>
        <v>3年目謝金177</v>
      </c>
      <c r="C682" s="165" t="str">
        <f>IFERROR(+VLOOKUP(B682,インプットシート!$B:$Z,25,0),"")</f>
        <v/>
      </c>
      <c r="D682" s="165" t="str">
        <f>IFERROR(+VLOOKUP(B682,インプットシート!$B:$Z,21,0),"")</f>
        <v/>
      </c>
      <c r="E682">
        <v>177</v>
      </c>
      <c r="F682" s="165" t="str">
        <f t="shared" si="181"/>
        <v>3年目旅費177</v>
      </c>
      <c r="G682" s="165" t="str">
        <f>IFERROR(+VLOOKUP(F682,インプットシート!$B:$Z,25,0),"")</f>
        <v/>
      </c>
      <c r="H682" s="165" t="str">
        <f>IFERROR(+VLOOKUP(F682,インプットシート!$B:$Z,21,0),"")</f>
        <v/>
      </c>
      <c r="I682">
        <v>177</v>
      </c>
      <c r="J682" s="165" t="str">
        <f t="shared" si="182"/>
        <v>3年目賃金（アルバイト）177</v>
      </c>
      <c r="K682" s="165" t="str">
        <f>IFERROR(+VLOOKUP(J682,インプットシート!$B:$Z,25,0),"")</f>
        <v/>
      </c>
      <c r="L682" s="165" t="str">
        <f>IFERROR(+VLOOKUP(J682,インプットシート!$B:$Z,21,0),"")</f>
        <v/>
      </c>
      <c r="M682">
        <v>177</v>
      </c>
      <c r="N682" s="165" t="str">
        <f t="shared" si="183"/>
        <v>3年目家賃177</v>
      </c>
      <c r="O682" s="165" t="str">
        <f>IFERROR(+VLOOKUP(N682,インプットシート!$B:$Z,25,0),"")</f>
        <v/>
      </c>
      <c r="P682" s="165" t="str">
        <f>IFERROR(+VLOOKUP(N682,インプットシート!$B:$Z,21,0),"")</f>
        <v/>
      </c>
      <c r="Q682">
        <v>177</v>
      </c>
      <c r="R682" s="165" t="str">
        <f t="shared" si="184"/>
        <v>3年目光熱水費177</v>
      </c>
      <c r="S682" s="165" t="str">
        <f>IFERROR(+VLOOKUP(R682,インプットシート!$B:$Z,25,0),"")</f>
        <v/>
      </c>
      <c r="T682" s="165" t="str">
        <f>IFERROR(+VLOOKUP(R682,インプットシート!$B:$Z,21,0),"")</f>
        <v/>
      </c>
      <c r="U682">
        <v>177</v>
      </c>
      <c r="V682" s="165" t="str">
        <f t="shared" si="185"/>
        <v>3年目備品購入費177</v>
      </c>
      <c r="W682" s="165" t="str">
        <f>IFERROR(+VLOOKUP(V682,インプットシート!$B:$Z,25,0),"")</f>
        <v/>
      </c>
      <c r="X682" s="165" t="str">
        <f>IFERROR(+VLOOKUP(V682,インプットシート!$B:$Z,21,0),"")</f>
        <v/>
      </c>
      <c r="Y682">
        <v>177</v>
      </c>
      <c r="Z682" s="165" t="str">
        <f t="shared" si="186"/>
        <v>3年目消耗品費177</v>
      </c>
      <c r="AA682" s="165" t="str">
        <f>IFERROR(+VLOOKUP(Z682,インプットシート!$B:$Z,25,0),"")</f>
        <v/>
      </c>
      <c r="AB682" s="165" t="str">
        <f>IFERROR(+VLOOKUP(Z682,インプットシート!$B:$Z,21,0),"")</f>
        <v/>
      </c>
      <c r="AC682">
        <v>177</v>
      </c>
      <c r="AD682" s="165" t="str">
        <f t="shared" si="187"/>
        <v>3年目借料損料177</v>
      </c>
      <c r="AE682" s="165" t="str">
        <f>IFERROR(+VLOOKUP(AD682,インプットシート!$B:$Z,25,0),"")</f>
        <v/>
      </c>
      <c r="AF682" s="165" t="str">
        <f>IFERROR(+VLOOKUP(AD682,インプットシート!$B:$Z,21,0),"")</f>
        <v/>
      </c>
      <c r="AG682">
        <v>177</v>
      </c>
      <c r="AH682" s="165" t="str">
        <f t="shared" si="188"/>
        <v>3年目印刷製本費177</v>
      </c>
      <c r="AI682" s="165" t="str">
        <f>IFERROR(+VLOOKUP(AH682,インプットシート!$B:$Z,25,0),"")</f>
        <v/>
      </c>
      <c r="AJ682" s="165" t="str">
        <f>IFERROR(+VLOOKUP(AH682,インプットシート!$B:$Z,21,0),"")</f>
        <v/>
      </c>
      <c r="AK682">
        <v>177</v>
      </c>
      <c r="AL682" s="165" t="str">
        <f t="shared" si="189"/>
        <v>3年目通信運搬費177</v>
      </c>
      <c r="AM682" s="165" t="str">
        <f>IFERROR(+VLOOKUP(AL682,インプットシート!$B:$Z,25,0),"")</f>
        <v/>
      </c>
      <c r="AN682" s="165" t="str">
        <f>IFERROR(+VLOOKUP(AL682,インプットシート!$B:$Z,21,0),"")</f>
        <v/>
      </c>
      <c r="AO682">
        <v>177</v>
      </c>
      <c r="AP682" s="165" t="str">
        <f t="shared" si="190"/>
        <v>3年目委託費177</v>
      </c>
      <c r="AQ682" s="165" t="str">
        <f>IFERROR(+VLOOKUP(AP682,インプットシート!$B:$Z,25,0),"")</f>
        <v/>
      </c>
      <c r="AR682" s="165" t="str">
        <f>IFERROR(+VLOOKUP(AP682,インプットシート!$B:$Z,21,0),"")</f>
        <v/>
      </c>
      <c r="AS682">
        <v>177</v>
      </c>
      <c r="AT682" s="165" t="str">
        <f t="shared" si="191"/>
        <v>3年目雑役務費177</v>
      </c>
      <c r="AU682" s="165" t="str">
        <f>IFERROR(+VLOOKUP(AT682,インプットシート!$B:$Z,25,0),"")</f>
        <v/>
      </c>
      <c r="AV682" s="165" t="str">
        <f>IFERROR(+VLOOKUP(AT682,インプットシート!$B:$Z,21,0),"")</f>
        <v/>
      </c>
      <c r="AW682">
        <v>177</v>
      </c>
      <c r="AX682" s="165" t="str">
        <f t="shared" si="192"/>
        <v>3年目保険料177</v>
      </c>
      <c r="AY682" s="165" t="str">
        <f>IFERROR(+VLOOKUP(AX682,インプットシート!$B:$Z,25,0),"")</f>
        <v/>
      </c>
      <c r="AZ682" s="165" t="str">
        <f>IFERROR(+VLOOKUP(AX682,インプットシート!$B:$Z,21,0),"")</f>
        <v/>
      </c>
      <c r="BA682">
        <v>177</v>
      </c>
      <c r="BB682" s="165" t="str">
        <f t="shared" si="193"/>
        <v>3年目その他の経費177</v>
      </c>
      <c r="BC682" s="165" t="str">
        <f>IFERROR(+VLOOKUP(BB682,インプットシート!$B:$Z,25,0),"")</f>
        <v/>
      </c>
      <c r="BD682" s="165" t="str">
        <f>IFERROR(+VLOOKUP(BB682,インプットシート!$B:$Z,21,0),"")</f>
        <v/>
      </c>
      <c r="BE682">
        <v>177</v>
      </c>
      <c r="BF682" s="165" t="str">
        <f t="shared" si="194"/>
        <v>3年目参加費収入177</v>
      </c>
      <c r="BG682" s="165" t="str">
        <f>IFERROR(+VLOOKUP(BF682,インプットシート!$B:$Z,25,0),"")</f>
        <v/>
      </c>
      <c r="BH682" s="165" t="str">
        <f>IFERROR(+VLOOKUP(BF682,インプットシート!$B:$Z,21,0),"")</f>
        <v/>
      </c>
      <c r="BI682">
        <v>177</v>
      </c>
      <c r="BJ682" s="165" t="str">
        <f t="shared" si="195"/>
        <v>3年目寄付金・協賛金収入177</v>
      </c>
      <c r="BK682" s="165" t="str">
        <f>IFERROR(+VLOOKUP(BJ682,インプットシート!$B:$Z,25,0),"")</f>
        <v/>
      </c>
      <c r="BL682" s="165" t="str">
        <f>IFERROR(+VLOOKUP(BJ682,インプットシート!$B:$Z,21,0),"")</f>
        <v/>
      </c>
      <c r="BM682">
        <v>177</v>
      </c>
      <c r="BN682" s="165" t="str">
        <f t="shared" si="196"/>
        <v>3年目一般会計繰入金177</v>
      </c>
      <c r="BO682" s="165" t="str">
        <f>IFERROR(+VLOOKUP(BN682,インプットシート!$B:$Z,25,0),"")</f>
        <v/>
      </c>
      <c r="BP682" s="165" t="str">
        <f>IFERROR(+VLOOKUP(BN682,インプットシート!$B:$Z,21,0),"")</f>
        <v/>
      </c>
      <c r="BQ682">
        <v>177</v>
      </c>
      <c r="BR682" s="165" t="str">
        <f t="shared" si="197"/>
        <v>3年目賃金（職員）177</v>
      </c>
      <c r="BS682" s="165" t="str">
        <f>IFERROR(+VLOOKUP(BR682,インプットシート!$B:$Z,25,0),"")</f>
        <v/>
      </c>
      <c r="BT682" s="165" t="str">
        <f>IFERROR(+VLOOKUP(BR682,インプットシート!$B:$Z,21,0),"")</f>
        <v/>
      </c>
    </row>
    <row r="683" spans="1:72">
      <c r="A683">
        <v>178</v>
      </c>
      <c r="B683" s="165" t="str">
        <f t="shared" si="180"/>
        <v>3年目謝金178</v>
      </c>
      <c r="C683" s="165" t="str">
        <f>IFERROR(+VLOOKUP(B683,インプットシート!$B:$Z,25,0),"")</f>
        <v/>
      </c>
      <c r="D683" s="165" t="str">
        <f>IFERROR(+VLOOKUP(B683,インプットシート!$B:$Z,21,0),"")</f>
        <v/>
      </c>
      <c r="E683">
        <v>178</v>
      </c>
      <c r="F683" s="165" t="str">
        <f t="shared" si="181"/>
        <v>3年目旅費178</v>
      </c>
      <c r="G683" s="165" t="str">
        <f>IFERROR(+VLOOKUP(F683,インプットシート!$B:$Z,25,0),"")</f>
        <v/>
      </c>
      <c r="H683" s="165" t="str">
        <f>IFERROR(+VLOOKUP(F683,インプットシート!$B:$Z,21,0),"")</f>
        <v/>
      </c>
      <c r="I683">
        <v>178</v>
      </c>
      <c r="J683" s="165" t="str">
        <f t="shared" si="182"/>
        <v>3年目賃金（アルバイト）178</v>
      </c>
      <c r="K683" s="165" t="str">
        <f>IFERROR(+VLOOKUP(J683,インプットシート!$B:$Z,25,0),"")</f>
        <v/>
      </c>
      <c r="L683" s="165" t="str">
        <f>IFERROR(+VLOOKUP(J683,インプットシート!$B:$Z,21,0),"")</f>
        <v/>
      </c>
      <c r="M683">
        <v>178</v>
      </c>
      <c r="N683" s="165" t="str">
        <f t="shared" si="183"/>
        <v>3年目家賃178</v>
      </c>
      <c r="O683" s="165" t="str">
        <f>IFERROR(+VLOOKUP(N683,インプットシート!$B:$Z,25,0),"")</f>
        <v/>
      </c>
      <c r="P683" s="165" t="str">
        <f>IFERROR(+VLOOKUP(N683,インプットシート!$B:$Z,21,0),"")</f>
        <v/>
      </c>
      <c r="Q683">
        <v>178</v>
      </c>
      <c r="R683" s="165" t="str">
        <f t="shared" si="184"/>
        <v>3年目光熱水費178</v>
      </c>
      <c r="S683" s="165" t="str">
        <f>IFERROR(+VLOOKUP(R683,インプットシート!$B:$Z,25,0),"")</f>
        <v/>
      </c>
      <c r="T683" s="165" t="str">
        <f>IFERROR(+VLOOKUP(R683,インプットシート!$B:$Z,21,0),"")</f>
        <v/>
      </c>
      <c r="U683">
        <v>178</v>
      </c>
      <c r="V683" s="165" t="str">
        <f t="shared" si="185"/>
        <v>3年目備品購入費178</v>
      </c>
      <c r="W683" s="165" t="str">
        <f>IFERROR(+VLOOKUP(V683,インプットシート!$B:$Z,25,0),"")</f>
        <v/>
      </c>
      <c r="X683" s="165" t="str">
        <f>IFERROR(+VLOOKUP(V683,インプットシート!$B:$Z,21,0),"")</f>
        <v/>
      </c>
      <c r="Y683">
        <v>178</v>
      </c>
      <c r="Z683" s="165" t="str">
        <f t="shared" si="186"/>
        <v>3年目消耗品費178</v>
      </c>
      <c r="AA683" s="165" t="str">
        <f>IFERROR(+VLOOKUP(Z683,インプットシート!$B:$Z,25,0),"")</f>
        <v/>
      </c>
      <c r="AB683" s="165" t="str">
        <f>IFERROR(+VLOOKUP(Z683,インプットシート!$B:$Z,21,0),"")</f>
        <v/>
      </c>
      <c r="AC683">
        <v>178</v>
      </c>
      <c r="AD683" s="165" t="str">
        <f t="shared" si="187"/>
        <v>3年目借料損料178</v>
      </c>
      <c r="AE683" s="165" t="str">
        <f>IFERROR(+VLOOKUP(AD683,インプットシート!$B:$Z,25,0),"")</f>
        <v/>
      </c>
      <c r="AF683" s="165" t="str">
        <f>IFERROR(+VLOOKUP(AD683,インプットシート!$B:$Z,21,0),"")</f>
        <v/>
      </c>
      <c r="AG683">
        <v>178</v>
      </c>
      <c r="AH683" s="165" t="str">
        <f t="shared" si="188"/>
        <v>3年目印刷製本費178</v>
      </c>
      <c r="AI683" s="165" t="str">
        <f>IFERROR(+VLOOKUP(AH683,インプットシート!$B:$Z,25,0),"")</f>
        <v/>
      </c>
      <c r="AJ683" s="165" t="str">
        <f>IFERROR(+VLOOKUP(AH683,インプットシート!$B:$Z,21,0),"")</f>
        <v/>
      </c>
      <c r="AK683">
        <v>178</v>
      </c>
      <c r="AL683" s="165" t="str">
        <f t="shared" si="189"/>
        <v>3年目通信運搬費178</v>
      </c>
      <c r="AM683" s="165" t="str">
        <f>IFERROR(+VLOOKUP(AL683,インプットシート!$B:$Z,25,0),"")</f>
        <v/>
      </c>
      <c r="AN683" s="165" t="str">
        <f>IFERROR(+VLOOKUP(AL683,インプットシート!$B:$Z,21,0),"")</f>
        <v/>
      </c>
      <c r="AO683">
        <v>178</v>
      </c>
      <c r="AP683" s="165" t="str">
        <f t="shared" si="190"/>
        <v>3年目委託費178</v>
      </c>
      <c r="AQ683" s="165" t="str">
        <f>IFERROR(+VLOOKUP(AP683,インプットシート!$B:$Z,25,0),"")</f>
        <v/>
      </c>
      <c r="AR683" s="165" t="str">
        <f>IFERROR(+VLOOKUP(AP683,インプットシート!$B:$Z,21,0),"")</f>
        <v/>
      </c>
      <c r="AS683">
        <v>178</v>
      </c>
      <c r="AT683" s="165" t="str">
        <f t="shared" si="191"/>
        <v>3年目雑役務費178</v>
      </c>
      <c r="AU683" s="165" t="str">
        <f>IFERROR(+VLOOKUP(AT683,インプットシート!$B:$Z,25,0),"")</f>
        <v/>
      </c>
      <c r="AV683" s="165" t="str">
        <f>IFERROR(+VLOOKUP(AT683,インプットシート!$B:$Z,21,0),"")</f>
        <v/>
      </c>
      <c r="AW683">
        <v>178</v>
      </c>
      <c r="AX683" s="165" t="str">
        <f t="shared" si="192"/>
        <v>3年目保険料178</v>
      </c>
      <c r="AY683" s="165" t="str">
        <f>IFERROR(+VLOOKUP(AX683,インプットシート!$B:$Z,25,0),"")</f>
        <v/>
      </c>
      <c r="AZ683" s="165" t="str">
        <f>IFERROR(+VLOOKUP(AX683,インプットシート!$B:$Z,21,0),"")</f>
        <v/>
      </c>
      <c r="BA683">
        <v>178</v>
      </c>
      <c r="BB683" s="165" t="str">
        <f t="shared" si="193"/>
        <v>3年目その他の経費178</v>
      </c>
      <c r="BC683" s="165" t="str">
        <f>IFERROR(+VLOOKUP(BB683,インプットシート!$B:$Z,25,0),"")</f>
        <v/>
      </c>
      <c r="BD683" s="165" t="str">
        <f>IFERROR(+VLOOKUP(BB683,インプットシート!$B:$Z,21,0),"")</f>
        <v/>
      </c>
      <c r="BE683">
        <v>178</v>
      </c>
      <c r="BF683" s="165" t="str">
        <f t="shared" si="194"/>
        <v>3年目参加費収入178</v>
      </c>
      <c r="BG683" s="165" t="str">
        <f>IFERROR(+VLOOKUP(BF683,インプットシート!$B:$Z,25,0),"")</f>
        <v/>
      </c>
      <c r="BH683" s="165" t="str">
        <f>IFERROR(+VLOOKUP(BF683,インプットシート!$B:$Z,21,0),"")</f>
        <v/>
      </c>
      <c r="BI683">
        <v>178</v>
      </c>
      <c r="BJ683" s="165" t="str">
        <f t="shared" si="195"/>
        <v>3年目寄付金・協賛金収入178</v>
      </c>
      <c r="BK683" s="165" t="str">
        <f>IFERROR(+VLOOKUP(BJ683,インプットシート!$B:$Z,25,0),"")</f>
        <v/>
      </c>
      <c r="BL683" s="165" t="str">
        <f>IFERROR(+VLOOKUP(BJ683,インプットシート!$B:$Z,21,0),"")</f>
        <v/>
      </c>
      <c r="BM683">
        <v>178</v>
      </c>
      <c r="BN683" s="165" t="str">
        <f t="shared" si="196"/>
        <v>3年目一般会計繰入金178</v>
      </c>
      <c r="BO683" s="165" t="str">
        <f>IFERROR(+VLOOKUP(BN683,インプットシート!$B:$Z,25,0),"")</f>
        <v/>
      </c>
      <c r="BP683" s="165" t="str">
        <f>IFERROR(+VLOOKUP(BN683,インプットシート!$B:$Z,21,0),"")</f>
        <v/>
      </c>
      <c r="BQ683">
        <v>178</v>
      </c>
      <c r="BR683" s="165" t="str">
        <f t="shared" si="197"/>
        <v>3年目賃金（職員）178</v>
      </c>
      <c r="BS683" s="165" t="str">
        <f>IFERROR(+VLOOKUP(BR683,インプットシート!$B:$Z,25,0),"")</f>
        <v/>
      </c>
      <c r="BT683" s="165" t="str">
        <f>IFERROR(+VLOOKUP(BR683,インプットシート!$B:$Z,21,0),"")</f>
        <v/>
      </c>
    </row>
    <row r="684" spans="1:72">
      <c r="A684">
        <v>179</v>
      </c>
      <c r="B684" s="165" t="str">
        <f t="shared" si="180"/>
        <v>3年目謝金179</v>
      </c>
      <c r="C684" s="165" t="str">
        <f>IFERROR(+VLOOKUP(B684,インプットシート!$B:$Z,25,0),"")</f>
        <v/>
      </c>
      <c r="D684" s="165" t="str">
        <f>IFERROR(+VLOOKUP(B684,インプットシート!$B:$Z,21,0),"")</f>
        <v/>
      </c>
      <c r="E684">
        <v>179</v>
      </c>
      <c r="F684" s="165" t="str">
        <f t="shared" si="181"/>
        <v>3年目旅費179</v>
      </c>
      <c r="G684" s="165" t="str">
        <f>IFERROR(+VLOOKUP(F684,インプットシート!$B:$Z,25,0),"")</f>
        <v/>
      </c>
      <c r="H684" s="165" t="str">
        <f>IFERROR(+VLOOKUP(F684,インプットシート!$B:$Z,21,0),"")</f>
        <v/>
      </c>
      <c r="I684">
        <v>179</v>
      </c>
      <c r="J684" s="165" t="str">
        <f t="shared" si="182"/>
        <v>3年目賃金（アルバイト）179</v>
      </c>
      <c r="K684" s="165" t="str">
        <f>IFERROR(+VLOOKUP(J684,インプットシート!$B:$Z,25,0),"")</f>
        <v/>
      </c>
      <c r="L684" s="165" t="str">
        <f>IFERROR(+VLOOKUP(J684,インプットシート!$B:$Z,21,0),"")</f>
        <v/>
      </c>
      <c r="M684">
        <v>179</v>
      </c>
      <c r="N684" s="165" t="str">
        <f t="shared" si="183"/>
        <v>3年目家賃179</v>
      </c>
      <c r="O684" s="165" t="str">
        <f>IFERROR(+VLOOKUP(N684,インプットシート!$B:$Z,25,0),"")</f>
        <v/>
      </c>
      <c r="P684" s="165" t="str">
        <f>IFERROR(+VLOOKUP(N684,インプットシート!$B:$Z,21,0),"")</f>
        <v/>
      </c>
      <c r="Q684">
        <v>179</v>
      </c>
      <c r="R684" s="165" t="str">
        <f t="shared" si="184"/>
        <v>3年目光熱水費179</v>
      </c>
      <c r="S684" s="165" t="str">
        <f>IFERROR(+VLOOKUP(R684,インプットシート!$B:$Z,25,0),"")</f>
        <v/>
      </c>
      <c r="T684" s="165" t="str">
        <f>IFERROR(+VLOOKUP(R684,インプットシート!$B:$Z,21,0),"")</f>
        <v/>
      </c>
      <c r="U684">
        <v>179</v>
      </c>
      <c r="V684" s="165" t="str">
        <f t="shared" si="185"/>
        <v>3年目備品購入費179</v>
      </c>
      <c r="W684" s="165" t="str">
        <f>IFERROR(+VLOOKUP(V684,インプットシート!$B:$Z,25,0),"")</f>
        <v/>
      </c>
      <c r="X684" s="165" t="str">
        <f>IFERROR(+VLOOKUP(V684,インプットシート!$B:$Z,21,0),"")</f>
        <v/>
      </c>
      <c r="Y684">
        <v>179</v>
      </c>
      <c r="Z684" s="165" t="str">
        <f t="shared" si="186"/>
        <v>3年目消耗品費179</v>
      </c>
      <c r="AA684" s="165" t="str">
        <f>IFERROR(+VLOOKUP(Z684,インプットシート!$B:$Z,25,0),"")</f>
        <v/>
      </c>
      <c r="AB684" s="165" t="str">
        <f>IFERROR(+VLOOKUP(Z684,インプットシート!$B:$Z,21,0),"")</f>
        <v/>
      </c>
      <c r="AC684">
        <v>179</v>
      </c>
      <c r="AD684" s="165" t="str">
        <f t="shared" si="187"/>
        <v>3年目借料損料179</v>
      </c>
      <c r="AE684" s="165" t="str">
        <f>IFERROR(+VLOOKUP(AD684,インプットシート!$B:$Z,25,0),"")</f>
        <v/>
      </c>
      <c r="AF684" s="165" t="str">
        <f>IFERROR(+VLOOKUP(AD684,インプットシート!$B:$Z,21,0),"")</f>
        <v/>
      </c>
      <c r="AG684">
        <v>179</v>
      </c>
      <c r="AH684" s="165" t="str">
        <f t="shared" si="188"/>
        <v>3年目印刷製本費179</v>
      </c>
      <c r="AI684" s="165" t="str">
        <f>IFERROR(+VLOOKUP(AH684,インプットシート!$B:$Z,25,0),"")</f>
        <v/>
      </c>
      <c r="AJ684" s="165" t="str">
        <f>IFERROR(+VLOOKUP(AH684,インプットシート!$B:$Z,21,0),"")</f>
        <v/>
      </c>
      <c r="AK684">
        <v>179</v>
      </c>
      <c r="AL684" s="165" t="str">
        <f t="shared" si="189"/>
        <v>3年目通信運搬費179</v>
      </c>
      <c r="AM684" s="165" t="str">
        <f>IFERROR(+VLOOKUP(AL684,インプットシート!$B:$Z,25,0),"")</f>
        <v/>
      </c>
      <c r="AN684" s="165" t="str">
        <f>IFERROR(+VLOOKUP(AL684,インプットシート!$B:$Z,21,0),"")</f>
        <v/>
      </c>
      <c r="AO684">
        <v>179</v>
      </c>
      <c r="AP684" s="165" t="str">
        <f t="shared" si="190"/>
        <v>3年目委託費179</v>
      </c>
      <c r="AQ684" s="165" t="str">
        <f>IFERROR(+VLOOKUP(AP684,インプットシート!$B:$Z,25,0),"")</f>
        <v/>
      </c>
      <c r="AR684" s="165" t="str">
        <f>IFERROR(+VLOOKUP(AP684,インプットシート!$B:$Z,21,0),"")</f>
        <v/>
      </c>
      <c r="AS684">
        <v>179</v>
      </c>
      <c r="AT684" s="165" t="str">
        <f t="shared" si="191"/>
        <v>3年目雑役務費179</v>
      </c>
      <c r="AU684" s="165" t="str">
        <f>IFERROR(+VLOOKUP(AT684,インプットシート!$B:$Z,25,0),"")</f>
        <v/>
      </c>
      <c r="AV684" s="165" t="str">
        <f>IFERROR(+VLOOKUP(AT684,インプットシート!$B:$Z,21,0),"")</f>
        <v/>
      </c>
      <c r="AW684">
        <v>179</v>
      </c>
      <c r="AX684" s="165" t="str">
        <f t="shared" si="192"/>
        <v>3年目保険料179</v>
      </c>
      <c r="AY684" s="165" t="str">
        <f>IFERROR(+VLOOKUP(AX684,インプットシート!$B:$Z,25,0),"")</f>
        <v/>
      </c>
      <c r="AZ684" s="165" t="str">
        <f>IFERROR(+VLOOKUP(AX684,インプットシート!$B:$Z,21,0),"")</f>
        <v/>
      </c>
      <c r="BA684">
        <v>179</v>
      </c>
      <c r="BB684" s="165" t="str">
        <f t="shared" si="193"/>
        <v>3年目その他の経費179</v>
      </c>
      <c r="BC684" s="165" t="str">
        <f>IFERROR(+VLOOKUP(BB684,インプットシート!$B:$Z,25,0),"")</f>
        <v/>
      </c>
      <c r="BD684" s="165" t="str">
        <f>IFERROR(+VLOOKUP(BB684,インプットシート!$B:$Z,21,0),"")</f>
        <v/>
      </c>
      <c r="BE684">
        <v>179</v>
      </c>
      <c r="BF684" s="165" t="str">
        <f t="shared" si="194"/>
        <v>3年目参加費収入179</v>
      </c>
      <c r="BG684" s="165" t="str">
        <f>IFERROR(+VLOOKUP(BF684,インプットシート!$B:$Z,25,0),"")</f>
        <v/>
      </c>
      <c r="BH684" s="165" t="str">
        <f>IFERROR(+VLOOKUP(BF684,インプットシート!$B:$Z,21,0),"")</f>
        <v/>
      </c>
      <c r="BI684">
        <v>179</v>
      </c>
      <c r="BJ684" s="165" t="str">
        <f t="shared" si="195"/>
        <v>3年目寄付金・協賛金収入179</v>
      </c>
      <c r="BK684" s="165" t="str">
        <f>IFERROR(+VLOOKUP(BJ684,インプットシート!$B:$Z,25,0),"")</f>
        <v/>
      </c>
      <c r="BL684" s="165" t="str">
        <f>IFERROR(+VLOOKUP(BJ684,インプットシート!$B:$Z,21,0),"")</f>
        <v/>
      </c>
      <c r="BM684">
        <v>179</v>
      </c>
      <c r="BN684" s="165" t="str">
        <f t="shared" si="196"/>
        <v>3年目一般会計繰入金179</v>
      </c>
      <c r="BO684" s="165" t="str">
        <f>IFERROR(+VLOOKUP(BN684,インプットシート!$B:$Z,25,0),"")</f>
        <v/>
      </c>
      <c r="BP684" s="165" t="str">
        <f>IFERROR(+VLOOKUP(BN684,インプットシート!$B:$Z,21,0),"")</f>
        <v/>
      </c>
      <c r="BQ684">
        <v>179</v>
      </c>
      <c r="BR684" s="165" t="str">
        <f t="shared" si="197"/>
        <v>3年目賃金（職員）179</v>
      </c>
      <c r="BS684" s="165" t="str">
        <f>IFERROR(+VLOOKUP(BR684,インプットシート!$B:$Z,25,0),"")</f>
        <v/>
      </c>
      <c r="BT684" s="165" t="str">
        <f>IFERROR(+VLOOKUP(BR684,インプットシート!$B:$Z,21,0),"")</f>
        <v/>
      </c>
    </row>
    <row r="685" spans="1:72">
      <c r="A685">
        <v>180</v>
      </c>
      <c r="B685" s="165" t="str">
        <f t="shared" si="180"/>
        <v>3年目謝金180</v>
      </c>
      <c r="C685" s="165" t="str">
        <f>IFERROR(+VLOOKUP(B685,インプットシート!$B:$Z,25,0),"")</f>
        <v/>
      </c>
      <c r="D685" s="165" t="str">
        <f>IFERROR(+VLOOKUP(B685,インプットシート!$B:$Z,21,0),"")</f>
        <v/>
      </c>
      <c r="E685">
        <v>180</v>
      </c>
      <c r="F685" s="165" t="str">
        <f t="shared" si="181"/>
        <v>3年目旅費180</v>
      </c>
      <c r="G685" s="165" t="str">
        <f>IFERROR(+VLOOKUP(F685,インプットシート!$B:$Z,25,0),"")</f>
        <v/>
      </c>
      <c r="H685" s="165" t="str">
        <f>IFERROR(+VLOOKUP(F685,インプットシート!$B:$Z,21,0),"")</f>
        <v/>
      </c>
      <c r="I685">
        <v>180</v>
      </c>
      <c r="J685" s="165" t="str">
        <f t="shared" si="182"/>
        <v>3年目賃金（アルバイト）180</v>
      </c>
      <c r="K685" s="165" t="str">
        <f>IFERROR(+VLOOKUP(J685,インプットシート!$B:$Z,25,0),"")</f>
        <v/>
      </c>
      <c r="L685" s="165" t="str">
        <f>IFERROR(+VLOOKUP(J685,インプットシート!$B:$Z,21,0),"")</f>
        <v/>
      </c>
      <c r="M685">
        <v>180</v>
      </c>
      <c r="N685" s="165" t="str">
        <f t="shared" si="183"/>
        <v>3年目家賃180</v>
      </c>
      <c r="O685" s="165" t="str">
        <f>IFERROR(+VLOOKUP(N685,インプットシート!$B:$Z,25,0),"")</f>
        <v/>
      </c>
      <c r="P685" s="165" t="str">
        <f>IFERROR(+VLOOKUP(N685,インプットシート!$B:$Z,21,0),"")</f>
        <v/>
      </c>
      <c r="Q685">
        <v>180</v>
      </c>
      <c r="R685" s="165" t="str">
        <f t="shared" si="184"/>
        <v>3年目光熱水費180</v>
      </c>
      <c r="S685" s="165" t="str">
        <f>IFERROR(+VLOOKUP(R685,インプットシート!$B:$Z,25,0),"")</f>
        <v/>
      </c>
      <c r="T685" s="165" t="str">
        <f>IFERROR(+VLOOKUP(R685,インプットシート!$B:$Z,21,0),"")</f>
        <v/>
      </c>
      <c r="U685">
        <v>180</v>
      </c>
      <c r="V685" s="165" t="str">
        <f t="shared" si="185"/>
        <v>3年目備品購入費180</v>
      </c>
      <c r="W685" s="165" t="str">
        <f>IFERROR(+VLOOKUP(V685,インプットシート!$B:$Z,25,0),"")</f>
        <v/>
      </c>
      <c r="X685" s="165" t="str">
        <f>IFERROR(+VLOOKUP(V685,インプットシート!$B:$Z,21,0),"")</f>
        <v/>
      </c>
      <c r="Y685">
        <v>180</v>
      </c>
      <c r="Z685" s="165" t="str">
        <f t="shared" si="186"/>
        <v>3年目消耗品費180</v>
      </c>
      <c r="AA685" s="165" t="str">
        <f>IFERROR(+VLOOKUP(Z685,インプットシート!$B:$Z,25,0),"")</f>
        <v/>
      </c>
      <c r="AB685" s="165" t="str">
        <f>IFERROR(+VLOOKUP(Z685,インプットシート!$B:$Z,21,0),"")</f>
        <v/>
      </c>
      <c r="AC685">
        <v>180</v>
      </c>
      <c r="AD685" s="165" t="str">
        <f t="shared" si="187"/>
        <v>3年目借料損料180</v>
      </c>
      <c r="AE685" s="165" t="str">
        <f>IFERROR(+VLOOKUP(AD685,インプットシート!$B:$Z,25,0),"")</f>
        <v/>
      </c>
      <c r="AF685" s="165" t="str">
        <f>IFERROR(+VLOOKUP(AD685,インプットシート!$B:$Z,21,0),"")</f>
        <v/>
      </c>
      <c r="AG685">
        <v>180</v>
      </c>
      <c r="AH685" s="165" t="str">
        <f t="shared" si="188"/>
        <v>3年目印刷製本費180</v>
      </c>
      <c r="AI685" s="165" t="str">
        <f>IFERROR(+VLOOKUP(AH685,インプットシート!$B:$Z,25,0),"")</f>
        <v/>
      </c>
      <c r="AJ685" s="165" t="str">
        <f>IFERROR(+VLOOKUP(AH685,インプットシート!$B:$Z,21,0),"")</f>
        <v/>
      </c>
      <c r="AK685">
        <v>180</v>
      </c>
      <c r="AL685" s="165" t="str">
        <f t="shared" si="189"/>
        <v>3年目通信運搬費180</v>
      </c>
      <c r="AM685" s="165" t="str">
        <f>IFERROR(+VLOOKUP(AL685,インプットシート!$B:$Z,25,0),"")</f>
        <v/>
      </c>
      <c r="AN685" s="165" t="str">
        <f>IFERROR(+VLOOKUP(AL685,インプットシート!$B:$Z,21,0),"")</f>
        <v/>
      </c>
      <c r="AO685">
        <v>180</v>
      </c>
      <c r="AP685" s="165" t="str">
        <f t="shared" si="190"/>
        <v>3年目委託費180</v>
      </c>
      <c r="AQ685" s="165" t="str">
        <f>IFERROR(+VLOOKUP(AP685,インプットシート!$B:$Z,25,0),"")</f>
        <v/>
      </c>
      <c r="AR685" s="165" t="str">
        <f>IFERROR(+VLOOKUP(AP685,インプットシート!$B:$Z,21,0),"")</f>
        <v/>
      </c>
      <c r="AS685">
        <v>180</v>
      </c>
      <c r="AT685" s="165" t="str">
        <f t="shared" si="191"/>
        <v>3年目雑役務費180</v>
      </c>
      <c r="AU685" s="165" t="str">
        <f>IFERROR(+VLOOKUP(AT685,インプットシート!$B:$Z,25,0),"")</f>
        <v/>
      </c>
      <c r="AV685" s="165" t="str">
        <f>IFERROR(+VLOOKUP(AT685,インプットシート!$B:$Z,21,0),"")</f>
        <v/>
      </c>
      <c r="AW685">
        <v>180</v>
      </c>
      <c r="AX685" s="165" t="str">
        <f t="shared" si="192"/>
        <v>3年目保険料180</v>
      </c>
      <c r="AY685" s="165" t="str">
        <f>IFERROR(+VLOOKUP(AX685,インプットシート!$B:$Z,25,0),"")</f>
        <v/>
      </c>
      <c r="AZ685" s="165" t="str">
        <f>IFERROR(+VLOOKUP(AX685,インプットシート!$B:$Z,21,0),"")</f>
        <v/>
      </c>
      <c r="BA685">
        <v>180</v>
      </c>
      <c r="BB685" s="165" t="str">
        <f t="shared" si="193"/>
        <v>3年目その他の経費180</v>
      </c>
      <c r="BC685" s="165" t="str">
        <f>IFERROR(+VLOOKUP(BB685,インプットシート!$B:$Z,25,0),"")</f>
        <v/>
      </c>
      <c r="BD685" s="165" t="str">
        <f>IFERROR(+VLOOKUP(BB685,インプットシート!$B:$Z,21,0),"")</f>
        <v/>
      </c>
      <c r="BE685">
        <v>180</v>
      </c>
      <c r="BF685" s="165" t="str">
        <f t="shared" si="194"/>
        <v>3年目参加費収入180</v>
      </c>
      <c r="BG685" s="165" t="str">
        <f>IFERROR(+VLOOKUP(BF685,インプットシート!$B:$Z,25,0),"")</f>
        <v/>
      </c>
      <c r="BH685" s="165" t="str">
        <f>IFERROR(+VLOOKUP(BF685,インプットシート!$B:$Z,21,0),"")</f>
        <v/>
      </c>
      <c r="BI685">
        <v>180</v>
      </c>
      <c r="BJ685" s="165" t="str">
        <f t="shared" si="195"/>
        <v>3年目寄付金・協賛金収入180</v>
      </c>
      <c r="BK685" s="165" t="str">
        <f>IFERROR(+VLOOKUP(BJ685,インプットシート!$B:$Z,25,0),"")</f>
        <v/>
      </c>
      <c r="BL685" s="165" t="str">
        <f>IFERROR(+VLOOKUP(BJ685,インプットシート!$B:$Z,21,0),"")</f>
        <v/>
      </c>
      <c r="BM685">
        <v>180</v>
      </c>
      <c r="BN685" s="165" t="str">
        <f t="shared" si="196"/>
        <v>3年目一般会計繰入金180</v>
      </c>
      <c r="BO685" s="165" t="str">
        <f>IFERROR(+VLOOKUP(BN685,インプットシート!$B:$Z,25,0),"")</f>
        <v/>
      </c>
      <c r="BP685" s="165" t="str">
        <f>IFERROR(+VLOOKUP(BN685,インプットシート!$B:$Z,21,0),"")</f>
        <v/>
      </c>
      <c r="BQ685">
        <v>180</v>
      </c>
      <c r="BR685" s="165" t="str">
        <f t="shared" si="197"/>
        <v>3年目賃金（職員）180</v>
      </c>
      <c r="BS685" s="165" t="str">
        <f>IFERROR(+VLOOKUP(BR685,インプットシート!$B:$Z,25,0),"")</f>
        <v/>
      </c>
      <c r="BT685" s="165" t="str">
        <f>IFERROR(+VLOOKUP(BR685,インプットシート!$B:$Z,21,0),"")</f>
        <v/>
      </c>
    </row>
    <row r="686" spans="1:72">
      <c r="A686">
        <v>181</v>
      </c>
      <c r="B686" s="165" t="str">
        <f t="shared" si="180"/>
        <v>3年目謝金181</v>
      </c>
      <c r="C686" s="165" t="str">
        <f>IFERROR(+VLOOKUP(B686,インプットシート!$B:$Z,25,0),"")</f>
        <v/>
      </c>
      <c r="D686" s="165" t="str">
        <f>IFERROR(+VLOOKUP(B686,インプットシート!$B:$Z,21,0),"")</f>
        <v/>
      </c>
      <c r="E686">
        <v>181</v>
      </c>
      <c r="F686" s="165" t="str">
        <f t="shared" si="181"/>
        <v>3年目旅費181</v>
      </c>
      <c r="G686" s="165" t="str">
        <f>IFERROR(+VLOOKUP(F686,インプットシート!$B:$Z,25,0),"")</f>
        <v/>
      </c>
      <c r="H686" s="165" t="str">
        <f>IFERROR(+VLOOKUP(F686,インプットシート!$B:$Z,21,0),"")</f>
        <v/>
      </c>
      <c r="I686">
        <v>181</v>
      </c>
      <c r="J686" s="165" t="str">
        <f t="shared" si="182"/>
        <v>3年目賃金（アルバイト）181</v>
      </c>
      <c r="K686" s="165" t="str">
        <f>IFERROR(+VLOOKUP(J686,インプットシート!$B:$Z,25,0),"")</f>
        <v/>
      </c>
      <c r="L686" s="165" t="str">
        <f>IFERROR(+VLOOKUP(J686,インプットシート!$B:$Z,21,0),"")</f>
        <v/>
      </c>
      <c r="M686">
        <v>181</v>
      </c>
      <c r="N686" s="165" t="str">
        <f t="shared" si="183"/>
        <v>3年目家賃181</v>
      </c>
      <c r="O686" s="165" t="str">
        <f>IFERROR(+VLOOKUP(N686,インプットシート!$B:$Z,25,0),"")</f>
        <v/>
      </c>
      <c r="P686" s="165" t="str">
        <f>IFERROR(+VLOOKUP(N686,インプットシート!$B:$Z,21,0),"")</f>
        <v/>
      </c>
      <c r="Q686">
        <v>181</v>
      </c>
      <c r="R686" s="165" t="str">
        <f t="shared" si="184"/>
        <v>3年目光熱水費181</v>
      </c>
      <c r="S686" s="165" t="str">
        <f>IFERROR(+VLOOKUP(R686,インプットシート!$B:$Z,25,0),"")</f>
        <v/>
      </c>
      <c r="T686" s="165" t="str">
        <f>IFERROR(+VLOOKUP(R686,インプットシート!$B:$Z,21,0),"")</f>
        <v/>
      </c>
      <c r="U686">
        <v>181</v>
      </c>
      <c r="V686" s="165" t="str">
        <f t="shared" si="185"/>
        <v>3年目備品購入費181</v>
      </c>
      <c r="W686" s="165" t="str">
        <f>IFERROR(+VLOOKUP(V686,インプットシート!$B:$Z,25,0),"")</f>
        <v/>
      </c>
      <c r="X686" s="165" t="str">
        <f>IFERROR(+VLOOKUP(V686,インプットシート!$B:$Z,21,0),"")</f>
        <v/>
      </c>
      <c r="Y686">
        <v>181</v>
      </c>
      <c r="Z686" s="165" t="str">
        <f t="shared" si="186"/>
        <v>3年目消耗品費181</v>
      </c>
      <c r="AA686" s="165" t="str">
        <f>IFERROR(+VLOOKUP(Z686,インプットシート!$B:$Z,25,0),"")</f>
        <v/>
      </c>
      <c r="AB686" s="165" t="str">
        <f>IFERROR(+VLOOKUP(Z686,インプットシート!$B:$Z,21,0),"")</f>
        <v/>
      </c>
      <c r="AC686">
        <v>181</v>
      </c>
      <c r="AD686" s="165" t="str">
        <f t="shared" si="187"/>
        <v>3年目借料損料181</v>
      </c>
      <c r="AE686" s="165" t="str">
        <f>IFERROR(+VLOOKUP(AD686,インプットシート!$B:$Z,25,0),"")</f>
        <v/>
      </c>
      <c r="AF686" s="165" t="str">
        <f>IFERROR(+VLOOKUP(AD686,インプットシート!$B:$Z,21,0),"")</f>
        <v/>
      </c>
      <c r="AG686">
        <v>181</v>
      </c>
      <c r="AH686" s="165" t="str">
        <f t="shared" si="188"/>
        <v>3年目印刷製本費181</v>
      </c>
      <c r="AI686" s="165" t="str">
        <f>IFERROR(+VLOOKUP(AH686,インプットシート!$B:$Z,25,0),"")</f>
        <v/>
      </c>
      <c r="AJ686" s="165" t="str">
        <f>IFERROR(+VLOOKUP(AH686,インプットシート!$B:$Z,21,0),"")</f>
        <v/>
      </c>
      <c r="AK686">
        <v>181</v>
      </c>
      <c r="AL686" s="165" t="str">
        <f t="shared" si="189"/>
        <v>3年目通信運搬費181</v>
      </c>
      <c r="AM686" s="165" t="str">
        <f>IFERROR(+VLOOKUP(AL686,インプットシート!$B:$Z,25,0),"")</f>
        <v/>
      </c>
      <c r="AN686" s="165" t="str">
        <f>IFERROR(+VLOOKUP(AL686,インプットシート!$B:$Z,21,0),"")</f>
        <v/>
      </c>
      <c r="AO686">
        <v>181</v>
      </c>
      <c r="AP686" s="165" t="str">
        <f t="shared" si="190"/>
        <v>3年目委託費181</v>
      </c>
      <c r="AQ686" s="165" t="str">
        <f>IFERROR(+VLOOKUP(AP686,インプットシート!$B:$Z,25,0),"")</f>
        <v/>
      </c>
      <c r="AR686" s="165" t="str">
        <f>IFERROR(+VLOOKUP(AP686,インプットシート!$B:$Z,21,0),"")</f>
        <v/>
      </c>
      <c r="AS686">
        <v>181</v>
      </c>
      <c r="AT686" s="165" t="str">
        <f t="shared" si="191"/>
        <v>3年目雑役務費181</v>
      </c>
      <c r="AU686" s="165" t="str">
        <f>IFERROR(+VLOOKUP(AT686,インプットシート!$B:$Z,25,0),"")</f>
        <v/>
      </c>
      <c r="AV686" s="165" t="str">
        <f>IFERROR(+VLOOKUP(AT686,インプットシート!$B:$Z,21,0),"")</f>
        <v/>
      </c>
      <c r="AW686">
        <v>181</v>
      </c>
      <c r="AX686" s="165" t="str">
        <f t="shared" si="192"/>
        <v>3年目保険料181</v>
      </c>
      <c r="AY686" s="165" t="str">
        <f>IFERROR(+VLOOKUP(AX686,インプットシート!$B:$Z,25,0),"")</f>
        <v/>
      </c>
      <c r="AZ686" s="165" t="str">
        <f>IFERROR(+VLOOKUP(AX686,インプットシート!$B:$Z,21,0),"")</f>
        <v/>
      </c>
      <c r="BA686">
        <v>181</v>
      </c>
      <c r="BB686" s="165" t="str">
        <f t="shared" si="193"/>
        <v>3年目その他の経費181</v>
      </c>
      <c r="BC686" s="165" t="str">
        <f>IFERROR(+VLOOKUP(BB686,インプットシート!$B:$Z,25,0),"")</f>
        <v/>
      </c>
      <c r="BD686" s="165" t="str">
        <f>IFERROR(+VLOOKUP(BB686,インプットシート!$B:$Z,21,0),"")</f>
        <v/>
      </c>
      <c r="BE686">
        <v>181</v>
      </c>
      <c r="BF686" s="165" t="str">
        <f t="shared" si="194"/>
        <v>3年目参加費収入181</v>
      </c>
      <c r="BG686" s="165" t="str">
        <f>IFERROR(+VLOOKUP(BF686,インプットシート!$B:$Z,25,0),"")</f>
        <v/>
      </c>
      <c r="BH686" s="165" t="str">
        <f>IFERROR(+VLOOKUP(BF686,インプットシート!$B:$Z,21,0),"")</f>
        <v/>
      </c>
      <c r="BI686">
        <v>181</v>
      </c>
      <c r="BJ686" s="165" t="str">
        <f t="shared" si="195"/>
        <v>3年目寄付金・協賛金収入181</v>
      </c>
      <c r="BK686" s="165" t="str">
        <f>IFERROR(+VLOOKUP(BJ686,インプットシート!$B:$Z,25,0),"")</f>
        <v/>
      </c>
      <c r="BL686" s="165" t="str">
        <f>IFERROR(+VLOOKUP(BJ686,インプットシート!$B:$Z,21,0),"")</f>
        <v/>
      </c>
      <c r="BM686">
        <v>181</v>
      </c>
      <c r="BN686" s="165" t="str">
        <f t="shared" si="196"/>
        <v>3年目一般会計繰入金181</v>
      </c>
      <c r="BO686" s="165" t="str">
        <f>IFERROR(+VLOOKUP(BN686,インプットシート!$B:$Z,25,0),"")</f>
        <v/>
      </c>
      <c r="BP686" s="165" t="str">
        <f>IFERROR(+VLOOKUP(BN686,インプットシート!$B:$Z,21,0),"")</f>
        <v/>
      </c>
      <c r="BQ686">
        <v>181</v>
      </c>
      <c r="BR686" s="165" t="str">
        <f t="shared" si="197"/>
        <v>3年目賃金（職員）181</v>
      </c>
      <c r="BS686" s="165" t="str">
        <f>IFERROR(+VLOOKUP(BR686,インプットシート!$B:$Z,25,0),"")</f>
        <v/>
      </c>
      <c r="BT686" s="165" t="str">
        <f>IFERROR(+VLOOKUP(BR686,インプットシート!$B:$Z,21,0),"")</f>
        <v/>
      </c>
    </row>
    <row r="687" spans="1:72">
      <c r="A687">
        <v>182</v>
      </c>
      <c r="B687" s="165" t="str">
        <f t="shared" si="180"/>
        <v>3年目謝金182</v>
      </c>
      <c r="C687" s="165" t="str">
        <f>IFERROR(+VLOOKUP(B687,インプットシート!$B:$Z,25,0),"")</f>
        <v/>
      </c>
      <c r="D687" s="165" t="str">
        <f>IFERROR(+VLOOKUP(B687,インプットシート!$B:$Z,21,0),"")</f>
        <v/>
      </c>
      <c r="E687">
        <v>182</v>
      </c>
      <c r="F687" s="165" t="str">
        <f t="shared" si="181"/>
        <v>3年目旅費182</v>
      </c>
      <c r="G687" s="165" t="str">
        <f>IFERROR(+VLOOKUP(F687,インプットシート!$B:$Z,25,0),"")</f>
        <v/>
      </c>
      <c r="H687" s="165" t="str">
        <f>IFERROR(+VLOOKUP(F687,インプットシート!$B:$Z,21,0),"")</f>
        <v/>
      </c>
      <c r="I687">
        <v>182</v>
      </c>
      <c r="J687" s="165" t="str">
        <f t="shared" si="182"/>
        <v>3年目賃金（アルバイト）182</v>
      </c>
      <c r="K687" s="165" t="str">
        <f>IFERROR(+VLOOKUP(J687,インプットシート!$B:$Z,25,0),"")</f>
        <v/>
      </c>
      <c r="L687" s="165" t="str">
        <f>IFERROR(+VLOOKUP(J687,インプットシート!$B:$Z,21,0),"")</f>
        <v/>
      </c>
      <c r="M687">
        <v>182</v>
      </c>
      <c r="N687" s="165" t="str">
        <f t="shared" si="183"/>
        <v>3年目家賃182</v>
      </c>
      <c r="O687" s="165" t="str">
        <f>IFERROR(+VLOOKUP(N687,インプットシート!$B:$Z,25,0),"")</f>
        <v/>
      </c>
      <c r="P687" s="165" t="str">
        <f>IFERROR(+VLOOKUP(N687,インプットシート!$B:$Z,21,0),"")</f>
        <v/>
      </c>
      <c r="Q687">
        <v>182</v>
      </c>
      <c r="R687" s="165" t="str">
        <f t="shared" si="184"/>
        <v>3年目光熱水費182</v>
      </c>
      <c r="S687" s="165" t="str">
        <f>IFERROR(+VLOOKUP(R687,インプットシート!$B:$Z,25,0),"")</f>
        <v/>
      </c>
      <c r="T687" s="165" t="str">
        <f>IFERROR(+VLOOKUP(R687,インプットシート!$B:$Z,21,0),"")</f>
        <v/>
      </c>
      <c r="U687">
        <v>182</v>
      </c>
      <c r="V687" s="165" t="str">
        <f t="shared" si="185"/>
        <v>3年目備品購入費182</v>
      </c>
      <c r="W687" s="165" t="str">
        <f>IFERROR(+VLOOKUP(V687,インプットシート!$B:$Z,25,0),"")</f>
        <v/>
      </c>
      <c r="X687" s="165" t="str">
        <f>IFERROR(+VLOOKUP(V687,インプットシート!$B:$Z,21,0),"")</f>
        <v/>
      </c>
      <c r="Y687">
        <v>182</v>
      </c>
      <c r="Z687" s="165" t="str">
        <f t="shared" si="186"/>
        <v>3年目消耗品費182</v>
      </c>
      <c r="AA687" s="165" t="str">
        <f>IFERROR(+VLOOKUP(Z687,インプットシート!$B:$Z,25,0),"")</f>
        <v/>
      </c>
      <c r="AB687" s="165" t="str">
        <f>IFERROR(+VLOOKUP(Z687,インプットシート!$B:$Z,21,0),"")</f>
        <v/>
      </c>
      <c r="AC687">
        <v>182</v>
      </c>
      <c r="AD687" s="165" t="str">
        <f t="shared" si="187"/>
        <v>3年目借料損料182</v>
      </c>
      <c r="AE687" s="165" t="str">
        <f>IFERROR(+VLOOKUP(AD687,インプットシート!$B:$Z,25,0),"")</f>
        <v/>
      </c>
      <c r="AF687" s="165" t="str">
        <f>IFERROR(+VLOOKUP(AD687,インプットシート!$B:$Z,21,0),"")</f>
        <v/>
      </c>
      <c r="AG687">
        <v>182</v>
      </c>
      <c r="AH687" s="165" t="str">
        <f t="shared" si="188"/>
        <v>3年目印刷製本費182</v>
      </c>
      <c r="AI687" s="165" t="str">
        <f>IFERROR(+VLOOKUP(AH687,インプットシート!$B:$Z,25,0),"")</f>
        <v/>
      </c>
      <c r="AJ687" s="165" t="str">
        <f>IFERROR(+VLOOKUP(AH687,インプットシート!$B:$Z,21,0),"")</f>
        <v/>
      </c>
      <c r="AK687">
        <v>182</v>
      </c>
      <c r="AL687" s="165" t="str">
        <f t="shared" si="189"/>
        <v>3年目通信運搬費182</v>
      </c>
      <c r="AM687" s="165" t="str">
        <f>IFERROR(+VLOOKUP(AL687,インプットシート!$B:$Z,25,0),"")</f>
        <v/>
      </c>
      <c r="AN687" s="165" t="str">
        <f>IFERROR(+VLOOKUP(AL687,インプットシート!$B:$Z,21,0),"")</f>
        <v/>
      </c>
      <c r="AO687">
        <v>182</v>
      </c>
      <c r="AP687" s="165" t="str">
        <f t="shared" si="190"/>
        <v>3年目委託費182</v>
      </c>
      <c r="AQ687" s="165" t="str">
        <f>IFERROR(+VLOOKUP(AP687,インプットシート!$B:$Z,25,0),"")</f>
        <v/>
      </c>
      <c r="AR687" s="165" t="str">
        <f>IFERROR(+VLOOKUP(AP687,インプットシート!$B:$Z,21,0),"")</f>
        <v/>
      </c>
      <c r="AS687">
        <v>182</v>
      </c>
      <c r="AT687" s="165" t="str">
        <f t="shared" si="191"/>
        <v>3年目雑役務費182</v>
      </c>
      <c r="AU687" s="165" t="str">
        <f>IFERROR(+VLOOKUP(AT687,インプットシート!$B:$Z,25,0),"")</f>
        <v/>
      </c>
      <c r="AV687" s="165" t="str">
        <f>IFERROR(+VLOOKUP(AT687,インプットシート!$B:$Z,21,0),"")</f>
        <v/>
      </c>
      <c r="AW687">
        <v>182</v>
      </c>
      <c r="AX687" s="165" t="str">
        <f t="shared" si="192"/>
        <v>3年目保険料182</v>
      </c>
      <c r="AY687" s="165" t="str">
        <f>IFERROR(+VLOOKUP(AX687,インプットシート!$B:$Z,25,0),"")</f>
        <v/>
      </c>
      <c r="AZ687" s="165" t="str">
        <f>IFERROR(+VLOOKUP(AX687,インプットシート!$B:$Z,21,0),"")</f>
        <v/>
      </c>
      <c r="BA687">
        <v>182</v>
      </c>
      <c r="BB687" s="165" t="str">
        <f t="shared" si="193"/>
        <v>3年目その他の経費182</v>
      </c>
      <c r="BC687" s="165" t="str">
        <f>IFERROR(+VLOOKUP(BB687,インプットシート!$B:$Z,25,0),"")</f>
        <v/>
      </c>
      <c r="BD687" s="165" t="str">
        <f>IFERROR(+VLOOKUP(BB687,インプットシート!$B:$Z,21,0),"")</f>
        <v/>
      </c>
      <c r="BE687">
        <v>182</v>
      </c>
      <c r="BF687" s="165" t="str">
        <f t="shared" si="194"/>
        <v>3年目参加費収入182</v>
      </c>
      <c r="BG687" s="165" t="str">
        <f>IFERROR(+VLOOKUP(BF687,インプットシート!$B:$Z,25,0),"")</f>
        <v/>
      </c>
      <c r="BH687" s="165" t="str">
        <f>IFERROR(+VLOOKUP(BF687,インプットシート!$B:$Z,21,0),"")</f>
        <v/>
      </c>
      <c r="BI687">
        <v>182</v>
      </c>
      <c r="BJ687" s="165" t="str">
        <f t="shared" si="195"/>
        <v>3年目寄付金・協賛金収入182</v>
      </c>
      <c r="BK687" s="165" t="str">
        <f>IFERROR(+VLOOKUP(BJ687,インプットシート!$B:$Z,25,0),"")</f>
        <v/>
      </c>
      <c r="BL687" s="165" t="str">
        <f>IFERROR(+VLOOKUP(BJ687,インプットシート!$B:$Z,21,0),"")</f>
        <v/>
      </c>
      <c r="BM687">
        <v>182</v>
      </c>
      <c r="BN687" s="165" t="str">
        <f t="shared" si="196"/>
        <v>3年目一般会計繰入金182</v>
      </c>
      <c r="BO687" s="165" t="str">
        <f>IFERROR(+VLOOKUP(BN687,インプットシート!$B:$Z,25,0),"")</f>
        <v/>
      </c>
      <c r="BP687" s="165" t="str">
        <f>IFERROR(+VLOOKUP(BN687,インプットシート!$B:$Z,21,0),"")</f>
        <v/>
      </c>
      <c r="BQ687">
        <v>182</v>
      </c>
      <c r="BR687" s="165" t="str">
        <f t="shared" si="197"/>
        <v>3年目賃金（職員）182</v>
      </c>
      <c r="BS687" s="165" t="str">
        <f>IFERROR(+VLOOKUP(BR687,インプットシート!$B:$Z,25,0),"")</f>
        <v/>
      </c>
      <c r="BT687" s="165" t="str">
        <f>IFERROR(+VLOOKUP(BR687,インプットシート!$B:$Z,21,0),"")</f>
        <v/>
      </c>
    </row>
    <row r="688" spans="1:72">
      <c r="A688">
        <v>183</v>
      </c>
      <c r="B688" s="165" t="str">
        <f t="shared" si="180"/>
        <v>3年目謝金183</v>
      </c>
      <c r="C688" s="165" t="str">
        <f>IFERROR(+VLOOKUP(B688,インプットシート!$B:$Z,25,0),"")</f>
        <v/>
      </c>
      <c r="D688" s="165" t="str">
        <f>IFERROR(+VLOOKUP(B688,インプットシート!$B:$Z,21,0),"")</f>
        <v/>
      </c>
      <c r="E688">
        <v>183</v>
      </c>
      <c r="F688" s="165" t="str">
        <f t="shared" si="181"/>
        <v>3年目旅費183</v>
      </c>
      <c r="G688" s="165" t="str">
        <f>IFERROR(+VLOOKUP(F688,インプットシート!$B:$Z,25,0),"")</f>
        <v/>
      </c>
      <c r="H688" s="165" t="str">
        <f>IFERROR(+VLOOKUP(F688,インプットシート!$B:$Z,21,0),"")</f>
        <v/>
      </c>
      <c r="I688">
        <v>183</v>
      </c>
      <c r="J688" s="165" t="str">
        <f t="shared" si="182"/>
        <v>3年目賃金（アルバイト）183</v>
      </c>
      <c r="K688" s="165" t="str">
        <f>IFERROR(+VLOOKUP(J688,インプットシート!$B:$Z,25,0),"")</f>
        <v/>
      </c>
      <c r="L688" s="165" t="str">
        <f>IFERROR(+VLOOKUP(J688,インプットシート!$B:$Z,21,0),"")</f>
        <v/>
      </c>
      <c r="M688">
        <v>183</v>
      </c>
      <c r="N688" s="165" t="str">
        <f t="shared" si="183"/>
        <v>3年目家賃183</v>
      </c>
      <c r="O688" s="165" t="str">
        <f>IFERROR(+VLOOKUP(N688,インプットシート!$B:$Z,25,0),"")</f>
        <v/>
      </c>
      <c r="P688" s="165" t="str">
        <f>IFERROR(+VLOOKUP(N688,インプットシート!$B:$Z,21,0),"")</f>
        <v/>
      </c>
      <c r="Q688">
        <v>183</v>
      </c>
      <c r="R688" s="165" t="str">
        <f t="shared" si="184"/>
        <v>3年目光熱水費183</v>
      </c>
      <c r="S688" s="165" t="str">
        <f>IFERROR(+VLOOKUP(R688,インプットシート!$B:$Z,25,0),"")</f>
        <v/>
      </c>
      <c r="T688" s="165" t="str">
        <f>IFERROR(+VLOOKUP(R688,インプットシート!$B:$Z,21,0),"")</f>
        <v/>
      </c>
      <c r="U688">
        <v>183</v>
      </c>
      <c r="V688" s="165" t="str">
        <f t="shared" si="185"/>
        <v>3年目備品購入費183</v>
      </c>
      <c r="W688" s="165" t="str">
        <f>IFERROR(+VLOOKUP(V688,インプットシート!$B:$Z,25,0),"")</f>
        <v/>
      </c>
      <c r="X688" s="165" t="str">
        <f>IFERROR(+VLOOKUP(V688,インプットシート!$B:$Z,21,0),"")</f>
        <v/>
      </c>
      <c r="Y688">
        <v>183</v>
      </c>
      <c r="Z688" s="165" t="str">
        <f t="shared" si="186"/>
        <v>3年目消耗品費183</v>
      </c>
      <c r="AA688" s="165" t="str">
        <f>IFERROR(+VLOOKUP(Z688,インプットシート!$B:$Z,25,0),"")</f>
        <v/>
      </c>
      <c r="AB688" s="165" t="str">
        <f>IFERROR(+VLOOKUP(Z688,インプットシート!$B:$Z,21,0),"")</f>
        <v/>
      </c>
      <c r="AC688">
        <v>183</v>
      </c>
      <c r="AD688" s="165" t="str">
        <f t="shared" si="187"/>
        <v>3年目借料損料183</v>
      </c>
      <c r="AE688" s="165" t="str">
        <f>IFERROR(+VLOOKUP(AD688,インプットシート!$B:$Z,25,0),"")</f>
        <v/>
      </c>
      <c r="AF688" s="165" t="str">
        <f>IFERROR(+VLOOKUP(AD688,インプットシート!$B:$Z,21,0),"")</f>
        <v/>
      </c>
      <c r="AG688">
        <v>183</v>
      </c>
      <c r="AH688" s="165" t="str">
        <f t="shared" si="188"/>
        <v>3年目印刷製本費183</v>
      </c>
      <c r="AI688" s="165" t="str">
        <f>IFERROR(+VLOOKUP(AH688,インプットシート!$B:$Z,25,0),"")</f>
        <v/>
      </c>
      <c r="AJ688" s="165" t="str">
        <f>IFERROR(+VLOOKUP(AH688,インプットシート!$B:$Z,21,0),"")</f>
        <v/>
      </c>
      <c r="AK688">
        <v>183</v>
      </c>
      <c r="AL688" s="165" t="str">
        <f t="shared" si="189"/>
        <v>3年目通信運搬費183</v>
      </c>
      <c r="AM688" s="165" t="str">
        <f>IFERROR(+VLOOKUP(AL688,インプットシート!$B:$Z,25,0),"")</f>
        <v/>
      </c>
      <c r="AN688" s="165" t="str">
        <f>IFERROR(+VLOOKUP(AL688,インプットシート!$B:$Z,21,0),"")</f>
        <v/>
      </c>
      <c r="AO688">
        <v>183</v>
      </c>
      <c r="AP688" s="165" t="str">
        <f t="shared" si="190"/>
        <v>3年目委託費183</v>
      </c>
      <c r="AQ688" s="165" t="str">
        <f>IFERROR(+VLOOKUP(AP688,インプットシート!$B:$Z,25,0),"")</f>
        <v/>
      </c>
      <c r="AR688" s="165" t="str">
        <f>IFERROR(+VLOOKUP(AP688,インプットシート!$B:$Z,21,0),"")</f>
        <v/>
      </c>
      <c r="AS688">
        <v>183</v>
      </c>
      <c r="AT688" s="165" t="str">
        <f t="shared" si="191"/>
        <v>3年目雑役務費183</v>
      </c>
      <c r="AU688" s="165" t="str">
        <f>IFERROR(+VLOOKUP(AT688,インプットシート!$B:$Z,25,0),"")</f>
        <v/>
      </c>
      <c r="AV688" s="165" t="str">
        <f>IFERROR(+VLOOKUP(AT688,インプットシート!$B:$Z,21,0),"")</f>
        <v/>
      </c>
      <c r="AW688">
        <v>183</v>
      </c>
      <c r="AX688" s="165" t="str">
        <f t="shared" si="192"/>
        <v>3年目保険料183</v>
      </c>
      <c r="AY688" s="165" t="str">
        <f>IFERROR(+VLOOKUP(AX688,インプットシート!$B:$Z,25,0),"")</f>
        <v/>
      </c>
      <c r="AZ688" s="165" t="str">
        <f>IFERROR(+VLOOKUP(AX688,インプットシート!$B:$Z,21,0),"")</f>
        <v/>
      </c>
      <c r="BA688">
        <v>183</v>
      </c>
      <c r="BB688" s="165" t="str">
        <f t="shared" si="193"/>
        <v>3年目その他の経費183</v>
      </c>
      <c r="BC688" s="165" t="str">
        <f>IFERROR(+VLOOKUP(BB688,インプットシート!$B:$Z,25,0),"")</f>
        <v/>
      </c>
      <c r="BD688" s="165" t="str">
        <f>IFERROR(+VLOOKUP(BB688,インプットシート!$B:$Z,21,0),"")</f>
        <v/>
      </c>
      <c r="BE688">
        <v>183</v>
      </c>
      <c r="BF688" s="165" t="str">
        <f t="shared" si="194"/>
        <v>3年目参加費収入183</v>
      </c>
      <c r="BG688" s="165" t="str">
        <f>IFERROR(+VLOOKUP(BF688,インプットシート!$B:$Z,25,0),"")</f>
        <v/>
      </c>
      <c r="BH688" s="165" t="str">
        <f>IFERROR(+VLOOKUP(BF688,インプットシート!$B:$Z,21,0),"")</f>
        <v/>
      </c>
      <c r="BI688">
        <v>183</v>
      </c>
      <c r="BJ688" s="165" t="str">
        <f t="shared" si="195"/>
        <v>3年目寄付金・協賛金収入183</v>
      </c>
      <c r="BK688" s="165" t="str">
        <f>IFERROR(+VLOOKUP(BJ688,インプットシート!$B:$Z,25,0),"")</f>
        <v/>
      </c>
      <c r="BL688" s="165" t="str">
        <f>IFERROR(+VLOOKUP(BJ688,インプットシート!$B:$Z,21,0),"")</f>
        <v/>
      </c>
      <c r="BM688">
        <v>183</v>
      </c>
      <c r="BN688" s="165" t="str">
        <f t="shared" si="196"/>
        <v>3年目一般会計繰入金183</v>
      </c>
      <c r="BO688" s="165" t="str">
        <f>IFERROR(+VLOOKUP(BN688,インプットシート!$B:$Z,25,0),"")</f>
        <v/>
      </c>
      <c r="BP688" s="165" t="str">
        <f>IFERROR(+VLOOKUP(BN688,インプットシート!$B:$Z,21,0),"")</f>
        <v/>
      </c>
      <c r="BQ688">
        <v>183</v>
      </c>
      <c r="BR688" s="165" t="str">
        <f t="shared" si="197"/>
        <v>3年目賃金（職員）183</v>
      </c>
      <c r="BS688" s="165" t="str">
        <f>IFERROR(+VLOOKUP(BR688,インプットシート!$B:$Z,25,0),"")</f>
        <v/>
      </c>
      <c r="BT688" s="165" t="str">
        <f>IFERROR(+VLOOKUP(BR688,インプットシート!$B:$Z,21,0),"")</f>
        <v/>
      </c>
    </row>
    <row r="689" spans="1:72">
      <c r="A689">
        <v>184</v>
      </c>
      <c r="B689" s="165" t="str">
        <f t="shared" si="180"/>
        <v>3年目謝金184</v>
      </c>
      <c r="C689" s="165" t="str">
        <f>IFERROR(+VLOOKUP(B689,インプットシート!$B:$Z,25,0),"")</f>
        <v/>
      </c>
      <c r="D689" s="165" t="str">
        <f>IFERROR(+VLOOKUP(B689,インプットシート!$B:$Z,21,0),"")</f>
        <v/>
      </c>
      <c r="E689">
        <v>184</v>
      </c>
      <c r="F689" s="165" t="str">
        <f t="shared" si="181"/>
        <v>3年目旅費184</v>
      </c>
      <c r="G689" s="165" t="str">
        <f>IFERROR(+VLOOKUP(F689,インプットシート!$B:$Z,25,0),"")</f>
        <v/>
      </c>
      <c r="H689" s="165" t="str">
        <f>IFERROR(+VLOOKUP(F689,インプットシート!$B:$Z,21,0),"")</f>
        <v/>
      </c>
      <c r="I689">
        <v>184</v>
      </c>
      <c r="J689" s="165" t="str">
        <f t="shared" si="182"/>
        <v>3年目賃金（アルバイト）184</v>
      </c>
      <c r="K689" s="165" t="str">
        <f>IFERROR(+VLOOKUP(J689,インプットシート!$B:$Z,25,0),"")</f>
        <v/>
      </c>
      <c r="L689" s="165" t="str">
        <f>IFERROR(+VLOOKUP(J689,インプットシート!$B:$Z,21,0),"")</f>
        <v/>
      </c>
      <c r="M689">
        <v>184</v>
      </c>
      <c r="N689" s="165" t="str">
        <f t="shared" si="183"/>
        <v>3年目家賃184</v>
      </c>
      <c r="O689" s="165" t="str">
        <f>IFERROR(+VLOOKUP(N689,インプットシート!$B:$Z,25,0),"")</f>
        <v/>
      </c>
      <c r="P689" s="165" t="str">
        <f>IFERROR(+VLOOKUP(N689,インプットシート!$B:$Z,21,0),"")</f>
        <v/>
      </c>
      <c r="Q689">
        <v>184</v>
      </c>
      <c r="R689" s="165" t="str">
        <f t="shared" si="184"/>
        <v>3年目光熱水費184</v>
      </c>
      <c r="S689" s="165" t="str">
        <f>IFERROR(+VLOOKUP(R689,インプットシート!$B:$Z,25,0),"")</f>
        <v/>
      </c>
      <c r="T689" s="165" t="str">
        <f>IFERROR(+VLOOKUP(R689,インプットシート!$B:$Z,21,0),"")</f>
        <v/>
      </c>
      <c r="U689">
        <v>184</v>
      </c>
      <c r="V689" s="165" t="str">
        <f t="shared" si="185"/>
        <v>3年目備品購入費184</v>
      </c>
      <c r="W689" s="165" t="str">
        <f>IFERROR(+VLOOKUP(V689,インプットシート!$B:$Z,25,0),"")</f>
        <v/>
      </c>
      <c r="X689" s="165" t="str">
        <f>IFERROR(+VLOOKUP(V689,インプットシート!$B:$Z,21,0),"")</f>
        <v/>
      </c>
      <c r="Y689">
        <v>184</v>
      </c>
      <c r="Z689" s="165" t="str">
        <f t="shared" si="186"/>
        <v>3年目消耗品費184</v>
      </c>
      <c r="AA689" s="165" t="str">
        <f>IFERROR(+VLOOKUP(Z689,インプットシート!$B:$Z,25,0),"")</f>
        <v/>
      </c>
      <c r="AB689" s="165" t="str">
        <f>IFERROR(+VLOOKUP(Z689,インプットシート!$B:$Z,21,0),"")</f>
        <v/>
      </c>
      <c r="AC689">
        <v>184</v>
      </c>
      <c r="AD689" s="165" t="str">
        <f t="shared" si="187"/>
        <v>3年目借料損料184</v>
      </c>
      <c r="AE689" s="165" t="str">
        <f>IFERROR(+VLOOKUP(AD689,インプットシート!$B:$Z,25,0),"")</f>
        <v/>
      </c>
      <c r="AF689" s="165" t="str">
        <f>IFERROR(+VLOOKUP(AD689,インプットシート!$B:$Z,21,0),"")</f>
        <v/>
      </c>
      <c r="AG689">
        <v>184</v>
      </c>
      <c r="AH689" s="165" t="str">
        <f t="shared" si="188"/>
        <v>3年目印刷製本費184</v>
      </c>
      <c r="AI689" s="165" t="str">
        <f>IFERROR(+VLOOKUP(AH689,インプットシート!$B:$Z,25,0),"")</f>
        <v/>
      </c>
      <c r="AJ689" s="165" t="str">
        <f>IFERROR(+VLOOKUP(AH689,インプットシート!$B:$Z,21,0),"")</f>
        <v/>
      </c>
      <c r="AK689">
        <v>184</v>
      </c>
      <c r="AL689" s="165" t="str">
        <f t="shared" si="189"/>
        <v>3年目通信運搬費184</v>
      </c>
      <c r="AM689" s="165" t="str">
        <f>IFERROR(+VLOOKUP(AL689,インプットシート!$B:$Z,25,0),"")</f>
        <v/>
      </c>
      <c r="AN689" s="165" t="str">
        <f>IFERROR(+VLOOKUP(AL689,インプットシート!$B:$Z,21,0),"")</f>
        <v/>
      </c>
      <c r="AO689">
        <v>184</v>
      </c>
      <c r="AP689" s="165" t="str">
        <f t="shared" si="190"/>
        <v>3年目委託費184</v>
      </c>
      <c r="AQ689" s="165" t="str">
        <f>IFERROR(+VLOOKUP(AP689,インプットシート!$B:$Z,25,0),"")</f>
        <v/>
      </c>
      <c r="AR689" s="165" t="str">
        <f>IFERROR(+VLOOKUP(AP689,インプットシート!$B:$Z,21,0),"")</f>
        <v/>
      </c>
      <c r="AS689">
        <v>184</v>
      </c>
      <c r="AT689" s="165" t="str">
        <f t="shared" si="191"/>
        <v>3年目雑役務費184</v>
      </c>
      <c r="AU689" s="165" t="str">
        <f>IFERROR(+VLOOKUP(AT689,インプットシート!$B:$Z,25,0),"")</f>
        <v/>
      </c>
      <c r="AV689" s="165" t="str">
        <f>IFERROR(+VLOOKUP(AT689,インプットシート!$B:$Z,21,0),"")</f>
        <v/>
      </c>
      <c r="AW689">
        <v>184</v>
      </c>
      <c r="AX689" s="165" t="str">
        <f t="shared" si="192"/>
        <v>3年目保険料184</v>
      </c>
      <c r="AY689" s="165" t="str">
        <f>IFERROR(+VLOOKUP(AX689,インプットシート!$B:$Z,25,0),"")</f>
        <v/>
      </c>
      <c r="AZ689" s="165" t="str">
        <f>IFERROR(+VLOOKUP(AX689,インプットシート!$B:$Z,21,0),"")</f>
        <v/>
      </c>
      <c r="BA689">
        <v>184</v>
      </c>
      <c r="BB689" s="165" t="str">
        <f t="shared" si="193"/>
        <v>3年目その他の経費184</v>
      </c>
      <c r="BC689" s="165" t="str">
        <f>IFERROR(+VLOOKUP(BB689,インプットシート!$B:$Z,25,0),"")</f>
        <v/>
      </c>
      <c r="BD689" s="165" t="str">
        <f>IFERROR(+VLOOKUP(BB689,インプットシート!$B:$Z,21,0),"")</f>
        <v/>
      </c>
      <c r="BE689">
        <v>184</v>
      </c>
      <c r="BF689" s="165" t="str">
        <f t="shared" si="194"/>
        <v>3年目参加費収入184</v>
      </c>
      <c r="BG689" s="165" t="str">
        <f>IFERROR(+VLOOKUP(BF689,インプットシート!$B:$Z,25,0),"")</f>
        <v/>
      </c>
      <c r="BH689" s="165" t="str">
        <f>IFERROR(+VLOOKUP(BF689,インプットシート!$B:$Z,21,0),"")</f>
        <v/>
      </c>
      <c r="BI689">
        <v>184</v>
      </c>
      <c r="BJ689" s="165" t="str">
        <f t="shared" si="195"/>
        <v>3年目寄付金・協賛金収入184</v>
      </c>
      <c r="BK689" s="165" t="str">
        <f>IFERROR(+VLOOKUP(BJ689,インプットシート!$B:$Z,25,0),"")</f>
        <v/>
      </c>
      <c r="BL689" s="165" t="str">
        <f>IFERROR(+VLOOKUP(BJ689,インプットシート!$B:$Z,21,0),"")</f>
        <v/>
      </c>
      <c r="BM689">
        <v>184</v>
      </c>
      <c r="BN689" s="165" t="str">
        <f t="shared" si="196"/>
        <v>3年目一般会計繰入金184</v>
      </c>
      <c r="BO689" s="165" t="str">
        <f>IFERROR(+VLOOKUP(BN689,インプットシート!$B:$Z,25,0),"")</f>
        <v/>
      </c>
      <c r="BP689" s="165" t="str">
        <f>IFERROR(+VLOOKUP(BN689,インプットシート!$B:$Z,21,0),"")</f>
        <v/>
      </c>
      <c r="BQ689">
        <v>184</v>
      </c>
      <c r="BR689" s="165" t="str">
        <f t="shared" si="197"/>
        <v>3年目賃金（職員）184</v>
      </c>
      <c r="BS689" s="165" t="str">
        <f>IFERROR(+VLOOKUP(BR689,インプットシート!$B:$Z,25,0),"")</f>
        <v/>
      </c>
      <c r="BT689" s="165" t="str">
        <f>IFERROR(+VLOOKUP(BR689,インプットシート!$B:$Z,21,0),"")</f>
        <v/>
      </c>
    </row>
    <row r="690" spans="1:72">
      <c r="A690">
        <v>185</v>
      </c>
      <c r="B690" s="165" t="str">
        <f t="shared" si="180"/>
        <v>3年目謝金185</v>
      </c>
      <c r="C690" s="165" t="str">
        <f>IFERROR(+VLOOKUP(B690,インプットシート!$B:$Z,25,0),"")</f>
        <v/>
      </c>
      <c r="D690" s="165" t="str">
        <f>IFERROR(+VLOOKUP(B690,インプットシート!$B:$Z,21,0),"")</f>
        <v/>
      </c>
      <c r="E690">
        <v>185</v>
      </c>
      <c r="F690" s="165" t="str">
        <f t="shared" si="181"/>
        <v>3年目旅費185</v>
      </c>
      <c r="G690" s="165" t="str">
        <f>IFERROR(+VLOOKUP(F690,インプットシート!$B:$Z,25,0),"")</f>
        <v/>
      </c>
      <c r="H690" s="165" t="str">
        <f>IFERROR(+VLOOKUP(F690,インプットシート!$B:$Z,21,0),"")</f>
        <v/>
      </c>
      <c r="I690">
        <v>185</v>
      </c>
      <c r="J690" s="165" t="str">
        <f t="shared" si="182"/>
        <v>3年目賃金（アルバイト）185</v>
      </c>
      <c r="K690" s="165" t="str">
        <f>IFERROR(+VLOOKUP(J690,インプットシート!$B:$Z,25,0),"")</f>
        <v/>
      </c>
      <c r="L690" s="165" t="str">
        <f>IFERROR(+VLOOKUP(J690,インプットシート!$B:$Z,21,0),"")</f>
        <v/>
      </c>
      <c r="M690">
        <v>185</v>
      </c>
      <c r="N690" s="165" t="str">
        <f t="shared" si="183"/>
        <v>3年目家賃185</v>
      </c>
      <c r="O690" s="165" t="str">
        <f>IFERROR(+VLOOKUP(N690,インプットシート!$B:$Z,25,0),"")</f>
        <v/>
      </c>
      <c r="P690" s="165" t="str">
        <f>IFERROR(+VLOOKUP(N690,インプットシート!$B:$Z,21,0),"")</f>
        <v/>
      </c>
      <c r="Q690">
        <v>185</v>
      </c>
      <c r="R690" s="165" t="str">
        <f t="shared" si="184"/>
        <v>3年目光熱水費185</v>
      </c>
      <c r="S690" s="165" t="str">
        <f>IFERROR(+VLOOKUP(R690,インプットシート!$B:$Z,25,0),"")</f>
        <v/>
      </c>
      <c r="T690" s="165" t="str">
        <f>IFERROR(+VLOOKUP(R690,インプットシート!$B:$Z,21,0),"")</f>
        <v/>
      </c>
      <c r="U690">
        <v>185</v>
      </c>
      <c r="V690" s="165" t="str">
        <f t="shared" si="185"/>
        <v>3年目備品購入費185</v>
      </c>
      <c r="W690" s="165" t="str">
        <f>IFERROR(+VLOOKUP(V690,インプットシート!$B:$Z,25,0),"")</f>
        <v/>
      </c>
      <c r="X690" s="165" t="str">
        <f>IFERROR(+VLOOKUP(V690,インプットシート!$B:$Z,21,0),"")</f>
        <v/>
      </c>
      <c r="Y690">
        <v>185</v>
      </c>
      <c r="Z690" s="165" t="str">
        <f t="shared" si="186"/>
        <v>3年目消耗品費185</v>
      </c>
      <c r="AA690" s="165" t="str">
        <f>IFERROR(+VLOOKUP(Z690,インプットシート!$B:$Z,25,0),"")</f>
        <v/>
      </c>
      <c r="AB690" s="165" t="str">
        <f>IFERROR(+VLOOKUP(Z690,インプットシート!$B:$Z,21,0),"")</f>
        <v/>
      </c>
      <c r="AC690">
        <v>185</v>
      </c>
      <c r="AD690" s="165" t="str">
        <f t="shared" si="187"/>
        <v>3年目借料損料185</v>
      </c>
      <c r="AE690" s="165" t="str">
        <f>IFERROR(+VLOOKUP(AD690,インプットシート!$B:$Z,25,0),"")</f>
        <v/>
      </c>
      <c r="AF690" s="165" t="str">
        <f>IFERROR(+VLOOKUP(AD690,インプットシート!$B:$Z,21,0),"")</f>
        <v/>
      </c>
      <c r="AG690">
        <v>185</v>
      </c>
      <c r="AH690" s="165" t="str">
        <f t="shared" si="188"/>
        <v>3年目印刷製本費185</v>
      </c>
      <c r="AI690" s="165" t="str">
        <f>IFERROR(+VLOOKUP(AH690,インプットシート!$B:$Z,25,0),"")</f>
        <v/>
      </c>
      <c r="AJ690" s="165" t="str">
        <f>IFERROR(+VLOOKUP(AH690,インプットシート!$B:$Z,21,0),"")</f>
        <v/>
      </c>
      <c r="AK690">
        <v>185</v>
      </c>
      <c r="AL690" s="165" t="str">
        <f t="shared" si="189"/>
        <v>3年目通信運搬費185</v>
      </c>
      <c r="AM690" s="165" t="str">
        <f>IFERROR(+VLOOKUP(AL690,インプットシート!$B:$Z,25,0),"")</f>
        <v/>
      </c>
      <c r="AN690" s="165" t="str">
        <f>IFERROR(+VLOOKUP(AL690,インプットシート!$B:$Z,21,0),"")</f>
        <v/>
      </c>
      <c r="AO690">
        <v>185</v>
      </c>
      <c r="AP690" s="165" t="str">
        <f t="shared" si="190"/>
        <v>3年目委託費185</v>
      </c>
      <c r="AQ690" s="165" t="str">
        <f>IFERROR(+VLOOKUP(AP690,インプットシート!$B:$Z,25,0),"")</f>
        <v/>
      </c>
      <c r="AR690" s="165" t="str">
        <f>IFERROR(+VLOOKUP(AP690,インプットシート!$B:$Z,21,0),"")</f>
        <v/>
      </c>
      <c r="AS690">
        <v>185</v>
      </c>
      <c r="AT690" s="165" t="str">
        <f t="shared" si="191"/>
        <v>3年目雑役務費185</v>
      </c>
      <c r="AU690" s="165" t="str">
        <f>IFERROR(+VLOOKUP(AT690,インプットシート!$B:$Z,25,0),"")</f>
        <v/>
      </c>
      <c r="AV690" s="165" t="str">
        <f>IFERROR(+VLOOKUP(AT690,インプットシート!$B:$Z,21,0),"")</f>
        <v/>
      </c>
      <c r="AW690">
        <v>185</v>
      </c>
      <c r="AX690" s="165" t="str">
        <f t="shared" si="192"/>
        <v>3年目保険料185</v>
      </c>
      <c r="AY690" s="165" t="str">
        <f>IFERROR(+VLOOKUP(AX690,インプットシート!$B:$Z,25,0),"")</f>
        <v/>
      </c>
      <c r="AZ690" s="165" t="str">
        <f>IFERROR(+VLOOKUP(AX690,インプットシート!$B:$Z,21,0),"")</f>
        <v/>
      </c>
      <c r="BA690">
        <v>185</v>
      </c>
      <c r="BB690" s="165" t="str">
        <f t="shared" si="193"/>
        <v>3年目その他の経費185</v>
      </c>
      <c r="BC690" s="165" t="str">
        <f>IFERROR(+VLOOKUP(BB690,インプットシート!$B:$Z,25,0),"")</f>
        <v/>
      </c>
      <c r="BD690" s="165" t="str">
        <f>IFERROR(+VLOOKUP(BB690,インプットシート!$B:$Z,21,0),"")</f>
        <v/>
      </c>
      <c r="BE690">
        <v>185</v>
      </c>
      <c r="BF690" s="165" t="str">
        <f t="shared" si="194"/>
        <v>3年目参加費収入185</v>
      </c>
      <c r="BG690" s="165" t="str">
        <f>IFERROR(+VLOOKUP(BF690,インプットシート!$B:$Z,25,0),"")</f>
        <v/>
      </c>
      <c r="BH690" s="165" t="str">
        <f>IFERROR(+VLOOKUP(BF690,インプットシート!$B:$Z,21,0),"")</f>
        <v/>
      </c>
      <c r="BI690">
        <v>185</v>
      </c>
      <c r="BJ690" s="165" t="str">
        <f t="shared" si="195"/>
        <v>3年目寄付金・協賛金収入185</v>
      </c>
      <c r="BK690" s="165" t="str">
        <f>IFERROR(+VLOOKUP(BJ690,インプットシート!$B:$Z,25,0),"")</f>
        <v/>
      </c>
      <c r="BL690" s="165" t="str">
        <f>IFERROR(+VLOOKUP(BJ690,インプットシート!$B:$Z,21,0),"")</f>
        <v/>
      </c>
      <c r="BM690">
        <v>185</v>
      </c>
      <c r="BN690" s="165" t="str">
        <f t="shared" si="196"/>
        <v>3年目一般会計繰入金185</v>
      </c>
      <c r="BO690" s="165" t="str">
        <f>IFERROR(+VLOOKUP(BN690,インプットシート!$B:$Z,25,0),"")</f>
        <v/>
      </c>
      <c r="BP690" s="165" t="str">
        <f>IFERROR(+VLOOKUP(BN690,インプットシート!$B:$Z,21,0),"")</f>
        <v/>
      </c>
      <c r="BQ690">
        <v>185</v>
      </c>
      <c r="BR690" s="165" t="str">
        <f t="shared" si="197"/>
        <v>3年目賃金（職員）185</v>
      </c>
      <c r="BS690" s="165" t="str">
        <f>IFERROR(+VLOOKUP(BR690,インプットシート!$B:$Z,25,0),"")</f>
        <v/>
      </c>
      <c r="BT690" s="165" t="str">
        <f>IFERROR(+VLOOKUP(BR690,インプットシート!$B:$Z,21,0),"")</f>
        <v/>
      </c>
    </row>
    <row r="691" spans="1:72">
      <c r="A691">
        <v>186</v>
      </c>
      <c r="B691" s="165" t="str">
        <f t="shared" si="180"/>
        <v>3年目謝金186</v>
      </c>
      <c r="C691" s="165" t="str">
        <f>IFERROR(+VLOOKUP(B691,インプットシート!$B:$Z,25,0),"")</f>
        <v/>
      </c>
      <c r="D691" s="165" t="str">
        <f>IFERROR(+VLOOKUP(B691,インプットシート!$B:$Z,21,0),"")</f>
        <v/>
      </c>
      <c r="E691">
        <v>186</v>
      </c>
      <c r="F691" s="165" t="str">
        <f t="shared" si="181"/>
        <v>3年目旅費186</v>
      </c>
      <c r="G691" s="165" t="str">
        <f>IFERROR(+VLOOKUP(F691,インプットシート!$B:$Z,25,0),"")</f>
        <v/>
      </c>
      <c r="H691" s="165" t="str">
        <f>IFERROR(+VLOOKUP(F691,インプットシート!$B:$Z,21,0),"")</f>
        <v/>
      </c>
      <c r="I691">
        <v>186</v>
      </c>
      <c r="J691" s="165" t="str">
        <f t="shared" si="182"/>
        <v>3年目賃金（アルバイト）186</v>
      </c>
      <c r="K691" s="165" t="str">
        <f>IFERROR(+VLOOKUP(J691,インプットシート!$B:$Z,25,0),"")</f>
        <v/>
      </c>
      <c r="L691" s="165" t="str">
        <f>IFERROR(+VLOOKUP(J691,インプットシート!$B:$Z,21,0),"")</f>
        <v/>
      </c>
      <c r="M691">
        <v>186</v>
      </c>
      <c r="N691" s="165" t="str">
        <f t="shared" si="183"/>
        <v>3年目家賃186</v>
      </c>
      <c r="O691" s="165" t="str">
        <f>IFERROR(+VLOOKUP(N691,インプットシート!$B:$Z,25,0),"")</f>
        <v/>
      </c>
      <c r="P691" s="165" t="str">
        <f>IFERROR(+VLOOKUP(N691,インプットシート!$B:$Z,21,0),"")</f>
        <v/>
      </c>
      <c r="Q691">
        <v>186</v>
      </c>
      <c r="R691" s="165" t="str">
        <f t="shared" si="184"/>
        <v>3年目光熱水費186</v>
      </c>
      <c r="S691" s="165" t="str">
        <f>IFERROR(+VLOOKUP(R691,インプットシート!$B:$Z,25,0),"")</f>
        <v/>
      </c>
      <c r="T691" s="165" t="str">
        <f>IFERROR(+VLOOKUP(R691,インプットシート!$B:$Z,21,0),"")</f>
        <v/>
      </c>
      <c r="U691">
        <v>186</v>
      </c>
      <c r="V691" s="165" t="str">
        <f t="shared" si="185"/>
        <v>3年目備品購入費186</v>
      </c>
      <c r="W691" s="165" t="str">
        <f>IFERROR(+VLOOKUP(V691,インプットシート!$B:$Z,25,0),"")</f>
        <v/>
      </c>
      <c r="X691" s="165" t="str">
        <f>IFERROR(+VLOOKUP(V691,インプットシート!$B:$Z,21,0),"")</f>
        <v/>
      </c>
      <c r="Y691">
        <v>186</v>
      </c>
      <c r="Z691" s="165" t="str">
        <f t="shared" si="186"/>
        <v>3年目消耗品費186</v>
      </c>
      <c r="AA691" s="165" t="str">
        <f>IFERROR(+VLOOKUP(Z691,インプットシート!$B:$Z,25,0),"")</f>
        <v/>
      </c>
      <c r="AB691" s="165" t="str">
        <f>IFERROR(+VLOOKUP(Z691,インプットシート!$B:$Z,21,0),"")</f>
        <v/>
      </c>
      <c r="AC691">
        <v>186</v>
      </c>
      <c r="AD691" s="165" t="str">
        <f t="shared" si="187"/>
        <v>3年目借料損料186</v>
      </c>
      <c r="AE691" s="165" t="str">
        <f>IFERROR(+VLOOKUP(AD691,インプットシート!$B:$Z,25,0),"")</f>
        <v/>
      </c>
      <c r="AF691" s="165" t="str">
        <f>IFERROR(+VLOOKUP(AD691,インプットシート!$B:$Z,21,0),"")</f>
        <v/>
      </c>
      <c r="AG691">
        <v>186</v>
      </c>
      <c r="AH691" s="165" t="str">
        <f t="shared" si="188"/>
        <v>3年目印刷製本費186</v>
      </c>
      <c r="AI691" s="165" t="str">
        <f>IFERROR(+VLOOKUP(AH691,インプットシート!$B:$Z,25,0),"")</f>
        <v/>
      </c>
      <c r="AJ691" s="165" t="str">
        <f>IFERROR(+VLOOKUP(AH691,インプットシート!$B:$Z,21,0),"")</f>
        <v/>
      </c>
      <c r="AK691">
        <v>186</v>
      </c>
      <c r="AL691" s="165" t="str">
        <f t="shared" si="189"/>
        <v>3年目通信運搬費186</v>
      </c>
      <c r="AM691" s="165" t="str">
        <f>IFERROR(+VLOOKUP(AL691,インプットシート!$B:$Z,25,0),"")</f>
        <v/>
      </c>
      <c r="AN691" s="165" t="str">
        <f>IFERROR(+VLOOKUP(AL691,インプットシート!$B:$Z,21,0),"")</f>
        <v/>
      </c>
      <c r="AO691">
        <v>186</v>
      </c>
      <c r="AP691" s="165" t="str">
        <f t="shared" si="190"/>
        <v>3年目委託費186</v>
      </c>
      <c r="AQ691" s="165" t="str">
        <f>IFERROR(+VLOOKUP(AP691,インプットシート!$B:$Z,25,0),"")</f>
        <v/>
      </c>
      <c r="AR691" s="165" t="str">
        <f>IFERROR(+VLOOKUP(AP691,インプットシート!$B:$Z,21,0),"")</f>
        <v/>
      </c>
      <c r="AS691">
        <v>186</v>
      </c>
      <c r="AT691" s="165" t="str">
        <f t="shared" si="191"/>
        <v>3年目雑役務費186</v>
      </c>
      <c r="AU691" s="165" t="str">
        <f>IFERROR(+VLOOKUP(AT691,インプットシート!$B:$Z,25,0),"")</f>
        <v/>
      </c>
      <c r="AV691" s="165" t="str">
        <f>IFERROR(+VLOOKUP(AT691,インプットシート!$B:$Z,21,0),"")</f>
        <v/>
      </c>
      <c r="AW691">
        <v>186</v>
      </c>
      <c r="AX691" s="165" t="str">
        <f t="shared" si="192"/>
        <v>3年目保険料186</v>
      </c>
      <c r="AY691" s="165" t="str">
        <f>IFERROR(+VLOOKUP(AX691,インプットシート!$B:$Z,25,0),"")</f>
        <v/>
      </c>
      <c r="AZ691" s="165" t="str">
        <f>IFERROR(+VLOOKUP(AX691,インプットシート!$B:$Z,21,0),"")</f>
        <v/>
      </c>
      <c r="BA691">
        <v>186</v>
      </c>
      <c r="BB691" s="165" t="str">
        <f t="shared" si="193"/>
        <v>3年目その他の経費186</v>
      </c>
      <c r="BC691" s="165" t="str">
        <f>IFERROR(+VLOOKUP(BB691,インプットシート!$B:$Z,25,0),"")</f>
        <v/>
      </c>
      <c r="BD691" s="165" t="str">
        <f>IFERROR(+VLOOKUP(BB691,インプットシート!$B:$Z,21,0),"")</f>
        <v/>
      </c>
      <c r="BE691">
        <v>186</v>
      </c>
      <c r="BF691" s="165" t="str">
        <f t="shared" si="194"/>
        <v>3年目参加費収入186</v>
      </c>
      <c r="BG691" s="165" t="str">
        <f>IFERROR(+VLOOKUP(BF691,インプットシート!$B:$Z,25,0),"")</f>
        <v/>
      </c>
      <c r="BH691" s="165" t="str">
        <f>IFERROR(+VLOOKUP(BF691,インプットシート!$B:$Z,21,0),"")</f>
        <v/>
      </c>
      <c r="BI691">
        <v>186</v>
      </c>
      <c r="BJ691" s="165" t="str">
        <f t="shared" si="195"/>
        <v>3年目寄付金・協賛金収入186</v>
      </c>
      <c r="BK691" s="165" t="str">
        <f>IFERROR(+VLOOKUP(BJ691,インプットシート!$B:$Z,25,0),"")</f>
        <v/>
      </c>
      <c r="BL691" s="165" t="str">
        <f>IFERROR(+VLOOKUP(BJ691,インプットシート!$B:$Z,21,0),"")</f>
        <v/>
      </c>
      <c r="BM691">
        <v>186</v>
      </c>
      <c r="BN691" s="165" t="str">
        <f t="shared" si="196"/>
        <v>3年目一般会計繰入金186</v>
      </c>
      <c r="BO691" s="165" t="str">
        <f>IFERROR(+VLOOKUP(BN691,インプットシート!$B:$Z,25,0),"")</f>
        <v/>
      </c>
      <c r="BP691" s="165" t="str">
        <f>IFERROR(+VLOOKUP(BN691,インプットシート!$B:$Z,21,0),"")</f>
        <v/>
      </c>
      <c r="BQ691">
        <v>186</v>
      </c>
      <c r="BR691" s="165" t="str">
        <f t="shared" si="197"/>
        <v>3年目賃金（職員）186</v>
      </c>
      <c r="BS691" s="165" t="str">
        <f>IFERROR(+VLOOKUP(BR691,インプットシート!$B:$Z,25,0),"")</f>
        <v/>
      </c>
      <c r="BT691" s="165" t="str">
        <f>IFERROR(+VLOOKUP(BR691,インプットシート!$B:$Z,21,0),"")</f>
        <v/>
      </c>
    </row>
    <row r="692" spans="1:72">
      <c r="A692">
        <v>187</v>
      </c>
      <c r="B692" s="165" t="str">
        <f t="shared" si="180"/>
        <v>3年目謝金187</v>
      </c>
      <c r="C692" s="165" t="str">
        <f>IFERROR(+VLOOKUP(B692,インプットシート!$B:$Z,25,0),"")</f>
        <v/>
      </c>
      <c r="D692" s="165" t="str">
        <f>IFERROR(+VLOOKUP(B692,インプットシート!$B:$Z,21,0),"")</f>
        <v/>
      </c>
      <c r="E692">
        <v>187</v>
      </c>
      <c r="F692" s="165" t="str">
        <f t="shared" si="181"/>
        <v>3年目旅費187</v>
      </c>
      <c r="G692" s="165" t="str">
        <f>IFERROR(+VLOOKUP(F692,インプットシート!$B:$Z,25,0),"")</f>
        <v/>
      </c>
      <c r="H692" s="165" t="str">
        <f>IFERROR(+VLOOKUP(F692,インプットシート!$B:$Z,21,0),"")</f>
        <v/>
      </c>
      <c r="I692">
        <v>187</v>
      </c>
      <c r="J692" s="165" t="str">
        <f t="shared" si="182"/>
        <v>3年目賃金（アルバイト）187</v>
      </c>
      <c r="K692" s="165" t="str">
        <f>IFERROR(+VLOOKUP(J692,インプットシート!$B:$Z,25,0),"")</f>
        <v/>
      </c>
      <c r="L692" s="165" t="str">
        <f>IFERROR(+VLOOKUP(J692,インプットシート!$B:$Z,21,0),"")</f>
        <v/>
      </c>
      <c r="M692">
        <v>187</v>
      </c>
      <c r="N692" s="165" t="str">
        <f t="shared" si="183"/>
        <v>3年目家賃187</v>
      </c>
      <c r="O692" s="165" t="str">
        <f>IFERROR(+VLOOKUP(N692,インプットシート!$B:$Z,25,0),"")</f>
        <v/>
      </c>
      <c r="P692" s="165" t="str">
        <f>IFERROR(+VLOOKUP(N692,インプットシート!$B:$Z,21,0),"")</f>
        <v/>
      </c>
      <c r="Q692">
        <v>187</v>
      </c>
      <c r="R692" s="165" t="str">
        <f t="shared" si="184"/>
        <v>3年目光熱水費187</v>
      </c>
      <c r="S692" s="165" t="str">
        <f>IFERROR(+VLOOKUP(R692,インプットシート!$B:$Z,25,0),"")</f>
        <v/>
      </c>
      <c r="T692" s="165" t="str">
        <f>IFERROR(+VLOOKUP(R692,インプットシート!$B:$Z,21,0),"")</f>
        <v/>
      </c>
      <c r="U692">
        <v>187</v>
      </c>
      <c r="V692" s="165" t="str">
        <f t="shared" si="185"/>
        <v>3年目備品購入費187</v>
      </c>
      <c r="W692" s="165" t="str">
        <f>IFERROR(+VLOOKUP(V692,インプットシート!$B:$Z,25,0),"")</f>
        <v/>
      </c>
      <c r="X692" s="165" t="str">
        <f>IFERROR(+VLOOKUP(V692,インプットシート!$B:$Z,21,0),"")</f>
        <v/>
      </c>
      <c r="Y692">
        <v>187</v>
      </c>
      <c r="Z692" s="165" t="str">
        <f t="shared" si="186"/>
        <v>3年目消耗品費187</v>
      </c>
      <c r="AA692" s="165" t="str">
        <f>IFERROR(+VLOOKUP(Z692,インプットシート!$B:$Z,25,0),"")</f>
        <v/>
      </c>
      <c r="AB692" s="165" t="str">
        <f>IFERROR(+VLOOKUP(Z692,インプットシート!$B:$Z,21,0),"")</f>
        <v/>
      </c>
      <c r="AC692">
        <v>187</v>
      </c>
      <c r="AD692" s="165" t="str">
        <f t="shared" si="187"/>
        <v>3年目借料損料187</v>
      </c>
      <c r="AE692" s="165" t="str">
        <f>IFERROR(+VLOOKUP(AD692,インプットシート!$B:$Z,25,0),"")</f>
        <v/>
      </c>
      <c r="AF692" s="165" t="str">
        <f>IFERROR(+VLOOKUP(AD692,インプットシート!$B:$Z,21,0),"")</f>
        <v/>
      </c>
      <c r="AG692">
        <v>187</v>
      </c>
      <c r="AH692" s="165" t="str">
        <f t="shared" si="188"/>
        <v>3年目印刷製本費187</v>
      </c>
      <c r="AI692" s="165" t="str">
        <f>IFERROR(+VLOOKUP(AH692,インプットシート!$B:$Z,25,0),"")</f>
        <v/>
      </c>
      <c r="AJ692" s="165" t="str">
        <f>IFERROR(+VLOOKUP(AH692,インプットシート!$B:$Z,21,0),"")</f>
        <v/>
      </c>
      <c r="AK692">
        <v>187</v>
      </c>
      <c r="AL692" s="165" t="str">
        <f t="shared" si="189"/>
        <v>3年目通信運搬費187</v>
      </c>
      <c r="AM692" s="165" t="str">
        <f>IFERROR(+VLOOKUP(AL692,インプットシート!$B:$Z,25,0),"")</f>
        <v/>
      </c>
      <c r="AN692" s="165" t="str">
        <f>IFERROR(+VLOOKUP(AL692,インプットシート!$B:$Z,21,0),"")</f>
        <v/>
      </c>
      <c r="AO692">
        <v>187</v>
      </c>
      <c r="AP692" s="165" t="str">
        <f t="shared" si="190"/>
        <v>3年目委託費187</v>
      </c>
      <c r="AQ692" s="165" t="str">
        <f>IFERROR(+VLOOKUP(AP692,インプットシート!$B:$Z,25,0),"")</f>
        <v/>
      </c>
      <c r="AR692" s="165" t="str">
        <f>IFERROR(+VLOOKUP(AP692,インプットシート!$B:$Z,21,0),"")</f>
        <v/>
      </c>
      <c r="AS692">
        <v>187</v>
      </c>
      <c r="AT692" s="165" t="str">
        <f t="shared" si="191"/>
        <v>3年目雑役務費187</v>
      </c>
      <c r="AU692" s="165" t="str">
        <f>IFERROR(+VLOOKUP(AT692,インプットシート!$B:$Z,25,0),"")</f>
        <v/>
      </c>
      <c r="AV692" s="165" t="str">
        <f>IFERROR(+VLOOKUP(AT692,インプットシート!$B:$Z,21,0),"")</f>
        <v/>
      </c>
      <c r="AW692">
        <v>187</v>
      </c>
      <c r="AX692" s="165" t="str">
        <f t="shared" si="192"/>
        <v>3年目保険料187</v>
      </c>
      <c r="AY692" s="165" t="str">
        <f>IFERROR(+VLOOKUP(AX692,インプットシート!$B:$Z,25,0),"")</f>
        <v/>
      </c>
      <c r="AZ692" s="165" t="str">
        <f>IFERROR(+VLOOKUP(AX692,インプットシート!$B:$Z,21,0),"")</f>
        <v/>
      </c>
      <c r="BA692">
        <v>187</v>
      </c>
      <c r="BB692" s="165" t="str">
        <f t="shared" si="193"/>
        <v>3年目その他の経費187</v>
      </c>
      <c r="BC692" s="165" t="str">
        <f>IFERROR(+VLOOKUP(BB692,インプットシート!$B:$Z,25,0),"")</f>
        <v/>
      </c>
      <c r="BD692" s="165" t="str">
        <f>IFERROR(+VLOOKUP(BB692,インプットシート!$B:$Z,21,0),"")</f>
        <v/>
      </c>
      <c r="BE692">
        <v>187</v>
      </c>
      <c r="BF692" s="165" t="str">
        <f t="shared" si="194"/>
        <v>3年目参加費収入187</v>
      </c>
      <c r="BG692" s="165" t="str">
        <f>IFERROR(+VLOOKUP(BF692,インプットシート!$B:$Z,25,0),"")</f>
        <v/>
      </c>
      <c r="BH692" s="165" t="str">
        <f>IFERROR(+VLOOKUP(BF692,インプットシート!$B:$Z,21,0),"")</f>
        <v/>
      </c>
      <c r="BI692">
        <v>187</v>
      </c>
      <c r="BJ692" s="165" t="str">
        <f t="shared" si="195"/>
        <v>3年目寄付金・協賛金収入187</v>
      </c>
      <c r="BK692" s="165" t="str">
        <f>IFERROR(+VLOOKUP(BJ692,インプットシート!$B:$Z,25,0),"")</f>
        <v/>
      </c>
      <c r="BL692" s="165" t="str">
        <f>IFERROR(+VLOOKUP(BJ692,インプットシート!$B:$Z,21,0),"")</f>
        <v/>
      </c>
      <c r="BM692">
        <v>187</v>
      </c>
      <c r="BN692" s="165" t="str">
        <f t="shared" si="196"/>
        <v>3年目一般会計繰入金187</v>
      </c>
      <c r="BO692" s="165" t="str">
        <f>IFERROR(+VLOOKUP(BN692,インプットシート!$B:$Z,25,0),"")</f>
        <v/>
      </c>
      <c r="BP692" s="165" t="str">
        <f>IFERROR(+VLOOKUP(BN692,インプットシート!$B:$Z,21,0),"")</f>
        <v/>
      </c>
      <c r="BQ692">
        <v>187</v>
      </c>
      <c r="BR692" s="165" t="str">
        <f t="shared" si="197"/>
        <v>3年目賃金（職員）187</v>
      </c>
      <c r="BS692" s="165" t="str">
        <f>IFERROR(+VLOOKUP(BR692,インプットシート!$B:$Z,25,0),"")</f>
        <v/>
      </c>
      <c r="BT692" s="165" t="str">
        <f>IFERROR(+VLOOKUP(BR692,インプットシート!$B:$Z,21,0),"")</f>
        <v/>
      </c>
    </row>
    <row r="693" spans="1:72">
      <c r="A693">
        <v>188</v>
      </c>
      <c r="B693" s="165" t="str">
        <f t="shared" si="180"/>
        <v>3年目謝金188</v>
      </c>
      <c r="C693" s="165" t="str">
        <f>IFERROR(+VLOOKUP(B693,インプットシート!$B:$Z,25,0),"")</f>
        <v/>
      </c>
      <c r="D693" s="165" t="str">
        <f>IFERROR(+VLOOKUP(B693,インプットシート!$B:$Z,21,0),"")</f>
        <v/>
      </c>
      <c r="E693">
        <v>188</v>
      </c>
      <c r="F693" s="165" t="str">
        <f t="shared" si="181"/>
        <v>3年目旅費188</v>
      </c>
      <c r="G693" s="165" t="str">
        <f>IFERROR(+VLOOKUP(F693,インプットシート!$B:$Z,25,0),"")</f>
        <v/>
      </c>
      <c r="H693" s="165" t="str">
        <f>IFERROR(+VLOOKUP(F693,インプットシート!$B:$Z,21,0),"")</f>
        <v/>
      </c>
      <c r="I693">
        <v>188</v>
      </c>
      <c r="J693" s="165" t="str">
        <f t="shared" si="182"/>
        <v>3年目賃金（アルバイト）188</v>
      </c>
      <c r="K693" s="165" t="str">
        <f>IFERROR(+VLOOKUP(J693,インプットシート!$B:$Z,25,0),"")</f>
        <v/>
      </c>
      <c r="L693" s="165" t="str">
        <f>IFERROR(+VLOOKUP(J693,インプットシート!$B:$Z,21,0),"")</f>
        <v/>
      </c>
      <c r="M693">
        <v>188</v>
      </c>
      <c r="N693" s="165" t="str">
        <f t="shared" si="183"/>
        <v>3年目家賃188</v>
      </c>
      <c r="O693" s="165" t="str">
        <f>IFERROR(+VLOOKUP(N693,インプットシート!$B:$Z,25,0),"")</f>
        <v/>
      </c>
      <c r="P693" s="165" t="str">
        <f>IFERROR(+VLOOKUP(N693,インプットシート!$B:$Z,21,0),"")</f>
        <v/>
      </c>
      <c r="Q693">
        <v>188</v>
      </c>
      <c r="R693" s="165" t="str">
        <f t="shared" si="184"/>
        <v>3年目光熱水費188</v>
      </c>
      <c r="S693" s="165" t="str">
        <f>IFERROR(+VLOOKUP(R693,インプットシート!$B:$Z,25,0),"")</f>
        <v/>
      </c>
      <c r="T693" s="165" t="str">
        <f>IFERROR(+VLOOKUP(R693,インプットシート!$B:$Z,21,0),"")</f>
        <v/>
      </c>
      <c r="U693">
        <v>188</v>
      </c>
      <c r="V693" s="165" t="str">
        <f t="shared" si="185"/>
        <v>3年目備品購入費188</v>
      </c>
      <c r="W693" s="165" t="str">
        <f>IFERROR(+VLOOKUP(V693,インプットシート!$B:$Z,25,0),"")</f>
        <v/>
      </c>
      <c r="X693" s="165" t="str">
        <f>IFERROR(+VLOOKUP(V693,インプットシート!$B:$Z,21,0),"")</f>
        <v/>
      </c>
      <c r="Y693">
        <v>188</v>
      </c>
      <c r="Z693" s="165" t="str">
        <f t="shared" si="186"/>
        <v>3年目消耗品費188</v>
      </c>
      <c r="AA693" s="165" t="str">
        <f>IFERROR(+VLOOKUP(Z693,インプットシート!$B:$Z,25,0),"")</f>
        <v/>
      </c>
      <c r="AB693" s="165" t="str">
        <f>IFERROR(+VLOOKUP(Z693,インプットシート!$B:$Z,21,0),"")</f>
        <v/>
      </c>
      <c r="AC693">
        <v>188</v>
      </c>
      <c r="AD693" s="165" t="str">
        <f t="shared" si="187"/>
        <v>3年目借料損料188</v>
      </c>
      <c r="AE693" s="165" t="str">
        <f>IFERROR(+VLOOKUP(AD693,インプットシート!$B:$Z,25,0),"")</f>
        <v/>
      </c>
      <c r="AF693" s="165" t="str">
        <f>IFERROR(+VLOOKUP(AD693,インプットシート!$B:$Z,21,0),"")</f>
        <v/>
      </c>
      <c r="AG693">
        <v>188</v>
      </c>
      <c r="AH693" s="165" t="str">
        <f t="shared" si="188"/>
        <v>3年目印刷製本費188</v>
      </c>
      <c r="AI693" s="165" t="str">
        <f>IFERROR(+VLOOKUP(AH693,インプットシート!$B:$Z,25,0),"")</f>
        <v/>
      </c>
      <c r="AJ693" s="165" t="str">
        <f>IFERROR(+VLOOKUP(AH693,インプットシート!$B:$Z,21,0),"")</f>
        <v/>
      </c>
      <c r="AK693">
        <v>188</v>
      </c>
      <c r="AL693" s="165" t="str">
        <f t="shared" si="189"/>
        <v>3年目通信運搬費188</v>
      </c>
      <c r="AM693" s="165" t="str">
        <f>IFERROR(+VLOOKUP(AL693,インプットシート!$B:$Z,25,0),"")</f>
        <v/>
      </c>
      <c r="AN693" s="165" t="str">
        <f>IFERROR(+VLOOKUP(AL693,インプットシート!$B:$Z,21,0),"")</f>
        <v/>
      </c>
      <c r="AO693">
        <v>188</v>
      </c>
      <c r="AP693" s="165" t="str">
        <f t="shared" si="190"/>
        <v>3年目委託費188</v>
      </c>
      <c r="AQ693" s="165" t="str">
        <f>IFERROR(+VLOOKUP(AP693,インプットシート!$B:$Z,25,0),"")</f>
        <v/>
      </c>
      <c r="AR693" s="165" t="str">
        <f>IFERROR(+VLOOKUP(AP693,インプットシート!$B:$Z,21,0),"")</f>
        <v/>
      </c>
      <c r="AS693">
        <v>188</v>
      </c>
      <c r="AT693" s="165" t="str">
        <f t="shared" si="191"/>
        <v>3年目雑役務費188</v>
      </c>
      <c r="AU693" s="165" t="str">
        <f>IFERROR(+VLOOKUP(AT693,インプットシート!$B:$Z,25,0),"")</f>
        <v/>
      </c>
      <c r="AV693" s="165" t="str">
        <f>IFERROR(+VLOOKUP(AT693,インプットシート!$B:$Z,21,0),"")</f>
        <v/>
      </c>
      <c r="AW693">
        <v>188</v>
      </c>
      <c r="AX693" s="165" t="str">
        <f t="shared" si="192"/>
        <v>3年目保険料188</v>
      </c>
      <c r="AY693" s="165" t="str">
        <f>IFERROR(+VLOOKUP(AX693,インプットシート!$B:$Z,25,0),"")</f>
        <v/>
      </c>
      <c r="AZ693" s="165" t="str">
        <f>IFERROR(+VLOOKUP(AX693,インプットシート!$B:$Z,21,0),"")</f>
        <v/>
      </c>
      <c r="BA693">
        <v>188</v>
      </c>
      <c r="BB693" s="165" t="str">
        <f t="shared" si="193"/>
        <v>3年目その他の経費188</v>
      </c>
      <c r="BC693" s="165" t="str">
        <f>IFERROR(+VLOOKUP(BB693,インプットシート!$B:$Z,25,0),"")</f>
        <v/>
      </c>
      <c r="BD693" s="165" t="str">
        <f>IFERROR(+VLOOKUP(BB693,インプットシート!$B:$Z,21,0),"")</f>
        <v/>
      </c>
      <c r="BE693">
        <v>188</v>
      </c>
      <c r="BF693" s="165" t="str">
        <f t="shared" si="194"/>
        <v>3年目参加費収入188</v>
      </c>
      <c r="BG693" s="165" t="str">
        <f>IFERROR(+VLOOKUP(BF693,インプットシート!$B:$Z,25,0),"")</f>
        <v/>
      </c>
      <c r="BH693" s="165" t="str">
        <f>IFERROR(+VLOOKUP(BF693,インプットシート!$B:$Z,21,0),"")</f>
        <v/>
      </c>
      <c r="BI693">
        <v>188</v>
      </c>
      <c r="BJ693" s="165" t="str">
        <f t="shared" si="195"/>
        <v>3年目寄付金・協賛金収入188</v>
      </c>
      <c r="BK693" s="165" t="str">
        <f>IFERROR(+VLOOKUP(BJ693,インプットシート!$B:$Z,25,0),"")</f>
        <v/>
      </c>
      <c r="BL693" s="165" t="str">
        <f>IFERROR(+VLOOKUP(BJ693,インプットシート!$B:$Z,21,0),"")</f>
        <v/>
      </c>
      <c r="BM693">
        <v>188</v>
      </c>
      <c r="BN693" s="165" t="str">
        <f t="shared" si="196"/>
        <v>3年目一般会計繰入金188</v>
      </c>
      <c r="BO693" s="165" t="str">
        <f>IFERROR(+VLOOKUP(BN693,インプットシート!$B:$Z,25,0),"")</f>
        <v/>
      </c>
      <c r="BP693" s="165" t="str">
        <f>IFERROR(+VLOOKUP(BN693,インプットシート!$B:$Z,21,0),"")</f>
        <v/>
      </c>
      <c r="BQ693">
        <v>188</v>
      </c>
      <c r="BR693" s="165" t="str">
        <f t="shared" si="197"/>
        <v>3年目賃金（職員）188</v>
      </c>
      <c r="BS693" s="165" t="str">
        <f>IFERROR(+VLOOKUP(BR693,インプットシート!$B:$Z,25,0),"")</f>
        <v/>
      </c>
      <c r="BT693" s="165" t="str">
        <f>IFERROR(+VLOOKUP(BR693,インプットシート!$B:$Z,21,0),"")</f>
        <v/>
      </c>
    </row>
    <row r="694" spans="1:72">
      <c r="A694">
        <v>189</v>
      </c>
      <c r="B694" s="165" t="str">
        <f t="shared" si="180"/>
        <v>3年目謝金189</v>
      </c>
      <c r="C694" s="165" t="str">
        <f>IFERROR(+VLOOKUP(B694,インプットシート!$B:$Z,25,0),"")</f>
        <v/>
      </c>
      <c r="D694" s="165" t="str">
        <f>IFERROR(+VLOOKUP(B694,インプットシート!$B:$Z,21,0),"")</f>
        <v/>
      </c>
      <c r="E694">
        <v>189</v>
      </c>
      <c r="F694" s="165" t="str">
        <f t="shared" si="181"/>
        <v>3年目旅費189</v>
      </c>
      <c r="G694" s="165" t="str">
        <f>IFERROR(+VLOOKUP(F694,インプットシート!$B:$Z,25,0),"")</f>
        <v/>
      </c>
      <c r="H694" s="165" t="str">
        <f>IFERROR(+VLOOKUP(F694,インプットシート!$B:$Z,21,0),"")</f>
        <v/>
      </c>
      <c r="I694">
        <v>189</v>
      </c>
      <c r="J694" s="165" t="str">
        <f t="shared" si="182"/>
        <v>3年目賃金（アルバイト）189</v>
      </c>
      <c r="K694" s="165" t="str">
        <f>IFERROR(+VLOOKUP(J694,インプットシート!$B:$Z,25,0),"")</f>
        <v/>
      </c>
      <c r="L694" s="165" t="str">
        <f>IFERROR(+VLOOKUP(J694,インプットシート!$B:$Z,21,0),"")</f>
        <v/>
      </c>
      <c r="M694">
        <v>189</v>
      </c>
      <c r="N694" s="165" t="str">
        <f t="shared" si="183"/>
        <v>3年目家賃189</v>
      </c>
      <c r="O694" s="165" t="str">
        <f>IFERROR(+VLOOKUP(N694,インプットシート!$B:$Z,25,0),"")</f>
        <v/>
      </c>
      <c r="P694" s="165" t="str">
        <f>IFERROR(+VLOOKUP(N694,インプットシート!$B:$Z,21,0),"")</f>
        <v/>
      </c>
      <c r="Q694">
        <v>189</v>
      </c>
      <c r="R694" s="165" t="str">
        <f t="shared" si="184"/>
        <v>3年目光熱水費189</v>
      </c>
      <c r="S694" s="165" t="str">
        <f>IFERROR(+VLOOKUP(R694,インプットシート!$B:$Z,25,0),"")</f>
        <v/>
      </c>
      <c r="T694" s="165" t="str">
        <f>IFERROR(+VLOOKUP(R694,インプットシート!$B:$Z,21,0),"")</f>
        <v/>
      </c>
      <c r="U694">
        <v>189</v>
      </c>
      <c r="V694" s="165" t="str">
        <f t="shared" si="185"/>
        <v>3年目備品購入費189</v>
      </c>
      <c r="W694" s="165" t="str">
        <f>IFERROR(+VLOOKUP(V694,インプットシート!$B:$Z,25,0),"")</f>
        <v/>
      </c>
      <c r="X694" s="165" t="str">
        <f>IFERROR(+VLOOKUP(V694,インプットシート!$B:$Z,21,0),"")</f>
        <v/>
      </c>
      <c r="Y694">
        <v>189</v>
      </c>
      <c r="Z694" s="165" t="str">
        <f t="shared" si="186"/>
        <v>3年目消耗品費189</v>
      </c>
      <c r="AA694" s="165" t="str">
        <f>IFERROR(+VLOOKUP(Z694,インプットシート!$B:$Z,25,0),"")</f>
        <v/>
      </c>
      <c r="AB694" s="165" t="str">
        <f>IFERROR(+VLOOKUP(Z694,インプットシート!$B:$Z,21,0),"")</f>
        <v/>
      </c>
      <c r="AC694">
        <v>189</v>
      </c>
      <c r="AD694" s="165" t="str">
        <f t="shared" si="187"/>
        <v>3年目借料損料189</v>
      </c>
      <c r="AE694" s="165" t="str">
        <f>IFERROR(+VLOOKUP(AD694,インプットシート!$B:$Z,25,0),"")</f>
        <v/>
      </c>
      <c r="AF694" s="165" t="str">
        <f>IFERROR(+VLOOKUP(AD694,インプットシート!$B:$Z,21,0),"")</f>
        <v/>
      </c>
      <c r="AG694">
        <v>189</v>
      </c>
      <c r="AH694" s="165" t="str">
        <f t="shared" si="188"/>
        <v>3年目印刷製本費189</v>
      </c>
      <c r="AI694" s="165" t="str">
        <f>IFERROR(+VLOOKUP(AH694,インプットシート!$B:$Z,25,0),"")</f>
        <v/>
      </c>
      <c r="AJ694" s="165" t="str">
        <f>IFERROR(+VLOOKUP(AH694,インプットシート!$B:$Z,21,0),"")</f>
        <v/>
      </c>
      <c r="AK694">
        <v>189</v>
      </c>
      <c r="AL694" s="165" t="str">
        <f t="shared" si="189"/>
        <v>3年目通信運搬費189</v>
      </c>
      <c r="AM694" s="165" t="str">
        <f>IFERROR(+VLOOKUP(AL694,インプットシート!$B:$Z,25,0),"")</f>
        <v/>
      </c>
      <c r="AN694" s="165" t="str">
        <f>IFERROR(+VLOOKUP(AL694,インプットシート!$B:$Z,21,0),"")</f>
        <v/>
      </c>
      <c r="AO694">
        <v>189</v>
      </c>
      <c r="AP694" s="165" t="str">
        <f t="shared" si="190"/>
        <v>3年目委託費189</v>
      </c>
      <c r="AQ694" s="165" t="str">
        <f>IFERROR(+VLOOKUP(AP694,インプットシート!$B:$Z,25,0),"")</f>
        <v/>
      </c>
      <c r="AR694" s="165" t="str">
        <f>IFERROR(+VLOOKUP(AP694,インプットシート!$B:$Z,21,0),"")</f>
        <v/>
      </c>
      <c r="AS694">
        <v>189</v>
      </c>
      <c r="AT694" s="165" t="str">
        <f t="shared" si="191"/>
        <v>3年目雑役務費189</v>
      </c>
      <c r="AU694" s="165" t="str">
        <f>IFERROR(+VLOOKUP(AT694,インプットシート!$B:$Z,25,0),"")</f>
        <v/>
      </c>
      <c r="AV694" s="165" t="str">
        <f>IFERROR(+VLOOKUP(AT694,インプットシート!$B:$Z,21,0),"")</f>
        <v/>
      </c>
      <c r="AW694">
        <v>189</v>
      </c>
      <c r="AX694" s="165" t="str">
        <f t="shared" si="192"/>
        <v>3年目保険料189</v>
      </c>
      <c r="AY694" s="165" t="str">
        <f>IFERROR(+VLOOKUP(AX694,インプットシート!$B:$Z,25,0),"")</f>
        <v/>
      </c>
      <c r="AZ694" s="165" t="str">
        <f>IFERROR(+VLOOKUP(AX694,インプットシート!$B:$Z,21,0),"")</f>
        <v/>
      </c>
      <c r="BA694">
        <v>189</v>
      </c>
      <c r="BB694" s="165" t="str">
        <f t="shared" si="193"/>
        <v>3年目その他の経費189</v>
      </c>
      <c r="BC694" s="165" t="str">
        <f>IFERROR(+VLOOKUP(BB694,インプットシート!$B:$Z,25,0),"")</f>
        <v/>
      </c>
      <c r="BD694" s="165" t="str">
        <f>IFERROR(+VLOOKUP(BB694,インプットシート!$B:$Z,21,0),"")</f>
        <v/>
      </c>
      <c r="BE694">
        <v>189</v>
      </c>
      <c r="BF694" s="165" t="str">
        <f t="shared" si="194"/>
        <v>3年目参加費収入189</v>
      </c>
      <c r="BG694" s="165" t="str">
        <f>IFERROR(+VLOOKUP(BF694,インプットシート!$B:$Z,25,0),"")</f>
        <v/>
      </c>
      <c r="BH694" s="165" t="str">
        <f>IFERROR(+VLOOKUP(BF694,インプットシート!$B:$Z,21,0),"")</f>
        <v/>
      </c>
      <c r="BI694">
        <v>189</v>
      </c>
      <c r="BJ694" s="165" t="str">
        <f t="shared" si="195"/>
        <v>3年目寄付金・協賛金収入189</v>
      </c>
      <c r="BK694" s="165" t="str">
        <f>IFERROR(+VLOOKUP(BJ694,インプットシート!$B:$Z,25,0),"")</f>
        <v/>
      </c>
      <c r="BL694" s="165" t="str">
        <f>IFERROR(+VLOOKUP(BJ694,インプットシート!$B:$Z,21,0),"")</f>
        <v/>
      </c>
      <c r="BM694">
        <v>189</v>
      </c>
      <c r="BN694" s="165" t="str">
        <f t="shared" si="196"/>
        <v>3年目一般会計繰入金189</v>
      </c>
      <c r="BO694" s="165" t="str">
        <f>IFERROR(+VLOOKUP(BN694,インプットシート!$B:$Z,25,0),"")</f>
        <v/>
      </c>
      <c r="BP694" s="165" t="str">
        <f>IFERROR(+VLOOKUP(BN694,インプットシート!$B:$Z,21,0),"")</f>
        <v/>
      </c>
      <c r="BQ694">
        <v>189</v>
      </c>
      <c r="BR694" s="165" t="str">
        <f t="shared" si="197"/>
        <v>3年目賃金（職員）189</v>
      </c>
      <c r="BS694" s="165" t="str">
        <f>IFERROR(+VLOOKUP(BR694,インプットシート!$B:$Z,25,0),"")</f>
        <v/>
      </c>
      <c r="BT694" s="165" t="str">
        <f>IFERROR(+VLOOKUP(BR694,インプットシート!$B:$Z,21,0),"")</f>
        <v/>
      </c>
    </row>
    <row r="695" spans="1:72">
      <c r="A695">
        <v>190</v>
      </c>
      <c r="B695" s="165" t="str">
        <f t="shared" si="180"/>
        <v>3年目謝金190</v>
      </c>
      <c r="C695" s="165" t="str">
        <f>IFERROR(+VLOOKUP(B695,インプットシート!$B:$Z,25,0),"")</f>
        <v/>
      </c>
      <c r="D695" s="165" t="str">
        <f>IFERROR(+VLOOKUP(B695,インプットシート!$B:$Z,21,0),"")</f>
        <v/>
      </c>
      <c r="E695">
        <v>190</v>
      </c>
      <c r="F695" s="165" t="str">
        <f t="shared" si="181"/>
        <v>3年目旅費190</v>
      </c>
      <c r="G695" s="165" t="str">
        <f>IFERROR(+VLOOKUP(F695,インプットシート!$B:$Z,25,0),"")</f>
        <v/>
      </c>
      <c r="H695" s="165" t="str">
        <f>IFERROR(+VLOOKUP(F695,インプットシート!$B:$Z,21,0),"")</f>
        <v/>
      </c>
      <c r="I695">
        <v>190</v>
      </c>
      <c r="J695" s="165" t="str">
        <f t="shared" si="182"/>
        <v>3年目賃金（アルバイト）190</v>
      </c>
      <c r="K695" s="165" t="str">
        <f>IFERROR(+VLOOKUP(J695,インプットシート!$B:$Z,25,0),"")</f>
        <v/>
      </c>
      <c r="L695" s="165" t="str">
        <f>IFERROR(+VLOOKUP(J695,インプットシート!$B:$Z,21,0),"")</f>
        <v/>
      </c>
      <c r="M695">
        <v>190</v>
      </c>
      <c r="N695" s="165" t="str">
        <f t="shared" si="183"/>
        <v>3年目家賃190</v>
      </c>
      <c r="O695" s="165" t="str">
        <f>IFERROR(+VLOOKUP(N695,インプットシート!$B:$Z,25,0),"")</f>
        <v/>
      </c>
      <c r="P695" s="165" t="str">
        <f>IFERROR(+VLOOKUP(N695,インプットシート!$B:$Z,21,0),"")</f>
        <v/>
      </c>
      <c r="Q695">
        <v>190</v>
      </c>
      <c r="R695" s="165" t="str">
        <f t="shared" si="184"/>
        <v>3年目光熱水費190</v>
      </c>
      <c r="S695" s="165" t="str">
        <f>IFERROR(+VLOOKUP(R695,インプットシート!$B:$Z,25,0),"")</f>
        <v/>
      </c>
      <c r="T695" s="165" t="str">
        <f>IFERROR(+VLOOKUP(R695,インプットシート!$B:$Z,21,0),"")</f>
        <v/>
      </c>
      <c r="U695">
        <v>190</v>
      </c>
      <c r="V695" s="165" t="str">
        <f t="shared" si="185"/>
        <v>3年目備品購入費190</v>
      </c>
      <c r="W695" s="165" t="str">
        <f>IFERROR(+VLOOKUP(V695,インプットシート!$B:$Z,25,0),"")</f>
        <v/>
      </c>
      <c r="X695" s="165" t="str">
        <f>IFERROR(+VLOOKUP(V695,インプットシート!$B:$Z,21,0),"")</f>
        <v/>
      </c>
      <c r="Y695">
        <v>190</v>
      </c>
      <c r="Z695" s="165" t="str">
        <f t="shared" si="186"/>
        <v>3年目消耗品費190</v>
      </c>
      <c r="AA695" s="165" t="str">
        <f>IFERROR(+VLOOKUP(Z695,インプットシート!$B:$Z,25,0),"")</f>
        <v/>
      </c>
      <c r="AB695" s="165" t="str">
        <f>IFERROR(+VLOOKUP(Z695,インプットシート!$B:$Z,21,0),"")</f>
        <v/>
      </c>
      <c r="AC695">
        <v>190</v>
      </c>
      <c r="AD695" s="165" t="str">
        <f t="shared" si="187"/>
        <v>3年目借料損料190</v>
      </c>
      <c r="AE695" s="165" t="str">
        <f>IFERROR(+VLOOKUP(AD695,インプットシート!$B:$Z,25,0),"")</f>
        <v/>
      </c>
      <c r="AF695" s="165" t="str">
        <f>IFERROR(+VLOOKUP(AD695,インプットシート!$B:$Z,21,0),"")</f>
        <v/>
      </c>
      <c r="AG695">
        <v>190</v>
      </c>
      <c r="AH695" s="165" t="str">
        <f t="shared" si="188"/>
        <v>3年目印刷製本費190</v>
      </c>
      <c r="AI695" s="165" t="str">
        <f>IFERROR(+VLOOKUP(AH695,インプットシート!$B:$Z,25,0),"")</f>
        <v/>
      </c>
      <c r="AJ695" s="165" t="str">
        <f>IFERROR(+VLOOKUP(AH695,インプットシート!$B:$Z,21,0),"")</f>
        <v/>
      </c>
      <c r="AK695">
        <v>190</v>
      </c>
      <c r="AL695" s="165" t="str">
        <f t="shared" si="189"/>
        <v>3年目通信運搬費190</v>
      </c>
      <c r="AM695" s="165" t="str">
        <f>IFERROR(+VLOOKUP(AL695,インプットシート!$B:$Z,25,0),"")</f>
        <v/>
      </c>
      <c r="AN695" s="165" t="str">
        <f>IFERROR(+VLOOKUP(AL695,インプットシート!$B:$Z,21,0),"")</f>
        <v/>
      </c>
      <c r="AO695">
        <v>190</v>
      </c>
      <c r="AP695" s="165" t="str">
        <f t="shared" si="190"/>
        <v>3年目委託費190</v>
      </c>
      <c r="AQ695" s="165" t="str">
        <f>IFERROR(+VLOOKUP(AP695,インプットシート!$B:$Z,25,0),"")</f>
        <v/>
      </c>
      <c r="AR695" s="165" t="str">
        <f>IFERROR(+VLOOKUP(AP695,インプットシート!$B:$Z,21,0),"")</f>
        <v/>
      </c>
      <c r="AS695">
        <v>190</v>
      </c>
      <c r="AT695" s="165" t="str">
        <f t="shared" si="191"/>
        <v>3年目雑役務費190</v>
      </c>
      <c r="AU695" s="165" t="str">
        <f>IFERROR(+VLOOKUP(AT695,インプットシート!$B:$Z,25,0),"")</f>
        <v/>
      </c>
      <c r="AV695" s="165" t="str">
        <f>IFERROR(+VLOOKUP(AT695,インプットシート!$B:$Z,21,0),"")</f>
        <v/>
      </c>
      <c r="AW695">
        <v>190</v>
      </c>
      <c r="AX695" s="165" t="str">
        <f t="shared" si="192"/>
        <v>3年目保険料190</v>
      </c>
      <c r="AY695" s="165" t="str">
        <f>IFERROR(+VLOOKUP(AX695,インプットシート!$B:$Z,25,0),"")</f>
        <v/>
      </c>
      <c r="AZ695" s="165" t="str">
        <f>IFERROR(+VLOOKUP(AX695,インプットシート!$B:$Z,21,0),"")</f>
        <v/>
      </c>
      <c r="BA695">
        <v>190</v>
      </c>
      <c r="BB695" s="165" t="str">
        <f t="shared" si="193"/>
        <v>3年目その他の経費190</v>
      </c>
      <c r="BC695" s="165" t="str">
        <f>IFERROR(+VLOOKUP(BB695,インプットシート!$B:$Z,25,0),"")</f>
        <v/>
      </c>
      <c r="BD695" s="165" t="str">
        <f>IFERROR(+VLOOKUP(BB695,インプットシート!$B:$Z,21,0),"")</f>
        <v/>
      </c>
      <c r="BE695">
        <v>190</v>
      </c>
      <c r="BF695" s="165" t="str">
        <f t="shared" si="194"/>
        <v>3年目参加費収入190</v>
      </c>
      <c r="BG695" s="165" t="str">
        <f>IFERROR(+VLOOKUP(BF695,インプットシート!$B:$Z,25,0),"")</f>
        <v/>
      </c>
      <c r="BH695" s="165" t="str">
        <f>IFERROR(+VLOOKUP(BF695,インプットシート!$B:$Z,21,0),"")</f>
        <v/>
      </c>
      <c r="BI695">
        <v>190</v>
      </c>
      <c r="BJ695" s="165" t="str">
        <f t="shared" si="195"/>
        <v>3年目寄付金・協賛金収入190</v>
      </c>
      <c r="BK695" s="165" t="str">
        <f>IFERROR(+VLOOKUP(BJ695,インプットシート!$B:$Z,25,0),"")</f>
        <v/>
      </c>
      <c r="BL695" s="165" t="str">
        <f>IFERROR(+VLOOKUP(BJ695,インプットシート!$B:$Z,21,0),"")</f>
        <v/>
      </c>
      <c r="BM695">
        <v>190</v>
      </c>
      <c r="BN695" s="165" t="str">
        <f t="shared" si="196"/>
        <v>3年目一般会計繰入金190</v>
      </c>
      <c r="BO695" s="165" t="str">
        <f>IFERROR(+VLOOKUP(BN695,インプットシート!$B:$Z,25,0),"")</f>
        <v/>
      </c>
      <c r="BP695" s="165" t="str">
        <f>IFERROR(+VLOOKUP(BN695,インプットシート!$B:$Z,21,0),"")</f>
        <v/>
      </c>
      <c r="BQ695">
        <v>190</v>
      </c>
      <c r="BR695" s="165" t="str">
        <f t="shared" si="197"/>
        <v>3年目賃金（職員）190</v>
      </c>
      <c r="BS695" s="165" t="str">
        <f>IFERROR(+VLOOKUP(BR695,インプットシート!$B:$Z,25,0),"")</f>
        <v/>
      </c>
      <c r="BT695" s="165" t="str">
        <f>IFERROR(+VLOOKUP(BR695,インプットシート!$B:$Z,21,0),"")</f>
        <v/>
      </c>
    </row>
    <row r="696" spans="1:72">
      <c r="A696">
        <v>191</v>
      </c>
      <c r="B696" s="165" t="str">
        <f t="shared" si="180"/>
        <v>3年目謝金191</v>
      </c>
      <c r="C696" s="165" t="str">
        <f>IFERROR(+VLOOKUP(B696,インプットシート!$B:$Z,25,0),"")</f>
        <v/>
      </c>
      <c r="D696" s="165" t="str">
        <f>IFERROR(+VLOOKUP(B696,インプットシート!$B:$Z,21,0),"")</f>
        <v/>
      </c>
      <c r="E696">
        <v>191</v>
      </c>
      <c r="F696" s="165" t="str">
        <f t="shared" si="181"/>
        <v>3年目旅費191</v>
      </c>
      <c r="G696" s="165" t="str">
        <f>IFERROR(+VLOOKUP(F696,インプットシート!$B:$Z,25,0),"")</f>
        <v/>
      </c>
      <c r="H696" s="165" t="str">
        <f>IFERROR(+VLOOKUP(F696,インプットシート!$B:$Z,21,0),"")</f>
        <v/>
      </c>
      <c r="I696">
        <v>191</v>
      </c>
      <c r="J696" s="165" t="str">
        <f t="shared" si="182"/>
        <v>3年目賃金（アルバイト）191</v>
      </c>
      <c r="K696" s="165" t="str">
        <f>IFERROR(+VLOOKUP(J696,インプットシート!$B:$Z,25,0),"")</f>
        <v/>
      </c>
      <c r="L696" s="165" t="str">
        <f>IFERROR(+VLOOKUP(J696,インプットシート!$B:$Z,21,0),"")</f>
        <v/>
      </c>
      <c r="M696">
        <v>191</v>
      </c>
      <c r="N696" s="165" t="str">
        <f t="shared" si="183"/>
        <v>3年目家賃191</v>
      </c>
      <c r="O696" s="165" t="str">
        <f>IFERROR(+VLOOKUP(N696,インプットシート!$B:$Z,25,0),"")</f>
        <v/>
      </c>
      <c r="P696" s="165" t="str">
        <f>IFERROR(+VLOOKUP(N696,インプットシート!$B:$Z,21,0),"")</f>
        <v/>
      </c>
      <c r="Q696">
        <v>191</v>
      </c>
      <c r="R696" s="165" t="str">
        <f t="shared" si="184"/>
        <v>3年目光熱水費191</v>
      </c>
      <c r="S696" s="165" t="str">
        <f>IFERROR(+VLOOKUP(R696,インプットシート!$B:$Z,25,0),"")</f>
        <v/>
      </c>
      <c r="T696" s="165" t="str">
        <f>IFERROR(+VLOOKUP(R696,インプットシート!$B:$Z,21,0),"")</f>
        <v/>
      </c>
      <c r="U696">
        <v>191</v>
      </c>
      <c r="V696" s="165" t="str">
        <f t="shared" si="185"/>
        <v>3年目備品購入費191</v>
      </c>
      <c r="W696" s="165" t="str">
        <f>IFERROR(+VLOOKUP(V696,インプットシート!$B:$Z,25,0),"")</f>
        <v/>
      </c>
      <c r="X696" s="165" t="str">
        <f>IFERROR(+VLOOKUP(V696,インプットシート!$B:$Z,21,0),"")</f>
        <v/>
      </c>
      <c r="Y696">
        <v>191</v>
      </c>
      <c r="Z696" s="165" t="str">
        <f t="shared" si="186"/>
        <v>3年目消耗品費191</v>
      </c>
      <c r="AA696" s="165" t="str">
        <f>IFERROR(+VLOOKUP(Z696,インプットシート!$B:$Z,25,0),"")</f>
        <v/>
      </c>
      <c r="AB696" s="165" t="str">
        <f>IFERROR(+VLOOKUP(Z696,インプットシート!$B:$Z,21,0),"")</f>
        <v/>
      </c>
      <c r="AC696">
        <v>191</v>
      </c>
      <c r="AD696" s="165" t="str">
        <f t="shared" si="187"/>
        <v>3年目借料損料191</v>
      </c>
      <c r="AE696" s="165" t="str">
        <f>IFERROR(+VLOOKUP(AD696,インプットシート!$B:$Z,25,0),"")</f>
        <v/>
      </c>
      <c r="AF696" s="165" t="str">
        <f>IFERROR(+VLOOKUP(AD696,インプットシート!$B:$Z,21,0),"")</f>
        <v/>
      </c>
      <c r="AG696">
        <v>191</v>
      </c>
      <c r="AH696" s="165" t="str">
        <f t="shared" si="188"/>
        <v>3年目印刷製本費191</v>
      </c>
      <c r="AI696" s="165" t="str">
        <f>IFERROR(+VLOOKUP(AH696,インプットシート!$B:$Z,25,0),"")</f>
        <v/>
      </c>
      <c r="AJ696" s="165" t="str">
        <f>IFERROR(+VLOOKUP(AH696,インプットシート!$B:$Z,21,0),"")</f>
        <v/>
      </c>
      <c r="AK696">
        <v>191</v>
      </c>
      <c r="AL696" s="165" t="str">
        <f t="shared" si="189"/>
        <v>3年目通信運搬費191</v>
      </c>
      <c r="AM696" s="165" t="str">
        <f>IFERROR(+VLOOKUP(AL696,インプットシート!$B:$Z,25,0),"")</f>
        <v/>
      </c>
      <c r="AN696" s="165" t="str">
        <f>IFERROR(+VLOOKUP(AL696,インプットシート!$B:$Z,21,0),"")</f>
        <v/>
      </c>
      <c r="AO696">
        <v>191</v>
      </c>
      <c r="AP696" s="165" t="str">
        <f t="shared" si="190"/>
        <v>3年目委託費191</v>
      </c>
      <c r="AQ696" s="165" t="str">
        <f>IFERROR(+VLOOKUP(AP696,インプットシート!$B:$Z,25,0),"")</f>
        <v/>
      </c>
      <c r="AR696" s="165" t="str">
        <f>IFERROR(+VLOOKUP(AP696,インプットシート!$B:$Z,21,0),"")</f>
        <v/>
      </c>
      <c r="AS696">
        <v>191</v>
      </c>
      <c r="AT696" s="165" t="str">
        <f t="shared" si="191"/>
        <v>3年目雑役務費191</v>
      </c>
      <c r="AU696" s="165" t="str">
        <f>IFERROR(+VLOOKUP(AT696,インプットシート!$B:$Z,25,0),"")</f>
        <v/>
      </c>
      <c r="AV696" s="165" t="str">
        <f>IFERROR(+VLOOKUP(AT696,インプットシート!$B:$Z,21,0),"")</f>
        <v/>
      </c>
      <c r="AW696">
        <v>191</v>
      </c>
      <c r="AX696" s="165" t="str">
        <f t="shared" si="192"/>
        <v>3年目保険料191</v>
      </c>
      <c r="AY696" s="165" t="str">
        <f>IFERROR(+VLOOKUP(AX696,インプットシート!$B:$Z,25,0),"")</f>
        <v/>
      </c>
      <c r="AZ696" s="165" t="str">
        <f>IFERROR(+VLOOKUP(AX696,インプットシート!$B:$Z,21,0),"")</f>
        <v/>
      </c>
      <c r="BA696">
        <v>191</v>
      </c>
      <c r="BB696" s="165" t="str">
        <f t="shared" si="193"/>
        <v>3年目その他の経費191</v>
      </c>
      <c r="BC696" s="165" t="str">
        <f>IFERROR(+VLOOKUP(BB696,インプットシート!$B:$Z,25,0),"")</f>
        <v/>
      </c>
      <c r="BD696" s="165" t="str">
        <f>IFERROR(+VLOOKUP(BB696,インプットシート!$B:$Z,21,0),"")</f>
        <v/>
      </c>
      <c r="BE696">
        <v>191</v>
      </c>
      <c r="BF696" s="165" t="str">
        <f t="shared" si="194"/>
        <v>3年目参加費収入191</v>
      </c>
      <c r="BG696" s="165" t="str">
        <f>IFERROR(+VLOOKUP(BF696,インプットシート!$B:$Z,25,0),"")</f>
        <v/>
      </c>
      <c r="BH696" s="165" t="str">
        <f>IFERROR(+VLOOKUP(BF696,インプットシート!$B:$Z,21,0),"")</f>
        <v/>
      </c>
      <c r="BI696">
        <v>191</v>
      </c>
      <c r="BJ696" s="165" t="str">
        <f t="shared" si="195"/>
        <v>3年目寄付金・協賛金収入191</v>
      </c>
      <c r="BK696" s="165" t="str">
        <f>IFERROR(+VLOOKUP(BJ696,インプットシート!$B:$Z,25,0),"")</f>
        <v/>
      </c>
      <c r="BL696" s="165" t="str">
        <f>IFERROR(+VLOOKUP(BJ696,インプットシート!$B:$Z,21,0),"")</f>
        <v/>
      </c>
      <c r="BM696">
        <v>191</v>
      </c>
      <c r="BN696" s="165" t="str">
        <f t="shared" si="196"/>
        <v>3年目一般会計繰入金191</v>
      </c>
      <c r="BO696" s="165" t="str">
        <f>IFERROR(+VLOOKUP(BN696,インプットシート!$B:$Z,25,0),"")</f>
        <v/>
      </c>
      <c r="BP696" s="165" t="str">
        <f>IFERROR(+VLOOKUP(BN696,インプットシート!$B:$Z,21,0),"")</f>
        <v/>
      </c>
      <c r="BQ696">
        <v>191</v>
      </c>
      <c r="BR696" s="165" t="str">
        <f t="shared" si="197"/>
        <v>3年目賃金（職員）191</v>
      </c>
      <c r="BS696" s="165" t="str">
        <f>IFERROR(+VLOOKUP(BR696,インプットシート!$B:$Z,25,0),"")</f>
        <v/>
      </c>
      <c r="BT696" s="165" t="str">
        <f>IFERROR(+VLOOKUP(BR696,インプットシート!$B:$Z,21,0),"")</f>
        <v/>
      </c>
    </row>
    <row r="697" spans="1:72">
      <c r="A697">
        <v>192</v>
      </c>
      <c r="B697" s="165" t="str">
        <f t="shared" si="180"/>
        <v>3年目謝金192</v>
      </c>
      <c r="C697" s="165" t="str">
        <f>IFERROR(+VLOOKUP(B697,インプットシート!$B:$Z,25,0),"")</f>
        <v/>
      </c>
      <c r="D697" s="165" t="str">
        <f>IFERROR(+VLOOKUP(B697,インプットシート!$B:$Z,21,0),"")</f>
        <v/>
      </c>
      <c r="E697">
        <v>192</v>
      </c>
      <c r="F697" s="165" t="str">
        <f t="shared" si="181"/>
        <v>3年目旅費192</v>
      </c>
      <c r="G697" s="165" t="str">
        <f>IFERROR(+VLOOKUP(F697,インプットシート!$B:$Z,25,0),"")</f>
        <v/>
      </c>
      <c r="H697" s="165" t="str">
        <f>IFERROR(+VLOOKUP(F697,インプットシート!$B:$Z,21,0),"")</f>
        <v/>
      </c>
      <c r="I697">
        <v>192</v>
      </c>
      <c r="J697" s="165" t="str">
        <f t="shared" si="182"/>
        <v>3年目賃金（アルバイト）192</v>
      </c>
      <c r="K697" s="165" t="str">
        <f>IFERROR(+VLOOKUP(J697,インプットシート!$B:$Z,25,0),"")</f>
        <v/>
      </c>
      <c r="L697" s="165" t="str">
        <f>IFERROR(+VLOOKUP(J697,インプットシート!$B:$Z,21,0),"")</f>
        <v/>
      </c>
      <c r="M697">
        <v>192</v>
      </c>
      <c r="N697" s="165" t="str">
        <f t="shared" si="183"/>
        <v>3年目家賃192</v>
      </c>
      <c r="O697" s="165" t="str">
        <f>IFERROR(+VLOOKUP(N697,インプットシート!$B:$Z,25,0),"")</f>
        <v/>
      </c>
      <c r="P697" s="165" t="str">
        <f>IFERROR(+VLOOKUP(N697,インプットシート!$B:$Z,21,0),"")</f>
        <v/>
      </c>
      <c r="Q697">
        <v>192</v>
      </c>
      <c r="R697" s="165" t="str">
        <f t="shared" si="184"/>
        <v>3年目光熱水費192</v>
      </c>
      <c r="S697" s="165" t="str">
        <f>IFERROR(+VLOOKUP(R697,インプットシート!$B:$Z,25,0),"")</f>
        <v/>
      </c>
      <c r="T697" s="165" t="str">
        <f>IFERROR(+VLOOKUP(R697,インプットシート!$B:$Z,21,0),"")</f>
        <v/>
      </c>
      <c r="U697">
        <v>192</v>
      </c>
      <c r="V697" s="165" t="str">
        <f t="shared" si="185"/>
        <v>3年目備品購入費192</v>
      </c>
      <c r="W697" s="165" t="str">
        <f>IFERROR(+VLOOKUP(V697,インプットシート!$B:$Z,25,0),"")</f>
        <v/>
      </c>
      <c r="X697" s="165" t="str">
        <f>IFERROR(+VLOOKUP(V697,インプットシート!$B:$Z,21,0),"")</f>
        <v/>
      </c>
      <c r="Y697">
        <v>192</v>
      </c>
      <c r="Z697" s="165" t="str">
        <f t="shared" si="186"/>
        <v>3年目消耗品費192</v>
      </c>
      <c r="AA697" s="165" t="str">
        <f>IFERROR(+VLOOKUP(Z697,インプットシート!$B:$Z,25,0),"")</f>
        <v/>
      </c>
      <c r="AB697" s="165" t="str">
        <f>IFERROR(+VLOOKUP(Z697,インプットシート!$B:$Z,21,0),"")</f>
        <v/>
      </c>
      <c r="AC697">
        <v>192</v>
      </c>
      <c r="AD697" s="165" t="str">
        <f t="shared" si="187"/>
        <v>3年目借料損料192</v>
      </c>
      <c r="AE697" s="165" t="str">
        <f>IFERROR(+VLOOKUP(AD697,インプットシート!$B:$Z,25,0),"")</f>
        <v/>
      </c>
      <c r="AF697" s="165" t="str">
        <f>IFERROR(+VLOOKUP(AD697,インプットシート!$B:$Z,21,0),"")</f>
        <v/>
      </c>
      <c r="AG697">
        <v>192</v>
      </c>
      <c r="AH697" s="165" t="str">
        <f t="shared" si="188"/>
        <v>3年目印刷製本費192</v>
      </c>
      <c r="AI697" s="165" t="str">
        <f>IFERROR(+VLOOKUP(AH697,インプットシート!$B:$Z,25,0),"")</f>
        <v/>
      </c>
      <c r="AJ697" s="165" t="str">
        <f>IFERROR(+VLOOKUP(AH697,インプットシート!$B:$Z,21,0),"")</f>
        <v/>
      </c>
      <c r="AK697">
        <v>192</v>
      </c>
      <c r="AL697" s="165" t="str">
        <f t="shared" si="189"/>
        <v>3年目通信運搬費192</v>
      </c>
      <c r="AM697" s="165" t="str">
        <f>IFERROR(+VLOOKUP(AL697,インプットシート!$B:$Z,25,0),"")</f>
        <v/>
      </c>
      <c r="AN697" s="165" t="str">
        <f>IFERROR(+VLOOKUP(AL697,インプットシート!$B:$Z,21,0),"")</f>
        <v/>
      </c>
      <c r="AO697">
        <v>192</v>
      </c>
      <c r="AP697" s="165" t="str">
        <f t="shared" si="190"/>
        <v>3年目委託費192</v>
      </c>
      <c r="AQ697" s="165" t="str">
        <f>IFERROR(+VLOOKUP(AP697,インプットシート!$B:$Z,25,0),"")</f>
        <v/>
      </c>
      <c r="AR697" s="165" t="str">
        <f>IFERROR(+VLOOKUP(AP697,インプットシート!$B:$Z,21,0),"")</f>
        <v/>
      </c>
      <c r="AS697">
        <v>192</v>
      </c>
      <c r="AT697" s="165" t="str">
        <f t="shared" si="191"/>
        <v>3年目雑役務費192</v>
      </c>
      <c r="AU697" s="165" t="str">
        <f>IFERROR(+VLOOKUP(AT697,インプットシート!$B:$Z,25,0),"")</f>
        <v/>
      </c>
      <c r="AV697" s="165" t="str">
        <f>IFERROR(+VLOOKUP(AT697,インプットシート!$B:$Z,21,0),"")</f>
        <v/>
      </c>
      <c r="AW697">
        <v>192</v>
      </c>
      <c r="AX697" s="165" t="str">
        <f t="shared" si="192"/>
        <v>3年目保険料192</v>
      </c>
      <c r="AY697" s="165" t="str">
        <f>IFERROR(+VLOOKUP(AX697,インプットシート!$B:$Z,25,0),"")</f>
        <v/>
      </c>
      <c r="AZ697" s="165" t="str">
        <f>IFERROR(+VLOOKUP(AX697,インプットシート!$B:$Z,21,0),"")</f>
        <v/>
      </c>
      <c r="BA697">
        <v>192</v>
      </c>
      <c r="BB697" s="165" t="str">
        <f t="shared" si="193"/>
        <v>3年目その他の経費192</v>
      </c>
      <c r="BC697" s="165" t="str">
        <f>IFERROR(+VLOOKUP(BB697,インプットシート!$B:$Z,25,0),"")</f>
        <v/>
      </c>
      <c r="BD697" s="165" t="str">
        <f>IFERROR(+VLOOKUP(BB697,インプットシート!$B:$Z,21,0),"")</f>
        <v/>
      </c>
      <c r="BE697">
        <v>192</v>
      </c>
      <c r="BF697" s="165" t="str">
        <f t="shared" si="194"/>
        <v>3年目参加費収入192</v>
      </c>
      <c r="BG697" s="165" t="str">
        <f>IFERROR(+VLOOKUP(BF697,インプットシート!$B:$Z,25,0),"")</f>
        <v/>
      </c>
      <c r="BH697" s="165" t="str">
        <f>IFERROR(+VLOOKUP(BF697,インプットシート!$B:$Z,21,0),"")</f>
        <v/>
      </c>
      <c r="BI697">
        <v>192</v>
      </c>
      <c r="BJ697" s="165" t="str">
        <f t="shared" si="195"/>
        <v>3年目寄付金・協賛金収入192</v>
      </c>
      <c r="BK697" s="165" t="str">
        <f>IFERROR(+VLOOKUP(BJ697,インプットシート!$B:$Z,25,0),"")</f>
        <v/>
      </c>
      <c r="BL697" s="165" t="str">
        <f>IFERROR(+VLOOKUP(BJ697,インプットシート!$B:$Z,21,0),"")</f>
        <v/>
      </c>
      <c r="BM697">
        <v>192</v>
      </c>
      <c r="BN697" s="165" t="str">
        <f t="shared" si="196"/>
        <v>3年目一般会計繰入金192</v>
      </c>
      <c r="BO697" s="165" t="str">
        <f>IFERROR(+VLOOKUP(BN697,インプットシート!$B:$Z,25,0),"")</f>
        <v/>
      </c>
      <c r="BP697" s="165" t="str">
        <f>IFERROR(+VLOOKUP(BN697,インプットシート!$B:$Z,21,0),"")</f>
        <v/>
      </c>
      <c r="BQ697">
        <v>192</v>
      </c>
      <c r="BR697" s="165" t="str">
        <f t="shared" si="197"/>
        <v>3年目賃金（職員）192</v>
      </c>
      <c r="BS697" s="165" t="str">
        <f>IFERROR(+VLOOKUP(BR697,インプットシート!$B:$Z,25,0),"")</f>
        <v/>
      </c>
      <c r="BT697" s="165" t="str">
        <f>IFERROR(+VLOOKUP(BR697,インプットシート!$B:$Z,21,0),"")</f>
        <v/>
      </c>
    </row>
    <row r="698" spans="1:72">
      <c r="A698">
        <v>193</v>
      </c>
      <c r="B698" s="165" t="str">
        <f t="shared" ref="B698:B761" si="198">A$505&amp;B$1&amp;A698</f>
        <v>3年目謝金193</v>
      </c>
      <c r="C698" s="165" t="str">
        <f>IFERROR(+VLOOKUP(B698,インプットシート!$B:$Z,25,0),"")</f>
        <v/>
      </c>
      <c r="D698" s="165" t="str">
        <f>IFERROR(+VLOOKUP(B698,インプットシート!$B:$Z,21,0),"")</f>
        <v/>
      </c>
      <c r="E698">
        <v>193</v>
      </c>
      <c r="F698" s="165" t="str">
        <f t="shared" ref="F698:F761" si="199">E$505&amp;F$1&amp;E698</f>
        <v>3年目旅費193</v>
      </c>
      <c r="G698" s="165" t="str">
        <f>IFERROR(+VLOOKUP(F698,インプットシート!$B:$Z,25,0),"")</f>
        <v/>
      </c>
      <c r="H698" s="165" t="str">
        <f>IFERROR(+VLOOKUP(F698,インプットシート!$B:$Z,21,0),"")</f>
        <v/>
      </c>
      <c r="I698">
        <v>193</v>
      </c>
      <c r="J698" s="165" t="str">
        <f t="shared" ref="J698:J761" si="200">I$505&amp;J$1&amp;I698</f>
        <v>3年目賃金（アルバイト）193</v>
      </c>
      <c r="K698" s="165" t="str">
        <f>IFERROR(+VLOOKUP(J698,インプットシート!$B:$Z,25,0),"")</f>
        <v/>
      </c>
      <c r="L698" s="165" t="str">
        <f>IFERROR(+VLOOKUP(J698,インプットシート!$B:$Z,21,0),"")</f>
        <v/>
      </c>
      <c r="M698">
        <v>193</v>
      </c>
      <c r="N698" s="165" t="str">
        <f t="shared" ref="N698:N761" si="201">M$505&amp;N$1&amp;M698</f>
        <v>3年目家賃193</v>
      </c>
      <c r="O698" s="165" t="str">
        <f>IFERROR(+VLOOKUP(N698,インプットシート!$B:$Z,25,0),"")</f>
        <v/>
      </c>
      <c r="P698" s="165" t="str">
        <f>IFERROR(+VLOOKUP(N698,インプットシート!$B:$Z,21,0),"")</f>
        <v/>
      </c>
      <c r="Q698">
        <v>193</v>
      </c>
      <c r="R698" s="165" t="str">
        <f t="shared" ref="R698:R761" si="202">Q$505&amp;R$1&amp;Q698</f>
        <v>3年目光熱水費193</v>
      </c>
      <c r="S698" s="165" t="str">
        <f>IFERROR(+VLOOKUP(R698,インプットシート!$B:$Z,25,0),"")</f>
        <v/>
      </c>
      <c r="T698" s="165" t="str">
        <f>IFERROR(+VLOOKUP(R698,インプットシート!$B:$Z,21,0),"")</f>
        <v/>
      </c>
      <c r="U698">
        <v>193</v>
      </c>
      <c r="V698" s="165" t="str">
        <f t="shared" ref="V698:V761" si="203">U$505&amp;V$1&amp;U698</f>
        <v>3年目備品購入費193</v>
      </c>
      <c r="W698" s="165" t="str">
        <f>IFERROR(+VLOOKUP(V698,インプットシート!$B:$Z,25,0),"")</f>
        <v/>
      </c>
      <c r="X698" s="165" t="str">
        <f>IFERROR(+VLOOKUP(V698,インプットシート!$B:$Z,21,0),"")</f>
        <v/>
      </c>
      <c r="Y698">
        <v>193</v>
      </c>
      <c r="Z698" s="165" t="str">
        <f t="shared" ref="Z698:Z761" si="204">Y$505&amp;Z$1&amp;Y698</f>
        <v>3年目消耗品費193</v>
      </c>
      <c r="AA698" s="165" t="str">
        <f>IFERROR(+VLOOKUP(Z698,インプットシート!$B:$Z,25,0),"")</f>
        <v/>
      </c>
      <c r="AB698" s="165" t="str">
        <f>IFERROR(+VLOOKUP(Z698,インプットシート!$B:$Z,21,0),"")</f>
        <v/>
      </c>
      <c r="AC698">
        <v>193</v>
      </c>
      <c r="AD698" s="165" t="str">
        <f t="shared" ref="AD698:AD761" si="205">AC$505&amp;AD$1&amp;AC698</f>
        <v>3年目借料損料193</v>
      </c>
      <c r="AE698" s="165" t="str">
        <f>IFERROR(+VLOOKUP(AD698,インプットシート!$B:$Z,25,0),"")</f>
        <v/>
      </c>
      <c r="AF698" s="165" t="str">
        <f>IFERROR(+VLOOKUP(AD698,インプットシート!$B:$Z,21,0),"")</f>
        <v/>
      </c>
      <c r="AG698">
        <v>193</v>
      </c>
      <c r="AH698" s="165" t="str">
        <f t="shared" ref="AH698:AH761" si="206">AG$505&amp;AH$1&amp;AG698</f>
        <v>3年目印刷製本費193</v>
      </c>
      <c r="AI698" s="165" t="str">
        <f>IFERROR(+VLOOKUP(AH698,インプットシート!$B:$Z,25,0),"")</f>
        <v/>
      </c>
      <c r="AJ698" s="165" t="str">
        <f>IFERROR(+VLOOKUP(AH698,インプットシート!$B:$Z,21,0),"")</f>
        <v/>
      </c>
      <c r="AK698">
        <v>193</v>
      </c>
      <c r="AL698" s="165" t="str">
        <f t="shared" ref="AL698:AL761" si="207">AK$505&amp;AL$1&amp;AK698</f>
        <v>3年目通信運搬費193</v>
      </c>
      <c r="AM698" s="165" t="str">
        <f>IFERROR(+VLOOKUP(AL698,インプットシート!$B:$Z,25,0),"")</f>
        <v/>
      </c>
      <c r="AN698" s="165" t="str">
        <f>IFERROR(+VLOOKUP(AL698,インプットシート!$B:$Z,21,0),"")</f>
        <v/>
      </c>
      <c r="AO698">
        <v>193</v>
      </c>
      <c r="AP698" s="165" t="str">
        <f t="shared" ref="AP698:AP761" si="208">AO$505&amp;AP$1&amp;AO698</f>
        <v>3年目委託費193</v>
      </c>
      <c r="AQ698" s="165" t="str">
        <f>IFERROR(+VLOOKUP(AP698,インプットシート!$B:$Z,25,0),"")</f>
        <v/>
      </c>
      <c r="AR698" s="165" t="str">
        <f>IFERROR(+VLOOKUP(AP698,インプットシート!$B:$Z,21,0),"")</f>
        <v/>
      </c>
      <c r="AS698">
        <v>193</v>
      </c>
      <c r="AT698" s="165" t="str">
        <f t="shared" ref="AT698:AT761" si="209">AS$505&amp;AT$1&amp;AS698</f>
        <v>3年目雑役務費193</v>
      </c>
      <c r="AU698" s="165" t="str">
        <f>IFERROR(+VLOOKUP(AT698,インプットシート!$B:$Z,25,0),"")</f>
        <v/>
      </c>
      <c r="AV698" s="165" t="str">
        <f>IFERROR(+VLOOKUP(AT698,インプットシート!$B:$Z,21,0),"")</f>
        <v/>
      </c>
      <c r="AW698">
        <v>193</v>
      </c>
      <c r="AX698" s="165" t="str">
        <f t="shared" ref="AX698:AX761" si="210">AW$505&amp;AX$1&amp;AW698</f>
        <v>3年目保険料193</v>
      </c>
      <c r="AY698" s="165" t="str">
        <f>IFERROR(+VLOOKUP(AX698,インプットシート!$B:$Z,25,0),"")</f>
        <v/>
      </c>
      <c r="AZ698" s="165" t="str">
        <f>IFERROR(+VLOOKUP(AX698,インプットシート!$B:$Z,21,0),"")</f>
        <v/>
      </c>
      <c r="BA698">
        <v>193</v>
      </c>
      <c r="BB698" s="165" t="str">
        <f t="shared" ref="BB698:BB761" si="211">BA$505&amp;BB$1&amp;BA698</f>
        <v>3年目その他の経費193</v>
      </c>
      <c r="BC698" s="165" t="str">
        <f>IFERROR(+VLOOKUP(BB698,インプットシート!$B:$Z,25,0),"")</f>
        <v/>
      </c>
      <c r="BD698" s="165" t="str">
        <f>IFERROR(+VLOOKUP(BB698,インプットシート!$B:$Z,21,0),"")</f>
        <v/>
      </c>
      <c r="BE698">
        <v>193</v>
      </c>
      <c r="BF698" s="165" t="str">
        <f t="shared" ref="BF698:BF761" si="212">BE$505&amp;BF$1&amp;BE698</f>
        <v>3年目参加費収入193</v>
      </c>
      <c r="BG698" s="165" t="str">
        <f>IFERROR(+VLOOKUP(BF698,インプットシート!$B:$Z,25,0),"")</f>
        <v/>
      </c>
      <c r="BH698" s="165" t="str">
        <f>IFERROR(+VLOOKUP(BF698,インプットシート!$B:$Z,21,0),"")</f>
        <v/>
      </c>
      <c r="BI698">
        <v>193</v>
      </c>
      <c r="BJ698" s="165" t="str">
        <f t="shared" ref="BJ698:BJ761" si="213">BI$505&amp;BJ$1&amp;BI698</f>
        <v>3年目寄付金・協賛金収入193</v>
      </c>
      <c r="BK698" s="165" t="str">
        <f>IFERROR(+VLOOKUP(BJ698,インプットシート!$B:$Z,25,0),"")</f>
        <v/>
      </c>
      <c r="BL698" s="165" t="str">
        <f>IFERROR(+VLOOKUP(BJ698,インプットシート!$B:$Z,21,0),"")</f>
        <v/>
      </c>
      <c r="BM698">
        <v>193</v>
      </c>
      <c r="BN698" s="165" t="str">
        <f t="shared" ref="BN698:BN761" si="214">BM$505&amp;BN$1&amp;BM698</f>
        <v>3年目一般会計繰入金193</v>
      </c>
      <c r="BO698" s="165" t="str">
        <f>IFERROR(+VLOOKUP(BN698,インプットシート!$B:$Z,25,0),"")</f>
        <v/>
      </c>
      <c r="BP698" s="165" t="str">
        <f>IFERROR(+VLOOKUP(BN698,インプットシート!$B:$Z,21,0),"")</f>
        <v/>
      </c>
      <c r="BQ698">
        <v>193</v>
      </c>
      <c r="BR698" s="165" t="str">
        <f t="shared" ref="BR698:BR761" si="215">BQ$505&amp;BR$1&amp;BQ698</f>
        <v>3年目賃金（職員）193</v>
      </c>
      <c r="BS698" s="165" t="str">
        <f>IFERROR(+VLOOKUP(BR698,インプットシート!$B:$Z,25,0),"")</f>
        <v/>
      </c>
      <c r="BT698" s="165" t="str">
        <f>IFERROR(+VLOOKUP(BR698,インプットシート!$B:$Z,21,0),"")</f>
        <v/>
      </c>
    </row>
    <row r="699" spans="1:72">
      <c r="A699">
        <v>194</v>
      </c>
      <c r="B699" s="165" t="str">
        <f t="shared" si="198"/>
        <v>3年目謝金194</v>
      </c>
      <c r="C699" s="165" t="str">
        <f>IFERROR(+VLOOKUP(B699,インプットシート!$B:$Z,25,0),"")</f>
        <v/>
      </c>
      <c r="D699" s="165" t="str">
        <f>IFERROR(+VLOOKUP(B699,インプットシート!$B:$Z,21,0),"")</f>
        <v/>
      </c>
      <c r="E699">
        <v>194</v>
      </c>
      <c r="F699" s="165" t="str">
        <f t="shared" si="199"/>
        <v>3年目旅費194</v>
      </c>
      <c r="G699" s="165" t="str">
        <f>IFERROR(+VLOOKUP(F699,インプットシート!$B:$Z,25,0),"")</f>
        <v/>
      </c>
      <c r="H699" s="165" t="str">
        <f>IFERROR(+VLOOKUP(F699,インプットシート!$B:$Z,21,0),"")</f>
        <v/>
      </c>
      <c r="I699">
        <v>194</v>
      </c>
      <c r="J699" s="165" t="str">
        <f t="shared" si="200"/>
        <v>3年目賃金（アルバイト）194</v>
      </c>
      <c r="K699" s="165" t="str">
        <f>IFERROR(+VLOOKUP(J699,インプットシート!$B:$Z,25,0),"")</f>
        <v/>
      </c>
      <c r="L699" s="165" t="str">
        <f>IFERROR(+VLOOKUP(J699,インプットシート!$B:$Z,21,0),"")</f>
        <v/>
      </c>
      <c r="M699">
        <v>194</v>
      </c>
      <c r="N699" s="165" t="str">
        <f t="shared" si="201"/>
        <v>3年目家賃194</v>
      </c>
      <c r="O699" s="165" t="str">
        <f>IFERROR(+VLOOKUP(N699,インプットシート!$B:$Z,25,0),"")</f>
        <v/>
      </c>
      <c r="P699" s="165" t="str">
        <f>IFERROR(+VLOOKUP(N699,インプットシート!$B:$Z,21,0),"")</f>
        <v/>
      </c>
      <c r="Q699">
        <v>194</v>
      </c>
      <c r="R699" s="165" t="str">
        <f t="shared" si="202"/>
        <v>3年目光熱水費194</v>
      </c>
      <c r="S699" s="165" t="str">
        <f>IFERROR(+VLOOKUP(R699,インプットシート!$B:$Z,25,0),"")</f>
        <v/>
      </c>
      <c r="T699" s="165" t="str">
        <f>IFERROR(+VLOOKUP(R699,インプットシート!$B:$Z,21,0),"")</f>
        <v/>
      </c>
      <c r="U699">
        <v>194</v>
      </c>
      <c r="V699" s="165" t="str">
        <f t="shared" si="203"/>
        <v>3年目備品購入費194</v>
      </c>
      <c r="W699" s="165" t="str">
        <f>IFERROR(+VLOOKUP(V699,インプットシート!$B:$Z,25,0),"")</f>
        <v/>
      </c>
      <c r="X699" s="165" t="str">
        <f>IFERROR(+VLOOKUP(V699,インプットシート!$B:$Z,21,0),"")</f>
        <v/>
      </c>
      <c r="Y699">
        <v>194</v>
      </c>
      <c r="Z699" s="165" t="str">
        <f t="shared" si="204"/>
        <v>3年目消耗品費194</v>
      </c>
      <c r="AA699" s="165" t="str">
        <f>IFERROR(+VLOOKUP(Z699,インプットシート!$B:$Z,25,0),"")</f>
        <v/>
      </c>
      <c r="AB699" s="165" t="str">
        <f>IFERROR(+VLOOKUP(Z699,インプットシート!$B:$Z,21,0),"")</f>
        <v/>
      </c>
      <c r="AC699">
        <v>194</v>
      </c>
      <c r="AD699" s="165" t="str">
        <f t="shared" si="205"/>
        <v>3年目借料損料194</v>
      </c>
      <c r="AE699" s="165" t="str">
        <f>IFERROR(+VLOOKUP(AD699,インプットシート!$B:$Z,25,0),"")</f>
        <v/>
      </c>
      <c r="AF699" s="165" t="str">
        <f>IFERROR(+VLOOKUP(AD699,インプットシート!$B:$Z,21,0),"")</f>
        <v/>
      </c>
      <c r="AG699">
        <v>194</v>
      </c>
      <c r="AH699" s="165" t="str">
        <f t="shared" si="206"/>
        <v>3年目印刷製本費194</v>
      </c>
      <c r="AI699" s="165" t="str">
        <f>IFERROR(+VLOOKUP(AH699,インプットシート!$B:$Z,25,0),"")</f>
        <v/>
      </c>
      <c r="AJ699" s="165" t="str">
        <f>IFERROR(+VLOOKUP(AH699,インプットシート!$B:$Z,21,0),"")</f>
        <v/>
      </c>
      <c r="AK699">
        <v>194</v>
      </c>
      <c r="AL699" s="165" t="str">
        <f t="shared" si="207"/>
        <v>3年目通信運搬費194</v>
      </c>
      <c r="AM699" s="165" t="str">
        <f>IFERROR(+VLOOKUP(AL699,インプットシート!$B:$Z,25,0),"")</f>
        <v/>
      </c>
      <c r="AN699" s="165" t="str">
        <f>IFERROR(+VLOOKUP(AL699,インプットシート!$B:$Z,21,0),"")</f>
        <v/>
      </c>
      <c r="AO699">
        <v>194</v>
      </c>
      <c r="AP699" s="165" t="str">
        <f t="shared" si="208"/>
        <v>3年目委託費194</v>
      </c>
      <c r="AQ699" s="165" t="str">
        <f>IFERROR(+VLOOKUP(AP699,インプットシート!$B:$Z,25,0),"")</f>
        <v/>
      </c>
      <c r="AR699" s="165" t="str">
        <f>IFERROR(+VLOOKUP(AP699,インプットシート!$B:$Z,21,0),"")</f>
        <v/>
      </c>
      <c r="AS699">
        <v>194</v>
      </c>
      <c r="AT699" s="165" t="str">
        <f t="shared" si="209"/>
        <v>3年目雑役務費194</v>
      </c>
      <c r="AU699" s="165" t="str">
        <f>IFERROR(+VLOOKUP(AT699,インプットシート!$B:$Z,25,0),"")</f>
        <v/>
      </c>
      <c r="AV699" s="165" t="str">
        <f>IFERROR(+VLOOKUP(AT699,インプットシート!$B:$Z,21,0),"")</f>
        <v/>
      </c>
      <c r="AW699">
        <v>194</v>
      </c>
      <c r="AX699" s="165" t="str">
        <f t="shared" si="210"/>
        <v>3年目保険料194</v>
      </c>
      <c r="AY699" s="165" t="str">
        <f>IFERROR(+VLOOKUP(AX699,インプットシート!$B:$Z,25,0),"")</f>
        <v/>
      </c>
      <c r="AZ699" s="165" t="str">
        <f>IFERROR(+VLOOKUP(AX699,インプットシート!$B:$Z,21,0),"")</f>
        <v/>
      </c>
      <c r="BA699">
        <v>194</v>
      </c>
      <c r="BB699" s="165" t="str">
        <f t="shared" si="211"/>
        <v>3年目その他の経費194</v>
      </c>
      <c r="BC699" s="165" t="str">
        <f>IFERROR(+VLOOKUP(BB699,インプットシート!$B:$Z,25,0),"")</f>
        <v/>
      </c>
      <c r="BD699" s="165" t="str">
        <f>IFERROR(+VLOOKUP(BB699,インプットシート!$B:$Z,21,0),"")</f>
        <v/>
      </c>
      <c r="BE699">
        <v>194</v>
      </c>
      <c r="BF699" s="165" t="str">
        <f t="shared" si="212"/>
        <v>3年目参加費収入194</v>
      </c>
      <c r="BG699" s="165" t="str">
        <f>IFERROR(+VLOOKUP(BF699,インプットシート!$B:$Z,25,0),"")</f>
        <v/>
      </c>
      <c r="BH699" s="165" t="str">
        <f>IFERROR(+VLOOKUP(BF699,インプットシート!$B:$Z,21,0),"")</f>
        <v/>
      </c>
      <c r="BI699">
        <v>194</v>
      </c>
      <c r="BJ699" s="165" t="str">
        <f t="shared" si="213"/>
        <v>3年目寄付金・協賛金収入194</v>
      </c>
      <c r="BK699" s="165" t="str">
        <f>IFERROR(+VLOOKUP(BJ699,インプットシート!$B:$Z,25,0),"")</f>
        <v/>
      </c>
      <c r="BL699" s="165" t="str">
        <f>IFERROR(+VLOOKUP(BJ699,インプットシート!$B:$Z,21,0),"")</f>
        <v/>
      </c>
      <c r="BM699">
        <v>194</v>
      </c>
      <c r="BN699" s="165" t="str">
        <f t="shared" si="214"/>
        <v>3年目一般会計繰入金194</v>
      </c>
      <c r="BO699" s="165" t="str">
        <f>IFERROR(+VLOOKUP(BN699,インプットシート!$B:$Z,25,0),"")</f>
        <v/>
      </c>
      <c r="BP699" s="165" t="str">
        <f>IFERROR(+VLOOKUP(BN699,インプットシート!$B:$Z,21,0),"")</f>
        <v/>
      </c>
      <c r="BQ699">
        <v>194</v>
      </c>
      <c r="BR699" s="165" t="str">
        <f t="shared" si="215"/>
        <v>3年目賃金（職員）194</v>
      </c>
      <c r="BS699" s="165" t="str">
        <f>IFERROR(+VLOOKUP(BR699,インプットシート!$B:$Z,25,0),"")</f>
        <v/>
      </c>
      <c r="BT699" s="165" t="str">
        <f>IFERROR(+VLOOKUP(BR699,インプットシート!$B:$Z,21,0),"")</f>
        <v/>
      </c>
    </row>
    <row r="700" spans="1:72">
      <c r="A700">
        <v>195</v>
      </c>
      <c r="B700" s="165" t="str">
        <f t="shared" si="198"/>
        <v>3年目謝金195</v>
      </c>
      <c r="C700" s="165" t="str">
        <f>IFERROR(+VLOOKUP(B700,インプットシート!$B:$Z,25,0),"")</f>
        <v/>
      </c>
      <c r="D700" s="165" t="str">
        <f>IFERROR(+VLOOKUP(B700,インプットシート!$B:$Z,21,0),"")</f>
        <v/>
      </c>
      <c r="E700">
        <v>195</v>
      </c>
      <c r="F700" s="165" t="str">
        <f t="shared" si="199"/>
        <v>3年目旅費195</v>
      </c>
      <c r="G700" s="165" t="str">
        <f>IFERROR(+VLOOKUP(F700,インプットシート!$B:$Z,25,0),"")</f>
        <v/>
      </c>
      <c r="H700" s="165" t="str">
        <f>IFERROR(+VLOOKUP(F700,インプットシート!$B:$Z,21,0),"")</f>
        <v/>
      </c>
      <c r="I700">
        <v>195</v>
      </c>
      <c r="J700" s="165" t="str">
        <f t="shared" si="200"/>
        <v>3年目賃金（アルバイト）195</v>
      </c>
      <c r="K700" s="165" t="str">
        <f>IFERROR(+VLOOKUP(J700,インプットシート!$B:$Z,25,0),"")</f>
        <v/>
      </c>
      <c r="L700" s="165" t="str">
        <f>IFERROR(+VLOOKUP(J700,インプットシート!$B:$Z,21,0),"")</f>
        <v/>
      </c>
      <c r="M700">
        <v>195</v>
      </c>
      <c r="N700" s="165" t="str">
        <f t="shared" si="201"/>
        <v>3年目家賃195</v>
      </c>
      <c r="O700" s="165" t="str">
        <f>IFERROR(+VLOOKUP(N700,インプットシート!$B:$Z,25,0),"")</f>
        <v/>
      </c>
      <c r="P700" s="165" t="str">
        <f>IFERROR(+VLOOKUP(N700,インプットシート!$B:$Z,21,0),"")</f>
        <v/>
      </c>
      <c r="Q700">
        <v>195</v>
      </c>
      <c r="R700" s="165" t="str">
        <f t="shared" si="202"/>
        <v>3年目光熱水費195</v>
      </c>
      <c r="S700" s="165" t="str">
        <f>IFERROR(+VLOOKUP(R700,インプットシート!$B:$Z,25,0),"")</f>
        <v/>
      </c>
      <c r="T700" s="165" t="str">
        <f>IFERROR(+VLOOKUP(R700,インプットシート!$B:$Z,21,0),"")</f>
        <v/>
      </c>
      <c r="U700">
        <v>195</v>
      </c>
      <c r="V700" s="165" t="str">
        <f t="shared" si="203"/>
        <v>3年目備品購入費195</v>
      </c>
      <c r="W700" s="165" t="str">
        <f>IFERROR(+VLOOKUP(V700,インプットシート!$B:$Z,25,0),"")</f>
        <v/>
      </c>
      <c r="X700" s="165" t="str">
        <f>IFERROR(+VLOOKUP(V700,インプットシート!$B:$Z,21,0),"")</f>
        <v/>
      </c>
      <c r="Y700">
        <v>195</v>
      </c>
      <c r="Z700" s="165" t="str">
        <f t="shared" si="204"/>
        <v>3年目消耗品費195</v>
      </c>
      <c r="AA700" s="165" t="str">
        <f>IFERROR(+VLOOKUP(Z700,インプットシート!$B:$Z,25,0),"")</f>
        <v/>
      </c>
      <c r="AB700" s="165" t="str">
        <f>IFERROR(+VLOOKUP(Z700,インプットシート!$B:$Z,21,0),"")</f>
        <v/>
      </c>
      <c r="AC700">
        <v>195</v>
      </c>
      <c r="AD700" s="165" t="str">
        <f t="shared" si="205"/>
        <v>3年目借料損料195</v>
      </c>
      <c r="AE700" s="165" t="str">
        <f>IFERROR(+VLOOKUP(AD700,インプットシート!$B:$Z,25,0),"")</f>
        <v/>
      </c>
      <c r="AF700" s="165" t="str">
        <f>IFERROR(+VLOOKUP(AD700,インプットシート!$B:$Z,21,0),"")</f>
        <v/>
      </c>
      <c r="AG700">
        <v>195</v>
      </c>
      <c r="AH700" s="165" t="str">
        <f t="shared" si="206"/>
        <v>3年目印刷製本費195</v>
      </c>
      <c r="AI700" s="165" t="str">
        <f>IFERROR(+VLOOKUP(AH700,インプットシート!$B:$Z,25,0),"")</f>
        <v/>
      </c>
      <c r="AJ700" s="165" t="str">
        <f>IFERROR(+VLOOKUP(AH700,インプットシート!$B:$Z,21,0),"")</f>
        <v/>
      </c>
      <c r="AK700">
        <v>195</v>
      </c>
      <c r="AL700" s="165" t="str">
        <f t="shared" si="207"/>
        <v>3年目通信運搬費195</v>
      </c>
      <c r="AM700" s="165" t="str">
        <f>IFERROR(+VLOOKUP(AL700,インプットシート!$B:$Z,25,0),"")</f>
        <v/>
      </c>
      <c r="AN700" s="165" t="str">
        <f>IFERROR(+VLOOKUP(AL700,インプットシート!$B:$Z,21,0),"")</f>
        <v/>
      </c>
      <c r="AO700">
        <v>195</v>
      </c>
      <c r="AP700" s="165" t="str">
        <f t="shared" si="208"/>
        <v>3年目委託費195</v>
      </c>
      <c r="AQ700" s="165" t="str">
        <f>IFERROR(+VLOOKUP(AP700,インプットシート!$B:$Z,25,0),"")</f>
        <v/>
      </c>
      <c r="AR700" s="165" t="str">
        <f>IFERROR(+VLOOKUP(AP700,インプットシート!$B:$Z,21,0),"")</f>
        <v/>
      </c>
      <c r="AS700">
        <v>195</v>
      </c>
      <c r="AT700" s="165" t="str">
        <f t="shared" si="209"/>
        <v>3年目雑役務費195</v>
      </c>
      <c r="AU700" s="165" t="str">
        <f>IFERROR(+VLOOKUP(AT700,インプットシート!$B:$Z,25,0),"")</f>
        <v/>
      </c>
      <c r="AV700" s="165" t="str">
        <f>IFERROR(+VLOOKUP(AT700,インプットシート!$B:$Z,21,0),"")</f>
        <v/>
      </c>
      <c r="AW700">
        <v>195</v>
      </c>
      <c r="AX700" s="165" t="str">
        <f t="shared" si="210"/>
        <v>3年目保険料195</v>
      </c>
      <c r="AY700" s="165" t="str">
        <f>IFERROR(+VLOOKUP(AX700,インプットシート!$B:$Z,25,0),"")</f>
        <v/>
      </c>
      <c r="AZ700" s="165" t="str">
        <f>IFERROR(+VLOOKUP(AX700,インプットシート!$B:$Z,21,0),"")</f>
        <v/>
      </c>
      <c r="BA700">
        <v>195</v>
      </c>
      <c r="BB700" s="165" t="str">
        <f t="shared" si="211"/>
        <v>3年目その他の経費195</v>
      </c>
      <c r="BC700" s="165" t="str">
        <f>IFERROR(+VLOOKUP(BB700,インプットシート!$B:$Z,25,0),"")</f>
        <v/>
      </c>
      <c r="BD700" s="165" t="str">
        <f>IFERROR(+VLOOKUP(BB700,インプットシート!$B:$Z,21,0),"")</f>
        <v/>
      </c>
      <c r="BE700">
        <v>195</v>
      </c>
      <c r="BF700" s="165" t="str">
        <f t="shared" si="212"/>
        <v>3年目参加費収入195</v>
      </c>
      <c r="BG700" s="165" t="str">
        <f>IFERROR(+VLOOKUP(BF700,インプットシート!$B:$Z,25,0),"")</f>
        <v/>
      </c>
      <c r="BH700" s="165" t="str">
        <f>IFERROR(+VLOOKUP(BF700,インプットシート!$B:$Z,21,0),"")</f>
        <v/>
      </c>
      <c r="BI700">
        <v>195</v>
      </c>
      <c r="BJ700" s="165" t="str">
        <f t="shared" si="213"/>
        <v>3年目寄付金・協賛金収入195</v>
      </c>
      <c r="BK700" s="165" t="str">
        <f>IFERROR(+VLOOKUP(BJ700,インプットシート!$B:$Z,25,0),"")</f>
        <v/>
      </c>
      <c r="BL700" s="165" t="str">
        <f>IFERROR(+VLOOKUP(BJ700,インプットシート!$B:$Z,21,0),"")</f>
        <v/>
      </c>
      <c r="BM700">
        <v>195</v>
      </c>
      <c r="BN700" s="165" t="str">
        <f t="shared" si="214"/>
        <v>3年目一般会計繰入金195</v>
      </c>
      <c r="BO700" s="165" t="str">
        <f>IFERROR(+VLOOKUP(BN700,インプットシート!$B:$Z,25,0),"")</f>
        <v/>
      </c>
      <c r="BP700" s="165" t="str">
        <f>IFERROR(+VLOOKUP(BN700,インプットシート!$B:$Z,21,0),"")</f>
        <v/>
      </c>
      <c r="BQ700">
        <v>195</v>
      </c>
      <c r="BR700" s="165" t="str">
        <f t="shared" si="215"/>
        <v>3年目賃金（職員）195</v>
      </c>
      <c r="BS700" s="165" t="str">
        <f>IFERROR(+VLOOKUP(BR700,インプットシート!$B:$Z,25,0),"")</f>
        <v/>
      </c>
      <c r="BT700" s="165" t="str">
        <f>IFERROR(+VLOOKUP(BR700,インプットシート!$B:$Z,21,0),"")</f>
        <v/>
      </c>
    </row>
    <row r="701" spans="1:72">
      <c r="A701">
        <v>196</v>
      </c>
      <c r="B701" s="165" t="str">
        <f t="shared" si="198"/>
        <v>3年目謝金196</v>
      </c>
      <c r="C701" s="165" t="str">
        <f>IFERROR(+VLOOKUP(B701,インプットシート!$B:$Z,25,0),"")</f>
        <v/>
      </c>
      <c r="D701" s="165" t="str">
        <f>IFERROR(+VLOOKUP(B701,インプットシート!$B:$Z,21,0),"")</f>
        <v/>
      </c>
      <c r="E701">
        <v>196</v>
      </c>
      <c r="F701" s="165" t="str">
        <f t="shared" si="199"/>
        <v>3年目旅費196</v>
      </c>
      <c r="G701" s="165" t="str">
        <f>IFERROR(+VLOOKUP(F701,インプットシート!$B:$Z,25,0),"")</f>
        <v/>
      </c>
      <c r="H701" s="165" t="str">
        <f>IFERROR(+VLOOKUP(F701,インプットシート!$B:$Z,21,0),"")</f>
        <v/>
      </c>
      <c r="I701">
        <v>196</v>
      </c>
      <c r="J701" s="165" t="str">
        <f t="shared" si="200"/>
        <v>3年目賃金（アルバイト）196</v>
      </c>
      <c r="K701" s="165" t="str">
        <f>IFERROR(+VLOOKUP(J701,インプットシート!$B:$Z,25,0),"")</f>
        <v/>
      </c>
      <c r="L701" s="165" t="str">
        <f>IFERROR(+VLOOKUP(J701,インプットシート!$B:$Z,21,0),"")</f>
        <v/>
      </c>
      <c r="M701">
        <v>196</v>
      </c>
      <c r="N701" s="165" t="str">
        <f t="shared" si="201"/>
        <v>3年目家賃196</v>
      </c>
      <c r="O701" s="165" t="str">
        <f>IFERROR(+VLOOKUP(N701,インプットシート!$B:$Z,25,0),"")</f>
        <v/>
      </c>
      <c r="P701" s="165" t="str">
        <f>IFERROR(+VLOOKUP(N701,インプットシート!$B:$Z,21,0),"")</f>
        <v/>
      </c>
      <c r="Q701">
        <v>196</v>
      </c>
      <c r="R701" s="165" t="str">
        <f t="shared" si="202"/>
        <v>3年目光熱水費196</v>
      </c>
      <c r="S701" s="165" t="str">
        <f>IFERROR(+VLOOKUP(R701,インプットシート!$B:$Z,25,0),"")</f>
        <v/>
      </c>
      <c r="T701" s="165" t="str">
        <f>IFERROR(+VLOOKUP(R701,インプットシート!$B:$Z,21,0),"")</f>
        <v/>
      </c>
      <c r="U701">
        <v>196</v>
      </c>
      <c r="V701" s="165" t="str">
        <f t="shared" si="203"/>
        <v>3年目備品購入費196</v>
      </c>
      <c r="W701" s="165" t="str">
        <f>IFERROR(+VLOOKUP(V701,インプットシート!$B:$Z,25,0),"")</f>
        <v/>
      </c>
      <c r="X701" s="165" t="str">
        <f>IFERROR(+VLOOKUP(V701,インプットシート!$B:$Z,21,0),"")</f>
        <v/>
      </c>
      <c r="Y701">
        <v>196</v>
      </c>
      <c r="Z701" s="165" t="str">
        <f t="shared" si="204"/>
        <v>3年目消耗品費196</v>
      </c>
      <c r="AA701" s="165" t="str">
        <f>IFERROR(+VLOOKUP(Z701,インプットシート!$B:$Z,25,0),"")</f>
        <v/>
      </c>
      <c r="AB701" s="165" t="str">
        <f>IFERROR(+VLOOKUP(Z701,インプットシート!$B:$Z,21,0),"")</f>
        <v/>
      </c>
      <c r="AC701">
        <v>196</v>
      </c>
      <c r="AD701" s="165" t="str">
        <f t="shared" si="205"/>
        <v>3年目借料損料196</v>
      </c>
      <c r="AE701" s="165" t="str">
        <f>IFERROR(+VLOOKUP(AD701,インプットシート!$B:$Z,25,0),"")</f>
        <v/>
      </c>
      <c r="AF701" s="165" t="str">
        <f>IFERROR(+VLOOKUP(AD701,インプットシート!$B:$Z,21,0),"")</f>
        <v/>
      </c>
      <c r="AG701">
        <v>196</v>
      </c>
      <c r="AH701" s="165" t="str">
        <f t="shared" si="206"/>
        <v>3年目印刷製本費196</v>
      </c>
      <c r="AI701" s="165" t="str">
        <f>IFERROR(+VLOOKUP(AH701,インプットシート!$B:$Z,25,0),"")</f>
        <v/>
      </c>
      <c r="AJ701" s="165" t="str">
        <f>IFERROR(+VLOOKUP(AH701,インプットシート!$B:$Z,21,0),"")</f>
        <v/>
      </c>
      <c r="AK701">
        <v>196</v>
      </c>
      <c r="AL701" s="165" t="str">
        <f t="shared" si="207"/>
        <v>3年目通信運搬費196</v>
      </c>
      <c r="AM701" s="165" t="str">
        <f>IFERROR(+VLOOKUP(AL701,インプットシート!$B:$Z,25,0),"")</f>
        <v/>
      </c>
      <c r="AN701" s="165" t="str">
        <f>IFERROR(+VLOOKUP(AL701,インプットシート!$B:$Z,21,0),"")</f>
        <v/>
      </c>
      <c r="AO701">
        <v>196</v>
      </c>
      <c r="AP701" s="165" t="str">
        <f t="shared" si="208"/>
        <v>3年目委託費196</v>
      </c>
      <c r="AQ701" s="165" t="str">
        <f>IFERROR(+VLOOKUP(AP701,インプットシート!$B:$Z,25,0),"")</f>
        <v/>
      </c>
      <c r="AR701" s="165" t="str">
        <f>IFERROR(+VLOOKUP(AP701,インプットシート!$B:$Z,21,0),"")</f>
        <v/>
      </c>
      <c r="AS701">
        <v>196</v>
      </c>
      <c r="AT701" s="165" t="str">
        <f t="shared" si="209"/>
        <v>3年目雑役務費196</v>
      </c>
      <c r="AU701" s="165" t="str">
        <f>IFERROR(+VLOOKUP(AT701,インプットシート!$B:$Z,25,0),"")</f>
        <v/>
      </c>
      <c r="AV701" s="165" t="str">
        <f>IFERROR(+VLOOKUP(AT701,インプットシート!$B:$Z,21,0),"")</f>
        <v/>
      </c>
      <c r="AW701">
        <v>196</v>
      </c>
      <c r="AX701" s="165" t="str">
        <f t="shared" si="210"/>
        <v>3年目保険料196</v>
      </c>
      <c r="AY701" s="165" t="str">
        <f>IFERROR(+VLOOKUP(AX701,インプットシート!$B:$Z,25,0),"")</f>
        <v/>
      </c>
      <c r="AZ701" s="165" t="str">
        <f>IFERROR(+VLOOKUP(AX701,インプットシート!$B:$Z,21,0),"")</f>
        <v/>
      </c>
      <c r="BA701">
        <v>196</v>
      </c>
      <c r="BB701" s="165" t="str">
        <f t="shared" si="211"/>
        <v>3年目その他の経費196</v>
      </c>
      <c r="BC701" s="165" t="str">
        <f>IFERROR(+VLOOKUP(BB701,インプットシート!$B:$Z,25,0),"")</f>
        <v/>
      </c>
      <c r="BD701" s="165" t="str">
        <f>IFERROR(+VLOOKUP(BB701,インプットシート!$B:$Z,21,0),"")</f>
        <v/>
      </c>
      <c r="BE701">
        <v>196</v>
      </c>
      <c r="BF701" s="165" t="str">
        <f t="shared" si="212"/>
        <v>3年目参加費収入196</v>
      </c>
      <c r="BG701" s="165" t="str">
        <f>IFERROR(+VLOOKUP(BF701,インプットシート!$B:$Z,25,0),"")</f>
        <v/>
      </c>
      <c r="BH701" s="165" t="str">
        <f>IFERROR(+VLOOKUP(BF701,インプットシート!$B:$Z,21,0),"")</f>
        <v/>
      </c>
      <c r="BI701">
        <v>196</v>
      </c>
      <c r="BJ701" s="165" t="str">
        <f t="shared" si="213"/>
        <v>3年目寄付金・協賛金収入196</v>
      </c>
      <c r="BK701" s="165" t="str">
        <f>IFERROR(+VLOOKUP(BJ701,インプットシート!$B:$Z,25,0),"")</f>
        <v/>
      </c>
      <c r="BL701" s="165" t="str">
        <f>IFERROR(+VLOOKUP(BJ701,インプットシート!$B:$Z,21,0),"")</f>
        <v/>
      </c>
      <c r="BM701">
        <v>196</v>
      </c>
      <c r="BN701" s="165" t="str">
        <f t="shared" si="214"/>
        <v>3年目一般会計繰入金196</v>
      </c>
      <c r="BO701" s="165" t="str">
        <f>IFERROR(+VLOOKUP(BN701,インプットシート!$B:$Z,25,0),"")</f>
        <v/>
      </c>
      <c r="BP701" s="165" t="str">
        <f>IFERROR(+VLOOKUP(BN701,インプットシート!$B:$Z,21,0),"")</f>
        <v/>
      </c>
      <c r="BQ701">
        <v>196</v>
      </c>
      <c r="BR701" s="165" t="str">
        <f t="shared" si="215"/>
        <v>3年目賃金（職員）196</v>
      </c>
      <c r="BS701" s="165" t="str">
        <f>IFERROR(+VLOOKUP(BR701,インプットシート!$B:$Z,25,0),"")</f>
        <v/>
      </c>
      <c r="BT701" s="165" t="str">
        <f>IFERROR(+VLOOKUP(BR701,インプットシート!$B:$Z,21,0),"")</f>
        <v/>
      </c>
    </row>
    <row r="702" spans="1:72">
      <c r="A702">
        <v>197</v>
      </c>
      <c r="B702" s="165" t="str">
        <f t="shared" si="198"/>
        <v>3年目謝金197</v>
      </c>
      <c r="C702" s="165" t="str">
        <f>IFERROR(+VLOOKUP(B702,インプットシート!$B:$Z,25,0),"")</f>
        <v/>
      </c>
      <c r="D702" s="165" t="str">
        <f>IFERROR(+VLOOKUP(B702,インプットシート!$B:$Z,21,0),"")</f>
        <v/>
      </c>
      <c r="E702">
        <v>197</v>
      </c>
      <c r="F702" s="165" t="str">
        <f t="shared" si="199"/>
        <v>3年目旅費197</v>
      </c>
      <c r="G702" s="165" t="str">
        <f>IFERROR(+VLOOKUP(F702,インプットシート!$B:$Z,25,0),"")</f>
        <v/>
      </c>
      <c r="H702" s="165" t="str">
        <f>IFERROR(+VLOOKUP(F702,インプットシート!$B:$Z,21,0),"")</f>
        <v/>
      </c>
      <c r="I702">
        <v>197</v>
      </c>
      <c r="J702" s="165" t="str">
        <f t="shared" si="200"/>
        <v>3年目賃金（アルバイト）197</v>
      </c>
      <c r="K702" s="165" t="str">
        <f>IFERROR(+VLOOKUP(J702,インプットシート!$B:$Z,25,0),"")</f>
        <v/>
      </c>
      <c r="L702" s="165" t="str">
        <f>IFERROR(+VLOOKUP(J702,インプットシート!$B:$Z,21,0),"")</f>
        <v/>
      </c>
      <c r="M702">
        <v>197</v>
      </c>
      <c r="N702" s="165" t="str">
        <f t="shared" si="201"/>
        <v>3年目家賃197</v>
      </c>
      <c r="O702" s="165" t="str">
        <f>IFERROR(+VLOOKUP(N702,インプットシート!$B:$Z,25,0),"")</f>
        <v/>
      </c>
      <c r="P702" s="165" t="str">
        <f>IFERROR(+VLOOKUP(N702,インプットシート!$B:$Z,21,0),"")</f>
        <v/>
      </c>
      <c r="Q702">
        <v>197</v>
      </c>
      <c r="R702" s="165" t="str">
        <f t="shared" si="202"/>
        <v>3年目光熱水費197</v>
      </c>
      <c r="S702" s="165" t="str">
        <f>IFERROR(+VLOOKUP(R702,インプットシート!$B:$Z,25,0),"")</f>
        <v/>
      </c>
      <c r="T702" s="165" t="str">
        <f>IFERROR(+VLOOKUP(R702,インプットシート!$B:$Z,21,0),"")</f>
        <v/>
      </c>
      <c r="U702">
        <v>197</v>
      </c>
      <c r="V702" s="165" t="str">
        <f t="shared" si="203"/>
        <v>3年目備品購入費197</v>
      </c>
      <c r="W702" s="165" t="str">
        <f>IFERROR(+VLOOKUP(V702,インプットシート!$B:$Z,25,0),"")</f>
        <v/>
      </c>
      <c r="X702" s="165" t="str">
        <f>IFERROR(+VLOOKUP(V702,インプットシート!$B:$Z,21,0),"")</f>
        <v/>
      </c>
      <c r="Y702">
        <v>197</v>
      </c>
      <c r="Z702" s="165" t="str">
        <f t="shared" si="204"/>
        <v>3年目消耗品費197</v>
      </c>
      <c r="AA702" s="165" t="str">
        <f>IFERROR(+VLOOKUP(Z702,インプットシート!$B:$Z,25,0),"")</f>
        <v/>
      </c>
      <c r="AB702" s="165" t="str">
        <f>IFERROR(+VLOOKUP(Z702,インプットシート!$B:$Z,21,0),"")</f>
        <v/>
      </c>
      <c r="AC702">
        <v>197</v>
      </c>
      <c r="AD702" s="165" t="str">
        <f t="shared" si="205"/>
        <v>3年目借料損料197</v>
      </c>
      <c r="AE702" s="165" t="str">
        <f>IFERROR(+VLOOKUP(AD702,インプットシート!$B:$Z,25,0),"")</f>
        <v/>
      </c>
      <c r="AF702" s="165" t="str">
        <f>IFERROR(+VLOOKUP(AD702,インプットシート!$B:$Z,21,0),"")</f>
        <v/>
      </c>
      <c r="AG702">
        <v>197</v>
      </c>
      <c r="AH702" s="165" t="str">
        <f t="shared" si="206"/>
        <v>3年目印刷製本費197</v>
      </c>
      <c r="AI702" s="165" t="str">
        <f>IFERROR(+VLOOKUP(AH702,インプットシート!$B:$Z,25,0),"")</f>
        <v/>
      </c>
      <c r="AJ702" s="165" t="str">
        <f>IFERROR(+VLOOKUP(AH702,インプットシート!$B:$Z,21,0),"")</f>
        <v/>
      </c>
      <c r="AK702">
        <v>197</v>
      </c>
      <c r="AL702" s="165" t="str">
        <f t="shared" si="207"/>
        <v>3年目通信運搬費197</v>
      </c>
      <c r="AM702" s="165" t="str">
        <f>IFERROR(+VLOOKUP(AL702,インプットシート!$B:$Z,25,0),"")</f>
        <v/>
      </c>
      <c r="AN702" s="165" t="str">
        <f>IFERROR(+VLOOKUP(AL702,インプットシート!$B:$Z,21,0),"")</f>
        <v/>
      </c>
      <c r="AO702">
        <v>197</v>
      </c>
      <c r="AP702" s="165" t="str">
        <f t="shared" si="208"/>
        <v>3年目委託費197</v>
      </c>
      <c r="AQ702" s="165" t="str">
        <f>IFERROR(+VLOOKUP(AP702,インプットシート!$B:$Z,25,0),"")</f>
        <v/>
      </c>
      <c r="AR702" s="165" t="str">
        <f>IFERROR(+VLOOKUP(AP702,インプットシート!$B:$Z,21,0),"")</f>
        <v/>
      </c>
      <c r="AS702">
        <v>197</v>
      </c>
      <c r="AT702" s="165" t="str">
        <f t="shared" si="209"/>
        <v>3年目雑役務費197</v>
      </c>
      <c r="AU702" s="165" t="str">
        <f>IFERROR(+VLOOKUP(AT702,インプットシート!$B:$Z,25,0),"")</f>
        <v/>
      </c>
      <c r="AV702" s="165" t="str">
        <f>IFERROR(+VLOOKUP(AT702,インプットシート!$B:$Z,21,0),"")</f>
        <v/>
      </c>
      <c r="AW702">
        <v>197</v>
      </c>
      <c r="AX702" s="165" t="str">
        <f t="shared" si="210"/>
        <v>3年目保険料197</v>
      </c>
      <c r="AY702" s="165" t="str">
        <f>IFERROR(+VLOOKUP(AX702,インプットシート!$B:$Z,25,0),"")</f>
        <v/>
      </c>
      <c r="AZ702" s="165" t="str">
        <f>IFERROR(+VLOOKUP(AX702,インプットシート!$B:$Z,21,0),"")</f>
        <v/>
      </c>
      <c r="BA702">
        <v>197</v>
      </c>
      <c r="BB702" s="165" t="str">
        <f t="shared" si="211"/>
        <v>3年目その他の経費197</v>
      </c>
      <c r="BC702" s="165" t="str">
        <f>IFERROR(+VLOOKUP(BB702,インプットシート!$B:$Z,25,0),"")</f>
        <v/>
      </c>
      <c r="BD702" s="165" t="str">
        <f>IFERROR(+VLOOKUP(BB702,インプットシート!$B:$Z,21,0),"")</f>
        <v/>
      </c>
      <c r="BE702">
        <v>197</v>
      </c>
      <c r="BF702" s="165" t="str">
        <f t="shared" si="212"/>
        <v>3年目参加費収入197</v>
      </c>
      <c r="BG702" s="165" t="str">
        <f>IFERROR(+VLOOKUP(BF702,インプットシート!$B:$Z,25,0),"")</f>
        <v/>
      </c>
      <c r="BH702" s="165" t="str">
        <f>IFERROR(+VLOOKUP(BF702,インプットシート!$B:$Z,21,0),"")</f>
        <v/>
      </c>
      <c r="BI702">
        <v>197</v>
      </c>
      <c r="BJ702" s="165" t="str">
        <f t="shared" si="213"/>
        <v>3年目寄付金・協賛金収入197</v>
      </c>
      <c r="BK702" s="165" t="str">
        <f>IFERROR(+VLOOKUP(BJ702,インプットシート!$B:$Z,25,0),"")</f>
        <v/>
      </c>
      <c r="BL702" s="165" t="str">
        <f>IFERROR(+VLOOKUP(BJ702,インプットシート!$B:$Z,21,0),"")</f>
        <v/>
      </c>
      <c r="BM702">
        <v>197</v>
      </c>
      <c r="BN702" s="165" t="str">
        <f t="shared" si="214"/>
        <v>3年目一般会計繰入金197</v>
      </c>
      <c r="BO702" s="165" t="str">
        <f>IFERROR(+VLOOKUP(BN702,インプットシート!$B:$Z,25,0),"")</f>
        <v/>
      </c>
      <c r="BP702" s="165" t="str">
        <f>IFERROR(+VLOOKUP(BN702,インプットシート!$B:$Z,21,0),"")</f>
        <v/>
      </c>
      <c r="BQ702">
        <v>197</v>
      </c>
      <c r="BR702" s="165" t="str">
        <f t="shared" si="215"/>
        <v>3年目賃金（職員）197</v>
      </c>
      <c r="BS702" s="165" t="str">
        <f>IFERROR(+VLOOKUP(BR702,インプットシート!$B:$Z,25,0),"")</f>
        <v/>
      </c>
      <c r="BT702" s="165" t="str">
        <f>IFERROR(+VLOOKUP(BR702,インプットシート!$B:$Z,21,0),"")</f>
        <v/>
      </c>
    </row>
    <row r="703" spans="1:72">
      <c r="A703">
        <v>198</v>
      </c>
      <c r="B703" s="165" t="str">
        <f t="shared" si="198"/>
        <v>3年目謝金198</v>
      </c>
      <c r="C703" s="165" t="str">
        <f>IFERROR(+VLOOKUP(B703,インプットシート!$B:$Z,25,0),"")</f>
        <v/>
      </c>
      <c r="D703" s="165" t="str">
        <f>IFERROR(+VLOOKUP(B703,インプットシート!$B:$Z,21,0),"")</f>
        <v/>
      </c>
      <c r="E703">
        <v>198</v>
      </c>
      <c r="F703" s="165" t="str">
        <f t="shared" si="199"/>
        <v>3年目旅費198</v>
      </c>
      <c r="G703" s="165" t="str">
        <f>IFERROR(+VLOOKUP(F703,インプットシート!$B:$Z,25,0),"")</f>
        <v/>
      </c>
      <c r="H703" s="165" t="str">
        <f>IFERROR(+VLOOKUP(F703,インプットシート!$B:$Z,21,0),"")</f>
        <v/>
      </c>
      <c r="I703">
        <v>198</v>
      </c>
      <c r="J703" s="165" t="str">
        <f t="shared" si="200"/>
        <v>3年目賃金（アルバイト）198</v>
      </c>
      <c r="K703" s="165" t="str">
        <f>IFERROR(+VLOOKUP(J703,インプットシート!$B:$Z,25,0),"")</f>
        <v/>
      </c>
      <c r="L703" s="165" t="str">
        <f>IFERROR(+VLOOKUP(J703,インプットシート!$B:$Z,21,0),"")</f>
        <v/>
      </c>
      <c r="M703">
        <v>198</v>
      </c>
      <c r="N703" s="165" t="str">
        <f t="shared" si="201"/>
        <v>3年目家賃198</v>
      </c>
      <c r="O703" s="165" t="str">
        <f>IFERROR(+VLOOKUP(N703,インプットシート!$B:$Z,25,0),"")</f>
        <v/>
      </c>
      <c r="P703" s="165" t="str">
        <f>IFERROR(+VLOOKUP(N703,インプットシート!$B:$Z,21,0),"")</f>
        <v/>
      </c>
      <c r="Q703">
        <v>198</v>
      </c>
      <c r="R703" s="165" t="str">
        <f t="shared" si="202"/>
        <v>3年目光熱水費198</v>
      </c>
      <c r="S703" s="165" t="str">
        <f>IFERROR(+VLOOKUP(R703,インプットシート!$B:$Z,25,0),"")</f>
        <v/>
      </c>
      <c r="T703" s="165" t="str">
        <f>IFERROR(+VLOOKUP(R703,インプットシート!$B:$Z,21,0),"")</f>
        <v/>
      </c>
      <c r="U703">
        <v>198</v>
      </c>
      <c r="V703" s="165" t="str">
        <f t="shared" si="203"/>
        <v>3年目備品購入費198</v>
      </c>
      <c r="W703" s="165" t="str">
        <f>IFERROR(+VLOOKUP(V703,インプットシート!$B:$Z,25,0),"")</f>
        <v/>
      </c>
      <c r="X703" s="165" t="str">
        <f>IFERROR(+VLOOKUP(V703,インプットシート!$B:$Z,21,0),"")</f>
        <v/>
      </c>
      <c r="Y703">
        <v>198</v>
      </c>
      <c r="Z703" s="165" t="str">
        <f t="shared" si="204"/>
        <v>3年目消耗品費198</v>
      </c>
      <c r="AA703" s="165" t="str">
        <f>IFERROR(+VLOOKUP(Z703,インプットシート!$B:$Z,25,0),"")</f>
        <v/>
      </c>
      <c r="AB703" s="165" t="str">
        <f>IFERROR(+VLOOKUP(Z703,インプットシート!$B:$Z,21,0),"")</f>
        <v/>
      </c>
      <c r="AC703">
        <v>198</v>
      </c>
      <c r="AD703" s="165" t="str">
        <f t="shared" si="205"/>
        <v>3年目借料損料198</v>
      </c>
      <c r="AE703" s="165" t="str">
        <f>IFERROR(+VLOOKUP(AD703,インプットシート!$B:$Z,25,0),"")</f>
        <v/>
      </c>
      <c r="AF703" s="165" t="str">
        <f>IFERROR(+VLOOKUP(AD703,インプットシート!$B:$Z,21,0),"")</f>
        <v/>
      </c>
      <c r="AG703">
        <v>198</v>
      </c>
      <c r="AH703" s="165" t="str">
        <f t="shared" si="206"/>
        <v>3年目印刷製本費198</v>
      </c>
      <c r="AI703" s="165" t="str">
        <f>IFERROR(+VLOOKUP(AH703,インプットシート!$B:$Z,25,0),"")</f>
        <v/>
      </c>
      <c r="AJ703" s="165" t="str">
        <f>IFERROR(+VLOOKUP(AH703,インプットシート!$B:$Z,21,0),"")</f>
        <v/>
      </c>
      <c r="AK703">
        <v>198</v>
      </c>
      <c r="AL703" s="165" t="str">
        <f t="shared" si="207"/>
        <v>3年目通信運搬費198</v>
      </c>
      <c r="AM703" s="165" t="str">
        <f>IFERROR(+VLOOKUP(AL703,インプットシート!$B:$Z,25,0),"")</f>
        <v/>
      </c>
      <c r="AN703" s="165" t="str">
        <f>IFERROR(+VLOOKUP(AL703,インプットシート!$B:$Z,21,0),"")</f>
        <v/>
      </c>
      <c r="AO703">
        <v>198</v>
      </c>
      <c r="AP703" s="165" t="str">
        <f t="shared" si="208"/>
        <v>3年目委託費198</v>
      </c>
      <c r="AQ703" s="165" t="str">
        <f>IFERROR(+VLOOKUP(AP703,インプットシート!$B:$Z,25,0),"")</f>
        <v/>
      </c>
      <c r="AR703" s="165" t="str">
        <f>IFERROR(+VLOOKUP(AP703,インプットシート!$B:$Z,21,0),"")</f>
        <v/>
      </c>
      <c r="AS703">
        <v>198</v>
      </c>
      <c r="AT703" s="165" t="str">
        <f t="shared" si="209"/>
        <v>3年目雑役務費198</v>
      </c>
      <c r="AU703" s="165" t="str">
        <f>IFERROR(+VLOOKUP(AT703,インプットシート!$B:$Z,25,0),"")</f>
        <v/>
      </c>
      <c r="AV703" s="165" t="str">
        <f>IFERROR(+VLOOKUP(AT703,インプットシート!$B:$Z,21,0),"")</f>
        <v/>
      </c>
      <c r="AW703">
        <v>198</v>
      </c>
      <c r="AX703" s="165" t="str">
        <f t="shared" si="210"/>
        <v>3年目保険料198</v>
      </c>
      <c r="AY703" s="165" t="str">
        <f>IFERROR(+VLOOKUP(AX703,インプットシート!$B:$Z,25,0),"")</f>
        <v/>
      </c>
      <c r="AZ703" s="165" t="str">
        <f>IFERROR(+VLOOKUP(AX703,インプットシート!$B:$Z,21,0),"")</f>
        <v/>
      </c>
      <c r="BA703">
        <v>198</v>
      </c>
      <c r="BB703" s="165" t="str">
        <f t="shared" si="211"/>
        <v>3年目その他の経費198</v>
      </c>
      <c r="BC703" s="165" t="str">
        <f>IFERROR(+VLOOKUP(BB703,インプットシート!$B:$Z,25,0),"")</f>
        <v/>
      </c>
      <c r="BD703" s="165" t="str">
        <f>IFERROR(+VLOOKUP(BB703,インプットシート!$B:$Z,21,0),"")</f>
        <v/>
      </c>
      <c r="BE703">
        <v>198</v>
      </c>
      <c r="BF703" s="165" t="str">
        <f t="shared" si="212"/>
        <v>3年目参加費収入198</v>
      </c>
      <c r="BG703" s="165" t="str">
        <f>IFERROR(+VLOOKUP(BF703,インプットシート!$B:$Z,25,0),"")</f>
        <v/>
      </c>
      <c r="BH703" s="165" t="str">
        <f>IFERROR(+VLOOKUP(BF703,インプットシート!$B:$Z,21,0),"")</f>
        <v/>
      </c>
      <c r="BI703">
        <v>198</v>
      </c>
      <c r="BJ703" s="165" t="str">
        <f t="shared" si="213"/>
        <v>3年目寄付金・協賛金収入198</v>
      </c>
      <c r="BK703" s="165" t="str">
        <f>IFERROR(+VLOOKUP(BJ703,インプットシート!$B:$Z,25,0),"")</f>
        <v/>
      </c>
      <c r="BL703" s="165" t="str">
        <f>IFERROR(+VLOOKUP(BJ703,インプットシート!$B:$Z,21,0),"")</f>
        <v/>
      </c>
      <c r="BM703">
        <v>198</v>
      </c>
      <c r="BN703" s="165" t="str">
        <f t="shared" si="214"/>
        <v>3年目一般会計繰入金198</v>
      </c>
      <c r="BO703" s="165" t="str">
        <f>IFERROR(+VLOOKUP(BN703,インプットシート!$B:$Z,25,0),"")</f>
        <v/>
      </c>
      <c r="BP703" s="165" t="str">
        <f>IFERROR(+VLOOKUP(BN703,インプットシート!$B:$Z,21,0),"")</f>
        <v/>
      </c>
      <c r="BQ703">
        <v>198</v>
      </c>
      <c r="BR703" s="165" t="str">
        <f t="shared" si="215"/>
        <v>3年目賃金（職員）198</v>
      </c>
      <c r="BS703" s="165" t="str">
        <f>IFERROR(+VLOOKUP(BR703,インプットシート!$B:$Z,25,0),"")</f>
        <v/>
      </c>
      <c r="BT703" s="165" t="str">
        <f>IFERROR(+VLOOKUP(BR703,インプットシート!$B:$Z,21,0),"")</f>
        <v/>
      </c>
    </row>
    <row r="704" spans="1:72">
      <c r="A704">
        <v>199</v>
      </c>
      <c r="B704" s="165" t="str">
        <f t="shared" si="198"/>
        <v>3年目謝金199</v>
      </c>
      <c r="C704" s="165" t="str">
        <f>IFERROR(+VLOOKUP(B704,インプットシート!$B:$Z,25,0),"")</f>
        <v/>
      </c>
      <c r="D704" s="165" t="str">
        <f>IFERROR(+VLOOKUP(B704,インプットシート!$B:$Z,21,0),"")</f>
        <v/>
      </c>
      <c r="E704">
        <v>199</v>
      </c>
      <c r="F704" s="165" t="str">
        <f t="shared" si="199"/>
        <v>3年目旅費199</v>
      </c>
      <c r="G704" s="165" t="str">
        <f>IFERROR(+VLOOKUP(F704,インプットシート!$B:$Z,25,0),"")</f>
        <v/>
      </c>
      <c r="H704" s="165" t="str">
        <f>IFERROR(+VLOOKUP(F704,インプットシート!$B:$Z,21,0),"")</f>
        <v/>
      </c>
      <c r="I704">
        <v>199</v>
      </c>
      <c r="J704" s="165" t="str">
        <f t="shared" si="200"/>
        <v>3年目賃金（アルバイト）199</v>
      </c>
      <c r="K704" s="165" t="str">
        <f>IFERROR(+VLOOKUP(J704,インプットシート!$B:$Z,25,0),"")</f>
        <v/>
      </c>
      <c r="L704" s="165" t="str">
        <f>IFERROR(+VLOOKUP(J704,インプットシート!$B:$Z,21,0),"")</f>
        <v/>
      </c>
      <c r="M704">
        <v>199</v>
      </c>
      <c r="N704" s="165" t="str">
        <f t="shared" si="201"/>
        <v>3年目家賃199</v>
      </c>
      <c r="O704" s="165" t="str">
        <f>IFERROR(+VLOOKUP(N704,インプットシート!$B:$Z,25,0),"")</f>
        <v/>
      </c>
      <c r="P704" s="165" t="str">
        <f>IFERROR(+VLOOKUP(N704,インプットシート!$B:$Z,21,0),"")</f>
        <v/>
      </c>
      <c r="Q704">
        <v>199</v>
      </c>
      <c r="R704" s="165" t="str">
        <f t="shared" si="202"/>
        <v>3年目光熱水費199</v>
      </c>
      <c r="S704" s="165" t="str">
        <f>IFERROR(+VLOOKUP(R704,インプットシート!$B:$Z,25,0),"")</f>
        <v/>
      </c>
      <c r="T704" s="165" t="str">
        <f>IFERROR(+VLOOKUP(R704,インプットシート!$B:$Z,21,0),"")</f>
        <v/>
      </c>
      <c r="U704">
        <v>199</v>
      </c>
      <c r="V704" s="165" t="str">
        <f t="shared" si="203"/>
        <v>3年目備品購入費199</v>
      </c>
      <c r="W704" s="165" t="str">
        <f>IFERROR(+VLOOKUP(V704,インプットシート!$B:$Z,25,0),"")</f>
        <v/>
      </c>
      <c r="X704" s="165" t="str">
        <f>IFERROR(+VLOOKUP(V704,インプットシート!$B:$Z,21,0),"")</f>
        <v/>
      </c>
      <c r="Y704">
        <v>199</v>
      </c>
      <c r="Z704" s="165" t="str">
        <f t="shared" si="204"/>
        <v>3年目消耗品費199</v>
      </c>
      <c r="AA704" s="165" t="str">
        <f>IFERROR(+VLOOKUP(Z704,インプットシート!$B:$Z,25,0),"")</f>
        <v/>
      </c>
      <c r="AB704" s="165" t="str">
        <f>IFERROR(+VLOOKUP(Z704,インプットシート!$B:$Z,21,0),"")</f>
        <v/>
      </c>
      <c r="AC704">
        <v>199</v>
      </c>
      <c r="AD704" s="165" t="str">
        <f t="shared" si="205"/>
        <v>3年目借料損料199</v>
      </c>
      <c r="AE704" s="165" t="str">
        <f>IFERROR(+VLOOKUP(AD704,インプットシート!$B:$Z,25,0),"")</f>
        <v/>
      </c>
      <c r="AF704" s="165" t="str">
        <f>IFERROR(+VLOOKUP(AD704,インプットシート!$B:$Z,21,0),"")</f>
        <v/>
      </c>
      <c r="AG704">
        <v>199</v>
      </c>
      <c r="AH704" s="165" t="str">
        <f t="shared" si="206"/>
        <v>3年目印刷製本費199</v>
      </c>
      <c r="AI704" s="165" t="str">
        <f>IFERROR(+VLOOKUP(AH704,インプットシート!$B:$Z,25,0),"")</f>
        <v/>
      </c>
      <c r="AJ704" s="165" t="str">
        <f>IFERROR(+VLOOKUP(AH704,インプットシート!$B:$Z,21,0),"")</f>
        <v/>
      </c>
      <c r="AK704">
        <v>199</v>
      </c>
      <c r="AL704" s="165" t="str">
        <f t="shared" si="207"/>
        <v>3年目通信運搬費199</v>
      </c>
      <c r="AM704" s="165" t="str">
        <f>IFERROR(+VLOOKUP(AL704,インプットシート!$B:$Z,25,0),"")</f>
        <v/>
      </c>
      <c r="AN704" s="165" t="str">
        <f>IFERROR(+VLOOKUP(AL704,インプットシート!$B:$Z,21,0),"")</f>
        <v/>
      </c>
      <c r="AO704">
        <v>199</v>
      </c>
      <c r="AP704" s="165" t="str">
        <f t="shared" si="208"/>
        <v>3年目委託費199</v>
      </c>
      <c r="AQ704" s="165" t="str">
        <f>IFERROR(+VLOOKUP(AP704,インプットシート!$B:$Z,25,0),"")</f>
        <v/>
      </c>
      <c r="AR704" s="165" t="str">
        <f>IFERROR(+VLOOKUP(AP704,インプットシート!$B:$Z,21,0),"")</f>
        <v/>
      </c>
      <c r="AS704">
        <v>199</v>
      </c>
      <c r="AT704" s="165" t="str">
        <f t="shared" si="209"/>
        <v>3年目雑役務費199</v>
      </c>
      <c r="AU704" s="165" t="str">
        <f>IFERROR(+VLOOKUP(AT704,インプットシート!$B:$Z,25,0),"")</f>
        <v/>
      </c>
      <c r="AV704" s="165" t="str">
        <f>IFERROR(+VLOOKUP(AT704,インプットシート!$B:$Z,21,0),"")</f>
        <v/>
      </c>
      <c r="AW704">
        <v>199</v>
      </c>
      <c r="AX704" s="165" t="str">
        <f t="shared" si="210"/>
        <v>3年目保険料199</v>
      </c>
      <c r="AY704" s="165" t="str">
        <f>IFERROR(+VLOOKUP(AX704,インプットシート!$B:$Z,25,0),"")</f>
        <v/>
      </c>
      <c r="AZ704" s="165" t="str">
        <f>IFERROR(+VLOOKUP(AX704,インプットシート!$B:$Z,21,0),"")</f>
        <v/>
      </c>
      <c r="BA704">
        <v>199</v>
      </c>
      <c r="BB704" s="165" t="str">
        <f t="shared" si="211"/>
        <v>3年目その他の経費199</v>
      </c>
      <c r="BC704" s="165" t="str">
        <f>IFERROR(+VLOOKUP(BB704,インプットシート!$B:$Z,25,0),"")</f>
        <v/>
      </c>
      <c r="BD704" s="165" t="str">
        <f>IFERROR(+VLOOKUP(BB704,インプットシート!$B:$Z,21,0),"")</f>
        <v/>
      </c>
      <c r="BE704">
        <v>199</v>
      </c>
      <c r="BF704" s="165" t="str">
        <f t="shared" si="212"/>
        <v>3年目参加費収入199</v>
      </c>
      <c r="BG704" s="165" t="str">
        <f>IFERROR(+VLOOKUP(BF704,インプットシート!$B:$Z,25,0),"")</f>
        <v/>
      </c>
      <c r="BH704" s="165" t="str">
        <f>IFERROR(+VLOOKUP(BF704,インプットシート!$B:$Z,21,0),"")</f>
        <v/>
      </c>
      <c r="BI704">
        <v>199</v>
      </c>
      <c r="BJ704" s="165" t="str">
        <f t="shared" si="213"/>
        <v>3年目寄付金・協賛金収入199</v>
      </c>
      <c r="BK704" s="165" t="str">
        <f>IFERROR(+VLOOKUP(BJ704,インプットシート!$B:$Z,25,0),"")</f>
        <v/>
      </c>
      <c r="BL704" s="165" t="str">
        <f>IFERROR(+VLOOKUP(BJ704,インプットシート!$B:$Z,21,0),"")</f>
        <v/>
      </c>
      <c r="BM704">
        <v>199</v>
      </c>
      <c r="BN704" s="165" t="str">
        <f t="shared" si="214"/>
        <v>3年目一般会計繰入金199</v>
      </c>
      <c r="BO704" s="165" t="str">
        <f>IFERROR(+VLOOKUP(BN704,インプットシート!$B:$Z,25,0),"")</f>
        <v/>
      </c>
      <c r="BP704" s="165" t="str">
        <f>IFERROR(+VLOOKUP(BN704,インプットシート!$B:$Z,21,0),"")</f>
        <v/>
      </c>
      <c r="BQ704">
        <v>199</v>
      </c>
      <c r="BR704" s="165" t="str">
        <f t="shared" si="215"/>
        <v>3年目賃金（職員）199</v>
      </c>
      <c r="BS704" s="165" t="str">
        <f>IFERROR(+VLOOKUP(BR704,インプットシート!$B:$Z,25,0),"")</f>
        <v/>
      </c>
      <c r="BT704" s="165" t="str">
        <f>IFERROR(+VLOOKUP(BR704,インプットシート!$B:$Z,21,0),"")</f>
        <v/>
      </c>
    </row>
    <row r="705" spans="1:72">
      <c r="A705">
        <v>200</v>
      </c>
      <c r="B705" s="165" t="str">
        <f t="shared" si="198"/>
        <v>3年目謝金200</v>
      </c>
      <c r="C705" s="165" t="str">
        <f>IFERROR(+VLOOKUP(B705,インプットシート!$B:$Z,25,0),"")</f>
        <v/>
      </c>
      <c r="D705" s="165" t="str">
        <f>IFERROR(+VLOOKUP(B705,インプットシート!$B:$Z,21,0),"")</f>
        <v/>
      </c>
      <c r="E705">
        <v>200</v>
      </c>
      <c r="F705" s="165" t="str">
        <f t="shared" si="199"/>
        <v>3年目旅費200</v>
      </c>
      <c r="G705" s="165" t="str">
        <f>IFERROR(+VLOOKUP(F705,インプットシート!$B:$Z,25,0),"")</f>
        <v/>
      </c>
      <c r="H705" s="165" t="str">
        <f>IFERROR(+VLOOKUP(F705,インプットシート!$B:$Z,21,0),"")</f>
        <v/>
      </c>
      <c r="I705">
        <v>200</v>
      </c>
      <c r="J705" s="165" t="str">
        <f t="shared" si="200"/>
        <v>3年目賃金（アルバイト）200</v>
      </c>
      <c r="K705" s="165" t="str">
        <f>IFERROR(+VLOOKUP(J705,インプットシート!$B:$Z,25,0),"")</f>
        <v/>
      </c>
      <c r="L705" s="165" t="str">
        <f>IFERROR(+VLOOKUP(J705,インプットシート!$B:$Z,21,0),"")</f>
        <v/>
      </c>
      <c r="M705">
        <v>200</v>
      </c>
      <c r="N705" s="165" t="str">
        <f t="shared" si="201"/>
        <v>3年目家賃200</v>
      </c>
      <c r="O705" s="165" t="str">
        <f>IFERROR(+VLOOKUP(N705,インプットシート!$B:$Z,25,0),"")</f>
        <v/>
      </c>
      <c r="P705" s="165" t="str">
        <f>IFERROR(+VLOOKUP(N705,インプットシート!$B:$Z,21,0),"")</f>
        <v/>
      </c>
      <c r="Q705">
        <v>200</v>
      </c>
      <c r="R705" s="165" t="str">
        <f t="shared" si="202"/>
        <v>3年目光熱水費200</v>
      </c>
      <c r="S705" s="165" t="str">
        <f>IFERROR(+VLOOKUP(R705,インプットシート!$B:$Z,25,0),"")</f>
        <v/>
      </c>
      <c r="T705" s="165" t="str">
        <f>IFERROR(+VLOOKUP(R705,インプットシート!$B:$Z,21,0),"")</f>
        <v/>
      </c>
      <c r="U705">
        <v>200</v>
      </c>
      <c r="V705" s="165" t="str">
        <f t="shared" si="203"/>
        <v>3年目備品購入費200</v>
      </c>
      <c r="W705" s="165" t="str">
        <f>IFERROR(+VLOOKUP(V705,インプットシート!$B:$Z,25,0),"")</f>
        <v/>
      </c>
      <c r="X705" s="165" t="str">
        <f>IFERROR(+VLOOKUP(V705,インプットシート!$B:$Z,21,0),"")</f>
        <v/>
      </c>
      <c r="Y705">
        <v>200</v>
      </c>
      <c r="Z705" s="165" t="str">
        <f t="shared" si="204"/>
        <v>3年目消耗品費200</v>
      </c>
      <c r="AA705" s="165" t="str">
        <f>IFERROR(+VLOOKUP(Z705,インプットシート!$B:$Z,25,0),"")</f>
        <v/>
      </c>
      <c r="AB705" s="165" t="str">
        <f>IFERROR(+VLOOKUP(Z705,インプットシート!$B:$Z,21,0),"")</f>
        <v/>
      </c>
      <c r="AC705">
        <v>200</v>
      </c>
      <c r="AD705" s="165" t="str">
        <f t="shared" si="205"/>
        <v>3年目借料損料200</v>
      </c>
      <c r="AE705" s="165" t="str">
        <f>IFERROR(+VLOOKUP(AD705,インプットシート!$B:$Z,25,0),"")</f>
        <v/>
      </c>
      <c r="AF705" s="165" t="str">
        <f>IFERROR(+VLOOKUP(AD705,インプットシート!$B:$Z,21,0),"")</f>
        <v/>
      </c>
      <c r="AG705">
        <v>200</v>
      </c>
      <c r="AH705" s="165" t="str">
        <f t="shared" si="206"/>
        <v>3年目印刷製本費200</v>
      </c>
      <c r="AI705" s="165" t="str">
        <f>IFERROR(+VLOOKUP(AH705,インプットシート!$B:$Z,25,0),"")</f>
        <v/>
      </c>
      <c r="AJ705" s="165" t="str">
        <f>IFERROR(+VLOOKUP(AH705,インプットシート!$B:$Z,21,0),"")</f>
        <v/>
      </c>
      <c r="AK705">
        <v>200</v>
      </c>
      <c r="AL705" s="165" t="str">
        <f t="shared" si="207"/>
        <v>3年目通信運搬費200</v>
      </c>
      <c r="AM705" s="165" t="str">
        <f>IFERROR(+VLOOKUP(AL705,インプットシート!$B:$Z,25,0),"")</f>
        <v/>
      </c>
      <c r="AN705" s="165" t="str">
        <f>IFERROR(+VLOOKUP(AL705,インプットシート!$B:$Z,21,0),"")</f>
        <v/>
      </c>
      <c r="AO705">
        <v>200</v>
      </c>
      <c r="AP705" s="165" t="str">
        <f t="shared" si="208"/>
        <v>3年目委託費200</v>
      </c>
      <c r="AQ705" s="165" t="str">
        <f>IFERROR(+VLOOKUP(AP705,インプットシート!$B:$Z,25,0),"")</f>
        <v/>
      </c>
      <c r="AR705" s="165" t="str">
        <f>IFERROR(+VLOOKUP(AP705,インプットシート!$B:$Z,21,0),"")</f>
        <v/>
      </c>
      <c r="AS705">
        <v>200</v>
      </c>
      <c r="AT705" s="165" t="str">
        <f t="shared" si="209"/>
        <v>3年目雑役務費200</v>
      </c>
      <c r="AU705" s="165" t="str">
        <f>IFERROR(+VLOOKUP(AT705,インプットシート!$B:$Z,25,0),"")</f>
        <v/>
      </c>
      <c r="AV705" s="165" t="str">
        <f>IFERROR(+VLOOKUP(AT705,インプットシート!$B:$Z,21,0),"")</f>
        <v/>
      </c>
      <c r="AW705">
        <v>200</v>
      </c>
      <c r="AX705" s="165" t="str">
        <f t="shared" si="210"/>
        <v>3年目保険料200</v>
      </c>
      <c r="AY705" s="165" t="str">
        <f>IFERROR(+VLOOKUP(AX705,インプットシート!$B:$Z,25,0),"")</f>
        <v/>
      </c>
      <c r="AZ705" s="165" t="str">
        <f>IFERROR(+VLOOKUP(AX705,インプットシート!$B:$Z,21,0),"")</f>
        <v/>
      </c>
      <c r="BA705">
        <v>200</v>
      </c>
      <c r="BB705" s="165" t="str">
        <f t="shared" si="211"/>
        <v>3年目その他の経費200</v>
      </c>
      <c r="BC705" s="165" t="str">
        <f>IFERROR(+VLOOKUP(BB705,インプットシート!$B:$Z,25,0),"")</f>
        <v/>
      </c>
      <c r="BD705" s="165" t="str">
        <f>IFERROR(+VLOOKUP(BB705,インプットシート!$B:$Z,21,0),"")</f>
        <v/>
      </c>
      <c r="BE705">
        <v>200</v>
      </c>
      <c r="BF705" s="165" t="str">
        <f t="shared" si="212"/>
        <v>3年目参加費収入200</v>
      </c>
      <c r="BG705" s="165" t="str">
        <f>IFERROR(+VLOOKUP(BF705,インプットシート!$B:$Z,25,0),"")</f>
        <v/>
      </c>
      <c r="BH705" s="165" t="str">
        <f>IFERROR(+VLOOKUP(BF705,インプットシート!$B:$Z,21,0),"")</f>
        <v/>
      </c>
      <c r="BI705">
        <v>200</v>
      </c>
      <c r="BJ705" s="165" t="str">
        <f t="shared" si="213"/>
        <v>3年目寄付金・協賛金収入200</v>
      </c>
      <c r="BK705" s="165" t="str">
        <f>IFERROR(+VLOOKUP(BJ705,インプットシート!$B:$Z,25,0),"")</f>
        <v/>
      </c>
      <c r="BL705" s="165" t="str">
        <f>IFERROR(+VLOOKUP(BJ705,インプットシート!$B:$Z,21,0),"")</f>
        <v/>
      </c>
      <c r="BM705">
        <v>200</v>
      </c>
      <c r="BN705" s="165" t="str">
        <f t="shared" si="214"/>
        <v>3年目一般会計繰入金200</v>
      </c>
      <c r="BO705" s="165" t="str">
        <f>IFERROR(+VLOOKUP(BN705,インプットシート!$B:$Z,25,0),"")</f>
        <v/>
      </c>
      <c r="BP705" s="165" t="str">
        <f>IFERROR(+VLOOKUP(BN705,インプットシート!$B:$Z,21,0),"")</f>
        <v/>
      </c>
      <c r="BQ705">
        <v>200</v>
      </c>
      <c r="BR705" s="165" t="str">
        <f t="shared" si="215"/>
        <v>3年目賃金（職員）200</v>
      </c>
      <c r="BS705" s="165" t="str">
        <f>IFERROR(+VLOOKUP(BR705,インプットシート!$B:$Z,25,0),"")</f>
        <v/>
      </c>
      <c r="BT705" s="165" t="str">
        <f>IFERROR(+VLOOKUP(BR705,インプットシート!$B:$Z,21,0),"")</f>
        <v/>
      </c>
    </row>
    <row r="706" spans="1:72">
      <c r="A706">
        <v>201</v>
      </c>
      <c r="B706" s="165" t="str">
        <f t="shared" si="198"/>
        <v>3年目謝金201</v>
      </c>
      <c r="C706" s="165" t="str">
        <f>IFERROR(+VLOOKUP(B706,インプットシート!$B:$Z,25,0),"")</f>
        <v/>
      </c>
      <c r="D706" s="165" t="str">
        <f>IFERROR(+VLOOKUP(B706,インプットシート!$B:$Z,21,0),"")</f>
        <v/>
      </c>
      <c r="E706">
        <v>201</v>
      </c>
      <c r="F706" s="165" t="str">
        <f t="shared" si="199"/>
        <v>3年目旅費201</v>
      </c>
      <c r="G706" s="165" t="str">
        <f>IFERROR(+VLOOKUP(F706,インプットシート!$B:$Z,25,0),"")</f>
        <v/>
      </c>
      <c r="H706" s="165" t="str">
        <f>IFERROR(+VLOOKUP(F706,インプットシート!$B:$Z,21,0),"")</f>
        <v/>
      </c>
      <c r="I706">
        <v>201</v>
      </c>
      <c r="J706" s="165" t="str">
        <f t="shared" si="200"/>
        <v>3年目賃金（アルバイト）201</v>
      </c>
      <c r="K706" s="165" t="str">
        <f>IFERROR(+VLOOKUP(J706,インプットシート!$B:$Z,25,0),"")</f>
        <v/>
      </c>
      <c r="L706" s="165" t="str">
        <f>IFERROR(+VLOOKUP(J706,インプットシート!$B:$Z,21,0),"")</f>
        <v/>
      </c>
      <c r="M706">
        <v>201</v>
      </c>
      <c r="N706" s="165" t="str">
        <f t="shared" si="201"/>
        <v>3年目家賃201</v>
      </c>
      <c r="O706" s="165" t="str">
        <f>IFERROR(+VLOOKUP(N706,インプットシート!$B:$Z,25,0),"")</f>
        <v/>
      </c>
      <c r="P706" s="165" t="str">
        <f>IFERROR(+VLOOKUP(N706,インプットシート!$B:$Z,21,0),"")</f>
        <v/>
      </c>
      <c r="Q706">
        <v>201</v>
      </c>
      <c r="R706" s="165" t="str">
        <f t="shared" si="202"/>
        <v>3年目光熱水費201</v>
      </c>
      <c r="S706" s="165" t="str">
        <f>IFERROR(+VLOOKUP(R706,インプットシート!$B:$Z,25,0),"")</f>
        <v/>
      </c>
      <c r="T706" s="165" t="str">
        <f>IFERROR(+VLOOKUP(R706,インプットシート!$B:$Z,21,0),"")</f>
        <v/>
      </c>
      <c r="U706">
        <v>201</v>
      </c>
      <c r="V706" s="165" t="str">
        <f t="shared" si="203"/>
        <v>3年目備品購入費201</v>
      </c>
      <c r="W706" s="165" t="str">
        <f>IFERROR(+VLOOKUP(V706,インプットシート!$B:$Z,25,0),"")</f>
        <v/>
      </c>
      <c r="X706" s="165" t="str">
        <f>IFERROR(+VLOOKUP(V706,インプットシート!$B:$Z,21,0),"")</f>
        <v/>
      </c>
      <c r="Y706">
        <v>201</v>
      </c>
      <c r="Z706" s="165" t="str">
        <f t="shared" si="204"/>
        <v>3年目消耗品費201</v>
      </c>
      <c r="AA706" s="165" t="str">
        <f>IFERROR(+VLOOKUP(Z706,インプットシート!$B:$Z,25,0),"")</f>
        <v/>
      </c>
      <c r="AB706" s="165" t="str">
        <f>IFERROR(+VLOOKUP(Z706,インプットシート!$B:$Z,21,0),"")</f>
        <v/>
      </c>
      <c r="AC706">
        <v>201</v>
      </c>
      <c r="AD706" s="165" t="str">
        <f t="shared" si="205"/>
        <v>3年目借料損料201</v>
      </c>
      <c r="AE706" s="165" t="str">
        <f>IFERROR(+VLOOKUP(AD706,インプットシート!$B:$Z,25,0),"")</f>
        <v/>
      </c>
      <c r="AF706" s="165" t="str">
        <f>IFERROR(+VLOOKUP(AD706,インプットシート!$B:$Z,21,0),"")</f>
        <v/>
      </c>
      <c r="AG706">
        <v>201</v>
      </c>
      <c r="AH706" s="165" t="str">
        <f t="shared" si="206"/>
        <v>3年目印刷製本費201</v>
      </c>
      <c r="AI706" s="165" t="str">
        <f>IFERROR(+VLOOKUP(AH706,インプットシート!$B:$Z,25,0),"")</f>
        <v/>
      </c>
      <c r="AJ706" s="165" t="str">
        <f>IFERROR(+VLOOKUP(AH706,インプットシート!$B:$Z,21,0),"")</f>
        <v/>
      </c>
      <c r="AK706">
        <v>201</v>
      </c>
      <c r="AL706" s="165" t="str">
        <f t="shared" si="207"/>
        <v>3年目通信運搬費201</v>
      </c>
      <c r="AM706" s="165" t="str">
        <f>IFERROR(+VLOOKUP(AL706,インプットシート!$B:$Z,25,0),"")</f>
        <v/>
      </c>
      <c r="AN706" s="165" t="str">
        <f>IFERROR(+VLOOKUP(AL706,インプットシート!$B:$Z,21,0),"")</f>
        <v/>
      </c>
      <c r="AO706">
        <v>201</v>
      </c>
      <c r="AP706" s="165" t="str">
        <f t="shared" si="208"/>
        <v>3年目委託費201</v>
      </c>
      <c r="AQ706" s="165" t="str">
        <f>IFERROR(+VLOOKUP(AP706,インプットシート!$B:$Z,25,0),"")</f>
        <v/>
      </c>
      <c r="AR706" s="165" t="str">
        <f>IFERROR(+VLOOKUP(AP706,インプットシート!$B:$Z,21,0),"")</f>
        <v/>
      </c>
      <c r="AS706">
        <v>201</v>
      </c>
      <c r="AT706" s="165" t="str">
        <f t="shared" si="209"/>
        <v>3年目雑役務費201</v>
      </c>
      <c r="AU706" s="165" t="str">
        <f>IFERROR(+VLOOKUP(AT706,インプットシート!$B:$Z,25,0),"")</f>
        <v/>
      </c>
      <c r="AV706" s="165" t="str">
        <f>IFERROR(+VLOOKUP(AT706,インプットシート!$B:$Z,21,0),"")</f>
        <v/>
      </c>
      <c r="AW706">
        <v>201</v>
      </c>
      <c r="AX706" s="165" t="str">
        <f t="shared" si="210"/>
        <v>3年目保険料201</v>
      </c>
      <c r="AY706" s="165" t="str">
        <f>IFERROR(+VLOOKUP(AX706,インプットシート!$B:$Z,25,0),"")</f>
        <v/>
      </c>
      <c r="AZ706" s="165" t="str">
        <f>IFERROR(+VLOOKUP(AX706,インプットシート!$B:$Z,21,0),"")</f>
        <v/>
      </c>
      <c r="BA706">
        <v>201</v>
      </c>
      <c r="BB706" s="165" t="str">
        <f t="shared" si="211"/>
        <v>3年目その他の経費201</v>
      </c>
      <c r="BC706" s="165" t="str">
        <f>IFERROR(+VLOOKUP(BB706,インプットシート!$B:$Z,25,0),"")</f>
        <v/>
      </c>
      <c r="BD706" s="165" t="str">
        <f>IFERROR(+VLOOKUP(BB706,インプットシート!$B:$Z,21,0),"")</f>
        <v/>
      </c>
      <c r="BE706">
        <v>201</v>
      </c>
      <c r="BF706" s="165" t="str">
        <f t="shared" si="212"/>
        <v>3年目参加費収入201</v>
      </c>
      <c r="BG706" s="165" t="str">
        <f>IFERROR(+VLOOKUP(BF706,インプットシート!$B:$Z,25,0),"")</f>
        <v/>
      </c>
      <c r="BH706" s="165" t="str">
        <f>IFERROR(+VLOOKUP(BF706,インプットシート!$B:$Z,21,0),"")</f>
        <v/>
      </c>
      <c r="BI706">
        <v>201</v>
      </c>
      <c r="BJ706" s="165" t="str">
        <f t="shared" si="213"/>
        <v>3年目寄付金・協賛金収入201</v>
      </c>
      <c r="BK706" s="165" t="str">
        <f>IFERROR(+VLOOKUP(BJ706,インプットシート!$B:$Z,25,0),"")</f>
        <v/>
      </c>
      <c r="BL706" s="165" t="str">
        <f>IFERROR(+VLOOKUP(BJ706,インプットシート!$B:$Z,21,0),"")</f>
        <v/>
      </c>
      <c r="BM706">
        <v>201</v>
      </c>
      <c r="BN706" s="165" t="str">
        <f t="shared" si="214"/>
        <v>3年目一般会計繰入金201</v>
      </c>
      <c r="BO706" s="165" t="str">
        <f>IFERROR(+VLOOKUP(BN706,インプットシート!$B:$Z,25,0),"")</f>
        <v/>
      </c>
      <c r="BP706" s="165" t="str">
        <f>IFERROR(+VLOOKUP(BN706,インプットシート!$B:$Z,21,0),"")</f>
        <v/>
      </c>
      <c r="BQ706">
        <v>201</v>
      </c>
      <c r="BR706" s="165" t="str">
        <f t="shared" si="215"/>
        <v>3年目賃金（職員）201</v>
      </c>
      <c r="BS706" s="165" t="str">
        <f>IFERROR(+VLOOKUP(BR706,インプットシート!$B:$Z,25,0),"")</f>
        <v/>
      </c>
      <c r="BT706" s="165" t="str">
        <f>IFERROR(+VLOOKUP(BR706,インプットシート!$B:$Z,21,0),"")</f>
        <v/>
      </c>
    </row>
    <row r="707" spans="1:72">
      <c r="A707">
        <v>202</v>
      </c>
      <c r="B707" s="165" t="str">
        <f t="shared" si="198"/>
        <v>3年目謝金202</v>
      </c>
      <c r="C707" s="165" t="str">
        <f>IFERROR(+VLOOKUP(B707,インプットシート!$B:$Z,25,0),"")</f>
        <v/>
      </c>
      <c r="D707" s="165" t="str">
        <f>IFERROR(+VLOOKUP(B707,インプットシート!$B:$Z,21,0),"")</f>
        <v/>
      </c>
      <c r="E707">
        <v>202</v>
      </c>
      <c r="F707" s="165" t="str">
        <f t="shared" si="199"/>
        <v>3年目旅費202</v>
      </c>
      <c r="G707" s="165" t="str">
        <f>IFERROR(+VLOOKUP(F707,インプットシート!$B:$Z,25,0),"")</f>
        <v/>
      </c>
      <c r="H707" s="165" t="str">
        <f>IFERROR(+VLOOKUP(F707,インプットシート!$B:$Z,21,0),"")</f>
        <v/>
      </c>
      <c r="I707">
        <v>202</v>
      </c>
      <c r="J707" s="165" t="str">
        <f t="shared" si="200"/>
        <v>3年目賃金（アルバイト）202</v>
      </c>
      <c r="K707" s="165" t="str">
        <f>IFERROR(+VLOOKUP(J707,インプットシート!$B:$Z,25,0),"")</f>
        <v/>
      </c>
      <c r="L707" s="165" t="str">
        <f>IFERROR(+VLOOKUP(J707,インプットシート!$B:$Z,21,0),"")</f>
        <v/>
      </c>
      <c r="M707">
        <v>202</v>
      </c>
      <c r="N707" s="165" t="str">
        <f t="shared" si="201"/>
        <v>3年目家賃202</v>
      </c>
      <c r="O707" s="165" t="str">
        <f>IFERROR(+VLOOKUP(N707,インプットシート!$B:$Z,25,0),"")</f>
        <v/>
      </c>
      <c r="P707" s="165" t="str">
        <f>IFERROR(+VLOOKUP(N707,インプットシート!$B:$Z,21,0),"")</f>
        <v/>
      </c>
      <c r="Q707">
        <v>202</v>
      </c>
      <c r="R707" s="165" t="str">
        <f t="shared" si="202"/>
        <v>3年目光熱水費202</v>
      </c>
      <c r="S707" s="165" t="str">
        <f>IFERROR(+VLOOKUP(R707,インプットシート!$B:$Z,25,0),"")</f>
        <v/>
      </c>
      <c r="T707" s="165" t="str">
        <f>IFERROR(+VLOOKUP(R707,インプットシート!$B:$Z,21,0),"")</f>
        <v/>
      </c>
      <c r="U707">
        <v>202</v>
      </c>
      <c r="V707" s="165" t="str">
        <f t="shared" si="203"/>
        <v>3年目備品購入費202</v>
      </c>
      <c r="W707" s="165" t="str">
        <f>IFERROR(+VLOOKUP(V707,インプットシート!$B:$Z,25,0),"")</f>
        <v/>
      </c>
      <c r="X707" s="165" t="str">
        <f>IFERROR(+VLOOKUP(V707,インプットシート!$B:$Z,21,0),"")</f>
        <v/>
      </c>
      <c r="Y707">
        <v>202</v>
      </c>
      <c r="Z707" s="165" t="str">
        <f t="shared" si="204"/>
        <v>3年目消耗品費202</v>
      </c>
      <c r="AA707" s="165" t="str">
        <f>IFERROR(+VLOOKUP(Z707,インプットシート!$B:$Z,25,0),"")</f>
        <v/>
      </c>
      <c r="AB707" s="165" t="str">
        <f>IFERROR(+VLOOKUP(Z707,インプットシート!$B:$Z,21,0),"")</f>
        <v/>
      </c>
      <c r="AC707">
        <v>202</v>
      </c>
      <c r="AD707" s="165" t="str">
        <f t="shared" si="205"/>
        <v>3年目借料損料202</v>
      </c>
      <c r="AE707" s="165" t="str">
        <f>IFERROR(+VLOOKUP(AD707,インプットシート!$B:$Z,25,0),"")</f>
        <v/>
      </c>
      <c r="AF707" s="165" t="str">
        <f>IFERROR(+VLOOKUP(AD707,インプットシート!$B:$Z,21,0),"")</f>
        <v/>
      </c>
      <c r="AG707">
        <v>202</v>
      </c>
      <c r="AH707" s="165" t="str">
        <f t="shared" si="206"/>
        <v>3年目印刷製本費202</v>
      </c>
      <c r="AI707" s="165" t="str">
        <f>IFERROR(+VLOOKUP(AH707,インプットシート!$B:$Z,25,0),"")</f>
        <v/>
      </c>
      <c r="AJ707" s="165" t="str">
        <f>IFERROR(+VLOOKUP(AH707,インプットシート!$B:$Z,21,0),"")</f>
        <v/>
      </c>
      <c r="AK707">
        <v>202</v>
      </c>
      <c r="AL707" s="165" t="str">
        <f t="shared" si="207"/>
        <v>3年目通信運搬費202</v>
      </c>
      <c r="AM707" s="165" t="str">
        <f>IFERROR(+VLOOKUP(AL707,インプットシート!$B:$Z,25,0),"")</f>
        <v/>
      </c>
      <c r="AN707" s="165" t="str">
        <f>IFERROR(+VLOOKUP(AL707,インプットシート!$B:$Z,21,0),"")</f>
        <v/>
      </c>
      <c r="AO707">
        <v>202</v>
      </c>
      <c r="AP707" s="165" t="str">
        <f t="shared" si="208"/>
        <v>3年目委託費202</v>
      </c>
      <c r="AQ707" s="165" t="str">
        <f>IFERROR(+VLOOKUP(AP707,インプットシート!$B:$Z,25,0),"")</f>
        <v/>
      </c>
      <c r="AR707" s="165" t="str">
        <f>IFERROR(+VLOOKUP(AP707,インプットシート!$B:$Z,21,0),"")</f>
        <v/>
      </c>
      <c r="AS707">
        <v>202</v>
      </c>
      <c r="AT707" s="165" t="str">
        <f t="shared" si="209"/>
        <v>3年目雑役務費202</v>
      </c>
      <c r="AU707" s="165" t="str">
        <f>IFERROR(+VLOOKUP(AT707,インプットシート!$B:$Z,25,0),"")</f>
        <v/>
      </c>
      <c r="AV707" s="165" t="str">
        <f>IFERROR(+VLOOKUP(AT707,インプットシート!$B:$Z,21,0),"")</f>
        <v/>
      </c>
      <c r="AW707">
        <v>202</v>
      </c>
      <c r="AX707" s="165" t="str">
        <f t="shared" si="210"/>
        <v>3年目保険料202</v>
      </c>
      <c r="AY707" s="165" t="str">
        <f>IFERROR(+VLOOKUP(AX707,インプットシート!$B:$Z,25,0),"")</f>
        <v/>
      </c>
      <c r="AZ707" s="165" t="str">
        <f>IFERROR(+VLOOKUP(AX707,インプットシート!$B:$Z,21,0),"")</f>
        <v/>
      </c>
      <c r="BA707">
        <v>202</v>
      </c>
      <c r="BB707" s="165" t="str">
        <f t="shared" si="211"/>
        <v>3年目その他の経費202</v>
      </c>
      <c r="BC707" s="165" t="str">
        <f>IFERROR(+VLOOKUP(BB707,インプットシート!$B:$Z,25,0),"")</f>
        <v/>
      </c>
      <c r="BD707" s="165" t="str">
        <f>IFERROR(+VLOOKUP(BB707,インプットシート!$B:$Z,21,0),"")</f>
        <v/>
      </c>
      <c r="BE707">
        <v>202</v>
      </c>
      <c r="BF707" s="165" t="str">
        <f t="shared" si="212"/>
        <v>3年目参加費収入202</v>
      </c>
      <c r="BG707" s="165" t="str">
        <f>IFERROR(+VLOOKUP(BF707,インプットシート!$B:$Z,25,0),"")</f>
        <v/>
      </c>
      <c r="BH707" s="165" t="str">
        <f>IFERROR(+VLOOKUP(BF707,インプットシート!$B:$Z,21,0),"")</f>
        <v/>
      </c>
      <c r="BI707">
        <v>202</v>
      </c>
      <c r="BJ707" s="165" t="str">
        <f t="shared" si="213"/>
        <v>3年目寄付金・協賛金収入202</v>
      </c>
      <c r="BK707" s="165" t="str">
        <f>IFERROR(+VLOOKUP(BJ707,インプットシート!$B:$Z,25,0),"")</f>
        <v/>
      </c>
      <c r="BL707" s="165" t="str">
        <f>IFERROR(+VLOOKUP(BJ707,インプットシート!$B:$Z,21,0),"")</f>
        <v/>
      </c>
      <c r="BM707">
        <v>202</v>
      </c>
      <c r="BN707" s="165" t="str">
        <f t="shared" si="214"/>
        <v>3年目一般会計繰入金202</v>
      </c>
      <c r="BO707" s="165" t="str">
        <f>IFERROR(+VLOOKUP(BN707,インプットシート!$B:$Z,25,0),"")</f>
        <v/>
      </c>
      <c r="BP707" s="165" t="str">
        <f>IFERROR(+VLOOKUP(BN707,インプットシート!$B:$Z,21,0),"")</f>
        <v/>
      </c>
      <c r="BQ707">
        <v>202</v>
      </c>
      <c r="BR707" s="165" t="str">
        <f t="shared" si="215"/>
        <v>3年目賃金（職員）202</v>
      </c>
      <c r="BS707" s="165" t="str">
        <f>IFERROR(+VLOOKUP(BR707,インプットシート!$B:$Z,25,0),"")</f>
        <v/>
      </c>
      <c r="BT707" s="165" t="str">
        <f>IFERROR(+VLOOKUP(BR707,インプットシート!$B:$Z,21,0),"")</f>
        <v/>
      </c>
    </row>
    <row r="708" spans="1:72">
      <c r="A708">
        <v>203</v>
      </c>
      <c r="B708" s="165" t="str">
        <f t="shared" si="198"/>
        <v>3年目謝金203</v>
      </c>
      <c r="C708" s="165" t="str">
        <f>IFERROR(+VLOOKUP(B708,インプットシート!$B:$Z,25,0),"")</f>
        <v/>
      </c>
      <c r="D708" s="165" t="str">
        <f>IFERROR(+VLOOKUP(B708,インプットシート!$B:$Z,21,0),"")</f>
        <v/>
      </c>
      <c r="E708">
        <v>203</v>
      </c>
      <c r="F708" s="165" t="str">
        <f t="shared" si="199"/>
        <v>3年目旅費203</v>
      </c>
      <c r="G708" s="165" t="str">
        <f>IFERROR(+VLOOKUP(F708,インプットシート!$B:$Z,25,0),"")</f>
        <v/>
      </c>
      <c r="H708" s="165" t="str">
        <f>IFERROR(+VLOOKUP(F708,インプットシート!$B:$Z,21,0),"")</f>
        <v/>
      </c>
      <c r="I708">
        <v>203</v>
      </c>
      <c r="J708" s="165" t="str">
        <f t="shared" si="200"/>
        <v>3年目賃金（アルバイト）203</v>
      </c>
      <c r="K708" s="165" t="str">
        <f>IFERROR(+VLOOKUP(J708,インプットシート!$B:$Z,25,0),"")</f>
        <v/>
      </c>
      <c r="L708" s="165" t="str">
        <f>IFERROR(+VLOOKUP(J708,インプットシート!$B:$Z,21,0),"")</f>
        <v/>
      </c>
      <c r="M708">
        <v>203</v>
      </c>
      <c r="N708" s="165" t="str">
        <f t="shared" si="201"/>
        <v>3年目家賃203</v>
      </c>
      <c r="O708" s="165" t="str">
        <f>IFERROR(+VLOOKUP(N708,インプットシート!$B:$Z,25,0),"")</f>
        <v/>
      </c>
      <c r="P708" s="165" t="str">
        <f>IFERROR(+VLOOKUP(N708,インプットシート!$B:$Z,21,0),"")</f>
        <v/>
      </c>
      <c r="Q708">
        <v>203</v>
      </c>
      <c r="R708" s="165" t="str">
        <f t="shared" si="202"/>
        <v>3年目光熱水費203</v>
      </c>
      <c r="S708" s="165" t="str">
        <f>IFERROR(+VLOOKUP(R708,インプットシート!$B:$Z,25,0),"")</f>
        <v/>
      </c>
      <c r="T708" s="165" t="str">
        <f>IFERROR(+VLOOKUP(R708,インプットシート!$B:$Z,21,0),"")</f>
        <v/>
      </c>
      <c r="U708">
        <v>203</v>
      </c>
      <c r="V708" s="165" t="str">
        <f t="shared" si="203"/>
        <v>3年目備品購入費203</v>
      </c>
      <c r="W708" s="165" t="str">
        <f>IFERROR(+VLOOKUP(V708,インプットシート!$B:$Z,25,0),"")</f>
        <v/>
      </c>
      <c r="X708" s="165" t="str">
        <f>IFERROR(+VLOOKUP(V708,インプットシート!$B:$Z,21,0),"")</f>
        <v/>
      </c>
      <c r="Y708">
        <v>203</v>
      </c>
      <c r="Z708" s="165" t="str">
        <f t="shared" si="204"/>
        <v>3年目消耗品費203</v>
      </c>
      <c r="AA708" s="165" t="str">
        <f>IFERROR(+VLOOKUP(Z708,インプットシート!$B:$Z,25,0),"")</f>
        <v/>
      </c>
      <c r="AB708" s="165" t="str">
        <f>IFERROR(+VLOOKUP(Z708,インプットシート!$B:$Z,21,0),"")</f>
        <v/>
      </c>
      <c r="AC708">
        <v>203</v>
      </c>
      <c r="AD708" s="165" t="str">
        <f t="shared" si="205"/>
        <v>3年目借料損料203</v>
      </c>
      <c r="AE708" s="165" t="str">
        <f>IFERROR(+VLOOKUP(AD708,インプットシート!$B:$Z,25,0),"")</f>
        <v/>
      </c>
      <c r="AF708" s="165" t="str">
        <f>IFERROR(+VLOOKUP(AD708,インプットシート!$B:$Z,21,0),"")</f>
        <v/>
      </c>
      <c r="AG708">
        <v>203</v>
      </c>
      <c r="AH708" s="165" t="str">
        <f t="shared" si="206"/>
        <v>3年目印刷製本費203</v>
      </c>
      <c r="AI708" s="165" t="str">
        <f>IFERROR(+VLOOKUP(AH708,インプットシート!$B:$Z,25,0),"")</f>
        <v/>
      </c>
      <c r="AJ708" s="165" t="str">
        <f>IFERROR(+VLOOKUP(AH708,インプットシート!$B:$Z,21,0),"")</f>
        <v/>
      </c>
      <c r="AK708">
        <v>203</v>
      </c>
      <c r="AL708" s="165" t="str">
        <f t="shared" si="207"/>
        <v>3年目通信運搬費203</v>
      </c>
      <c r="AM708" s="165" t="str">
        <f>IFERROR(+VLOOKUP(AL708,インプットシート!$B:$Z,25,0),"")</f>
        <v/>
      </c>
      <c r="AN708" s="165" t="str">
        <f>IFERROR(+VLOOKUP(AL708,インプットシート!$B:$Z,21,0),"")</f>
        <v/>
      </c>
      <c r="AO708">
        <v>203</v>
      </c>
      <c r="AP708" s="165" t="str">
        <f t="shared" si="208"/>
        <v>3年目委託費203</v>
      </c>
      <c r="AQ708" s="165" t="str">
        <f>IFERROR(+VLOOKUP(AP708,インプットシート!$B:$Z,25,0),"")</f>
        <v/>
      </c>
      <c r="AR708" s="165" t="str">
        <f>IFERROR(+VLOOKUP(AP708,インプットシート!$B:$Z,21,0),"")</f>
        <v/>
      </c>
      <c r="AS708">
        <v>203</v>
      </c>
      <c r="AT708" s="165" t="str">
        <f t="shared" si="209"/>
        <v>3年目雑役務費203</v>
      </c>
      <c r="AU708" s="165" t="str">
        <f>IFERROR(+VLOOKUP(AT708,インプットシート!$B:$Z,25,0),"")</f>
        <v/>
      </c>
      <c r="AV708" s="165" t="str">
        <f>IFERROR(+VLOOKUP(AT708,インプットシート!$B:$Z,21,0),"")</f>
        <v/>
      </c>
      <c r="AW708">
        <v>203</v>
      </c>
      <c r="AX708" s="165" t="str">
        <f t="shared" si="210"/>
        <v>3年目保険料203</v>
      </c>
      <c r="AY708" s="165" t="str">
        <f>IFERROR(+VLOOKUP(AX708,インプットシート!$B:$Z,25,0),"")</f>
        <v/>
      </c>
      <c r="AZ708" s="165" t="str">
        <f>IFERROR(+VLOOKUP(AX708,インプットシート!$B:$Z,21,0),"")</f>
        <v/>
      </c>
      <c r="BA708">
        <v>203</v>
      </c>
      <c r="BB708" s="165" t="str">
        <f t="shared" si="211"/>
        <v>3年目その他の経費203</v>
      </c>
      <c r="BC708" s="165" t="str">
        <f>IFERROR(+VLOOKUP(BB708,インプットシート!$B:$Z,25,0),"")</f>
        <v/>
      </c>
      <c r="BD708" s="165" t="str">
        <f>IFERROR(+VLOOKUP(BB708,インプットシート!$B:$Z,21,0),"")</f>
        <v/>
      </c>
      <c r="BE708">
        <v>203</v>
      </c>
      <c r="BF708" s="165" t="str">
        <f t="shared" si="212"/>
        <v>3年目参加費収入203</v>
      </c>
      <c r="BG708" s="165" t="str">
        <f>IFERROR(+VLOOKUP(BF708,インプットシート!$B:$Z,25,0),"")</f>
        <v/>
      </c>
      <c r="BH708" s="165" t="str">
        <f>IFERROR(+VLOOKUP(BF708,インプットシート!$B:$Z,21,0),"")</f>
        <v/>
      </c>
      <c r="BI708">
        <v>203</v>
      </c>
      <c r="BJ708" s="165" t="str">
        <f t="shared" si="213"/>
        <v>3年目寄付金・協賛金収入203</v>
      </c>
      <c r="BK708" s="165" t="str">
        <f>IFERROR(+VLOOKUP(BJ708,インプットシート!$B:$Z,25,0),"")</f>
        <v/>
      </c>
      <c r="BL708" s="165" t="str">
        <f>IFERROR(+VLOOKUP(BJ708,インプットシート!$B:$Z,21,0),"")</f>
        <v/>
      </c>
      <c r="BM708">
        <v>203</v>
      </c>
      <c r="BN708" s="165" t="str">
        <f t="shared" si="214"/>
        <v>3年目一般会計繰入金203</v>
      </c>
      <c r="BO708" s="165" t="str">
        <f>IFERROR(+VLOOKUP(BN708,インプットシート!$B:$Z,25,0),"")</f>
        <v/>
      </c>
      <c r="BP708" s="165" t="str">
        <f>IFERROR(+VLOOKUP(BN708,インプットシート!$B:$Z,21,0),"")</f>
        <v/>
      </c>
      <c r="BQ708">
        <v>203</v>
      </c>
      <c r="BR708" s="165" t="str">
        <f t="shared" si="215"/>
        <v>3年目賃金（職員）203</v>
      </c>
      <c r="BS708" s="165" t="str">
        <f>IFERROR(+VLOOKUP(BR708,インプットシート!$B:$Z,25,0),"")</f>
        <v/>
      </c>
      <c r="BT708" s="165" t="str">
        <f>IFERROR(+VLOOKUP(BR708,インプットシート!$B:$Z,21,0),"")</f>
        <v/>
      </c>
    </row>
    <row r="709" spans="1:72">
      <c r="A709">
        <v>204</v>
      </c>
      <c r="B709" s="165" t="str">
        <f t="shared" si="198"/>
        <v>3年目謝金204</v>
      </c>
      <c r="C709" s="165" t="str">
        <f>IFERROR(+VLOOKUP(B709,インプットシート!$B:$Z,25,0),"")</f>
        <v/>
      </c>
      <c r="D709" s="165" t="str">
        <f>IFERROR(+VLOOKUP(B709,インプットシート!$B:$Z,21,0),"")</f>
        <v/>
      </c>
      <c r="E709">
        <v>204</v>
      </c>
      <c r="F709" s="165" t="str">
        <f t="shared" si="199"/>
        <v>3年目旅費204</v>
      </c>
      <c r="G709" s="165" t="str">
        <f>IFERROR(+VLOOKUP(F709,インプットシート!$B:$Z,25,0),"")</f>
        <v/>
      </c>
      <c r="H709" s="165" t="str">
        <f>IFERROR(+VLOOKUP(F709,インプットシート!$B:$Z,21,0),"")</f>
        <v/>
      </c>
      <c r="I709">
        <v>204</v>
      </c>
      <c r="J709" s="165" t="str">
        <f t="shared" si="200"/>
        <v>3年目賃金（アルバイト）204</v>
      </c>
      <c r="K709" s="165" t="str">
        <f>IFERROR(+VLOOKUP(J709,インプットシート!$B:$Z,25,0),"")</f>
        <v/>
      </c>
      <c r="L709" s="165" t="str">
        <f>IFERROR(+VLOOKUP(J709,インプットシート!$B:$Z,21,0),"")</f>
        <v/>
      </c>
      <c r="M709">
        <v>204</v>
      </c>
      <c r="N709" s="165" t="str">
        <f t="shared" si="201"/>
        <v>3年目家賃204</v>
      </c>
      <c r="O709" s="165" t="str">
        <f>IFERROR(+VLOOKUP(N709,インプットシート!$B:$Z,25,0),"")</f>
        <v/>
      </c>
      <c r="P709" s="165" t="str">
        <f>IFERROR(+VLOOKUP(N709,インプットシート!$B:$Z,21,0),"")</f>
        <v/>
      </c>
      <c r="Q709">
        <v>204</v>
      </c>
      <c r="R709" s="165" t="str">
        <f t="shared" si="202"/>
        <v>3年目光熱水費204</v>
      </c>
      <c r="S709" s="165" t="str">
        <f>IFERROR(+VLOOKUP(R709,インプットシート!$B:$Z,25,0),"")</f>
        <v/>
      </c>
      <c r="T709" s="165" t="str">
        <f>IFERROR(+VLOOKUP(R709,インプットシート!$B:$Z,21,0),"")</f>
        <v/>
      </c>
      <c r="U709">
        <v>204</v>
      </c>
      <c r="V709" s="165" t="str">
        <f t="shared" si="203"/>
        <v>3年目備品購入費204</v>
      </c>
      <c r="W709" s="165" t="str">
        <f>IFERROR(+VLOOKUP(V709,インプットシート!$B:$Z,25,0),"")</f>
        <v/>
      </c>
      <c r="X709" s="165" t="str">
        <f>IFERROR(+VLOOKUP(V709,インプットシート!$B:$Z,21,0),"")</f>
        <v/>
      </c>
      <c r="Y709">
        <v>204</v>
      </c>
      <c r="Z709" s="165" t="str">
        <f t="shared" si="204"/>
        <v>3年目消耗品費204</v>
      </c>
      <c r="AA709" s="165" t="str">
        <f>IFERROR(+VLOOKUP(Z709,インプットシート!$B:$Z,25,0),"")</f>
        <v/>
      </c>
      <c r="AB709" s="165" t="str">
        <f>IFERROR(+VLOOKUP(Z709,インプットシート!$B:$Z,21,0),"")</f>
        <v/>
      </c>
      <c r="AC709">
        <v>204</v>
      </c>
      <c r="AD709" s="165" t="str">
        <f t="shared" si="205"/>
        <v>3年目借料損料204</v>
      </c>
      <c r="AE709" s="165" t="str">
        <f>IFERROR(+VLOOKUP(AD709,インプットシート!$B:$Z,25,0),"")</f>
        <v/>
      </c>
      <c r="AF709" s="165" t="str">
        <f>IFERROR(+VLOOKUP(AD709,インプットシート!$B:$Z,21,0),"")</f>
        <v/>
      </c>
      <c r="AG709">
        <v>204</v>
      </c>
      <c r="AH709" s="165" t="str">
        <f t="shared" si="206"/>
        <v>3年目印刷製本費204</v>
      </c>
      <c r="AI709" s="165" t="str">
        <f>IFERROR(+VLOOKUP(AH709,インプットシート!$B:$Z,25,0),"")</f>
        <v/>
      </c>
      <c r="AJ709" s="165" t="str">
        <f>IFERROR(+VLOOKUP(AH709,インプットシート!$B:$Z,21,0),"")</f>
        <v/>
      </c>
      <c r="AK709">
        <v>204</v>
      </c>
      <c r="AL709" s="165" t="str">
        <f t="shared" si="207"/>
        <v>3年目通信運搬費204</v>
      </c>
      <c r="AM709" s="165" t="str">
        <f>IFERROR(+VLOOKUP(AL709,インプットシート!$B:$Z,25,0),"")</f>
        <v/>
      </c>
      <c r="AN709" s="165" t="str">
        <f>IFERROR(+VLOOKUP(AL709,インプットシート!$B:$Z,21,0),"")</f>
        <v/>
      </c>
      <c r="AO709">
        <v>204</v>
      </c>
      <c r="AP709" s="165" t="str">
        <f t="shared" si="208"/>
        <v>3年目委託費204</v>
      </c>
      <c r="AQ709" s="165" t="str">
        <f>IFERROR(+VLOOKUP(AP709,インプットシート!$B:$Z,25,0),"")</f>
        <v/>
      </c>
      <c r="AR709" s="165" t="str">
        <f>IFERROR(+VLOOKUP(AP709,インプットシート!$B:$Z,21,0),"")</f>
        <v/>
      </c>
      <c r="AS709">
        <v>204</v>
      </c>
      <c r="AT709" s="165" t="str">
        <f t="shared" si="209"/>
        <v>3年目雑役務費204</v>
      </c>
      <c r="AU709" s="165" t="str">
        <f>IFERROR(+VLOOKUP(AT709,インプットシート!$B:$Z,25,0),"")</f>
        <v/>
      </c>
      <c r="AV709" s="165" t="str">
        <f>IFERROR(+VLOOKUP(AT709,インプットシート!$B:$Z,21,0),"")</f>
        <v/>
      </c>
      <c r="AW709">
        <v>204</v>
      </c>
      <c r="AX709" s="165" t="str">
        <f t="shared" si="210"/>
        <v>3年目保険料204</v>
      </c>
      <c r="AY709" s="165" t="str">
        <f>IFERROR(+VLOOKUP(AX709,インプットシート!$B:$Z,25,0),"")</f>
        <v/>
      </c>
      <c r="AZ709" s="165" t="str">
        <f>IFERROR(+VLOOKUP(AX709,インプットシート!$B:$Z,21,0),"")</f>
        <v/>
      </c>
      <c r="BA709">
        <v>204</v>
      </c>
      <c r="BB709" s="165" t="str">
        <f t="shared" si="211"/>
        <v>3年目その他の経費204</v>
      </c>
      <c r="BC709" s="165" t="str">
        <f>IFERROR(+VLOOKUP(BB709,インプットシート!$B:$Z,25,0),"")</f>
        <v/>
      </c>
      <c r="BD709" s="165" t="str">
        <f>IFERROR(+VLOOKUP(BB709,インプットシート!$B:$Z,21,0),"")</f>
        <v/>
      </c>
      <c r="BE709">
        <v>204</v>
      </c>
      <c r="BF709" s="165" t="str">
        <f t="shared" si="212"/>
        <v>3年目参加費収入204</v>
      </c>
      <c r="BG709" s="165" t="str">
        <f>IFERROR(+VLOOKUP(BF709,インプットシート!$B:$Z,25,0),"")</f>
        <v/>
      </c>
      <c r="BH709" s="165" t="str">
        <f>IFERROR(+VLOOKUP(BF709,インプットシート!$B:$Z,21,0),"")</f>
        <v/>
      </c>
      <c r="BI709">
        <v>204</v>
      </c>
      <c r="BJ709" s="165" t="str">
        <f t="shared" si="213"/>
        <v>3年目寄付金・協賛金収入204</v>
      </c>
      <c r="BK709" s="165" t="str">
        <f>IFERROR(+VLOOKUP(BJ709,インプットシート!$B:$Z,25,0),"")</f>
        <v/>
      </c>
      <c r="BL709" s="165" t="str">
        <f>IFERROR(+VLOOKUP(BJ709,インプットシート!$B:$Z,21,0),"")</f>
        <v/>
      </c>
      <c r="BM709">
        <v>204</v>
      </c>
      <c r="BN709" s="165" t="str">
        <f t="shared" si="214"/>
        <v>3年目一般会計繰入金204</v>
      </c>
      <c r="BO709" s="165" t="str">
        <f>IFERROR(+VLOOKUP(BN709,インプットシート!$B:$Z,25,0),"")</f>
        <v/>
      </c>
      <c r="BP709" s="165" t="str">
        <f>IFERROR(+VLOOKUP(BN709,インプットシート!$B:$Z,21,0),"")</f>
        <v/>
      </c>
      <c r="BQ709">
        <v>204</v>
      </c>
      <c r="BR709" s="165" t="str">
        <f t="shared" si="215"/>
        <v>3年目賃金（職員）204</v>
      </c>
      <c r="BS709" s="165" t="str">
        <f>IFERROR(+VLOOKUP(BR709,インプットシート!$B:$Z,25,0),"")</f>
        <v/>
      </c>
      <c r="BT709" s="165" t="str">
        <f>IFERROR(+VLOOKUP(BR709,インプットシート!$B:$Z,21,0),"")</f>
        <v/>
      </c>
    </row>
    <row r="710" spans="1:72">
      <c r="A710">
        <v>205</v>
      </c>
      <c r="B710" s="165" t="str">
        <f t="shared" si="198"/>
        <v>3年目謝金205</v>
      </c>
      <c r="C710" s="165" t="str">
        <f>IFERROR(+VLOOKUP(B710,インプットシート!$B:$Z,25,0),"")</f>
        <v/>
      </c>
      <c r="D710" s="165" t="str">
        <f>IFERROR(+VLOOKUP(B710,インプットシート!$B:$Z,21,0),"")</f>
        <v/>
      </c>
      <c r="E710">
        <v>205</v>
      </c>
      <c r="F710" s="165" t="str">
        <f t="shared" si="199"/>
        <v>3年目旅費205</v>
      </c>
      <c r="G710" s="165" t="str">
        <f>IFERROR(+VLOOKUP(F710,インプットシート!$B:$Z,25,0),"")</f>
        <v/>
      </c>
      <c r="H710" s="165" t="str">
        <f>IFERROR(+VLOOKUP(F710,インプットシート!$B:$Z,21,0),"")</f>
        <v/>
      </c>
      <c r="I710">
        <v>205</v>
      </c>
      <c r="J710" s="165" t="str">
        <f t="shared" si="200"/>
        <v>3年目賃金（アルバイト）205</v>
      </c>
      <c r="K710" s="165" t="str">
        <f>IFERROR(+VLOOKUP(J710,インプットシート!$B:$Z,25,0),"")</f>
        <v/>
      </c>
      <c r="L710" s="165" t="str">
        <f>IFERROR(+VLOOKUP(J710,インプットシート!$B:$Z,21,0),"")</f>
        <v/>
      </c>
      <c r="M710">
        <v>205</v>
      </c>
      <c r="N710" s="165" t="str">
        <f t="shared" si="201"/>
        <v>3年目家賃205</v>
      </c>
      <c r="O710" s="165" t="str">
        <f>IFERROR(+VLOOKUP(N710,インプットシート!$B:$Z,25,0),"")</f>
        <v/>
      </c>
      <c r="P710" s="165" t="str">
        <f>IFERROR(+VLOOKUP(N710,インプットシート!$B:$Z,21,0),"")</f>
        <v/>
      </c>
      <c r="Q710">
        <v>205</v>
      </c>
      <c r="R710" s="165" t="str">
        <f t="shared" si="202"/>
        <v>3年目光熱水費205</v>
      </c>
      <c r="S710" s="165" t="str">
        <f>IFERROR(+VLOOKUP(R710,インプットシート!$B:$Z,25,0),"")</f>
        <v/>
      </c>
      <c r="T710" s="165" t="str">
        <f>IFERROR(+VLOOKUP(R710,インプットシート!$B:$Z,21,0),"")</f>
        <v/>
      </c>
      <c r="U710">
        <v>205</v>
      </c>
      <c r="V710" s="165" t="str">
        <f t="shared" si="203"/>
        <v>3年目備品購入費205</v>
      </c>
      <c r="W710" s="165" t="str">
        <f>IFERROR(+VLOOKUP(V710,インプットシート!$B:$Z,25,0),"")</f>
        <v/>
      </c>
      <c r="X710" s="165" t="str">
        <f>IFERROR(+VLOOKUP(V710,インプットシート!$B:$Z,21,0),"")</f>
        <v/>
      </c>
      <c r="Y710">
        <v>205</v>
      </c>
      <c r="Z710" s="165" t="str">
        <f t="shared" si="204"/>
        <v>3年目消耗品費205</v>
      </c>
      <c r="AA710" s="165" t="str">
        <f>IFERROR(+VLOOKUP(Z710,インプットシート!$B:$Z,25,0),"")</f>
        <v/>
      </c>
      <c r="AB710" s="165" t="str">
        <f>IFERROR(+VLOOKUP(Z710,インプットシート!$B:$Z,21,0),"")</f>
        <v/>
      </c>
      <c r="AC710">
        <v>205</v>
      </c>
      <c r="AD710" s="165" t="str">
        <f t="shared" si="205"/>
        <v>3年目借料損料205</v>
      </c>
      <c r="AE710" s="165" t="str">
        <f>IFERROR(+VLOOKUP(AD710,インプットシート!$B:$Z,25,0),"")</f>
        <v/>
      </c>
      <c r="AF710" s="165" t="str">
        <f>IFERROR(+VLOOKUP(AD710,インプットシート!$B:$Z,21,0),"")</f>
        <v/>
      </c>
      <c r="AG710">
        <v>205</v>
      </c>
      <c r="AH710" s="165" t="str">
        <f t="shared" si="206"/>
        <v>3年目印刷製本費205</v>
      </c>
      <c r="AI710" s="165" t="str">
        <f>IFERROR(+VLOOKUP(AH710,インプットシート!$B:$Z,25,0),"")</f>
        <v/>
      </c>
      <c r="AJ710" s="165" t="str">
        <f>IFERROR(+VLOOKUP(AH710,インプットシート!$B:$Z,21,0),"")</f>
        <v/>
      </c>
      <c r="AK710">
        <v>205</v>
      </c>
      <c r="AL710" s="165" t="str">
        <f t="shared" si="207"/>
        <v>3年目通信運搬費205</v>
      </c>
      <c r="AM710" s="165" t="str">
        <f>IFERROR(+VLOOKUP(AL710,インプットシート!$B:$Z,25,0),"")</f>
        <v/>
      </c>
      <c r="AN710" s="165" t="str">
        <f>IFERROR(+VLOOKUP(AL710,インプットシート!$B:$Z,21,0),"")</f>
        <v/>
      </c>
      <c r="AO710">
        <v>205</v>
      </c>
      <c r="AP710" s="165" t="str">
        <f t="shared" si="208"/>
        <v>3年目委託費205</v>
      </c>
      <c r="AQ710" s="165" t="str">
        <f>IFERROR(+VLOOKUP(AP710,インプットシート!$B:$Z,25,0),"")</f>
        <v/>
      </c>
      <c r="AR710" s="165" t="str">
        <f>IFERROR(+VLOOKUP(AP710,インプットシート!$B:$Z,21,0),"")</f>
        <v/>
      </c>
      <c r="AS710">
        <v>205</v>
      </c>
      <c r="AT710" s="165" t="str">
        <f t="shared" si="209"/>
        <v>3年目雑役務費205</v>
      </c>
      <c r="AU710" s="165" t="str">
        <f>IFERROR(+VLOOKUP(AT710,インプットシート!$B:$Z,25,0),"")</f>
        <v/>
      </c>
      <c r="AV710" s="165" t="str">
        <f>IFERROR(+VLOOKUP(AT710,インプットシート!$B:$Z,21,0),"")</f>
        <v/>
      </c>
      <c r="AW710">
        <v>205</v>
      </c>
      <c r="AX710" s="165" t="str">
        <f t="shared" si="210"/>
        <v>3年目保険料205</v>
      </c>
      <c r="AY710" s="165" t="str">
        <f>IFERROR(+VLOOKUP(AX710,インプットシート!$B:$Z,25,0),"")</f>
        <v/>
      </c>
      <c r="AZ710" s="165" t="str">
        <f>IFERROR(+VLOOKUP(AX710,インプットシート!$B:$Z,21,0),"")</f>
        <v/>
      </c>
      <c r="BA710">
        <v>205</v>
      </c>
      <c r="BB710" s="165" t="str">
        <f t="shared" si="211"/>
        <v>3年目その他の経費205</v>
      </c>
      <c r="BC710" s="165" t="str">
        <f>IFERROR(+VLOOKUP(BB710,インプットシート!$B:$Z,25,0),"")</f>
        <v/>
      </c>
      <c r="BD710" s="165" t="str">
        <f>IFERROR(+VLOOKUP(BB710,インプットシート!$B:$Z,21,0),"")</f>
        <v/>
      </c>
      <c r="BE710">
        <v>205</v>
      </c>
      <c r="BF710" s="165" t="str">
        <f t="shared" si="212"/>
        <v>3年目参加費収入205</v>
      </c>
      <c r="BG710" s="165" t="str">
        <f>IFERROR(+VLOOKUP(BF710,インプットシート!$B:$Z,25,0),"")</f>
        <v/>
      </c>
      <c r="BH710" s="165" t="str">
        <f>IFERROR(+VLOOKUP(BF710,インプットシート!$B:$Z,21,0),"")</f>
        <v/>
      </c>
      <c r="BI710">
        <v>205</v>
      </c>
      <c r="BJ710" s="165" t="str">
        <f t="shared" si="213"/>
        <v>3年目寄付金・協賛金収入205</v>
      </c>
      <c r="BK710" s="165" t="str">
        <f>IFERROR(+VLOOKUP(BJ710,インプットシート!$B:$Z,25,0),"")</f>
        <v/>
      </c>
      <c r="BL710" s="165" t="str">
        <f>IFERROR(+VLOOKUP(BJ710,インプットシート!$B:$Z,21,0),"")</f>
        <v/>
      </c>
      <c r="BM710">
        <v>205</v>
      </c>
      <c r="BN710" s="165" t="str">
        <f t="shared" si="214"/>
        <v>3年目一般会計繰入金205</v>
      </c>
      <c r="BO710" s="165" t="str">
        <f>IFERROR(+VLOOKUP(BN710,インプットシート!$B:$Z,25,0),"")</f>
        <v/>
      </c>
      <c r="BP710" s="165" t="str">
        <f>IFERROR(+VLOOKUP(BN710,インプットシート!$B:$Z,21,0),"")</f>
        <v/>
      </c>
      <c r="BQ710">
        <v>205</v>
      </c>
      <c r="BR710" s="165" t="str">
        <f t="shared" si="215"/>
        <v>3年目賃金（職員）205</v>
      </c>
      <c r="BS710" s="165" t="str">
        <f>IFERROR(+VLOOKUP(BR710,インプットシート!$B:$Z,25,0),"")</f>
        <v/>
      </c>
      <c r="BT710" s="165" t="str">
        <f>IFERROR(+VLOOKUP(BR710,インプットシート!$B:$Z,21,0),"")</f>
        <v/>
      </c>
    </row>
    <row r="711" spans="1:72">
      <c r="A711">
        <v>206</v>
      </c>
      <c r="B711" s="165" t="str">
        <f t="shared" si="198"/>
        <v>3年目謝金206</v>
      </c>
      <c r="C711" s="165" t="str">
        <f>IFERROR(+VLOOKUP(B711,インプットシート!$B:$Z,25,0),"")</f>
        <v/>
      </c>
      <c r="D711" s="165" t="str">
        <f>IFERROR(+VLOOKUP(B711,インプットシート!$B:$Z,21,0),"")</f>
        <v/>
      </c>
      <c r="E711">
        <v>206</v>
      </c>
      <c r="F711" s="165" t="str">
        <f t="shared" si="199"/>
        <v>3年目旅費206</v>
      </c>
      <c r="G711" s="165" t="str">
        <f>IFERROR(+VLOOKUP(F711,インプットシート!$B:$Z,25,0),"")</f>
        <v/>
      </c>
      <c r="H711" s="165" t="str">
        <f>IFERROR(+VLOOKUP(F711,インプットシート!$B:$Z,21,0),"")</f>
        <v/>
      </c>
      <c r="I711">
        <v>206</v>
      </c>
      <c r="J711" s="165" t="str">
        <f t="shared" si="200"/>
        <v>3年目賃金（アルバイト）206</v>
      </c>
      <c r="K711" s="165" t="str">
        <f>IFERROR(+VLOOKUP(J711,インプットシート!$B:$Z,25,0),"")</f>
        <v/>
      </c>
      <c r="L711" s="165" t="str">
        <f>IFERROR(+VLOOKUP(J711,インプットシート!$B:$Z,21,0),"")</f>
        <v/>
      </c>
      <c r="M711">
        <v>206</v>
      </c>
      <c r="N711" s="165" t="str">
        <f t="shared" si="201"/>
        <v>3年目家賃206</v>
      </c>
      <c r="O711" s="165" t="str">
        <f>IFERROR(+VLOOKUP(N711,インプットシート!$B:$Z,25,0),"")</f>
        <v/>
      </c>
      <c r="P711" s="165" t="str">
        <f>IFERROR(+VLOOKUP(N711,インプットシート!$B:$Z,21,0),"")</f>
        <v/>
      </c>
      <c r="Q711">
        <v>206</v>
      </c>
      <c r="R711" s="165" t="str">
        <f t="shared" si="202"/>
        <v>3年目光熱水費206</v>
      </c>
      <c r="S711" s="165" t="str">
        <f>IFERROR(+VLOOKUP(R711,インプットシート!$B:$Z,25,0),"")</f>
        <v/>
      </c>
      <c r="T711" s="165" t="str">
        <f>IFERROR(+VLOOKUP(R711,インプットシート!$B:$Z,21,0),"")</f>
        <v/>
      </c>
      <c r="U711">
        <v>206</v>
      </c>
      <c r="V711" s="165" t="str">
        <f t="shared" si="203"/>
        <v>3年目備品購入費206</v>
      </c>
      <c r="W711" s="165" t="str">
        <f>IFERROR(+VLOOKUP(V711,インプットシート!$B:$Z,25,0),"")</f>
        <v/>
      </c>
      <c r="X711" s="165" t="str">
        <f>IFERROR(+VLOOKUP(V711,インプットシート!$B:$Z,21,0),"")</f>
        <v/>
      </c>
      <c r="Y711">
        <v>206</v>
      </c>
      <c r="Z711" s="165" t="str">
        <f t="shared" si="204"/>
        <v>3年目消耗品費206</v>
      </c>
      <c r="AA711" s="165" t="str">
        <f>IFERROR(+VLOOKUP(Z711,インプットシート!$B:$Z,25,0),"")</f>
        <v/>
      </c>
      <c r="AB711" s="165" t="str">
        <f>IFERROR(+VLOOKUP(Z711,インプットシート!$B:$Z,21,0),"")</f>
        <v/>
      </c>
      <c r="AC711">
        <v>206</v>
      </c>
      <c r="AD711" s="165" t="str">
        <f t="shared" si="205"/>
        <v>3年目借料損料206</v>
      </c>
      <c r="AE711" s="165" t="str">
        <f>IFERROR(+VLOOKUP(AD711,インプットシート!$B:$Z,25,0),"")</f>
        <v/>
      </c>
      <c r="AF711" s="165" t="str">
        <f>IFERROR(+VLOOKUP(AD711,インプットシート!$B:$Z,21,0),"")</f>
        <v/>
      </c>
      <c r="AG711">
        <v>206</v>
      </c>
      <c r="AH711" s="165" t="str">
        <f t="shared" si="206"/>
        <v>3年目印刷製本費206</v>
      </c>
      <c r="AI711" s="165" t="str">
        <f>IFERROR(+VLOOKUP(AH711,インプットシート!$B:$Z,25,0),"")</f>
        <v/>
      </c>
      <c r="AJ711" s="165" t="str">
        <f>IFERROR(+VLOOKUP(AH711,インプットシート!$B:$Z,21,0),"")</f>
        <v/>
      </c>
      <c r="AK711">
        <v>206</v>
      </c>
      <c r="AL711" s="165" t="str">
        <f t="shared" si="207"/>
        <v>3年目通信運搬費206</v>
      </c>
      <c r="AM711" s="165" t="str">
        <f>IFERROR(+VLOOKUP(AL711,インプットシート!$B:$Z,25,0),"")</f>
        <v/>
      </c>
      <c r="AN711" s="165" t="str">
        <f>IFERROR(+VLOOKUP(AL711,インプットシート!$B:$Z,21,0),"")</f>
        <v/>
      </c>
      <c r="AO711">
        <v>206</v>
      </c>
      <c r="AP711" s="165" t="str">
        <f t="shared" si="208"/>
        <v>3年目委託費206</v>
      </c>
      <c r="AQ711" s="165" t="str">
        <f>IFERROR(+VLOOKUP(AP711,インプットシート!$B:$Z,25,0),"")</f>
        <v/>
      </c>
      <c r="AR711" s="165" t="str">
        <f>IFERROR(+VLOOKUP(AP711,インプットシート!$B:$Z,21,0),"")</f>
        <v/>
      </c>
      <c r="AS711">
        <v>206</v>
      </c>
      <c r="AT711" s="165" t="str">
        <f t="shared" si="209"/>
        <v>3年目雑役務費206</v>
      </c>
      <c r="AU711" s="165" t="str">
        <f>IFERROR(+VLOOKUP(AT711,インプットシート!$B:$Z,25,0),"")</f>
        <v/>
      </c>
      <c r="AV711" s="165" t="str">
        <f>IFERROR(+VLOOKUP(AT711,インプットシート!$B:$Z,21,0),"")</f>
        <v/>
      </c>
      <c r="AW711">
        <v>206</v>
      </c>
      <c r="AX711" s="165" t="str">
        <f t="shared" si="210"/>
        <v>3年目保険料206</v>
      </c>
      <c r="AY711" s="165" t="str">
        <f>IFERROR(+VLOOKUP(AX711,インプットシート!$B:$Z,25,0),"")</f>
        <v/>
      </c>
      <c r="AZ711" s="165" t="str">
        <f>IFERROR(+VLOOKUP(AX711,インプットシート!$B:$Z,21,0),"")</f>
        <v/>
      </c>
      <c r="BA711">
        <v>206</v>
      </c>
      <c r="BB711" s="165" t="str">
        <f t="shared" si="211"/>
        <v>3年目その他の経費206</v>
      </c>
      <c r="BC711" s="165" t="str">
        <f>IFERROR(+VLOOKUP(BB711,インプットシート!$B:$Z,25,0),"")</f>
        <v/>
      </c>
      <c r="BD711" s="165" t="str">
        <f>IFERROR(+VLOOKUP(BB711,インプットシート!$B:$Z,21,0),"")</f>
        <v/>
      </c>
      <c r="BE711">
        <v>206</v>
      </c>
      <c r="BF711" s="165" t="str">
        <f t="shared" si="212"/>
        <v>3年目参加費収入206</v>
      </c>
      <c r="BG711" s="165" t="str">
        <f>IFERROR(+VLOOKUP(BF711,インプットシート!$B:$Z,25,0),"")</f>
        <v/>
      </c>
      <c r="BH711" s="165" t="str">
        <f>IFERROR(+VLOOKUP(BF711,インプットシート!$B:$Z,21,0),"")</f>
        <v/>
      </c>
      <c r="BI711">
        <v>206</v>
      </c>
      <c r="BJ711" s="165" t="str">
        <f t="shared" si="213"/>
        <v>3年目寄付金・協賛金収入206</v>
      </c>
      <c r="BK711" s="165" t="str">
        <f>IFERROR(+VLOOKUP(BJ711,インプットシート!$B:$Z,25,0),"")</f>
        <v/>
      </c>
      <c r="BL711" s="165" t="str">
        <f>IFERROR(+VLOOKUP(BJ711,インプットシート!$B:$Z,21,0),"")</f>
        <v/>
      </c>
      <c r="BM711">
        <v>206</v>
      </c>
      <c r="BN711" s="165" t="str">
        <f t="shared" si="214"/>
        <v>3年目一般会計繰入金206</v>
      </c>
      <c r="BO711" s="165" t="str">
        <f>IFERROR(+VLOOKUP(BN711,インプットシート!$B:$Z,25,0),"")</f>
        <v/>
      </c>
      <c r="BP711" s="165" t="str">
        <f>IFERROR(+VLOOKUP(BN711,インプットシート!$B:$Z,21,0),"")</f>
        <v/>
      </c>
      <c r="BQ711">
        <v>206</v>
      </c>
      <c r="BR711" s="165" t="str">
        <f t="shared" si="215"/>
        <v>3年目賃金（職員）206</v>
      </c>
      <c r="BS711" s="165" t="str">
        <f>IFERROR(+VLOOKUP(BR711,インプットシート!$B:$Z,25,0),"")</f>
        <v/>
      </c>
      <c r="BT711" s="165" t="str">
        <f>IFERROR(+VLOOKUP(BR711,インプットシート!$B:$Z,21,0),"")</f>
        <v/>
      </c>
    </row>
    <row r="712" spans="1:72">
      <c r="A712">
        <v>207</v>
      </c>
      <c r="B712" s="165" t="str">
        <f t="shared" si="198"/>
        <v>3年目謝金207</v>
      </c>
      <c r="C712" s="165" t="str">
        <f>IFERROR(+VLOOKUP(B712,インプットシート!$B:$Z,25,0),"")</f>
        <v/>
      </c>
      <c r="D712" s="165" t="str">
        <f>IFERROR(+VLOOKUP(B712,インプットシート!$B:$Z,21,0),"")</f>
        <v/>
      </c>
      <c r="E712">
        <v>207</v>
      </c>
      <c r="F712" s="165" t="str">
        <f t="shared" si="199"/>
        <v>3年目旅費207</v>
      </c>
      <c r="G712" s="165" t="str">
        <f>IFERROR(+VLOOKUP(F712,インプットシート!$B:$Z,25,0),"")</f>
        <v/>
      </c>
      <c r="H712" s="165" t="str">
        <f>IFERROR(+VLOOKUP(F712,インプットシート!$B:$Z,21,0),"")</f>
        <v/>
      </c>
      <c r="I712">
        <v>207</v>
      </c>
      <c r="J712" s="165" t="str">
        <f t="shared" si="200"/>
        <v>3年目賃金（アルバイト）207</v>
      </c>
      <c r="K712" s="165" t="str">
        <f>IFERROR(+VLOOKUP(J712,インプットシート!$B:$Z,25,0),"")</f>
        <v/>
      </c>
      <c r="L712" s="165" t="str">
        <f>IFERROR(+VLOOKUP(J712,インプットシート!$B:$Z,21,0),"")</f>
        <v/>
      </c>
      <c r="M712">
        <v>207</v>
      </c>
      <c r="N712" s="165" t="str">
        <f t="shared" si="201"/>
        <v>3年目家賃207</v>
      </c>
      <c r="O712" s="165" t="str">
        <f>IFERROR(+VLOOKUP(N712,インプットシート!$B:$Z,25,0),"")</f>
        <v/>
      </c>
      <c r="P712" s="165" t="str">
        <f>IFERROR(+VLOOKUP(N712,インプットシート!$B:$Z,21,0),"")</f>
        <v/>
      </c>
      <c r="Q712">
        <v>207</v>
      </c>
      <c r="R712" s="165" t="str">
        <f t="shared" si="202"/>
        <v>3年目光熱水費207</v>
      </c>
      <c r="S712" s="165" t="str">
        <f>IFERROR(+VLOOKUP(R712,インプットシート!$B:$Z,25,0),"")</f>
        <v/>
      </c>
      <c r="T712" s="165" t="str">
        <f>IFERROR(+VLOOKUP(R712,インプットシート!$B:$Z,21,0),"")</f>
        <v/>
      </c>
      <c r="U712">
        <v>207</v>
      </c>
      <c r="V712" s="165" t="str">
        <f t="shared" si="203"/>
        <v>3年目備品購入費207</v>
      </c>
      <c r="W712" s="165" t="str">
        <f>IFERROR(+VLOOKUP(V712,インプットシート!$B:$Z,25,0),"")</f>
        <v/>
      </c>
      <c r="X712" s="165" t="str">
        <f>IFERROR(+VLOOKUP(V712,インプットシート!$B:$Z,21,0),"")</f>
        <v/>
      </c>
      <c r="Y712">
        <v>207</v>
      </c>
      <c r="Z712" s="165" t="str">
        <f t="shared" si="204"/>
        <v>3年目消耗品費207</v>
      </c>
      <c r="AA712" s="165" t="str">
        <f>IFERROR(+VLOOKUP(Z712,インプットシート!$B:$Z,25,0),"")</f>
        <v/>
      </c>
      <c r="AB712" s="165" t="str">
        <f>IFERROR(+VLOOKUP(Z712,インプットシート!$B:$Z,21,0),"")</f>
        <v/>
      </c>
      <c r="AC712">
        <v>207</v>
      </c>
      <c r="AD712" s="165" t="str">
        <f t="shared" si="205"/>
        <v>3年目借料損料207</v>
      </c>
      <c r="AE712" s="165" t="str">
        <f>IFERROR(+VLOOKUP(AD712,インプットシート!$B:$Z,25,0),"")</f>
        <v/>
      </c>
      <c r="AF712" s="165" t="str">
        <f>IFERROR(+VLOOKUP(AD712,インプットシート!$B:$Z,21,0),"")</f>
        <v/>
      </c>
      <c r="AG712">
        <v>207</v>
      </c>
      <c r="AH712" s="165" t="str">
        <f t="shared" si="206"/>
        <v>3年目印刷製本費207</v>
      </c>
      <c r="AI712" s="165" t="str">
        <f>IFERROR(+VLOOKUP(AH712,インプットシート!$B:$Z,25,0),"")</f>
        <v/>
      </c>
      <c r="AJ712" s="165" t="str">
        <f>IFERROR(+VLOOKUP(AH712,インプットシート!$B:$Z,21,0),"")</f>
        <v/>
      </c>
      <c r="AK712">
        <v>207</v>
      </c>
      <c r="AL712" s="165" t="str">
        <f t="shared" si="207"/>
        <v>3年目通信運搬費207</v>
      </c>
      <c r="AM712" s="165" t="str">
        <f>IFERROR(+VLOOKUP(AL712,インプットシート!$B:$Z,25,0),"")</f>
        <v/>
      </c>
      <c r="AN712" s="165" t="str">
        <f>IFERROR(+VLOOKUP(AL712,インプットシート!$B:$Z,21,0),"")</f>
        <v/>
      </c>
      <c r="AO712">
        <v>207</v>
      </c>
      <c r="AP712" s="165" t="str">
        <f t="shared" si="208"/>
        <v>3年目委託費207</v>
      </c>
      <c r="AQ712" s="165" t="str">
        <f>IFERROR(+VLOOKUP(AP712,インプットシート!$B:$Z,25,0),"")</f>
        <v/>
      </c>
      <c r="AR712" s="165" t="str">
        <f>IFERROR(+VLOOKUP(AP712,インプットシート!$B:$Z,21,0),"")</f>
        <v/>
      </c>
      <c r="AS712">
        <v>207</v>
      </c>
      <c r="AT712" s="165" t="str">
        <f t="shared" si="209"/>
        <v>3年目雑役務費207</v>
      </c>
      <c r="AU712" s="165" t="str">
        <f>IFERROR(+VLOOKUP(AT712,インプットシート!$B:$Z,25,0),"")</f>
        <v/>
      </c>
      <c r="AV712" s="165" t="str">
        <f>IFERROR(+VLOOKUP(AT712,インプットシート!$B:$Z,21,0),"")</f>
        <v/>
      </c>
      <c r="AW712">
        <v>207</v>
      </c>
      <c r="AX712" s="165" t="str">
        <f t="shared" si="210"/>
        <v>3年目保険料207</v>
      </c>
      <c r="AY712" s="165" t="str">
        <f>IFERROR(+VLOOKUP(AX712,インプットシート!$B:$Z,25,0),"")</f>
        <v/>
      </c>
      <c r="AZ712" s="165" t="str">
        <f>IFERROR(+VLOOKUP(AX712,インプットシート!$B:$Z,21,0),"")</f>
        <v/>
      </c>
      <c r="BA712">
        <v>207</v>
      </c>
      <c r="BB712" s="165" t="str">
        <f t="shared" si="211"/>
        <v>3年目その他の経費207</v>
      </c>
      <c r="BC712" s="165" t="str">
        <f>IFERROR(+VLOOKUP(BB712,インプットシート!$B:$Z,25,0),"")</f>
        <v/>
      </c>
      <c r="BD712" s="165" t="str">
        <f>IFERROR(+VLOOKUP(BB712,インプットシート!$B:$Z,21,0),"")</f>
        <v/>
      </c>
      <c r="BE712">
        <v>207</v>
      </c>
      <c r="BF712" s="165" t="str">
        <f t="shared" si="212"/>
        <v>3年目参加費収入207</v>
      </c>
      <c r="BG712" s="165" t="str">
        <f>IFERROR(+VLOOKUP(BF712,インプットシート!$B:$Z,25,0),"")</f>
        <v/>
      </c>
      <c r="BH712" s="165" t="str">
        <f>IFERROR(+VLOOKUP(BF712,インプットシート!$B:$Z,21,0),"")</f>
        <v/>
      </c>
      <c r="BI712">
        <v>207</v>
      </c>
      <c r="BJ712" s="165" t="str">
        <f t="shared" si="213"/>
        <v>3年目寄付金・協賛金収入207</v>
      </c>
      <c r="BK712" s="165" t="str">
        <f>IFERROR(+VLOOKUP(BJ712,インプットシート!$B:$Z,25,0),"")</f>
        <v/>
      </c>
      <c r="BL712" s="165" t="str">
        <f>IFERROR(+VLOOKUP(BJ712,インプットシート!$B:$Z,21,0),"")</f>
        <v/>
      </c>
      <c r="BM712">
        <v>207</v>
      </c>
      <c r="BN712" s="165" t="str">
        <f t="shared" si="214"/>
        <v>3年目一般会計繰入金207</v>
      </c>
      <c r="BO712" s="165" t="str">
        <f>IFERROR(+VLOOKUP(BN712,インプットシート!$B:$Z,25,0),"")</f>
        <v/>
      </c>
      <c r="BP712" s="165" t="str">
        <f>IFERROR(+VLOOKUP(BN712,インプットシート!$B:$Z,21,0),"")</f>
        <v/>
      </c>
      <c r="BQ712">
        <v>207</v>
      </c>
      <c r="BR712" s="165" t="str">
        <f t="shared" si="215"/>
        <v>3年目賃金（職員）207</v>
      </c>
      <c r="BS712" s="165" t="str">
        <f>IFERROR(+VLOOKUP(BR712,インプットシート!$B:$Z,25,0),"")</f>
        <v/>
      </c>
      <c r="BT712" s="165" t="str">
        <f>IFERROR(+VLOOKUP(BR712,インプットシート!$B:$Z,21,0),"")</f>
        <v/>
      </c>
    </row>
    <row r="713" spans="1:72">
      <c r="A713">
        <v>208</v>
      </c>
      <c r="B713" s="165" t="str">
        <f t="shared" si="198"/>
        <v>3年目謝金208</v>
      </c>
      <c r="C713" s="165" t="str">
        <f>IFERROR(+VLOOKUP(B713,インプットシート!$B:$Z,25,0),"")</f>
        <v/>
      </c>
      <c r="D713" s="165" t="str">
        <f>IFERROR(+VLOOKUP(B713,インプットシート!$B:$Z,21,0),"")</f>
        <v/>
      </c>
      <c r="E713">
        <v>208</v>
      </c>
      <c r="F713" s="165" t="str">
        <f t="shared" si="199"/>
        <v>3年目旅費208</v>
      </c>
      <c r="G713" s="165" t="str">
        <f>IFERROR(+VLOOKUP(F713,インプットシート!$B:$Z,25,0),"")</f>
        <v/>
      </c>
      <c r="H713" s="165" t="str">
        <f>IFERROR(+VLOOKUP(F713,インプットシート!$B:$Z,21,0),"")</f>
        <v/>
      </c>
      <c r="I713">
        <v>208</v>
      </c>
      <c r="J713" s="165" t="str">
        <f t="shared" si="200"/>
        <v>3年目賃金（アルバイト）208</v>
      </c>
      <c r="K713" s="165" t="str">
        <f>IFERROR(+VLOOKUP(J713,インプットシート!$B:$Z,25,0),"")</f>
        <v/>
      </c>
      <c r="L713" s="165" t="str">
        <f>IFERROR(+VLOOKUP(J713,インプットシート!$B:$Z,21,0),"")</f>
        <v/>
      </c>
      <c r="M713">
        <v>208</v>
      </c>
      <c r="N713" s="165" t="str">
        <f t="shared" si="201"/>
        <v>3年目家賃208</v>
      </c>
      <c r="O713" s="165" t="str">
        <f>IFERROR(+VLOOKUP(N713,インプットシート!$B:$Z,25,0),"")</f>
        <v/>
      </c>
      <c r="P713" s="165" t="str">
        <f>IFERROR(+VLOOKUP(N713,インプットシート!$B:$Z,21,0),"")</f>
        <v/>
      </c>
      <c r="Q713">
        <v>208</v>
      </c>
      <c r="R713" s="165" t="str">
        <f t="shared" si="202"/>
        <v>3年目光熱水費208</v>
      </c>
      <c r="S713" s="165" t="str">
        <f>IFERROR(+VLOOKUP(R713,インプットシート!$B:$Z,25,0),"")</f>
        <v/>
      </c>
      <c r="T713" s="165" t="str">
        <f>IFERROR(+VLOOKUP(R713,インプットシート!$B:$Z,21,0),"")</f>
        <v/>
      </c>
      <c r="U713">
        <v>208</v>
      </c>
      <c r="V713" s="165" t="str">
        <f t="shared" si="203"/>
        <v>3年目備品購入費208</v>
      </c>
      <c r="W713" s="165" t="str">
        <f>IFERROR(+VLOOKUP(V713,インプットシート!$B:$Z,25,0),"")</f>
        <v/>
      </c>
      <c r="X713" s="165" t="str">
        <f>IFERROR(+VLOOKUP(V713,インプットシート!$B:$Z,21,0),"")</f>
        <v/>
      </c>
      <c r="Y713">
        <v>208</v>
      </c>
      <c r="Z713" s="165" t="str">
        <f t="shared" si="204"/>
        <v>3年目消耗品費208</v>
      </c>
      <c r="AA713" s="165" t="str">
        <f>IFERROR(+VLOOKUP(Z713,インプットシート!$B:$Z,25,0),"")</f>
        <v/>
      </c>
      <c r="AB713" s="165" t="str">
        <f>IFERROR(+VLOOKUP(Z713,インプットシート!$B:$Z,21,0),"")</f>
        <v/>
      </c>
      <c r="AC713">
        <v>208</v>
      </c>
      <c r="AD713" s="165" t="str">
        <f t="shared" si="205"/>
        <v>3年目借料損料208</v>
      </c>
      <c r="AE713" s="165" t="str">
        <f>IFERROR(+VLOOKUP(AD713,インプットシート!$B:$Z,25,0),"")</f>
        <v/>
      </c>
      <c r="AF713" s="165" t="str">
        <f>IFERROR(+VLOOKUP(AD713,インプットシート!$B:$Z,21,0),"")</f>
        <v/>
      </c>
      <c r="AG713">
        <v>208</v>
      </c>
      <c r="AH713" s="165" t="str">
        <f t="shared" si="206"/>
        <v>3年目印刷製本費208</v>
      </c>
      <c r="AI713" s="165" t="str">
        <f>IFERROR(+VLOOKUP(AH713,インプットシート!$B:$Z,25,0),"")</f>
        <v/>
      </c>
      <c r="AJ713" s="165" t="str">
        <f>IFERROR(+VLOOKUP(AH713,インプットシート!$B:$Z,21,0),"")</f>
        <v/>
      </c>
      <c r="AK713">
        <v>208</v>
      </c>
      <c r="AL713" s="165" t="str">
        <f t="shared" si="207"/>
        <v>3年目通信運搬費208</v>
      </c>
      <c r="AM713" s="165" t="str">
        <f>IFERROR(+VLOOKUP(AL713,インプットシート!$B:$Z,25,0),"")</f>
        <v/>
      </c>
      <c r="AN713" s="165" t="str">
        <f>IFERROR(+VLOOKUP(AL713,インプットシート!$B:$Z,21,0),"")</f>
        <v/>
      </c>
      <c r="AO713">
        <v>208</v>
      </c>
      <c r="AP713" s="165" t="str">
        <f t="shared" si="208"/>
        <v>3年目委託費208</v>
      </c>
      <c r="AQ713" s="165" t="str">
        <f>IFERROR(+VLOOKUP(AP713,インプットシート!$B:$Z,25,0),"")</f>
        <v/>
      </c>
      <c r="AR713" s="165" t="str">
        <f>IFERROR(+VLOOKUP(AP713,インプットシート!$B:$Z,21,0),"")</f>
        <v/>
      </c>
      <c r="AS713">
        <v>208</v>
      </c>
      <c r="AT713" s="165" t="str">
        <f t="shared" si="209"/>
        <v>3年目雑役務費208</v>
      </c>
      <c r="AU713" s="165" t="str">
        <f>IFERROR(+VLOOKUP(AT713,インプットシート!$B:$Z,25,0),"")</f>
        <v/>
      </c>
      <c r="AV713" s="165" t="str">
        <f>IFERROR(+VLOOKUP(AT713,インプットシート!$B:$Z,21,0),"")</f>
        <v/>
      </c>
      <c r="AW713">
        <v>208</v>
      </c>
      <c r="AX713" s="165" t="str">
        <f t="shared" si="210"/>
        <v>3年目保険料208</v>
      </c>
      <c r="AY713" s="165" t="str">
        <f>IFERROR(+VLOOKUP(AX713,インプットシート!$B:$Z,25,0),"")</f>
        <v/>
      </c>
      <c r="AZ713" s="165" t="str">
        <f>IFERROR(+VLOOKUP(AX713,インプットシート!$B:$Z,21,0),"")</f>
        <v/>
      </c>
      <c r="BA713">
        <v>208</v>
      </c>
      <c r="BB713" s="165" t="str">
        <f t="shared" si="211"/>
        <v>3年目その他の経費208</v>
      </c>
      <c r="BC713" s="165" t="str">
        <f>IFERROR(+VLOOKUP(BB713,インプットシート!$B:$Z,25,0),"")</f>
        <v/>
      </c>
      <c r="BD713" s="165" t="str">
        <f>IFERROR(+VLOOKUP(BB713,インプットシート!$B:$Z,21,0),"")</f>
        <v/>
      </c>
      <c r="BE713">
        <v>208</v>
      </c>
      <c r="BF713" s="165" t="str">
        <f t="shared" si="212"/>
        <v>3年目参加費収入208</v>
      </c>
      <c r="BG713" s="165" t="str">
        <f>IFERROR(+VLOOKUP(BF713,インプットシート!$B:$Z,25,0),"")</f>
        <v/>
      </c>
      <c r="BH713" s="165" t="str">
        <f>IFERROR(+VLOOKUP(BF713,インプットシート!$B:$Z,21,0),"")</f>
        <v/>
      </c>
      <c r="BI713">
        <v>208</v>
      </c>
      <c r="BJ713" s="165" t="str">
        <f t="shared" si="213"/>
        <v>3年目寄付金・協賛金収入208</v>
      </c>
      <c r="BK713" s="165" t="str">
        <f>IFERROR(+VLOOKUP(BJ713,インプットシート!$B:$Z,25,0),"")</f>
        <v/>
      </c>
      <c r="BL713" s="165" t="str">
        <f>IFERROR(+VLOOKUP(BJ713,インプットシート!$B:$Z,21,0),"")</f>
        <v/>
      </c>
      <c r="BM713">
        <v>208</v>
      </c>
      <c r="BN713" s="165" t="str">
        <f t="shared" si="214"/>
        <v>3年目一般会計繰入金208</v>
      </c>
      <c r="BO713" s="165" t="str">
        <f>IFERROR(+VLOOKUP(BN713,インプットシート!$B:$Z,25,0),"")</f>
        <v/>
      </c>
      <c r="BP713" s="165" t="str">
        <f>IFERROR(+VLOOKUP(BN713,インプットシート!$B:$Z,21,0),"")</f>
        <v/>
      </c>
      <c r="BQ713">
        <v>208</v>
      </c>
      <c r="BR713" s="165" t="str">
        <f t="shared" si="215"/>
        <v>3年目賃金（職員）208</v>
      </c>
      <c r="BS713" s="165" t="str">
        <f>IFERROR(+VLOOKUP(BR713,インプットシート!$B:$Z,25,0),"")</f>
        <v/>
      </c>
      <c r="BT713" s="165" t="str">
        <f>IFERROR(+VLOOKUP(BR713,インプットシート!$B:$Z,21,0),"")</f>
        <v/>
      </c>
    </row>
    <row r="714" spans="1:72">
      <c r="A714">
        <v>209</v>
      </c>
      <c r="B714" s="165" t="str">
        <f t="shared" si="198"/>
        <v>3年目謝金209</v>
      </c>
      <c r="C714" s="165" t="str">
        <f>IFERROR(+VLOOKUP(B714,インプットシート!$B:$Z,25,0),"")</f>
        <v/>
      </c>
      <c r="D714" s="165" t="str">
        <f>IFERROR(+VLOOKUP(B714,インプットシート!$B:$Z,21,0),"")</f>
        <v/>
      </c>
      <c r="E714">
        <v>209</v>
      </c>
      <c r="F714" s="165" t="str">
        <f t="shared" si="199"/>
        <v>3年目旅費209</v>
      </c>
      <c r="G714" s="165" t="str">
        <f>IFERROR(+VLOOKUP(F714,インプットシート!$B:$Z,25,0),"")</f>
        <v/>
      </c>
      <c r="H714" s="165" t="str">
        <f>IFERROR(+VLOOKUP(F714,インプットシート!$B:$Z,21,0),"")</f>
        <v/>
      </c>
      <c r="I714">
        <v>209</v>
      </c>
      <c r="J714" s="165" t="str">
        <f t="shared" si="200"/>
        <v>3年目賃金（アルバイト）209</v>
      </c>
      <c r="K714" s="165" t="str">
        <f>IFERROR(+VLOOKUP(J714,インプットシート!$B:$Z,25,0),"")</f>
        <v/>
      </c>
      <c r="L714" s="165" t="str">
        <f>IFERROR(+VLOOKUP(J714,インプットシート!$B:$Z,21,0),"")</f>
        <v/>
      </c>
      <c r="M714">
        <v>209</v>
      </c>
      <c r="N714" s="165" t="str">
        <f t="shared" si="201"/>
        <v>3年目家賃209</v>
      </c>
      <c r="O714" s="165" t="str">
        <f>IFERROR(+VLOOKUP(N714,インプットシート!$B:$Z,25,0),"")</f>
        <v/>
      </c>
      <c r="P714" s="165" t="str">
        <f>IFERROR(+VLOOKUP(N714,インプットシート!$B:$Z,21,0),"")</f>
        <v/>
      </c>
      <c r="Q714">
        <v>209</v>
      </c>
      <c r="R714" s="165" t="str">
        <f t="shared" si="202"/>
        <v>3年目光熱水費209</v>
      </c>
      <c r="S714" s="165" t="str">
        <f>IFERROR(+VLOOKUP(R714,インプットシート!$B:$Z,25,0),"")</f>
        <v/>
      </c>
      <c r="T714" s="165" t="str">
        <f>IFERROR(+VLOOKUP(R714,インプットシート!$B:$Z,21,0),"")</f>
        <v/>
      </c>
      <c r="U714">
        <v>209</v>
      </c>
      <c r="V714" s="165" t="str">
        <f t="shared" si="203"/>
        <v>3年目備品購入費209</v>
      </c>
      <c r="W714" s="165" t="str">
        <f>IFERROR(+VLOOKUP(V714,インプットシート!$B:$Z,25,0),"")</f>
        <v/>
      </c>
      <c r="X714" s="165" t="str">
        <f>IFERROR(+VLOOKUP(V714,インプットシート!$B:$Z,21,0),"")</f>
        <v/>
      </c>
      <c r="Y714">
        <v>209</v>
      </c>
      <c r="Z714" s="165" t="str">
        <f t="shared" si="204"/>
        <v>3年目消耗品費209</v>
      </c>
      <c r="AA714" s="165" t="str">
        <f>IFERROR(+VLOOKUP(Z714,インプットシート!$B:$Z,25,0),"")</f>
        <v/>
      </c>
      <c r="AB714" s="165" t="str">
        <f>IFERROR(+VLOOKUP(Z714,インプットシート!$B:$Z,21,0),"")</f>
        <v/>
      </c>
      <c r="AC714">
        <v>209</v>
      </c>
      <c r="AD714" s="165" t="str">
        <f t="shared" si="205"/>
        <v>3年目借料損料209</v>
      </c>
      <c r="AE714" s="165" t="str">
        <f>IFERROR(+VLOOKUP(AD714,インプットシート!$B:$Z,25,0),"")</f>
        <v/>
      </c>
      <c r="AF714" s="165" t="str">
        <f>IFERROR(+VLOOKUP(AD714,インプットシート!$B:$Z,21,0),"")</f>
        <v/>
      </c>
      <c r="AG714">
        <v>209</v>
      </c>
      <c r="AH714" s="165" t="str">
        <f t="shared" si="206"/>
        <v>3年目印刷製本費209</v>
      </c>
      <c r="AI714" s="165" t="str">
        <f>IFERROR(+VLOOKUP(AH714,インプットシート!$B:$Z,25,0),"")</f>
        <v/>
      </c>
      <c r="AJ714" s="165" t="str">
        <f>IFERROR(+VLOOKUP(AH714,インプットシート!$B:$Z,21,0),"")</f>
        <v/>
      </c>
      <c r="AK714">
        <v>209</v>
      </c>
      <c r="AL714" s="165" t="str">
        <f t="shared" si="207"/>
        <v>3年目通信運搬費209</v>
      </c>
      <c r="AM714" s="165" t="str">
        <f>IFERROR(+VLOOKUP(AL714,インプットシート!$B:$Z,25,0),"")</f>
        <v/>
      </c>
      <c r="AN714" s="165" t="str">
        <f>IFERROR(+VLOOKUP(AL714,インプットシート!$B:$Z,21,0),"")</f>
        <v/>
      </c>
      <c r="AO714">
        <v>209</v>
      </c>
      <c r="AP714" s="165" t="str">
        <f t="shared" si="208"/>
        <v>3年目委託費209</v>
      </c>
      <c r="AQ714" s="165" t="str">
        <f>IFERROR(+VLOOKUP(AP714,インプットシート!$B:$Z,25,0),"")</f>
        <v/>
      </c>
      <c r="AR714" s="165" t="str">
        <f>IFERROR(+VLOOKUP(AP714,インプットシート!$B:$Z,21,0),"")</f>
        <v/>
      </c>
      <c r="AS714">
        <v>209</v>
      </c>
      <c r="AT714" s="165" t="str">
        <f t="shared" si="209"/>
        <v>3年目雑役務費209</v>
      </c>
      <c r="AU714" s="165" t="str">
        <f>IFERROR(+VLOOKUP(AT714,インプットシート!$B:$Z,25,0),"")</f>
        <v/>
      </c>
      <c r="AV714" s="165" t="str">
        <f>IFERROR(+VLOOKUP(AT714,インプットシート!$B:$Z,21,0),"")</f>
        <v/>
      </c>
      <c r="AW714">
        <v>209</v>
      </c>
      <c r="AX714" s="165" t="str">
        <f t="shared" si="210"/>
        <v>3年目保険料209</v>
      </c>
      <c r="AY714" s="165" t="str">
        <f>IFERROR(+VLOOKUP(AX714,インプットシート!$B:$Z,25,0),"")</f>
        <v/>
      </c>
      <c r="AZ714" s="165" t="str">
        <f>IFERROR(+VLOOKUP(AX714,インプットシート!$B:$Z,21,0),"")</f>
        <v/>
      </c>
      <c r="BA714">
        <v>209</v>
      </c>
      <c r="BB714" s="165" t="str">
        <f t="shared" si="211"/>
        <v>3年目その他の経費209</v>
      </c>
      <c r="BC714" s="165" t="str">
        <f>IFERROR(+VLOOKUP(BB714,インプットシート!$B:$Z,25,0),"")</f>
        <v/>
      </c>
      <c r="BD714" s="165" t="str">
        <f>IFERROR(+VLOOKUP(BB714,インプットシート!$B:$Z,21,0),"")</f>
        <v/>
      </c>
      <c r="BE714">
        <v>209</v>
      </c>
      <c r="BF714" s="165" t="str">
        <f t="shared" si="212"/>
        <v>3年目参加費収入209</v>
      </c>
      <c r="BG714" s="165" t="str">
        <f>IFERROR(+VLOOKUP(BF714,インプットシート!$B:$Z,25,0),"")</f>
        <v/>
      </c>
      <c r="BH714" s="165" t="str">
        <f>IFERROR(+VLOOKUP(BF714,インプットシート!$B:$Z,21,0),"")</f>
        <v/>
      </c>
      <c r="BI714">
        <v>209</v>
      </c>
      <c r="BJ714" s="165" t="str">
        <f t="shared" si="213"/>
        <v>3年目寄付金・協賛金収入209</v>
      </c>
      <c r="BK714" s="165" t="str">
        <f>IFERROR(+VLOOKUP(BJ714,インプットシート!$B:$Z,25,0),"")</f>
        <v/>
      </c>
      <c r="BL714" s="165" t="str">
        <f>IFERROR(+VLOOKUP(BJ714,インプットシート!$B:$Z,21,0),"")</f>
        <v/>
      </c>
      <c r="BM714">
        <v>209</v>
      </c>
      <c r="BN714" s="165" t="str">
        <f t="shared" si="214"/>
        <v>3年目一般会計繰入金209</v>
      </c>
      <c r="BO714" s="165" t="str">
        <f>IFERROR(+VLOOKUP(BN714,インプットシート!$B:$Z,25,0),"")</f>
        <v/>
      </c>
      <c r="BP714" s="165" t="str">
        <f>IFERROR(+VLOOKUP(BN714,インプットシート!$B:$Z,21,0),"")</f>
        <v/>
      </c>
      <c r="BQ714">
        <v>209</v>
      </c>
      <c r="BR714" s="165" t="str">
        <f t="shared" si="215"/>
        <v>3年目賃金（職員）209</v>
      </c>
      <c r="BS714" s="165" t="str">
        <f>IFERROR(+VLOOKUP(BR714,インプットシート!$B:$Z,25,0),"")</f>
        <v/>
      </c>
      <c r="BT714" s="165" t="str">
        <f>IFERROR(+VLOOKUP(BR714,インプットシート!$B:$Z,21,0),"")</f>
        <v/>
      </c>
    </row>
    <row r="715" spans="1:72">
      <c r="A715">
        <v>210</v>
      </c>
      <c r="B715" s="165" t="str">
        <f t="shared" si="198"/>
        <v>3年目謝金210</v>
      </c>
      <c r="C715" s="165" t="str">
        <f>IFERROR(+VLOOKUP(B715,インプットシート!$B:$Z,25,0),"")</f>
        <v/>
      </c>
      <c r="D715" s="165" t="str">
        <f>IFERROR(+VLOOKUP(B715,インプットシート!$B:$Z,21,0),"")</f>
        <v/>
      </c>
      <c r="E715">
        <v>210</v>
      </c>
      <c r="F715" s="165" t="str">
        <f t="shared" si="199"/>
        <v>3年目旅費210</v>
      </c>
      <c r="G715" s="165" t="str">
        <f>IFERROR(+VLOOKUP(F715,インプットシート!$B:$Z,25,0),"")</f>
        <v/>
      </c>
      <c r="H715" s="165" t="str">
        <f>IFERROR(+VLOOKUP(F715,インプットシート!$B:$Z,21,0),"")</f>
        <v/>
      </c>
      <c r="I715">
        <v>210</v>
      </c>
      <c r="J715" s="165" t="str">
        <f t="shared" si="200"/>
        <v>3年目賃金（アルバイト）210</v>
      </c>
      <c r="K715" s="165" t="str">
        <f>IFERROR(+VLOOKUP(J715,インプットシート!$B:$Z,25,0),"")</f>
        <v/>
      </c>
      <c r="L715" s="165" t="str">
        <f>IFERROR(+VLOOKUP(J715,インプットシート!$B:$Z,21,0),"")</f>
        <v/>
      </c>
      <c r="M715">
        <v>210</v>
      </c>
      <c r="N715" s="165" t="str">
        <f t="shared" si="201"/>
        <v>3年目家賃210</v>
      </c>
      <c r="O715" s="165" t="str">
        <f>IFERROR(+VLOOKUP(N715,インプットシート!$B:$Z,25,0),"")</f>
        <v/>
      </c>
      <c r="P715" s="165" t="str">
        <f>IFERROR(+VLOOKUP(N715,インプットシート!$B:$Z,21,0),"")</f>
        <v/>
      </c>
      <c r="Q715">
        <v>210</v>
      </c>
      <c r="R715" s="165" t="str">
        <f t="shared" si="202"/>
        <v>3年目光熱水費210</v>
      </c>
      <c r="S715" s="165" t="str">
        <f>IFERROR(+VLOOKUP(R715,インプットシート!$B:$Z,25,0),"")</f>
        <v/>
      </c>
      <c r="T715" s="165" t="str">
        <f>IFERROR(+VLOOKUP(R715,インプットシート!$B:$Z,21,0),"")</f>
        <v/>
      </c>
      <c r="U715">
        <v>210</v>
      </c>
      <c r="V715" s="165" t="str">
        <f t="shared" si="203"/>
        <v>3年目備品購入費210</v>
      </c>
      <c r="W715" s="165" t="str">
        <f>IFERROR(+VLOOKUP(V715,インプットシート!$B:$Z,25,0),"")</f>
        <v/>
      </c>
      <c r="X715" s="165" t="str">
        <f>IFERROR(+VLOOKUP(V715,インプットシート!$B:$Z,21,0),"")</f>
        <v/>
      </c>
      <c r="Y715">
        <v>210</v>
      </c>
      <c r="Z715" s="165" t="str">
        <f t="shared" si="204"/>
        <v>3年目消耗品費210</v>
      </c>
      <c r="AA715" s="165" t="str">
        <f>IFERROR(+VLOOKUP(Z715,インプットシート!$B:$Z,25,0),"")</f>
        <v/>
      </c>
      <c r="AB715" s="165" t="str">
        <f>IFERROR(+VLOOKUP(Z715,インプットシート!$B:$Z,21,0),"")</f>
        <v/>
      </c>
      <c r="AC715">
        <v>210</v>
      </c>
      <c r="AD715" s="165" t="str">
        <f t="shared" si="205"/>
        <v>3年目借料損料210</v>
      </c>
      <c r="AE715" s="165" t="str">
        <f>IFERROR(+VLOOKUP(AD715,インプットシート!$B:$Z,25,0),"")</f>
        <v/>
      </c>
      <c r="AF715" s="165" t="str">
        <f>IFERROR(+VLOOKUP(AD715,インプットシート!$B:$Z,21,0),"")</f>
        <v/>
      </c>
      <c r="AG715">
        <v>210</v>
      </c>
      <c r="AH715" s="165" t="str">
        <f t="shared" si="206"/>
        <v>3年目印刷製本費210</v>
      </c>
      <c r="AI715" s="165" t="str">
        <f>IFERROR(+VLOOKUP(AH715,インプットシート!$B:$Z,25,0),"")</f>
        <v/>
      </c>
      <c r="AJ715" s="165" t="str">
        <f>IFERROR(+VLOOKUP(AH715,インプットシート!$B:$Z,21,0),"")</f>
        <v/>
      </c>
      <c r="AK715">
        <v>210</v>
      </c>
      <c r="AL715" s="165" t="str">
        <f t="shared" si="207"/>
        <v>3年目通信運搬費210</v>
      </c>
      <c r="AM715" s="165" t="str">
        <f>IFERROR(+VLOOKUP(AL715,インプットシート!$B:$Z,25,0),"")</f>
        <v/>
      </c>
      <c r="AN715" s="165" t="str">
        <f>IFERROR(+VLOOKUP(AL715,インプットシート!$B:$Z,21,0),"")</f>
        <v/>
      </c>
      <c r="AO715">
        <v>210</v>
      </c>
      <c r="AP715" s="165" t="str">
        <f t="shared" si="208"/>
        <v>3年目委託費210</v>
      </c>
      <c r="AQ715" s="165" t="str">
        <f>IFERROR(+VLOOKUP(AP715,インプットシート!$B:$Z,25,0),"")</f>
        <v/>
      </c>
      <c r="AR715" s="165" t="str">
        <f>IFERROR(+VLOOKUP(AP715,インプットシート!$B:$Z,21,0),"")</f>
        <v/>
      </c>
      <c r="AS715">
        <v>210</v>
      </c>
      <c r="AT715" s="165" t="str">
        <f t="shared" si="209"/>
        <v>3年目雑役務費210</v>
      </c>
      <c r="AU715" s="165" t="str">
        <f>IFERROR(+VLOOKUP(AT715,インプットシート!$B:$Z,25,0),"")</f>
        <v/>
      </c>
      <c r="AV715" s="165" t="str">
        <f>IFERROR(+VLOOKUP(AT715,インプットシート!$B:$Z,21,0),"")</f>
        <v/>
      </c>
      <c r="AW715">
        <v>210</v>
      </c>
      <c r="AX715" s="165" t="str">
        <f t="shared" si="210"/>
        <v>3年目保険料210</v>
      </c>
      <c r="AY715" s="165" t="str">
        <f>IFERROR(+VLOOKUP(AX715,インプットシート!$B:$Z,25,0),"")</f>
        <v/>
      </c>
      <c r="AZ715" s="165" t="str">
        <f>IFERROR(+VLOOKUP(AX715,インプットシート!$B:$Z,21,0),"")</f>
        <v/>
      </c>
      <c r="BA715">
        <v>210</v>
      </c>
      <c r="BB715" s="165" t="str">
        <f t="shared" si="211"/>
        <v>3年目その他の経費210</v>
      </c>
      <c r="BC715" s="165" t="str">
        <f>IFERROR(+VLOOKUP(BB715,インプットシート!$B:$Z,25,0),"")</f>
        <v/>
      </c>
      <c r="BD715" s="165" t="str">
        <f>IFERROR(+VLOOKUP(BB715,インプットシート!$B:$Z,21,0),"")</f>
        <v/>
      </c>
      <c r="BE715">
        <v>210</v>
      </c>
      <c r="BF715" s="165" t="str">
        <f t="shared" si="212"/>
        <v>3年目参加費収入210</v>
      </c>
      <c r="BG715" s="165" t="str">
        <f>IFERROR(+VLOOKUP(BF715,インプットシート!$B:$Z,25,0),"")</f>
        <v/>
      </c>
      <c r="BH715" s="165" t="str">
        <f>IFERROR(+VLOOKUP(BF715,インプットシート!$B:$Z,21,0),"")</f>
        <v/>
      </c>
      <c r="BI715">
        <v>210</v>
      </c>
      <c r="BJ715" s="165" t="str">
        <f t="shared" si="213"/>
        <v>3年目寄付金・協賛金収入210</v>
      </c>
      <c r="BK715" s="165" t="str">
        <f>IFERROR(+VLOOKUP(BJ715,インプットシート!$B:$Z,25,0),"")</f>
        <v/>
      </c>
      <c r="BL715" s="165" t="str">
        <f>IFERROR(+VLOOKUP(BJ715,インプットシート!$B:$Z,21,0),"")</f>
        <v/>
      </c>
      <c r="BM715">
        <v>210</v>
      </c>
      <c r="BN715" s="165" t="str">
        <f t="shared" si="214"/>
        <v>3年目一般会計繰入金210</v>
      </c>
      <c r="BO715" s="165" t="str">
        <f>IFERROR(+VLOOKUP(BN715,インプットシート!$B:$Z,25,0),"")</f>
        <v/>
      </c>
      <c r="BP715" s="165" t="str">
        <f>IFERROR(+VLOOKUP(BN715,インプットシート!$B:$Z,21,0),"")</f>
        <v/>
      </c>
      <c r="BQ715">
        <v>210</v>
      </c>
      <c r="BR715" s="165" t="str">
        <f t="shared" si="215"/>
        <v>3年目賃金（職員）210</v>
      </c>
      <c r="BS715" s="165" t="str">
        <f>IFERROR(+VLOOKUP(BR715,インプットシート!$B:$Z,25,0),"")</f>
        <v/>
      </c>
      <c r="BT715" s="165" t="str">
        <f>IFERROR(+VLOOKUP(BR715,インプットシート!$B:$Z,21,0),"")</f>
        <v/>
      </c>
    </row>
    <row r="716" spans="1:72">
      <c r="A716">
        <v>211</v>
      </c>
      <c r="B716" s="165" t="str">
        <f t="shared" si="198"/>
        <v>3年目謝金211</v>
      </c>
      <c r="C716" s="165" t="str">
        <f>IFERROR(+VLOOKUP(B716,インプットシート!$B:$Z,25,0),"")</f>
        <v/>
      </c>
      <c r="D716" s="165" t="str">
        <f>IFERROR(+VLOOKUP(B716,インプットシート!$B:$Z,21,0),"")</f>
        <v/>
      </c>
      <c r="E716">
        <v>211</v>
      </c>
      <c r="F716" s="165" t="str">
        <f t="shared" si="199"/>
        <v>3年目旅費211</v>
      </c>
      <c r="G716" s="165" t="str">
        <f>IFERROR(+VLOOKUP(F716,インプットシート!$B:$Z,25,0),"")</f>
        <v/>
      </c>
      <c r="H716" s="165" t="str">
        <f>IFERROR(+VLOOKUP(F716,インプットシート!$B:$Z,21,0),"")</f>
        <v/>
      </c>
      <c r="I716">
        <v>211</v>
      </c>
      <c r="J716" s="165" t="str">
        <f t="shared" si="200"/>
        <v>3年目賃金（アルバイト）211</v>
      </c>
      <c r="K716" s="165" t="str">
        <f>IFERROR(+VLOOKUP(J716,インプットシート!$B:$Z,25,0),"")</f>
        <v/>
      </c>
      <c r="L716" s="165" t="str">
        <f>IFERROR(+VLOOKUP(J716,インプットシート!$B:$Z,21,0),"")</f>
        <v/>
      </c>
      <c r="M716">
        <v>211</v>
      </c>
      <c r="N716" s="165" t="str">
        <f t="shared" si="201"/>
        <v>3年目家賃211</v>
      </c>
      <c r="O716" s="165" t="str">
        <f>IFERROR(+VLOOKUP(N716,インプットシート!$B:$Z,25,0),"")</f>
        <v/>
      </c>
      <c r="P716" s="165" t="str">
        <f>IFERROR(+VLOOKUP(N716,インプットシート!$B:$Z,21,0),"")</f>
        <v/>
      </c>
      <c r="Q716">
        <v>211</v>
      </c>
      <c r="R716" s="165" t="str">
        <f t="shared" si="202"/>
        <v>3年目光熱水費211</v>
      </c>
      <c r="S716" s="165" t="str">
        <f>IFERROR(+VLOOKUP(R716,インプットシート!$B:$Z,25,0),"")</f>
        <v/>
      </c>
      <c r="T716" s="165" t="str">
        <f>IFERROR(+VLOOKUP(R716,インプットシート!$B:$Z,21,0),"")</f>
        <v/>
      </c>
      <c r="U716">
        <v>211</v>
      </c>
      <c r="V716" s="165" t="str">
        <f t="shared" si="203"/>
        <v>3年目備品購入費211</v>
      </c>
      <c r="W716" s="165" t="str">
        <f>IFERROR(+VLOOKUP(V716,インプットシート!$B:$Z,25,0),"")</f>
        <v/>
      </c>
      <c r="X716" s="165" t="str">
        <f>IFERROR(+VLOOKUP(V716,インプットシート!$B:$Z,21,0),"")</f>
        <v/>
      </c>
      <c r="Y716">
        <v>211</v>
      </c>
      <c r="Z716" s="165" t="str">
        <f t="shared" si="204"/>
        <v>3年目消耗品費211</v>
      </c>
      <c r="AA716" s="165" t="str">
        <f>IFERROR(+VLOOKUP(Z716,インプットシート!$B:$Z,25,0),"")</f>
        <v/>
      </c>
      <c r="AB716" s="165" t="str">
        <f>IFERROR(+VLOOKUP(Z716,インプットシート!$B:$Z,21,0),"")</f>
        <v/>
      </c>
      <c r="AC716">
        <v>211</v>
      </c>
      <c r="AD716" s="165" t="str">
        <f t="shared" si="205"/>
        <v>3年目借料損料211</v>
      </c>
      <c r="AE716" s="165" t="str">
        <f>IFERROR(+VLOOKUP(AD716,インプットシート!$B:$Z,25,0),"")</f>
        <v/>
      </c>
      <c r="AF716" s="165" t="str">
        <f>IFERROR(+VLOOKUP(AD716,インプットシート!$B:$Z,21,0),"")</f>
        <v/>
      </c>
      <c r="AG716">
        <v>211</v>
      </c>
      <c r="AH716" s="165" t="str">
        <f t="shared" si="206"/>
        <v>3年目印刷製本費211</v>
      </c>
      <c r="AI716" s="165" t="str">
        <f>IFERROR(+VLOOKUP(AH716,インプットシート!$B:$Z,25,0),"")</f>
        <v/>
      </c>
      <c r="AJ716" s="165" t="str">
        <f>IFERROR(+VLOOKUP(AH716,インプットシート!$B:$Z,21,0),"")</f>
        <v/>
      </c>
      <c r="AK716">
        <v>211</v>
      </c>
      <c r="AL716" s="165" t="str">
        <f t="shared" si="207"/>
        <v>3年目通信運搬費211</v>
      </c>
      <c r="AM716" s="165" t="str">
        <f>IFERROR(+VLOOKUP(AL716,インプットシート!$B:$Z,25,0),"")</f>
        <v/>
      </c>
      <c r="AN716" s="165" t="str">
        <f>IFERROR(+VLOOKUP(AL716,インプットシート!$B:$Z,21,0),"")</f>
        <v/>
      </c>
      <c r="AO716">
        <v>211</v>
      </c>
      <c r="AP716" s="165" t="str">
        <f t="shared" si="208"/>
        <v>3年目委託費211</v>
      </c>
      <c r="AQ716" s="165" t="str">
        <f>IFERROR(+VLOOKUP(AP716,インプットシート!$B:$Z,25,0),"")</f>
        <v/>
      </c>
      <c r="AR716" s="165" t="str">
        <f>IFERROR(+VLOOKUP(AP716,インプットシート!$B:$Z,21,0),"")</f>
        <v/>
      </c>
      <c r="AS716">
        <v>211</v>
      </c>
      <c r="AT716" s="165" t="str">
        <f t="shared" si="209"/>
        <v>3年目雑役務費211</v>
      </c>
      <c r="AU716" s="165" t="str">
        <f>IFERROR(+VLOOKUP(AT716,インプットシート!$B:$Z,25,0),"")</f>
        <v/>
      </c>
      <c r="AV716" s="165" t="str">
        <f>IFERROR(+VLOOKUP(AT716,インプットシート!$B:$Z,21,0),"")</f>
        <v/>
      </c>
      <c r="AW716">
        <v>211</v>
      </c>
      <c r="AX716" s="165" t="str">
        <f t="shared" si="210"/>
        <v>3年目保険料211</v>
      </c>
      <c r="AY716" s="165" t="str">
        <f>IFERROR(+VLOOKUP(AX716,インプットシート!$B:$Z,25,0),"")</f>
        <v/>
      </c>
      <c r="AZ716" s="165" t="str">
        <f>IFERROR(+VLOOKUP(AX716,インプットシート!$B:$Z,21,0),"")</f>
        <v/>
      </c>
      <c r="BA716">
        <v>211</v>
      </c>
      <c r="BB716" s="165" t="str">
        <f t="shared" si="211"/>
        <v>3年目その他の経費211</v>
      </c>
      <c r="BC716" s="165" t="str">
        <f>IFERROR(+VLOOKUP(BB716,インプットシート!$B:$Z,25,0),"")</f>
        <v/>
      </c>
      <c r="BD716" s="165" t="str">
        <f>IFERROR(+VLOOKUP(BB716,インプットシート!$B:$Z,21,0),"")</f>
        <v/>
      </c>
      <c r="BE716">
        <v>211</v>
      </c>
      <c r="BF716" s="165" t="str">
        <f t="shared" si="212"/>
        <v>3年目参加費収入211</v>
      </c>
      <c r="BG716" s="165" t="str">
        <f>IFERROR(+VLOOKUP(BF716,インプットシート!$B:$Z,25,0),"")</f>
        <v/>
      </c>
      <c r="BH716" s="165" t="str">
        <f>IFERROR(+VLOOKUP(BF716,インプットシート!$B:$Z,21,0),"")</f>
        <v/>
      </c>
      <c r="BI716">
        <v>211</v>
      </c>
      <c r="BJ716" s="165" t="str">
        <f t="shared" si="213"/>
        <v>3年目寄付金・協賛金収入211</v>
      </c>
      <c r="BK716" s="165" t="str">
        <f>IFERROR(+VLOOKUP(BJ716,インプットシート!$B:$Z,25,0),"")</f>
        <v/>
      </c>
      <c r="BL716" s="165" t="str">
        <f>IFERROR(+VLOOKUP(BJ716,インプットシート!$B:$Z,21,0),"")</f>
        <v/>
      </c>
      <c r="BM716">
        <v>211</v>
      </c>
      <c r="BN716" s="165" t="str">
        <f t="shared" si="214"/>
        <v>3年目一般会計繰入金211</v>
      </c>
      <c r="BO716" s="165" t="str">
        <f>IFERROR(+VLOOKUP(BN716,インプットシート!$B:$Z,25,0),"")</f>
        <v/>
      </c>
      <c r="BP716" s="165" t="str">
        <f>IFERROR(+VLOOKUP(BN716,インプットシート!$B:$Z,21,0),"")</f>
        <v/>
      </c>
      <c r="BQ716">
        <v>211</v>
      </c>
      <c r="BR716" s="165" t="str">
        <f t="shared" si="215"/>
        <v>3年目賃金（職員）211</v>
      </c>
      <c r="BS716" s="165" t="str">
        <f>IFERROR(+VLOOKUP(BR716,インプットシート!$B:$Z,25,0),"")</f>
        <v/>
      </c>
      <c r="BT716" s="165" t="str">
        <f>IFERROR(+VLOOKUP(BR716,インプットシート!$B:$Z,21,0),"")</f>
        <v/>
      </c>
    </row>
    <row r="717" spans="1:72">
      <c r="A717">
        <v>212</v>
      </c>
      <c r="B717" s="165" t="str">
        <f t="shared" si="198"/>
        <v>3年目謝金212</v>
      </c>
      <c r="C717" s="165" t="str">
        <f>IFERROR(+VLOOKUP(B717,インプットシート!$B:$Z,25,0),"")</f>
        <v/>
      </c>
      <c r="D717" s="165" t="str">
        <f>IFERROR(+VLOOKUP(B717,インプットシート!$B:$Z,21,0),"")</f>
        <v/>
      </c>
      <c r="E717">
        <v>212</v>
      </c>
      <c r="F717" s="165" t="str">
        <f t="shared" si="199"/>
        <v>3年目旅費212</v>
      </c>
      <c r="G717" s="165" t="str">
        <f>IFERROR(+VLOOKUP(F717,インプットシート!$B:$Z,25,0),"")</f>
        <v/>
      </c>
      <c r="H717" s="165" t="str">
        <f>IFERROR(+VLOOKUP(F717,インプットシート!$B:$Z,21,0),"")</f>
        <v/>
      </c>
      <c r="I717">
        <v>212</v>
      </c>
      <c r="J717" s="165" t="str">
        <f t="shared" si="200"/>
        <v>3年目賃金（アルバイト）212</v>
      </c>
      <c r="K717" s="165" t="str">
        <f>IFERROR(+VLOOKUP(J717,インプットシート!$B:$Z,25,0),"")</f>
        <v/>
      </c>
      <c r="L717" s="165" t="str">
        <f>IFERROR(+VLOOKUP(J717,インプットシート!$B:$Z,21,0),"")</f>
        <v/>
      </c>
      <c r="M717">
        <v>212</v>
      </c>
      <c r="N717" s="165" t="str">
        <f t="shared" si="201"/>
        <v>3年目家賃212</v>
      </c>
      <c r="O717" s="165" t="str">
        <f>IFERROR(+VLOOKUP(N717,インプットシート!$B:$Z,25,0),"")</f>
        <v/>
      </c>
      <c r="P717" s="165" t="str">
        <f>IFERROR(+VLOOKUP(N717,インプットシート!$B:$Z,21,0),"")</f>
        <v/>
      </c>
      <c r="Q717">
        <v>212</v>
      </c>
      <c r="R717" s="165" t="str">
        <f t="shared" si="202"/>
        <v>3年目光熱水費212</v>
      </c>
      <c r="S717" s="165" t="str">
        <f>IFERROR(+VLOOKUP(R717,インプットシート!$B:$Z,25,0),"")</f>
        <v/>
      </c>
      <c r="T717" s="165" t="str">
        <f>IFERROR(+VLOOKUP(R717,インプットシート!$B:$Z,21,0),"")</f>
        <v/>
      </c>
      <c r="U717">
        <v>212</v>
      </c>
      <c r="V717" s="165" t="str">
        <f t="shared" si="203"/>
        <v>3年目備品購入費212</v>
      </c>
      <c r="W717" s="165" t="str">
        <f>IFERROR(+VLOOKUP(V717,インプットシート!$B:$Z,25,0),"")</f>
        <v/>
      </c>
      <c r="X717" s="165" t="str">
        <f>IFERROR(+VLOOKUP(V717,インプットシート!$B:$Z,21,0),"")</f>
        <v/>
      </c>
      <c r="Y717">
        <v>212</v>
      </c>
      <c r="Z717" s="165" t="str">
        <f t="shared" si="204"/>
        <v>3年目消耗品費212</v>
      </c>
      <c r="AA717" s="165" t="str">
        <f>IFERROR(+VLOOKUP(Z717,インプットシート!$B:$Z,25,0),"")</f>
        <v/>
      </c>
      <c r="AB717" s="165" t="str">
        <f>IFERROR(+VLOOKUP(Z717,インプットシート!$B:$Z,21,0),"")</f>
        <v/>
      </c>
      <c r="AC717">
        <v>212</v>
      </c>
      <c r="AD717" s="165" t="str">
        <f t="shared" si="205"/>
        <v>3年目借料損料212</v>
      </c>
      <c r="AE717" s="165" t="str">
        <f>IFERROR(+VLOOKUP(AD717,インプットシート!$B:$Z,25,0),"")</f>
        <v/>
      </c>
      <c r="AF717" s="165" t="str">
        <f>IFERROR(+VLOOKUP(AD717,インプットシート!$B:$Z,21,0),"")</f>
        <v/>
      </c>
      <c r="AG717">
        <v>212</v>
      </c>
      <c r="AH717" s="165" t="str">
        <f t="shared" si="206"/>
        <v>3年目印刷製本費212</v>
      </c>
      <c r="AI717" s="165" t="str">
        <f>IFERROR(+VLOOKUP(AH717,インプットシート!$B:$Z,25,0),"")</f>
        <v/>
      </c>
      <c r="AJ717" s="165" t="str">
        <f>IFERROR(+VLOOKUP(AH717,インプットシート!$B:$Z,21,0),"")</f>
        <v/>
      </c>
      <c r="AK717">
        <v>212</v>
      </c>
      <c r="AL717" s="165" t="str">
        <f t="shared" si="207"/>
        <v>3年目通信運搬費212</v>
      </c>
      <c r="AM717" s="165" t="str">
        <f>IFERROR(+VLOOKUP(AL717,インプットシート!$B:$Z,25,0),"")</f>
        <v/>
      </c>
      <c r="AN717" s="165" t="str">
        <f>IFERROR(+VLOOKUP(AL717,インプットシート!$B:$Z,21,0),"")</f>
        <v/>
      </c>
      <c r="AO717">
        <v>212</v>
      </c>
      <c r="AP717" s="165" t="str">
        <f t="shared" si="208"/>
        <v>3年目委託費212</v>
      </c>
      <c r="AQ717" s="165" t="str">
        <f>IFERROR(+VLOOKUP(AP717,インプットシート!$B:$Z,25,0),"")</f>
        <v/>
      </c>
      <c r="AR717" s="165" t="str">
        <f>IFERROR(+VLOOKUP(AP717,インプットシート!$B:$Z,21,0),"")</f>
        <v/>
      </c>
      <c r="AS717">
        <v>212</v>
      </c>
      <c r="AT717" s="165" t="str">
        <f t="shared" si="209"/>
        <v>3年目雑役務費212</v>
      </c>
      <c r="AU717" s="165" t="str">
        <f>IFERROR(+VLOOKUP(AT717,インプットシート!$B:$Z,25,0),"")</f>
        <v/>
      </c>
      <c r="AV717" s="165" t="str">
        <f>IFERROR(+VLOOKUP(AT717,インプットシート!$B:$Z,21,0),"")</f>
        <v/>
      </c>
      <c r="AW717">
        <v>212</v>
      </c>
      <c r="AX717" s="165" t="str">
        <f t="shared" si="210"/>
        <v>3年目保険料212</v>
      </c>
      <c r="AY717" s="165" t="str">
        <f>IFERROR(+VLOOKUP(AX717,インプットシート!$B:$Z,25,0),"")</f>
        <v/>
      </c>
      <c r="AZ717" s="165" t="str">
        <f>IFERROR(+VLOOKUP(AX717,インプットシート!$B:$Z,21,0),"")</f>
        <v/>
      </c>
      <c r="BA717">
        <v>212</v>
      </c>
      <c r="BB717" s="165" t="str">
        <f t="shared" si="211"/>
        <v>3年目その他の経費212</v>
      </c>
      <c r="BC717" s="165" t="str">
        <f>IFERROR(+VLOOKUP(BB717,インプットシート!$B:$Z,25,0),"")</f>
        <v/>
      </c>
      <c r="BD717" s="165" t="str">
        <f>IFERROR(+VLOOKUP(BB717,インプットシート!$B:$Z,21,0),"")</f>
        <v/>
      </c>
      <c r="BE717">
        <v>212</v>
      </c>
      <c r="BF717" s="165" t="str">
        <f t="shared" si="212"/>
        <v>3年目参加費収入212</v>
      </c>
      <c r="BG717" s="165" t="str">
        <f>IFERROR(+VLOOKUP(BF717,インプットシート!$B:$Z,25,0),"")</f>
        <v/>
      </c>
      <c r="BH717" s="165" t="str">
        <f>IFERROR(+VLOOKUP(BF717,インプットシート!$B:$Z,21,0),"")</f>
        <v/>
      </c>
      <c r="BI717">
        <v>212</v>
      </c>
      <c r="BJ717" s="165" t="str">
        <f t="shared" si="213"/>
        <v>3年目寄付金・協賛金収入212</v>
      </c>
      <c r="BK717" s="165" t="str">
        <f>IFERROR(+VLOOKUP(BJ717,インプットシート!$B:$Z,25,0),"")</f>
        <v/>
      </c>
      <c r="BL717" s="165" t="str">
        <f>IFERROR(+VLOOKUP(BJ717,インプットシート!$B:$Z,21,0),"")</f>
        <v/>
      </c>
      <c r="BM717">
        <v>212</v>
      </c>
      <c r="BN717" s="165" t="str">
        <f t="shared" si="214"/>
        <v>3年目一般会計繰入金212</v>
      </c>
      <c r="BO717" s="165" t="str">
        <f>IFERROR(+VLOOKUP(BN717,インプットシート!$B:$Z,25,0),"")</f>
        <v/>
      </c>
      <c r="BP717" s="165" t="str">
        <f>IFERROR(+VLOOKUP(BN717,インプットシート!$B:$Z,21,0),"")</f>
        <v/>
      </c>
      <c r="BQ717">
        <v>212</v>
      </c>
      <c r="BR717" s="165" t="str">
        <f t="shared" si="215"/>
        <v>3年目賃金（職員）212</v>
      </c>
      <c r="BS717" s="165" t="str">
        <f>IFERROR(+VLOOKUP(BR717,インプットシート!$B:$Z,25,0),"")</f>
        <v/>
      </c>
      <c r="BT717" s="165" t="str">
        <f>IFERROR(+VLOOKUP(BR717,インプットシート!$B:$Z,21,0),"")</f>
        <v/>
      </c>
    </row>
    <row r="718" spans="1:72">
      <c r="A718">
        <v>213</v>
      </c>
      <c r="B718" s="165" t="str">
        <f t="shared" si="198"/>
        <v>3年目謝金213</v>
      </c>
      <c r="C718" s="165" t="str">
        <f>IFERROR(+VLOOKUP(B718,インプットシート!$B:$Z,25,0),"")</f>
        <v/>
      </c>
      <c r="D718" s="165" t="str">
        <f>IFERROR(+VLOOKUP(B718,インプットシート!$B:$Z,21,0),"")</f>
        <v/>
      </c>
      <c r="E718">
        <v>213</v>
      </c>
      <c r="F718" s="165" t="str">
        <f t="shared" si="199"/>
        <v>3年目旅費213</v>
      </c>
      <c r="G718" s="165" t="str">
        <f>IFERROR(+VLOOKUP(F718,インプットシート!$B:$Z,25,0),"")</f>
        <v/>
      </c>
      <c r="H718" s="165" t="str">
        <f>IFERROR(+VLOOKUP(F718,インプットシート!$B:$Z,21,0),"")</f>
        <v/>
      </c>
      <c r="I718">
        <v>213</v>
      </c>
      <c r="J718" s="165" t="str">
        <f t="shared" si="200"/>
        <v>3年目賃金（アルバイト）213</v>
      </c>
      <c r="K718" s="165" t="str">
        <f>IFERROR(+VLOOKUP(J718,インプットシート!$B:$Z,25,0),"")</f>
        <v/>
      </c>
      <c r="L718" s="165" t="str">
        <f>IFERROR(+VLOOKUP(J718,インプットシート!$B:$Z,21,0),"")</f>
        <v/>
      </c>
      <c r="M718">
        <v>213</v>
      </c>
      <c r="N718" s="165" t="str">
        <f t="shared" si="201"/>
        <v>3年目家賃213</v>
      </c>
      <c r="O718" s="165" t="str">
        <f>IFERROR(+VLOOKUP(N718,インプットシート!$B:$Z,25,0),"")</f>
        <v/>
      </c>
      <c r="P718" s="165" t="str">
        <f>IFERROR(+VLOOKUP(N718,インプットシート!$B:$Z,21,0),"")</f>
        <v/>
      </c>
      <c r="Q718">
        <v>213</v>
      </c>
      <c r="R718" s="165" t="str">
        <f t="shared" si="202"/>
        <v>3年目光熱水費213</v>
      </c>
      <c r="S718" s="165" t="str">
        <f>IFERROR(+VLOOKUP(R718,インプットシート!$B:$Z,25,0),"")</f>
        <v/>
      </c>
      <c r="T718" s="165" t="str">
        <f>IFERROR(+VLOOKUP(R718,インプットシート!$B:$Z,21,0),"")</f>
        <v/>
      </c>
      <c r="U718">
        <v>213</v>
      </c>
      <c r="V718" s="165" t="str">
        <f t="shared" si="203"/>
        <v>3年目備品購入費213</v>
      </c>
      <c r="W718" s="165" t="str">
        <f>IFERROR(+VLOOKUP(V718,インプットシート!$B:$Z,25,0),"")</f>
        <v/>
      </c>
      <c r="X718" s="165" t="str">
        <f>IFERROR(+VLOOKUP(V718,インプットシート!$B:$Z,21,0),"")</f>
        <v/>
      </c>
      <c r="Y718">
        <v>213</v>
      </c>
      <c r="Z718" s="165" t="str">
        <f t="shared" si="204"/>
        <v>3年目消耗品費213</v>
      </c>
      <c r="AA718" s="165" t="str">
        <f>IFERROR(+VLOOKUP(Z718,インプットシート!$B:$Z,25,0),"")</f>
        <v/>
      </c>
      <c r="AB718" s="165" t="str">
        <f>IFERROR(+VLOOKUP(Z718,インプットシート!$B:$Z,21,0),"")</f>
        <v/>
      </c>
      <c r="AC718">
        <v>213</v>
      </c>
      <c r="AD718" s="165" t="str">
        <f t="shared" si="205"/>
        <v>3年目借料損料213</v>
      </c>
      <c r="AE718" s="165" t="str">
        <f>IFERROR(+VLOOKUP(AD718,インプットシート!$B:$Z,25,0),"")</f>
        <v/>
      </c>
      <c r="AF718" s="165" t="str">
        <f>IFERROR(+VLOOKUP(AD718,インプットシート!$B:$Z,21,0),"")</f>
        <v/>
      </c>
      <c r="AG718">
        <v>213</v>
      </c>
      <c r="AH718" s="165" t="str">
        <f t="shared" si="206"/>
        <v>3年目印刷製本費213</v>
      </c>
      <c r="AI718" s="165" t="str">
        <f>IFERROR(+VLOOKUP(AH718,インプットシート!$B:$Z,25,0),"")</f>
        <v/>
      </c>
      <c r="AJ718" s="165" t="str">
        <f>IFERROR(+VLOOKUP(AH718,インプットシート!$B:$Z,21,0),"")</f>
        <v/>
      </c>
      <c r="AK718">
        <v>213</v>
      </c>
      <c r="AL718" s="165" t="str">
        <f t="shared" si="207"/>
        <v>3年目通信運搬費213</v>
      </c>
      <c r="AM718" s="165" t="str">
        <f>IFERROR(+VLOOKUP(AL718,インプットシート!$B:$Z,25,0),"")</f>
        <v/>
      </c>
      <c r="AN718" s="165" t="str">
        <f>IFERROR(+VLOOKUP(AL718,インプットシート!$B:$Z,21,0),"")</f>
        <v/>
      </c>
      <c r="AO718">
        <v>213</v>
      </c>
      <c r="AP718" s="165" t="str">
        <f t="shared" si="208"/>
        <v>3年目委託費213</v>
      </c>
      <c r="AQ718" s="165" t="str">
        <f>IFERROR(+VLOOKUP(AP718,インプットシート!$B:$Z,25,0),"")</f>
        <v/>
      </c>
      <c r="AR718" s="165" t="str">
        <f>IFERROR(+VLOOKUP(AP718,インプットシート!$B:$Z,21,0),"")</f>
        <v/>
      </c>
      <c r="AS718">
        <v>213</v>
      </c>
      <c r="AT718" s="165" t="str">
        <f t="shared" si="209"/>
        <v>3年目雑役務費213</v>
      </c>
      <c r="AU718" s="165" t="str">
        <f>IFERROR(+VLOOKUP(AT718,インプットシート!$B:$Z,25,0),"")</f>
        <v/>
      </c>
      <c r="AV718" s="165" t="str">
        <f>IFERROR(+VLOOKUP(AT718,インプットシート!$B:$Z,21,0),"")</f>
        <v/>
      </c>
      <c r="AW718">
        <v>213</v>
      </c>
      <c r="AX718" s="165" t="str">
        <f t="shared" si="210"/>
        <v>3年目保険料213</v>
      </c>
      <c r="AY718" s="165" t="str">
        <f>IFERROR(+VLOOKUP(AX718,インプットシート!$B:$Z,25,0),"")</f>
        <v/>
      </c>
      <c r="AZ718" s="165" t="str">
        <f>IFERROR(+VLOOKUP(AX718,インプットシート!$B:$Z,21,0),"")</f>
        <v/>
      </c>
      <c r="BA718">
        <v>213</v>
      </c>
      <c r="BB718" s="165" t="str">
        <f t="shared" si="211"/>
        <v>3年目その他の経費213</v>
      </c>
      <c r="BC718" s="165" t="str">
        <f>IFERROR(+VLOOKUP(BB718,インプットシート!$B:$Z,25,0),"")</f>
        <v/>
      </c>
      <c r="BD718" s="165" t="str">
        <f>IFERROR(+VLOOKUP(BB718,インプットシート!$B:$Z,21,0),"")</f>
        <v/>
      </c>
      <c r="BE718">
        <v>213</v>
      </c>
      <c r="BF718" s="165" t="str">
        <f t="shared" si="212"/>
        <v>3年目参加費収入213</v>
      </c>
      <c r="BG718" s="165" t="str">
        <f>IFERROR(+VLOOKUP(BF718,インプットシート!$B:$Z,25,0),"")</f>
        <v/>
      </c>
      <c r="BH718" s="165" t="str">
        <f>IFERROR(+VLOOKUP(BF718,インプットシート!$B:$Z,21,0),"")</f>
        <v/>
      </c>
      <c r="BI718">
        <v>213</v>
      </c>
      <c r="BJ718" s="165" t="str">
        <f t="shared" si="213"/>
        <v>3年目寄付金・協賛金収入213</v>
      </c>
      <c r="BK718" s="165" t="str">
        <f>IFERROR(+VLOOKUP(BJ718,インプットシート!$B:$Z,25,0),"")</f>
        <v/>
      </c>
      <c r="BL718" s="165" t="str">
        <f>IFERROR(+VLOOKUP(BJ718,インプットシート!$B:$Z,21,0),"")</f>
        <v/>
      </c>
      <c r="BM718">
        <v>213</v>
      </c>
      <c r="BN718" s="165" t="str">
        <f t="shared" si="214"/>
        <v>3年目一般会計繰入金213</v>
      </c>
      <c r="BO718" s="165" t="str">
        <f>IFERROR(+VLOOKUP(BN718,インプットシート!$B:$Z,25,0),"")</f>
        <v/>
      </c>
      <c r="BP718" s="165" t="str">
        <f>IFERROR(+VLOOKUP(BN718,インプットシート!$B:$Z,21,0),"")</f>
        <v/>
      </c>
      <c r="BQ718">
        <v>213</v>
      </c>
      <c r="BR718" s="165" t="str">
        <f t="shared" si="215"/>
        <v>3年目賃金（職員）213</v>
      </c>
      <c r="BS718" s="165" t="str">
        <f>IFERROR(+VLOOKUP(BR718,インプットシート!$B:$Z,25,0),"")</f>
        <v/>
      </c>
      <c r="BT718" s="165" t="str">
        <f>IFERROR(+VLOOKUP(BR718,インプットシート!$B:$Z,21,0),"")</f>
        <v/>
      </c>
    </row>
    <row r="719" spans="1:72">
      <c r="A719">
        <v>214</v>
      </c>
      <c r="B719" s="165" t="str">
        <f t="shared" si="198"/>
        <v>3年目謝金214</v>
      </c>
      <c r="C719" s="165" t="str">
        <f>IFERROR(+VLOOKUP(B719,インプットシート!$B:$Z,25,0),"")</f>
        <v/>
      </c>
      <c r="D719" s="165" t="str">
        <f>IFERROR(+VLOOKUP(B719,インプットシート!$B:$Z,21,0),"")</f>
        <v/>
      </c>
      <c r="E719">
        <v>214</v>
      </c>
      <c r="F719" s="165" t="str">
        <f t="shared" si="199"/>
        <v>3年目旅費214</v>
      </c>
      <c r="G719" s="165" t="str">
        <f>IFERROR(+VLOOKUP(F719,インプットシート!$B:$Z,25,0),"")</f>
        <v/>
      </c>
      <c r="H719" s="165" t="str">
        <f>IFERROR(+VLOOKUP(F719,インプットシート!$B:$Z,21,0),"")</f>
        <v/>
      </c>
      <c r="I719">
        <v>214</v>
      </c>
      <c r="J719" s="165" t="str">
        <f t="shared" si="200"/>
        <v>3年目賃金（アルバイト）214</v>
      </c>
      <c r="K719" s="165" t="str">
        <f>IFERROR(+VLOOKUP(J719,インプットシート!$B:$Z,25,0),"")</f>
        <v/>
      </c>
      <c r="L719" s="165" t="str">
        <f>IFERROR(+VLOOKUP(J719,インプットシート!$B:$Z,21,0),"")</f>
        <v/>
      </c>
      <c r="M719">
        <v>214</v>
      </c>
      <c r="N719" s="165" t="str">
        <f t="shared" si="201"/>
        <v>3年目家賃214</v>
      </c>
      <c r="O719" s="165" t="str">
        <f>IFERROR(+VLOOKUP(N719,インプットシート!$B:$Z,25,0),"")</f>
        <v/>
      </c>
      <c r="P719" s="165" t="str">
        <f>IFERROR(+VLOOKUP(N719,インプットシート!$B:$Z,21,0),"")</f>
        <v/>
      </c>
      <c r="Q719">
        <v>214</v>
      </c>
      <c r="R719" s="165" t="str">
        <f t="shared" si="202"/>
        <v>3年目光熱水費214</v>
      </c>
      <c r="S719" s="165" t="str">
        <f>IFERROR(+VLOOKUP(R719,インプットシート!$B:$Z,25,0),"")</f>
        <v/>
      </c>
      <c r="T719" s="165" t="str">
        <f>IFERROR(+VLOOKUP(R719,インプットシート!$B:$Z,21,0),"")</f>
        <v/>
      </c>
      <c r="U719">
        <v>214</v>
      </c>
      <c r="V719" s="165" t="str">
        <f t="shared" si="203"/>
        <v>3年目備品購入費214</v>
      </c>
      <c r="W719" s="165" t="str">
        <f>IFERROR(+VLOOKUP(V719,インプットシート!$B:$Z,25,0),"")</f>
        <v/>
      </c>
      <c r="X719" s="165" t="str">
        <f>IFERROR(+VLOOKUP(V719,インプットシート!$B:$Z,21,0),"")</f>
        <v/>
      </c>
      <c r="Y719">
        <v>214</v>
      </c>
      <c r="Z719" s="165" t="str">
        <f t="shared" si="204"/>
        <v>3年目消耗品費214</v>
      </c>
      <c r="AA719" s="165" t="str">
        <f>IFERROR(+VLOOKUP(Z719,インプットシート!$B:$Z,25,0),"")</f>
        <v/>
      </c>
      <c r="AB719" s="165" t="str">
        <f>IFERROR(+VLOOKUP(Z719,インプットシート!$B:$Z,21,0),"")</f>
        <v/>
      </c>
      <c r="AC719">
        <v>214</v>
      </c>
      <c r="AD719" s="165" t="str">
        <f t="shared" si="205"/>
        <v>3年目借料損料214</v>
      </c>
      <c r="AE719" s="165" t="str">
        <f>IFERROR(+VLOOKUP(AD719,インプットシート!$B:$Z,25,0),"")</f>
        <v/>
      </c>
      <c r="AF719" s="165" t="str">
        <f>IFERROR(+VLOOKUP(AD719,インプットシート!$B:$Z,21,0),"")</f>
        <v/>
      </c>
      <c r="AG719">
        <v>214</v>
      </c>
      <c r="AH719" s="165" t="str">
        <f t="shared" si="206"/>
        <v>3年目印刷製本費214</v>
      </c>
      <c r="AI719" s="165" t="str">
        <f>IFERROR(+VLOOKUP(AH719,インプットシート!$B:$Z,25,0),"")</f>
        <v/>
      </c>
      <c r="AJ719" s="165" t="str">
        <f>IFERROR(+VLOOKUP(AH719,インプットシート!$B:$Z,21,0),"")</f>
        <v/>
      </c>
      <c r="AK719">
        <v>214</v>
      </c>
      <c r="AL719" s="165" t="str">
        <f t="shared" si="207"/>
        <v>3年目通信運搬費214</v>
      </c>
      <c r="AM719" s="165" t="str">
        <f>IFERROR(+VLOOKUP(AL719,インプットシート!$B:$Z,25,0),"")</f>
        <v/>
      </c>
      <c r="AN719" s="165" t="str">
        <f>IFERROR(+VLOOKUP(AL719,インプットシート!$B:$Z,21,0),"")</f>
        <v/>
      </c>
      <c r="AO719">
        <v>214</v>
      </c>
      <c r="AP719" s="165" t="str">
        <f t="shared" si="208"/>
        <v>3年目委託費214</v>
      </c>
      <c r="AQ719" s="165" t="str">
        <f>IFERROR(+VLOOKUP(AP719,インプットシート!$B:$Z,25,0),"")</f>
        <v/>
      </c>
      <c r="AR719" s="165" t="str">
        <f>IFERROR(+VLOOKUP(AP719,インプットシート!$B:$Z,21,0),"")</f>
        <v/>
      </c>
      <c r="AS719">
        <v>214</v>
      </c>
      <c r="AT719" s="165" t="str">
        <f t="shared" si="209"/>
        <v>3年目雑役務費214</v>
      </c>
      <c r="AU719" s="165" t="str">
        <f>IFERROR(+VLOOKUP(AT719,インプットシート!$B:$Z,25,0),"")</f>
        <v/>
      </c>
      <c r="AV719" s="165" t="str">
        <f>IFERROR(+VLOOKUP(AT719,インプットシート!$B:$Z,21,0),"")</f>
        <v/>
      </c>
      <c r="AW719">
        <v>214</v>
      </c>
      <c r="AX719" s="165" t="str">
        <f t="shared" si="210"/>
        <v>3年目保険料214</v>
      </c>
      <c r="AY719" s="165" t="str">
        <f>IFERROR(+VLOOKUP(AX719,インプットシート!$B:$Z,25,0),"")</f>
        <v/>
      </c>
      <c r="AZ719" s="165" t="str">
        <f>IFERROR(+VLOOKUP(AX719,インプットシート!$B:$Z,21,0),"")</f>
        <v/>
      </c>
      <c r="BA719">
        <v>214</v>
      </c>
      <c r="BB719" s="165" t="str">
        <f t="shared" si="211"/>
        <v>3年目その他の経費214</v>
      </c>
      <c r="BC719" s="165" t="str">
        <f>IFERROR(+VLOOKUP(BB719,インプットシート!$B:$Z,25,0),"")</f>
        <v/>
      </c>
      <c r="BD719" s="165" t="str">
        <f>IFERROR(+VLOOKUP(BB719,インプットシート!$B:$Z,21,0),"")</f>
        <v/>
      </c>
      <c r="BE719">
        <v>214</v>
      </c>
      <c r="BF719" s="165" t="str">
        <f t="shared" si="212"/>
        <v>3年目参加費収入214</v>
      </c>
      <c r="BG719" s="165" t="str">
        <f>IFERROR(+VLOOKUP(BF719,インプットシート!$B:$Z,25,0),"")</f>
        <v/>
      </c>
      <c r="BH719" s="165" t="str">
        <f>IFERROR(+VLOOKUP(BF719,インプットシート!$B:$Z,21,0),"")</f>
        <v/>
      </c>
      <c r="BI719">
        <v>214</v>
      </c>
      <c r="BJ719" s="165" t="str">
        <f t="shared" si="213"/>
        <v>3年目寄付金・協賛金収入214</v>
      </c>
      <c r="BK719" s="165" t="str">
        <f>IFERROR(+VLOOKUP(BJ719,インプットシート!$B:$Z,25,0),"")</f>
        <v/>
      </c>
      <c r="BL719" s="165" t="str">
        <f>IFERROR(+VLOOKUP(BJ719,インプットシート!$B:$Z,21,0),"")</f>
        <v/>
      </c>
      <c r="BM719">
        <v>214</v>
      </c>
      <c r="BN719" s="165" t="str">
        <f t="shared" si="214"/>
        <v>3年目一般会計繰入金214</v>
      </c>
      <c r="BO719" s="165" t="str">
        <f>IFERROR(+VLOOKUP(BN719,インプットシート!$B:$Z,25,0),"")</f>
        <v/>
      </c>
      <c r="BP719" s="165" t="str">
        <f>IFERROR(+VLOOKUP(BN719,インプットシート!$B:$Z,21,0),"")</f>
        <v/>
      </c>
      <c r="BQ719">
        <v>214</v>
      </c>
      <c r="BR719" s="165" t="str">
        <f t="shared" si="215"/>
        <v>3年目賃金（職員）214</v>
      </c>
      <c r="BS719" s="165" t="str">
        <f>IFERROR(+VLOOKUP(BR719,インプットシート!$B:$Z,25,0),"")</f>
        <v/>
      </c>
      <c r="BT719" s="165" t="str">
        <f>IFERROR(+VLOOKUP(BR719,インプットシート!$B:$Z,21,0),"")</f>
        <v/>
      </c>
    </row>
    <row r="720" spans="1:72">
      <c r="A720">
        <v>215</v>
      </c>
      <c r="B720" s="165" t="str">
        <f t="shared" si="198"/>
        <v>3年目謝金215</v>
      </c>
      <c r="C720" s="165" t="str">
        <f>IFERROR(+VLOOKUP(B720,インプットシート!$B:$Z,25,0),"")</f>
        <v/>
      </c>
      <c r="D720" s="165" t="str">
        <f>IFERROR(+VLOOKUP(B720,インプットシート!$B:$Z,21,0),"")</f>
        <v/>
      </c>
      <c r="E720">
        <v>215</v>
      </c>
      <c r="F720" s="165" t="str">
        <f t="shared" si="199"/>
        <v>3年目旅費215</v>
      </c>
      <c r="G720" s="165" t="str">
        <f>IFERROR(+VLOOKUP(F720,インプットシート!$B:$Z,25,0),"")</f>
        <v/>
      </c>
      <c r="H720" s="165" t="str">
        <f>IFERROR(+VLOOKUP(F720,インプットシート!$B:$Z,21,0),"")</f>
        <v/>
      </c>
      <c r="I720">
        <v>215</v>
      </c>
      <c r="J720" s="165" t="str">
        <f t="shared" si="200"/>
        <v>3年目賃金（アルバイト）215</v>
      </c>
      <c r="K720" s="165" t="str">
        <f>IFERROR(+VLOOKUP(J720,インプットシート!$B:$Z,25,0),"")</f>
        <v/>
      </c>
      <c r="L720" s="165" t="str">
        <f>IFERROR(+VLOOKUP(J720,インプットシート!$B:$Z,21,0),"")</f>
        <v/>
      </c>
      <c r="M720">
        <v>215</v>
      </c>
      <c r="N720" s="165" t="str">
        <f t="shared" si="201"/>
        <v>3年目家賃215</v>
      </c>
      <c r="O720" s="165" t="str">
        <f>IFERROR(+VLOOKUP(N720,インプットシート!$B:$Z,25,0),"")</f>
        <v/>
      </c>
      <c r="P720" s="165" t="str">
        <f>IFERROR(+VLOOKUP(N720,インプットシート!$B:$Z,21,0),"")</f>
        <v/>
      </c>
      <c r="Q720">
        <v>215</v>
      </c>
      <c r="R720" s="165" t="str">
        <f t="shared" si="202"/>
        <v>3年目光熱水費215</v>
      </c>
      <c r="S720" s="165" t="str">
        <f>IFERROR(+VLOOKUP(R720,インプットシート!$B:$Z,25,0),"")</f>
        <v/>
      </c>
      <c r="T720" s="165" t="str">
        <f>IFERROR(+VLOOKUP(R720,インプットシート!$B:$Z,21,0),"")</f>
        <v/>
      </c>
      <c r="U720">
        <v>215</v>
      </c>
      <c r="V720" s="165" t="str">
        <f t="shared" si="203"/>
        <v>3年目備品購入費215</v>
      </c>
      <c r="W720" s="165" t="str">
        <f>IFERROR(+VLOOKUP(V720,インプットシート!$B:$Z,25,0),"")</f>
        <v/>
      </c>
      <c r="X720" s="165" t="str">
        <f>IFERROR(+VLOOKUP(V720,インプットシート!$B:$Z,21,0),"")</f>
        <v/>
      </c>
      <c r="Y720">
        <v>215</v>
      </c>
      <c r="Z720" s="165" t="str">
        <f t="shared" si="204"/>
        <v>3年目消耗品費215</v>
      </c>
      <c r="AA720" s="165" t="str">
        <f>IFERROR(+VLOOKUP(Z720,インプットシート!$B:$Z,25,0),"")</f>
        <v/>
      </c>
      <c r="AB720" s="165" t="str">
        <f>IFERROR(+VLOOKUP(Z720,インプットシート!$B:$Z,21,0),"")</f>
        <v/>
      </c>
      <c r="AC720">
        <v>215</v>
      </c>
      <c r="AD720" s="165" t="str">
        <f t="shared" si="205"/>
        <v>3年目借料損料215</v>
      </c>
      <c r="AE720" s="165" t="str">
        <f>IFERROR(+VLOOKUP(AD720,インプットシート!$B:$Z,25,0),"")</f>
        <v/>
      </c>
      <c r="AF720" s="165" t="str">
        <f>IFERROR(+VLOOKUP(AD720,インプットシート!$B:$Z,21,0),"")</f>
        <v/>
      </c>
      <c r="AG720">
        <v>215</v>
      </c>
      <c r="AH720" s="165" t="str">
        <f t="shared" si="206"/>
        <v>3年目印刷製本費215</v>
      </c>
      <c r="AI720" s="165" t="str">
        <f>IFERROR(+VLOOKUP(AH720,インプットシート!$B:$Z,25,0),"")</f>
        <v/>
      </c>
      <c r="AJ720" s="165" t="str">
        <f>IFERROR(+VLOOKUP(AH720,インプットシート!$B:$Z,21,0),"")</f>
        <v/>
      </c>
      <c r="AK720">
        <v>215</v>
      </c>
      <c r="AL720" s="165" t="str">
        <f t="shared" si="207"/>
        <v>3年目通信運搬費215</v>
      </c>
      <c r="AM720" s="165" t="str">
        <f>IFERROR(+VLOOKUP(AL720,インプットシート!$B:$Z,25,0),"")</f>
        <v/>
      </c>
      <c r="AN720" s="165" t="str">
        <f>IFERROR(+VLOOKUP(AL720,インプットシート!$B:$Z,21,0),"")</f>
        <v/>
      </c>
      <c r="AO720">
        <v>215</v>
      </c>
      <c r="AP720" s="165" t="str">
        <f t="shared" si="208"/>
        <v>3年目委託費215</v>
      </c>
      <c r="AQ720" s="165" t="str">
        <f>IFERROR(+VLOOKUP(AP720,インプットシート!$B:$Z,25,0),"")</f>
        <v/>
      </c>
      <c r="AR720" s="165" t="str">
        <f>IFERROR(+VLOOKUP(AP720,インプットシート!$B:$Z,21,0),"")</f>
        <v/>
      </c>
      <c r="AS720">
        <v>215</v>
      </c>
      <c r="AT720" s="165" t="str">
        <f t="shared" si="209"/>
        <v>3年目雑役務費215</v>
      </c>
      <c r="AU720" s="165" t="str">
        <f>IFERROR(+VLOOKUP(AT720,インプットシート!$B:$Z,25,0),"")</f>
        <v/>
      </c>
      <c r="AV720" s="165" t="str">
        <f>IFERROR(+VLOOKUP(AT720,インプットシート!$B:$Z,21,0),"")</f>
        <v/>
      </c>
      <c r="AW720">
        <v>215</v>
      </c>
      <c r="AX720" s="165" t="str">
        <f t="shared" si="210"/>
        <v>3年目保険料215</v>
      </c>
      <c r="AY720" s="165" t="str">
        <f>IFERROR(+VLOOKUP(AX720,インプットシート!$B:$Z,25,0),"")</f>
        <v/>
      </c>
      <c r="AZ720" s="165" t="str">
        <f>IFERROR(+VLOOKUP(AX720,インプットシート!$B:$Z,21,0),"")</f>
        <v/>
      </c>
      <c r="BA720">
        <v>215</v>
      </c>
      <c r="BB720" s="165" t="str">
        <f t="shared" si="211"/>
        <v>3年目その他の経費215</v>
      </c>
      <c r="BC720" s="165" t="str">
        <f>IFERROR(+VLOOKUP(BB720,インプットシート!$B:$Z,25,0),"")</f>
        <v/>
      </c>
      <c r="BD720" s="165" t="str">
        <f>IFERROR(+VLOOKUP(BB720,インプットシート!$B:$Z,21,0),"")</f>
        <v/>
      </c>
      <c r="BE720">
        <v>215</v>
      </c>
      <c r="BF720" s="165" t="str">
        <f t="shared" si="212"/>
        <v>3年目参加費収入215</v>
      </c>
      <c r="BG720" s="165" t="str">
        <f>IFERROR(+VLOOKUP(BF720,インプットシート!$B:$Z,25,0),"")</f>
        <v/>
      </c>
      <c r="BH720" s="165" t="str">
        <f>IFERROR(+VLOOKUP(BF720,インプットシート!$B:$Z,21,0),"")</f>
        <v/>
      </c>
      <c r="BI720">
        <v>215</v>
      </c>
      <c r="BJ720" s="165" t="str">
        <f t="shared" si="213"/>
        <v>3年目寄付金・協賛金収入215</v>
      </c>
      <c r="BK720" s="165" t="str">
        <f>IFERROR(+VLOOKUP(BJ720,インプットシート!$B:$Z,25,0),"")</f>
        <v/>
      </c>
      <c r="BL720" s="165" t="str">
        <f>IFERROR(+VLOOKUP(BJ720,インプットシート!$B:$Z,21,0),"")</f>
        <v/>
      </c>
      <c r="BM720">
        <v>215</v>
      </c>
      <c r="BN720" s="165" t="str">
        <f t="shared" si="214"/>
        <v>3年目一般会計繰入金215</v>
      </c>
      <c r="BO720" s="165" t="str">
        <f>IFERROR(+VLOOKUP(BN720,インプットシート!$B:$Z,25,0),"")</f>
        <v/>
      </c>
      <c r="BP720" s="165" t="str">
        <f>IFERROR(+VLOOKUP(BN720,インプットシート!$B:$Z,21,0),"")</f>
        <v/>
      </c>
      <c r="BQ720">
        <v>215</v>
      </c>
      <c r="BR720" s="165" t="str">
        <f t="shared" si="215"/>
        <v>3年目賃金（職員）215</v>
      </c>
      <c r="BS720" s="165" t="str">
        <f>IFERROR(+VLOOKUP(BR720,インプットシート!$B:$Z,25,0),"")</f>
        <v/>
      </c>
      <c r="BT720" s="165" t="str">
        <f>IFERROR(+VLOOKUP(BR720,インプットシート!$B:$Z,21,0),"")</f>
        <v/>
      </c>
    </row>
    <row r="721" spans="1:72">
      <c r="A721">
        <v>216</v>
      </c>
      <c r="B721" s="165" t="str">
        <f t="shared" si="198"/>
        <v>3年目謝金216</v>
      </c>
      <c r="C721" s="165" t="str">
        <f>IFERROR(+VLOOKUP(B721,インプットシート!$B:$Z,25,0),"")</f>
        <v/>
      </c>
      <c r="D721" s="165" t="str">
        <f>IFERROR(+VLOOKUP(B721,インプットシート!$B:$Z,21,0),"")</f>
        <v/>
      </c>
      <c r="E721">
        <v>216</v>
      </c>
      <c r="F721" s="165" t="str">
        <f t="shared" si="199"/>
        <v>3年目旅費216</v>
      </c>
      <c r="G721" s="165" t="str">
        <f>IFERROR(+VLOOKUP(F721,インプットシート!$B:$Z,25,0),"")</f>
        <v/>
      </c>
      <c r="H721" s="165" t="str">
        <f>IFERROR(+VLOOKUP(F721,インプットシート!$B:$Z,21,0),"")</f>
        <v/>
      </c>
      <c r="I721">
        <v>216</v>
      </c>
      <c r="J721" s="165" t="str">
        <f t="shared" si="200"/>
        <v>3年目賃金（アルバイト）216</v>
      </c>
      <c r="K721" s="165" t="str">
        <f>IFERROR(+VLOOKUP(J721,インプットシート!$B:$Z,25,0),"")</f>
        <v/>
      </c>
      <c r="L721" s="165" t="str">
        <f>IFERROR(+VLOOKUP(J721,インプットシート!$B:$Z,21,0),"")</f>
        <v/>
      </c>
      <c r="M721">
        <v>216</v>
      </c>
      <c r="N721" s="165" t="str">
        <f t="shared" si="201"/>
        <v>3年目家賃216</v>
      </c>
      <c r="O721" s="165" t="str">
        <f>IFERROR(+VLOOKUP(N721,インプットシート!$B:$Z,25,0),"")</f>
        <v/>
      </c>
      <c r="P721" s="165" t="str">
        <f>IFERROR(+VLOOKUP(N721,インプットシート!$B:$Z,21,0),"")</f>
        <v/>
      </c>
      <c r="Q721">
        <v>216</v>
      </c>
      <c r="R721" s="165" t="str">
        <f t="shared" si="202"/>
        <v>3年目光熱水費216</v>
      </c>
      <c r="S721" s="165" t="str">
        <f>IFERROR(+VLOOKUP(R721,インプットシート!$B:$Z,25,0),"")</f>
        <v/>
      </c>
      <c r="T721" s="165" t="str">
        <f>IFERROR(+VLOOKUP(R721,インプットシート!$B:$Z,21,0),"")</f>
        <v/>
      </c>
      <c r="U721">
        <v>216</v>
      </c>
      <c r="V721" s="165" t="str">
        <f t="shared" si="203"/>
        <v>3年目備品購入費216</v>
      </c>
      <c r="W721" s="165" t="str">
        <f>IFERROR(+VLOOKUP(V721,インプットシート!$B:$Z,25,0),"")</f>
        <v/>
      </c>
      <c r="X721" s="165" t="str">
        <f>IFERROR(+VLOOKUP(V721,インプットシート!$B:$Z,21,0),"")</f>
        <v/>
      </c>
      <c r="Y721">
        <v>216</v>
      </c>
      <c r="Z721" s="165" t="str">
        <f t="shared" si="204"/>
        <v>3年目消耗品費216</v>
      </c>
      <c r="AA721" s="165" t="str">
        <f>IFERROR(+VLOOKUP(Z721,インプットシート!$B:$Z,25,0),"")</f>
        <v/>
      </c>
      <c r="AB721" s="165" t="str">
        <f>IFERROR(+VLOOKUP(Z721,インプットシート!$B:$Z,21,0),"")</f>
        <v/>
      </c>
      <c r="AC721">
        <v>216</v>
      </c>
      <c r="AD721" s="165" t="str">
        <f t="shared" si="205"/>
        <v>3年目借料損料216</v>
      </c>
      <c r="AE721" s="165" t="str">
        <f>IFERROR(+VLOOKUP(AD721,インプットシート!$B:$Z,25,0),"")</f>
        <v/>
      </c>
      <c r="AF721" s="165" t="str">
        <f>IFERROR(+VLOOKUP(AD721,インプットシート!$B:$Z,21,0),"")</f>
        <v/>
      </c>
      <c r="AG721">
        <v>216</v>
      </c>
      <c r="AH721" s="165" t="str">
        <f t="shared" si="206"/>
        <v>3年目印刷製本費216</v>
      </c>
      <c r="AI721" s="165" t="str">
        <f>IFERROR(+VLOOKUP(AH721,インプットシート!$B:$Z,25,0),"")</f>
        <v/>
      </c>
      <c r="AJ721" s="165" t="str">
        <f>IFERROR(+VLOOKUP(AH721,インプットシート!$B:$Z,21,0),"")</f>
        <v/>
      </c>
      <c r="AK721">
        <v>216</v>
      </c>
      <c r="AL721" s="165" t="str">
        <f t="shared" si="207"/>
        <v>3年目通信運搬費216</v>
      </c>
      <c r="AM721" s="165" t="str">
        <f>IFERROR(+VLOOKUP(AL721,インプットシート!$B:$Z,25,0),"")</f>
        <v/>
      </c>
      <c r="AN721" s="165" t="str">
        <f>IFERROR(+VLOOKUP(AL721,インプットシート!$B:$Z,21,0),"")</f>
        <v/>
      </c>
      <c r="AO721">
        <v>216</v>
      </c>
      <c r="AP721" s="165" t="str">
        <f t="shared" si="208"/>
        <v>3年目委託費216</v>
      </c>
      <c r="AQ721" s="165" t="str">
        <f>IFERROR(+VLOOKUP(AP721,インプットシート!$B:$Z,25,0),"")</f>
        <v/>
      </c>
      <c r="AR721" s="165" t="str">
        <f>IFERROR(+VLOOKUP(AP721,インプットシート!$B:$Z,21,0),"")</f>
        <v/>
      </c>
      <c r="AS721">
        <v>216</v>
      </c>
      <c r="AT721" s="165" t="str">
        <f t="shared" si="209"/>
        <v>3年目雑役務費216</v>
      </c>
      <c r="AU721" s="165" t="str">
        <f>IFERROR(+VLOOKUP(AT721,インプットシート!$B:$Z,25,0),"")</f>
        <v/>
      </c>
      <c r="AV721" s="165" t="str">
        <f>IFERROR(+VLOOKUP(AT721,インプットシート!$B:$Z,21,0),"")</f>
        <v/>
      </c>
      <c r="AW721">
        <v>216</v>
      </c>
      <c r="AX721" s="165" t="str">
        <f t="shared" si="210"/>
        <v>3年目保険料216</v>
      </c>
      <c r="AY721" s="165" t="str">
        <f>IFERROR(+VLOOKUP(AX721,インプットシート!$B:$Z,25,0),"")</f>
        <v/>
      </c>
      <c r="AZ721" s="165" t="str">
        <f>IFERROR(+VLOOKUP(AX721,インプットシート!$B:$Z,21,0),"")</f>
        <v/>
      </c>
      <c r="BA721">
        <v>216</v>
      </c>
      <c r="BB721" s="165" t="str">
        <f t="shared" si="211"/>
        <v>3年目その他の経費216</v>
      </c>
      <c r="BC721" s="165" t="str">
        <f>IFERROR(+VLOOKUP(BB721,インプットシート!$B:$Z,25,0),"")</f>
        <v/>
      </c>
      <c r="BD721" s="165" t="str">
        <f>IFERROR(+VLOOKUP(BB721,インプットシート!$B:$Z,21,0),"")</f>
        <v/>
      </c>
      <c r="BE721">
        <v>216</v>
      </c>
      <c r="BF721" s="165" t="str">
        <f t="shared" si="212"/>
        <v>3年目参加費収入216</v>
      </c>
      <c r="BG721" s="165" t="str">
        <f>IFERROR(+VLOOKUP(BF721,インプットシート!$B:$Z,25,0),"")</f>
        <v/>
      </c>
      <c r="BH721" s="165" t="str">
        <f>IFERROR(+VLOOKUP(BF721,インプットシート!$B:$Z,21,0),"")</f>
        <v/>
      </c>
      <c r="BI721">
        <v>216</v>
      </c>
      <c r="BJ721" s="165" t="str">
        <f t="shared" si="213"/>
        <v>3年目寄付金・協賛金収入216</v>
      </c>
      <c r="BK721" s="165" t="str">
        <f>IFERROR(+VLOOKUP(BJ721,インプットシート!$B:$Z,25,0),"")</f>
        <v/>
      </c>
      <c r="BL721" s="165" t="str">
        <f>IFERROR(+VLOOKUP(BJ721,インプットシート!$B:$Z,21,0),"")</f>
        <v/>
      </c>
      <c r="BM721">
        <v>216</v>
      </c>
      <c r="BN721" s="165" t="str">
        <f t="shared" si="214"/>
        <v>3年目一般会計繰入金216</v>
      </c>
      <c r="BO721" s="165" t="str">
        <f>IFERROR(+VLOOKUP(BN721,インプットシート!$B:$Z,25,0),"")</f>
        <v/>
      </c>
      <c r="BP721" s="165" t="str">
        <f>IFERROR(+VLOOKUP(BN721,インプットシート!$B:$Z,21,0),"")</f>
        <v/>
      </c>
      <c r="BQ721">
        <v>216</v>
      </c>
      <c r="BR721" s="165" t="str">
        <f t="shared" si="215"/>
        <v>3年目賃金（職員）216</v>
      </c>
      <c r="BS721" s="165" t="str">
        <f>IFERROR(+VLOOKUP(BR721,インプットシート!$B:$Z,25,0),"")</f>
        <v/>
      </c>
      <c r="BT721" s="165" t="str">
        <f>IFERROR(+VLOOKUP(BR721,インプットシート!$B:$Z,21,0),"")</f>
        <v/>
      </c>
    </row>
    <row r="722" spans="1:72">
      <c r="A722">
        <v>217</v>
      </c>
      <c r="B722" s="165" t="str">
        <f t="shared" si="198"/>
        <v>3年目謝金217</v>
      </c>
      <c r="C722" s="165" t="str">
        <f>IFERROR(+VLOOKUP(B722,インプットシート!$B:$Z,25,0),"")</f>
        <v/>
      </c>
      <c r="D722" s="165" t="str">
        <f>IFERROR(+VLOOKUP(B722,インプットシート!$B:$Z,21,0),"")</f>
        <v/>
      </c>
      <c r="E722">
        <v>217</v>
      </c>
      <c r="F722" s="165" t="str">
        <f t="shared" si="199"/>
        <v>3年目旅費217</v>
      </c>
      <c r="G722" s="165" t="str">
        <f>IFERROR(+VLOOKUP(F722,インプットシート!$B:$Z,25,0),"")</f>
        <v/>
      </c>
      <c r="H722" s="165" t="str">
        <f>IFERROR(+VLOOKUP(F722,インプットシート!$B:$Z,21,0),"")</f>
        <v/>
      </c>
      <c r="I722">
        <v>217</v>
      </c>
      <c r="J722" s="165" t="str">
        <f t="shared" si="200"/>
        <v>3年目賃金（アルバイト）217</v>
      </c>
      <c r="K722" s="165" t="str">
        <f>IFERROR(+VLOOKUP(J722,インプットシート!$B:$Z,25,0),"")</f>
        <v/>
      </c>
      <c r="L722" s="165" t="str">
        <f>IFERROR(+VLOOKUP(J722,インプットシート!$B:$Z,21,0),"")</f>
        <v/>
      </c>
      <c r="M722">
        <v>217</v>
      </c>
      <c r="N722" s="165" t="str">
        <f t="shared" si="201"/>
        <v>3年目家賃217</v>
      </c>
      <c r="O722" s="165" t="str">
        <f>IFERROR(+VLOOKUP(N722,インプットシート!$B:$Z,25,0),"")</f>
        <v/>
      </c>
      <c r="P722" s="165" t="str">
        <f>IFERROR(+VLOOKUP(N722,インプットシート!$B:$Z,21,0),"")</f>
        <v/>
      </c>
      <c r="Q722">
        <v>217</v>
      </c>
      <c r="R722" s="165" t="str">
        <f t="shared" si="202"/>
        <v>3年目光熱水費217</v>
      </c>
      <c r="S722" s="165" t="str">
        <f>IFERROR(+VLOOKUP(R722,インプットシート!$B:$Z,25,0),"")</f>
        <v/>
      </c>
      <c r="T722" s="165" t="str">
        <f>IFERROR(+VLOOKUP(R722,インプットシート!$B:$Z,21,0),"")</f>
        <v/>
      </c>
      <c r="U722">
        <v>217</v>
      </c>
      <c r="V722" s="165" t="str">
        <f t="shared" si="203"/>
        <v>3年目備品購入費217</v>
      </c>
      <c r="W722" s="165" t="str">
        <f>IFERROR(+VLOOKUP(V722,インプットシート!$B:$Z,25,0),"")</f>
        <v/>
      </c>
      <c r="X722" s="165" t="str">
        <f>IFERROR(+VLOOKUP(V722,インプットシート!$B:$Z,21,0),"")</f>
        <v/>
      </c>
      <c r="Y722">
        <v>217</v>
      </c>
      <c r="Z722" s="165" t="str">
        <f t="shared" si="204"/>
        <v>3年目消耗品費217</v>
      </c>
      <c r="AA722" s="165" t="str">
        <f>IFERROR(+VLOOKUP(Z722,インプットシート!$B:$Z,25,0),"")</f>
        <v/>
      </c>
      <c r="AB722" s="165" t="str">
        <f>IFERROR(+VLOOKUP(Z722,インプットシート!$B:$Z,21,0),"")</f>
        <v/>
      </c>
      <c r="AC722">
        <v>217</v>
      </c>
      <c r="AD722" s="165" t="str">
        <f t="shared" si="205"/>
        <v>3年目借料損料217</v>
      </c>
      <c r="AE722" s="165" t="str">
        <f>IFERROR(+VLOOKUP(AD722,インプットシート!$B:$Z,25,0),"")</f>
        <v/>
      </c>
      <c r="AF722" s="165" t="str">
        <f>IFERROR(+VLOOKUP(AD722,インプットシート!$B:$Z,21,0),"")</f>
        <v/>
      </c>
      <c r="AG722">
        <v>217</v>
      </c>
      <c r="AH722" s="165" t="str">
        <f t="shared" si="206"/>
        <v>3年目印刷製本費217</v>
      </c>
      <c r="AI722" s="165" t="str">
        <f>IFERROR(+VLOOKUP(AH722,インプットシート!$B:$Z,25,0),"")</f>
        <v/>
      </c>
      <c r="AJ722" s="165" t="str">
        <f>IFERROR(+VLOOKUP(AH722,インプットシート!$B:$Z,21,0),"")</f>
        <v/>
      </c>
      <c r="AK722">
        <v>217</v>
      </c>
      <c r="AL722" s="165" t="str">
        <f t="shared" si="207"/>
        <v>3年目通信運搬費217</v>
      </c>
      <c r="AM722" s="165" t="str">
        <f>IFERROR(+VLOOKUP(AL722,インプットシート!$B:$Z,25,0),"")</f>
        <v/>
      </c>
      <c r="AN722" s="165" t="str">
        <f>IFERROR(+VLOOKUP(AL722,インプットシート!$B:$Z,21,0),"")</f>
        <v/>
      </c>
      <c r="AO722">
        <v>217</v>
      </c>
      <c r="AP722" s="165" t="str">
        <f t="shared" si="208"/>
        <v>3年目委託費217</v>
      </c>
      <c r="AQ722" s="165" t="str">
        <f>IFERROR(+VLOOKUP(AP722,インプットシート!$B:$Z,25,0),"")</f>
        <v/>
      </c>
      <c r="AR722" s="165" t="str">
        <f>IFERROR(+VLOOKUP(AP722,インプットシート!$B:$Z,21,0),"")</f>
        <v/>
      </c>
      <c r="AS722">
        <v>217</v>
      </c>
      <c r="AT722" s="165" t="str">
        <f t="shared" si="209"/>
        <v>3年目雑役務費217</v>
      </c>
      <c r="AU722" s="165" t="str">
        <f>IFERROR(+VLOOKUP(AT722,インプットシート!$B:$Z,25,0),"")</f>
        <v/>
      </c>
      <c r="AV722" s="165" t="str">
        <f>IFERROR(+VLOOKUP(AT722,インプットシート!$B:$Z,21,0),"")</f>
        <v/>
      </c>
      <c r="AW722">
        <v>217</v>
      </c>
      <c r="AX722" s="165" t="str">
        <f t="shared" si="210"/>
        <v>3年目保険料217</v>
      </c>
      <c r="AY722" s="165" t="str">
        <f>IFERROR(+VLOOKUP(AX722,インプットシート!$B:$Z,25,0),"")</f>
        <v/>
      </c>
      <c r="AZ722" s="165" t="str">
        <f>IFERROR(+VLOOKUP(AX722,インプットシート!$B:$Z,21,0),"")</f>
        <v/>
      </c>
      <c r="BA722">
        <v>217</v>
      </c>
      <c r="BB722" s="165" t="str">
        <f t="shared" si="211"/>
        <v>3年目その他の経費217</v>
      </c>
      <c r="BC722" s="165" t="str">
        <f>IFERROR(+VLOOKUP(BB722,インプットシート!$B:$Z,25,0),"")</f>
        <v/>
      </c>
      <c r="BD722" s="165" t="str">
        <f>IFERROR(+VLOOKUP(BB722,インプットシート!$B:$Z,21,0),"")</f>
        <v/>
      </c>
      <c r="BE722">
        <v>217</v>
      </c>
      <c r="BF722" s="165" t="str">
        <f t="shared" si="212"/>
        <v>3年目参加費収入217</v>
      </c>
      <c r="BG722" s="165" t="str">
        <f>IFERROR(+VLOOKUP(BF722,インプットシート!$B:$Z,25,0),"")</f>
        <v/>
      </c>
      <c r="BH722" s="165" t="str">
        <f>IFERROR(+VLOOKUP(BF722,インプットシート!$B:$Z,21,0),"")</f>
        <v/>
      </c>
      <c r="BI722">
        <v>217</v>
      </c>
      <c r="BJ722" s="165" t="str">
        <f t="shared" si="213"/>
        <v>3年目寄付金・協賛金収入217</v>
      </c>
      <c r="BK722" s="165" t="str">
        <f>IFERROR(+VLOOKUP(BJ722,インプットシート!$B:$Z,25,0),"")</f>
        <v/>
      </c>
      <c r="BL722" s="165" t="str">
        <f>IFERROR(+VLOOKUP(BJ722,インプットシート!$B:$Z,21,0),"")</f>
        <v/>
      </c>
      <c r="BM722">
        <v>217</v>
      </c>
      <c r="BN722" s="165" t="str">
        <f t="shared" si="214"/>
        <v>3年目一般会計繰入金217</v>
      </c>
      <c r="BO722" s="165" t="str">
        <f>IFERROR(+VLOOKUP(BN722,インプットシート!$B:$Z,25,0),"")</f>
        <v/>
      </c>
      <c r="BP722" s="165" t="str">
        <f>IFERROR(+VLOOKUP(BN722,インプットシート!$B:$Z,21,0),"")</f>
        <v/>
      </c>
      <c r="BQ722">
        <v>217</v>
      </c>
      <c r="BR722" s="165" t="str">
        <f t="shared" si="215"/>
        <v>3年目賃金（職員）217</v>
      </c>
      <c r="BS722" s="165" t="str">
        <f>IFERROR(+VLOOKUP(BR722,インプットシート!$B:$Z,25,0),"")</f>
        <v/>
      </c>
      <c r="BT722" s="165" t="str">
        <f>IFERROR(+VLOOKUP(BR722,インプットシート!$B:$Z,21,0),"")</f>
        <v/>
      </c>
    </row>
    <row r="723" spans="1:72">
      <c r="A723">
        <v>218</v>
      </c>
      <c r="B723" s="165" t="str">
        <f t="shared" si="198"/>
        <v>3年目謝金218</v>
      </c>
      <c r="C723" s="165" t="str">
        <f>IFERROR(+VLOOKUP(B723,インプットシート!$B:$Z,25,0),"")</f>
        <v/>
      </c>
      <c r="D723" s="165" t="str">
        <f>IFERROR(+VLOOKUP(B723,インプットシート!$B:$Z,21,0),"")</f>
        <v/>
      </c>
      <c r="E723">
        <v>218</v>
      </c>
      <c r="F723" s="165" t="str">
        <f t="shared" si="199"/>
        <v>3年目旅費218</v>
      </c>
      <c r="G723" s="165" t="str">
        <f>IFERROR(+VLOOKUP(F723,インプットシート!$B:$Z,25,0),"")</f>
        <v/>
      </c>
      <c r="H723" s="165" t="str">
        <f>IFERROR(+VLOOKUP(F723,インプットシート!$B:$Z,21,0),"")</f>
        <v/>
      </c>
      <c r="I723">
        <v>218</v>
      </c>
      <c r="J723" s="165" t="str">
        <f t="shared" si="200"/>
        <v>3年目賃金（アルバイト）218</v>
      </c>
      <c r="K723" s="165" t="str">
        <f>IFERROR(+VLOOKUP(J723,インプットシート!$B:$Z,25,0),"")</f>
        <v/>
      </c>
      <c r="L723" s="165" t="str">
        <f>IFERROR(+VLOOKUP(J723,インプットシート!$B:$Z,21,0),"")</f>
        <v/>
      </c>
      <c r="M723">
        <v>218</v>
      </c>
      <c r="N723" s="165" t="str">
        <f t="shared" si="201"/>
        <v>3年目家賃218</v>
      </c>
      <c r="O723" s="165" t="str">
        <f>IFERROR(+VLOOKUP(N723,インプットシート!$B:$Z,25,0),"")</f>
        <v/>
      </c>
      <c r="P723" s="165" t="str">
        <f>IFERROR(+VLOOKUP(N723,インプットシート!$B:$Z,21,0),"")</f>
        <v/>
      </c>
      <c r="Q723">
        <v>218</v>
      </c>
      <c r="R723" s="165" t="str">
        <f t="shared" si="202"/>
        <v>3年目光熱水費218</v>
      </c>
      <c r="S723" s="165" t="str">
        <f>IFERROR(+VLOOKUP(R723,インプットシート!$B:$Z,25,0),"")</f>
        <v/>
      </c>
      <c r="T723" s="165" t="str">
        <f>IFERROR(+VLOOKUP(R723,インプットシート!$B:$Z,21,0),"")</f>
        <v/>
      </c>
      <c r="U723">
        <v>218</v>
      </c>
      <c r="V723" s="165" t="str">
        <f t="shared" si="203"/>
        <v>3年目備品購入費218</v>
      </c>
      <c r="W723" s="165" t="str">
        <f>IFERROR(+VLOOKUP(V723,インプットシート!$B:$Z,25,0),"")</f>
        <v/>
      </c>
      <c r="X723" s="165" t="str">
        <f>IFERROR(+VLOOKUP(V723,インプットシート!$B:$Z,21,0),"")</f>
        <v/>
      </c>
      <c r="Y723">
        <v>218</v>
      </c>
      <c r="Z723" s="165" t="str">
        <f t="shared" si="204"/>
        <v>3年目消耗品費218</v>
      </c>
      <c r="AA723" s="165" t="str">
        <f>IFERROR(+VLOOKUP(Z723,インプットシート!$B:$Z,25,0),"")</f>
        <v/>
      </c>
      <c r="AB723" s="165" t="str">
        <f>IFERROR(+VLOOKUP(Z723,インプットシート!$B:$Z,21,0),"")</f>
        <v/>
      </c>
      <c r="AC723">
        <v>218</v>
      </c>
      <c r="AD723" s="165" t="str">
        <f t="shared" si="205"/>
        <v>3年目借料損料218</v>
      </c>
      <c r="AE723" s="165" t="str">
        <f>IFERROR(+VLOOKUP(AD723,インプットシート!$B:$Z,25,0),"")</f>
        <v/>
      </c>
      <c r="AF723" s="165" t="str">
        <f>IFERROR(+VLOOKUP(AD723,インプットシート!$B:$Z,21,0),"")</f>
        <v/>
      </c>
      <c r="AG723">
        <v>218</v>
      </c>
      <c r="AH723" s="165" t="str">
        <f t="shared" si="206"/>
        <v>3年目印刷製本費218</v>
      </c>
      <c r="AI723" s="165" t="str">
        <f>IFERROR(+VLOOKUP(AH723,インプットシート!$B:$Z,25,0),"")</f>
        <v/>
      </c>
      <c r="AJ723" s="165" t="str">
        <f>IFERROR(+VLOOKUP(AH723,インプットシート!$B:$Z,21,0),"")</f>
        <v/>
      </c>
      <c r="AK723">
        <v>218</v>
      </c>
      <c r="AL723" s="165" t="str">
        <f t="shared" si="207"/>
        <v>3年目通信運搬費218</v>
      </c>
      <c r="AM723" s="165" t="str">
        <f>IFERROR(+VLOOKUP(AL723,インプットシート!$B:$Z,25,0),"")</f>
        <v/>
      </c>
      <c r="AN723" s="165" t="str">
        <f>IFERROR(+VLOOKUP(AL723,インプットシート!$B:$Z,21,0),"")</f>
        <v/>
      </c>
      <c r="AO723">
        <v>218</v>
      </c>
      <c r="AP723" s="165" t="str">
        <f t="shared" si="208"/>
        <v>3年目委託費218</v>
      </c>
      <c r="AQ723" s="165" t="str">
        <f>IFERROR(+VLOOKUP(AP723,インプットシート!$B:$Z,25,0),"")</f>
        <v/>
      </c>
      <c r="AR723" s="165" t="str">
        <f>IFERROR(+VLOOKUP(AP723,インプットシート!$B:$Z,21,0),"")</f>
        <v/>
      </c>
      <c r="AS723">
        <v>218</v>
      </c>
      <c r="AT723" s="165" t="str">
        <f t="shared" si="209"/>
        <v>3年目雑役務費218</v>
      </c>
      <c r="AU723" s="165" t="str">
        <f>IFERROR(+VLOOKUP(AT723,インプットシート!$B:$Z,25,0),"")</f>
        <v/>
      </c>
      <c r="AV723" s="165" t="str">
        <f>IFERROR(+VLOOKUP(AT723,インプットシート!$B:$Z,21,0),"")</f>
        <v/>
      </c>
      <c r="AW723">
        <v>218</v>
      </c>
      <c r="AX723" s="165" t="str">
        <f t="shared" si="210"/>
        <v>3年目保険料218</v>
      </c>
      <c r="AY723" s="165" t="str">
        <f>IFERROR(+VLOOKUP(AX723,インプットシート!$B:$Z,25,0),"")</f>
        <v/>
      </c>
      <c r="AZ723" s="165" t="str">
        <f>IFERROR(+VLOOKUP(AX723,インプットシート!$B:$Z,21,0),"")</f>
        <v/>
      </c>
      <c r="BA723">
        <v>218</v>
      </c>
      <c r="BB723" s="165" t="str">
        <f t="shared" si="211"/>
        <v>3年目その他の経費218</v>
      </c>
      <c r="BC723" s="165" t="str">
        <f>IFERROR(+VLOOKUP(BB723,インプットシート!$B:$Z,25,0),"")</f>
        <v/>
      </c>
      <c r="BD723" s="165" t="str">
        <f>IFERROR(+VLOOKUP(BB723,インプットシート!$B:$Z,21,0),"")</f>
        <v/>
      </c>
      <c r="BE723">
        <v>218</v>
      </c>
      <c r="BF723" s="165" t="str">
        <f t="shared" si="212"/>
        <v>3年目参加費収入218</v>
      </c>
      <c r="BG723" s="165" t="str">
        <f>IFERROR(+VLOOKUP(BF723,インプットシート!$B:$Z,25,0),"")</f>
        <v/>
      </c>
      <c r="BH723" s="165" t="str">
        <f>IFERROR(+VLOOKUP(BF723,インプットシート!$B:$Z,21,0),"")</f>
        <v/>
      </c>
      <c r="BI723">
        <v>218</v>
      </c>
      <c r="BJ723" s="165" t="str">
        <f t="shared" si="213"/>
        <v>3年目寄付金・協賛金収入218</v>
      </c>
      <c r="BK723" s="165" t="str">
        <f>IFERROR(+VLOOKUP(BJ723,インプットシート!$B:$Z,25,0),"")</f>
        <v/>
      </c>
      <c r="BL723" s="165" t="str">
        <f>IFERROR(+VLOOKUP(BJ723,インプットシート!$B:$Z,21,0),"")</f>
        <v/>
      </c>
      <c r="BM723">
        <v>218</v>
      </c>
      <c r="BN723" s="165" t="str">
        <f t="shared" si="214"/>
        <v>3年目一般会計繰入金218</v>
      </c>
      <c r="BO723" s="165" t="str">
        <f>IFERROR(+VLOOKUP(BN723,インプットシート!$B:$Z,25,0),"")</f>
        <v/>
      </c>
      <c r="BP723" s="165" t="str">
        <f>IFERROR(+VLOOKUP(BN723,インプットシート!$B:$Z,21,0),"")</f>
        <v/>
      </c>
      <c r="BQ723">
        <v>218</v>
      </c>
      <c r="BR723" s="165" t="str">
        <f t="shared" si="215"/>
        <v>3年目賃金（職員）218</v>
      </c>
      <c r="BS723" s="165" t="str">
        <f>IFERROR(+VLOOKUP(BR723,インプットシート!$B:$Z,25,0),"")</f>
        <v/>
      </c>
      <c r="BT723" s="165" t="str">
        <f>IFERROR(+VLOOKUP(BR723,インプットシート!$B:$Z,21,0),"")</f>
        <v/>
      </c>
    </row>
    <row r="724" spans="1:72">
      <c r="A724">
        <v>219</v>
      </c>
      <c r="B724" s="165" t="str">
        <f t="shared" si="198"/>
        <v>3年目謝金219</v>
      </c>
      <c r="C724" s="165" t="str">
        <f>IFERROR(+VLOOKUP(B724,インプットシート!$B:$Z,25,0),"")</f>
        <v/>
      </c>
      <c r="D724" s="165" t="str">
        <f>IFERROR(+VLOOKUP(B724,インプットシート!$B:$Z,21,0),"")</f>
        <v/>
      </c>
      <c r="E724">
        <v>219</v>
      </c>
      <c r="F724" s="165" t="str">
        <f t="shared" si="199"/>
        <v>3年目旅費219</v>
      </c>
      <c r="G724" s="165" t="str">
        <f>IFERROR(+VLOOKUP(F724,インプットシート!$B:$Z,25,0),"")</f>
        <v/>
      </c>
      <c r="H724" s="165" t="str">
        <f>IFERROR(+VLOOKUP(F724,インプットシート!$B:$Z,21,0),"")</f>
        <v/>
      </c>
      <c r="I724">
        <v>219</v>
      </c>
      <c r="J724" s="165" t="str">
        <f t="shared" si="200"/>
        <v>3年目賃金（アルバイト）219</v>
      </c>
      <c r="K724" s="165" t="str">
        <f>IFERROR(+VLOOKUP(J724,インプットシート!$B:$Z,25,0),"")</f>
        <v/>
      </c>
      <c r="L724" s="165" t="str">
        <f>IFERROR(+VLOOKUP(J724,インプットシート!$B:$Z,21,0),"")</f>
        <v/>
      </c>
      <c r="M724">
        <v>219</v>
      </c>
      <c r="N724" s="165" t="str">
        <f t="shared" si="201"/>
        <v>3年目家賃219</v>
      </c>
      <c r="O724" s="165" t="str">
        <f>IFERROR(+VLOOKUP(N724,インプットシート!$B:$Z,25,0),"")</f>
        <v/>
      </c>
      <c r="P724" s="165" t="str">
        <f>IFERROR(+VLOOKUP(N724,インプットシート!$B:$Z,21,0),"")</f>
        <v/>
      </c>
      <c r="Q724">
        <v>219</v>
      </c>
      <c r="R724" s="165" t="str">
        <f t="shared" si="202"/>
        <v>3年目光熱水費219</v>
      </c>
      <c r="S724" s="165" t="str">
        <f>IFERROR(+VLOOKUP(R724,インプットシート!$B:$Z,25,0),"")</f>
        <v/>
      </c>
      <c r="T724" s="165" t="str">
        <f>IFERROR(+VLOOKUP(R724,インプットシート!$B:$Z,21,0),"")</f>
        <v/>
      </c>
      <c r="U724">
        <v>219</v>
      </c>
      <c r="V724" s="165" t="str">
        <f t="shared" si="203"/>
        <v>3年目備品購入費219</v>
      </c>
      <c r="W724" s="165" t="str">
        <f>IFERROR(+VLOOKUP(V724,インプットシート!$B:$Z,25,0),"")</f>
        <v/>
      </c>
      <c r="X724" s="165" t="str">
        <f>IFERROR(+VLOOKUP(V724,インプットシート!$B:$Z,21,0),"")</f>
        <v/>
      </c>
      <c r="Y724">
        <v>219</v>
      </c>
      <c r="Z724" s="165" t="str">
        <f t="shared" si="204"/>
        <v>3年目消耗品費219</v>
      </c>
      <c r="AA724" s="165" t="str">
        <f>IFERROR(+VLOOKUP(Z724,インプットシート!$B:$Z,25,0),"")</f>
        <v/>
      </c>
      <c r="AB724" s="165" t="str">
        <f>IFERROR(+VLOOKUP(Z724,インプットシート!$B:$Z,21,0),"")</f>
        <v/>
      </c>
      <c r="AC724">
        <v>219</v>
      </c>
      <c r="AD724" s="165" t="str">
        <f t="shared" si="205"/>
        <v>3年目借料損料219</v>
      </c>
      <c r="AE724" s="165" t="str">
        <f>IFERROR(+VLOOKUP(AD724,インプットシート!$B:$Z,25,0),"")</f>
        <v/>
      </c>
      <c r="AF724" s="165" t="str">
        <f>IFERROR(+VLOOKUP(AD724,インプットシート!$B:$Z,21,0),"")</f>
        <v/>
      </c>
      <c r="AG724">
        <v>219</v>
      </c>
      <c r="AH724" s="165" t="str">
        <f t="shared" si="206"/>
        <v>3年目印刷製本費219</v>
      </c>
      <c r="AI724" s="165" t="str">
        <f>IFERROR(+VLOOKUP(AH724,インプットシート!$B:$Z,25,0),"")</f>
        <v/>
      </c>
      <c r="AJ724" s="165" t="str">
        <f>IFERROR(+VLOOKUP(AH724,インプットシート!$B:$Z,21,0),"")</f>
        <v/>
      </c>
      <c r="AK724">
        <v>219</v>
      </c>
      <c r="AL724" s="165" t="str">
        <f t="shared" si="207"/>
        <v>3年目通信運搬費219</v>
      </c>
      <c r="AM724" s="165" t="str">
        <f>IFERROR(+VLOOKUP(AL724,インプットシート!$B:$Z,25,0),"")</f>
        <v/>
      </c>
      <c r="AN724" s="165" t="str">
        <f>IFERROR(+VLOOKUP(AL724,インプットシート!$B:$Z,21,0),"")</f>
        <v/>
      </c>
      <c r="AO724">
        <v>219</v>
      </c>
      <c r="AP724" s="165" t="str">
        <f t="shared" si="208"/>
        <v>3年目委託費219</v>
      </c>
      <c r="AQ724" s="165" t="str">
        <f>IFERROR(+VLOOKUP(AP724,インプットシート!$B:$Z,25,0),"")</f>
        <v/>
      </c>
      <c r="AR724" s="165" t="str">
        <f>IFERROR(+VLOOKUP(AP724,インプットシート!$B:$Z,21,0),"")</f>
        <v/>
      </c>
      <c r="AS724">
        <v>219</v>
      </c>
      <c r="AT724" s="165" t="str">
        <f t="shared" si="209"/>
        <v>3年目雑役務費219</v>
      </c>
      <c r="AU724" s="165" t="str">
        <f>IFERROR(+VLOOKUP(AT724,インプットシート!$B:$Z,25,0),"")</f>
        <v/>
      </c>
      <c r="AV724" s="165" t="str">
        <f>IFERROR(+VLOOKUP(AT724,インプットシート!$B:$Z,21,0),"")</f>
        <v/>
      </c>
      <c r="AW724">
        <v>219</v>
      </c>
      <c r="AX724" s="165" t="str">
        <f t="shared" si="210"/>
        <v>3年目保険料219</v>
      </c>
      <c r="AY724" s="165" t="str">
        <f>IFERROR(+VLOOKUP(AX724,インプットシート!$B:$Z,25,0),"")</f>
        <v/>
      </c>
      <c r="AZ724" s="165" t="str">
        <f>IFERROR(+VLOOKUP(AX724,インプットシート!$B:$Z,21,0),"")</f>
        <v/>
      </c>
      <c r="BA724">
        <v>219</v>
      </c>
      <c r="BB724" s="165" t="str">
        <f t="shared" si="211"/>
        <v>3年目その他の経費219</v>
      </c>
      <c r="BC724" s="165" t="str">
        <f>IFERROR(+VLOOKUP(BB724,インプットシート!$B:$Z,25,0),"")</f>
        <v/>
      </c>
      <c r="BD724" s="165" t="str">
        <f>IFERROR(+VLOOKUP(BB724,インプットシート!$B:$Z,21,0),"")</f>
        <v/>
      </c>
      <c r="BE724">
        <v>219</v>
      </c>
      <c r="BF724" s="165" t="str">
        <f t="shared" si="212"/>
        <v>3年目参加費収入219</v>
      </c>
      <c r="BG724" s="165" t="str">
        <f>IFERROR(+VLOOKUP(BF724,インプットシート!$B:$Z,25,0),"")</f>
        <v/>
      </c>
      <c r="BH724" s="165" t="str">
        <f>IFERROR(+VLOOKUP(BF724,インプットシート!$B:$Z,21,0),"")</f>
        <v/>
      </c>
      <c r="BI724">
        <v>219</v>
      </c>
      <c r="BJ724" s="165" t="str">
        <f t="shared" si="213"/>
        <v>3年目寄付金・協賛金収入219</v>
      </c>
      <c r="BK724" s="165" t="str">
        <f>IFERROR(+VLOOKUP(BJ724,インプットシート!$B:$Z,25,0),"")</f>
        <v/>
      </c>
      <c r="BL724" s="165" t="str">
        <f>IFERROR(+VLOOKUP(BJ724,インプットシート!$B:$Z,21,0),"")</f>
        <v/>
      </c>
      <c r="BM724">
        <v>219</v>
      </c>
      <c r="BN724" s="165" t="str">
        <f t="shared" si="214"/>
        <v>3年目一般会計繰入金219</v>
      </c>
      <c r="BO724" s="165" t="str">
        <f>IFERROR(+VLOOKUP(BN724,インプットシート!$B:$Z,25,0),"")</f>
        <v/>
      </c>
      <c r="BP724" s="165" t="str">
        <f>IFERROR(+VLOOKUP(BN724,インプットシート!$B:$Z,21,0),"")</f>
        <v/>
      </c>
      <c r="BQ724">
        <v>219</v>
      </c>
      <c r="BR724" s="165" t="str">
        <f t="shared" si="215"/>
        <v>3年目賃金（職員）219</v>
      </c>
      <c r="BS724" s="165" t="str">
        <f>IFERROR(+VLOOKUP(BR724,インプットシート!$B:$Z,25,0),"")</f>
        <v/>
      </c>
      <c r="BT724" s="165" t="str">
        <f>IFERROR(+VLOOKUP(BR724,インプットシート!$B:$Z,21,0),"")</f>
        <v/>
      </c>
    </row>
    <row r="725" spans="1:72">
      <c r="A725">
        <v>220</v>
      </c>
      <c r="B725" s="165" t="str">
        <f t="shared" si="198"/>
        <v>3年目謝金220</v>
      </c>
      <c r="C725" s="165" t="str">
        <f>IFERROR(+VLOOKUP(B725,インプットシート!$B:$Z,25,0),"")</f>
        <v/>
      </c>
      <c r="D725" s="165" t="str">
        <f>IFERROR(+VLOOKUP(B725,インプットシート!$B:$Z,21,0),"")</f>
        <v/>
      </c>
      <c r="E725">
        <v>220</v>
      </c>
      <c r="F725" s="165" t="str">
        <f t="shared" si="199"/>
        <v>3年目旅費220</v>
      </c>
      <c r="G725" s="165" t="str">
        <f>IFERROR(+VLOOKUP(F725,インプットシート!$B:$Z,25,0),"")</f>
        <v/>
      </c>
      <c r="H725" s="165" t="str">
        <f>IFERROR(+VLOOKUP(F725,インプットシート!$B:$Z,21,0),"")</f>
        <v/>
      </c>
      <c r="I725">
        <v>220</v>
      </c>
      <c r="J725" s="165" t="str">
        <f t="shared" si="200"/>
        <v>3年目賃金（アルバイト）220</v>
      </c>
      <c r="K725" s="165" t="str">
        <f>IFERROR(+VLOOKUP(J725,インプットシート!$B:$Z,25,0),"")</f>
        <v/>
      </c>
      <c r="L725" s="165" t="str">
        <f>IFERROR(+VLOOKUP(J725,インプットシート!$B:$Z,21,0),"")</f>
        <v/>
      </c>
      <c r="M725">
        <v>220</v>
      </c>
      <c r="N725" s="165" t="str">
        <f t="shared" si="201"/>
        <v>3年目家賃220</v>
      </c>
      <c r="O725" s="165" t="str">
        <f>IFERROR(+VLOOKUP(N725,インプットシート!$B:$Z,25,0),"")</f>
        <v/>
      </c>
      <c r="P725" s="165" t="str">
        <f>IFERROR(+VLOOKUP(N725,インプットシート!$B:$Z,21,0),"")</f>
        <v/>
      </c>
      <c r="Q725">
        <v>220</v>
      </c>
      <c r="R725" s="165" t="str">
        <f t="shared" si="202"/>
        <v>3年目光熱水費220</v>
      </c>
      <c r="S725" s="165" t="str">
        <f>IFERROR(+VLOOKUP(R725,インプットシート!$B:$Z,25,0),"")</f>
        <v/>
      </c>
      <c r="T725" s="165" t="str">
        <f>IFERROR(+VLOOKUP(R725,インプットシート!$B:$Z,21,0),"")</f>
        <v/>
      </c>
      <c r="U725">
        <v>220</v>
      </c>
      <c r="V725" s="165" t="str">
        <f t="shared" si="203"/>
        <v>3年目備品購入費220</v>
      </c>
      <c r="W725" s="165" t="str">
        <f>IFERROR(+VLOOKUP(V725,インプットシート!$B:$Z,25,0),"")</f>
        <v/>
      </c>
      <c r="X725" s="165" t="str">
        <f>IFERROR(+VLOOKUP(V725,インプットシート!$B:$Z,21,0),"")</f>
        <v/>
      </c>
      <c r="Y725">
        <v>220</v>
      </c>
      <c r="Z725" s="165" t="str">
        <f t="shared" si="204"/>
        <v>3年目消耗品費220</v>
      </c>
      <c r="AA725" s="165" t="str">
        <f>IFERROR(+VLOOKUP(Z725,インプットシート!$B:$Z,25,0),"")</f>
        <v/>
      </c>
      <c r="AB725" s="165" t="str">
        <f>IFERROR(+VLOOKUP(Z725,インプットシート!$B:$Z,21,0),"")</f>
        <v/>
      </c>
      <c r="AC725">
        <v>220</v>
      </c>
      <c r="AD725" s="165" t="str">
        <f t="shared" si="205"/>
        <v>3年目借料損料220</v>
      </c>
      <c r="AE725" s="165" t="str">
        <f>IFERROR(+VLOOKUP(AD725,インプットシート!$B:$Z,25,0),"")</f>
        <v/>
      </c>
      <c r="AF725" s="165" t="str">
        <f>IFERROR(+VLOOKUP(AD725,インプットシート!$B:$Z,21,0),"")</f>
        <v/>
      </c>
      <c r="AG725">
        <v>220</v>
      </c>
      <c r="AH725" s="165" t="str">
        <f t="shared" si="206"/>
        <v>3年目印刷製本費220</v>
      </c>
      <c r="AI725" s="165" t="str">
        <f>IFERROR(+VLOOKUP(AH725,インプットシート!$B:$Z,25,0),"")</f>
        <v/>
      </c>
      <c r="AJ725" s="165" t="str">
        <f>IFERROR(+VLOOKUP(AH725,インプットシート!$B:$Z,21,0),"")</f>
        <v/>
      </c>
      <c r="AK725">
        <v>220</v>
      </c>
      <c r="AL725" s="165" t="str">
        <f t="shared" si="207"/>
        <v>3年目通信運搬費220</v>
      </c>
      <c r="AM725" s="165" t="str">
        <f>IFERROR(+VLOOKUP(AL725,インプットシート!$B:$Z,25,0),"")</f>
        <v/>
      </c>
      <c r="AN725" s="165" t="str">
        <f>IFERROR(+VLOOKUP(AL725,インプットシート!$B:$Z,21,0),"")</f>
        <v/>
      </c>
      <c r="AO725">
        <v>220</v>
      </c>
      <c r="AP725" s="165" t="str">
        <f t="shared" si="208"/>
        <v>3年目委託費220</v>
      </c>
      <c r="AQ725" s="165" t="str">
        <f>IFERROR(+VLOOKUP(AP725,インプットシート!$B:$Z,25,0),"")</f>
        <v/>
      </c>
      <c r="AR725" s="165" t="str">
        <f>IFERROR(+VLOOKUP(AP725,インプットシート!$B:$Z,21,0),"")</f>
        <v/>
      </c>
      <c r="AS725">
        <v>220</v>
      </c>
      <c r="AT725" s="165" t="str">
        <f t="shared" si="209"/>
        <v>3年目雑役務費220</v>
      </c>
      <c r="AU725" s="165" t="str">
        <f>IFERROR(+VLOOKUP(AT725,インプットシート!$B:$Z,25,0),"")</f>
        <v/>
      </c>
      <c r="AV725" s="165" t="str">
        <f>IFERROR(+VLOOKUP(AT725,インプットシート!$B:$Z,21,0),"")</f>
        <v/>
      </c>
      <c r="AW725">
        <v>220</v>
      </c>
      <c r="AX725" s="165" t="str">
        <f t="shared" si="210"/>
        <v>3年目保険料220</v>
      </c>
      <c r="AY725" s="165" t="str">
        <f>IFERROR(+VLOOKUP(AX725,インプットシート!$B:$Z,25,0),"")</f>
        <v/>
      </c>
      <c r="AZ725" s="165" t="str">
        <f>IFERROR(+VLOOKUP(AX725,インプットシート!$B:$Z,21,0),"")</f>
        <v/>
      </c>
      <c r="BA725">
        <v>220</v>
      </c>
      <c r="BB725" s="165" t="str">
        <f t="shared" si="211"/>
        <v>3年目その他の経費220</v>
      </c>
      <c r="BC725" s="165" t="str">
        <f>IFERROR(+VLOOKUP(BB725,インプットシート!$B:$Z,25,0),"")</f>
        <v/>
      </c>
      <c r="BD725" s="165" t="str">
        <f>IFERROR(+VLOOKUP(BB725,インプットシート!$B:$Z,21,0),"")</f>
        <v/>
      </c>
      <c r="BE725">
        <v>220</v>
      </c>
      <c r="BF725" s="165" t="str">
        <f t="shared" si="212"/>
        <v>3年目参加費収入220</v>
      </c>
      <c r="BG725" s="165" t="str">
        <f>IFERROR(+VLOOKUP(BF725,インプットシート!$B:$Z,25,0),"")</f>
        <v/>
      </c>
      <c r="BH725" s="165" t="str">
        <f>IFERROR(+VLOOKUP(BF725,インプットシート!$B:$Z,21,0),"")</f>
        <v/>
      </c>
      <c r="BI725">
        <v>220</v>
      </c>
      <c r="BJ725" s="165" t="str">
        <f t="shared" si="213"/>
        <v>3年目寄付金・協賛金収入220</v>
      </c>
      <c r="BK725" s="165" t="str">
        <f>IFERROR(+VLOOKUP(BJ725,インプットシート!$B:$Z,25,0),"")</f>
        <v/>
      </c>
      <c r="BL725" s="165" t="str">
        <f>IFERROR(+VLOOKUP(BJ725,インプットシート!$B:$Z,21,0),"")</f>
        <v/>
      </c>
      <c r="BM725">
        <v>220</v>
      </c>
      <c r="BN725" s="165" t="str">
        <f t="shared" si="214"/>
        <v>3年目一般会計繰入金220</v>
      </c>
      <c r="BO725" s="165" t="str">
        <f>IFERROR(+VLOOKUP(BN725,インプットシート!$B:$Z,25,0),"")</f>
        <v/>
      </c>
      <c r="BP725" s="165" t="str">
        <f>IFERROR(+VLOOKUP(BN725,インプットシート!$B:$Z,21,0),"")</f>
        <v/>
      </c>
      <c r="BQ725">
        <v>220</v>
      </c>
      <c r="BR725" s="165" t="str">
        <f t="shared" si="215"/>
        <v>3年目賃金（職員）220</v>
      </c>
      <c r="BS725" s="165" t="str">
        <f>IFERROR(+VLOOKUP(BR725,インプットシート!$B:$Z,25,0),"")</f>
        <v/>
      </c>
      <c r="BT725" s="165" t="str">
        <f>IFERROR(+VLOOKUP(BR725,インプットシート!$B:$Z,21,0),"")</f>
        <v/>
      </c>
    </row>
    <row r="726" spans="1:72">
      <c r="A726">
        <v>221</v>
      </c>
      <c r="B726" s="165" t="str">
        <f t="shared" si="198"/>
        <v>3年目謝金221</v>
      </c>
      <c r="C726" s="165" t="str">
        <f>IFERROR(+VLOOKUP(B726,インプットシート!$B:$Z,25,0),"")</f>
        <v/>
      </c>
      <c r="D726" s="165" t="str">
        <f>IFERROR(+VLOOKUP(B726,インプットシート!$B:$Z,21,0),"")</f>
        <v/>
      </c>
      <c r="E726">
        <v>221</v>
      </c>
      <c r="F726" s="165" t="str">
        <f t="shared" si="199"/>
        <v>3年目旅費221</v>
      </c>
      <c r="G726" s="165" t="str">
        <f>IFERROR(+VLOOKUP(F726,インプットシート!$B:$Z,25,0),"")</f>
        <v/>
      </c>
      <c r="H726" s="165" t="str">
        <f>IFERROR(+VLOOKUP(F726,インプットシート!$B:$Z,21,0),"")</f>
        <v/>
      </c>
      <c r="I726">
        <v>221</v>
      </c>
      <c r="J726" s="165" t="str">
        <f t="shared" si="200"/>
        <v>3年目賃金（アルバイト）221</v>
      </c>
      <c r="K726" s="165" t="str">
        <f>IFERROR(+VLOOKUP(J726,インプットシート!$B:$Z,25,0),"")</f>
        <v/>
      </c>
      <c r="L726" s="165" t="str">
        <f>IFERROR(+VLOOKUP(J726,インプットシート!$B:$Z,21,0),"")</f>
        <v/>
      </c>
      <c r="M726">
        <v>221</v>
      </c>
      <c r="N726" s="165" t="str">
        <f t="shared" si="201"/>
        <v>3年目家賃221</v>
      </c>
      <c r="O726" s="165" t="str">
        <f>IFERROR(+VLOOKUP(N726,インプットシート!$B:$Z,25,0),"")</f>
        <v/>
      </c>
      <c r="P726" s="165" t="str">
        <f>IFERROR(+VLOOKUP(N726,インプットシート!$B:$Z,21,0),"")</f>
        <v/>
      </c>
      <c r="Q726">
        <v>221</v>
      </c>
      <c r="R726" s="165" t="str">
        <f t="shared" si="202"/>
        <v>3年目光熱水費221</v>
      </c>
      <c r="S726" s="165" t="str">
        <f>IFERROR(+VLOOKUP(R726,インプットシート!$B:$Z,25,0),"")</f>
        <v/>
      </c>
      <c r="T726" s="165" t="str">
        <f>IFERROR(+VLOOKUP(R726,インプットシート!$B:$Z,21,0),"")</f>
        <v/>
      </c>
      <c r="U726">
        <v>221</v>
      </c>
      <c r="V726" s="165" t="str">
        <f t="shared" si="203"/>
        <v>3年目備品購入費221</v>
      </c>
      <c r="W726" s="165" t="str">
        <f>IFERROR(+VLOOKUP(V726,インプットシート!$B:$Z,25,0),"")</f>
        <v/>
      </c>
      <c r="X726" s="165" t="str">
        <f>IFERROR(+VLOOKUP(V726,インプットシート!$B:$Z,21,0),"")</f>
        <v/>
      </c>
      <c r="Y726">
        <v>221</v>
      </c>
      <c r="Z726" s="165" t="str">
        <f t="shared" si="204"/>
        <v>3年目消耗品費221</v>
      </c>
      <c r="AA726" s="165" t="str">
        <f>IFERROR(+VLOOKUP(Z726,インプットシート!$B:$Z,25,0),"")</f>
        <v/>
      </c>
      <c r="AB726" s="165" t="str">
        <f>IFERROR(+VLOOKUP(Z726,インプットシート!$B:$Z,21,0),"")</f>
        <v/>
      </c>
      <c r="AC726">
        <v>221</v>
      </c>
      <c r="AD726" s="165" t="str">
        <f t="shared" si="205"/>
        <v>3年目借料損料221</v>
      </c>
      <c r="AE726" s="165" t="str">
        <f>IFERROR(+VLOOKUP(AD726,インプットシート!$B:$Z,25,0),"")</f>
        <v/>
      </c>
      <c r="AF726" s="165" t="str">
        <f>IFERROR(+VLOOKUP(AD726,インプットシート!$B:$Z,21,0),"")</f>
        <v/>
      </c>
      <c r="AG726">
        <v>221</v>
      </c>
      <c r="AH726" s="165" t="str">
        <f t="shared" si="206"/>
        <v>3年目印刷製本費221</v>
      </c>
      <c r="AI726" s="165" t="str">
        <f>IFERROR(+VLOOKUP(AH726,インプットシート!$B:$Z,25,0),"")</f>
        <v/>
      </c>
      <c r="AJ726" s="165" t="str">
        <f>IFERROR(+VLOOKUP(AH726,インプットシート!$B:$Z,21,0),"")</f>
        <v/>
      </c>
      <c r="AK726">
        <v>221</v>
      </c>
      <c r="AL726" s="165" t="str">
        <f t="shared" si="207"/>
        <v>3年目通信運搬費221</v>
      </c>
      <c r="AM726" s="165" t="str">
        <f>IFERROR(+VLOOKUP(AL726,インプットシート!$B:$Z,25,0),"")</f>
        <v/>
      </c>
      <c r="AN726" s="165" t="str">
        <f>IFERROR(+VLOOKUP(AL726,インプットシート!$B:$Z,21,0),"")</f>
        <v/>
      </c>
      <c r="AO726">
        <v>221</v>
      </c>
      <c r="AP726" s="165" t="str">
        <f t="shared" si="208"/>
        <v>3年目委託費221</v>
      </c>
      <c r="AQ726" s="165" t="str">
        <f>IFERROR(+VLOOKUP(AP726,インプットシート!$B:$Z,25,0),"")</f>
        <v/>
      </c>
      <c r="AR726" s="165" t="str">
        <f>IFERROR(+VLOOKUP(AP726,インプットシート!$B:$Z,21,0),"")</f>
        <v/>
      </c>
      <c r="AS726">
        <v>221</v>
      </c>
      <c r="AT726" s="165" t="str">
        <f t="shared" si="209"/>
        <v>3年目雑役務費221</v>
      </c>
      <c r="AU726" s="165" t="str">
        <f>IFERROR(+VLOOKUP(AT726,インプットシート!$B:$Z,25,0),"")</f>
        <v/>
      </c>
      <c r="AV726" s="165" t="str">
        <f>IFERROR(+VLOOKUP(AT726,インプットシート!$B:$Z,21,0),"")</f>
        <v/>
      </c>
      <c r="AW726">
        <v>221</v>
      </c>
      <c r="AX726" s="165" t="str">
        <f t="shared" si="210"/>
        <v>3年目保険料221</v>
      </c>
      <c r="AY726" s="165" t="str">
        <f>IFERROR(+VLOOKUP(AX726,インプットシート!$B:$Z,25,0),"")</f>
        <v/>
      </c>
      <c r="AZ726" s="165" t="str">
        <f>IFERROR(+VLOOKUP(AX726,インプットシート!$B:$Z,21,0),"")</f>
        <v/>
      </c>
      <c r="BA726">
        <v>221</v>
      </c>
      <c r="BB726" s="165" t="str">
        <f t="shared" si="211"/>
        <v>3年目その他の経費221</v>
      </c>
      <c r="BC726" s="165" t="str">
        <f>IFERROR(+VLOOKUP(BB726,インプットシート!$B:$Z,25,0),"")</f>
        <v/>
      </c>
      <c r="BD726" s="165" t="str">
        <f>IFERROR(+VLOOKUP(BB726,インプットシート!$B:$Z,21,0),"")</f>
        <v/>
      </c>
      <c r="BE726">
        <v>221</v>
      </c>
      <c r="BF726" s="165" t="str">
        <f t="shared" si="212"/>
        <v>3年目参加費収入221</v>
      </c>
      <c r="BG726" s="165" t="str">
        <f>IFERROR(+VLOOKUP(BF726,インプットシート!$B:$Z,25,0),"")</f>
        <v/>
      </c>
      <c r="BH726" s="165" t="str">
        <f>IFERROR(+VLOOKUP(BF726,インプットシート!$B:$Z,21,0),"")</f>
        <v/>
      </c>
      <c r="BI726">
        <v>221</v>
      </c>
      <c r="BJ726" s="165" t="str">
        <f t="shared" si="213"/>
        <v>3年目寄付金・協賛金収入221</v>
      </c>
      <c r="BK726" s="165" t="str">
        <f>IFERROR(+VLOOKUP(BJ726,インプットシート!$B:$Z,25,0),"")</f>
        <v/>
      </c>
      <c r="BL726" s="165" t="str">
        <f>IFERROR(+VLOOKUP(BJ726,インプットシート!$B:$Z,21,0),"")</f>
        <v/>
      </c>
      <c r="BM726">
        <v>221</v>
      </c>
      <c r="BN726" s="165" t="str">
        <f t="shared" si="214"/>
        <v>3年目一般会計繰入金221</v>
      </c>
      <c r="BO726" s="165" t="str">
        <f>IFERROR(+VLOOKUP(BN726,インプットシート!$B:$Z,25,0),"")</f>
        <v/>
      </c>
      <c r="BP726" s="165" t="str">
        <f>IFERROR(+VLOOKUP(BN726,インプットシート!$B:$Z,21,0),"")</f>
        <v/>
      </c>
      <c r="BQ726">
        <v>221</v>
      </c>
      <c r="BR726" s="165" t="str">
        <f t="shared" si="215"/>
        <v>3年目賃金（職員）221</v>
      </c>
      <c r="BS726" s="165" t="str">
        <f>IFERROR(+VLOOKUP(BR726,インプットシート!$B:$Z,25,0),"")</f>
        <v/>
      </c>
      <c r="BT726" s="165" t="str">
        <f>IFERROR(+VLOOKUP(BR726,インプットシート!$B:$Z,21,0),"")</f>
        <v/>
      </c>
    </row>
    <row r="727" spans="1:72">
      <c r="A727">
        <v>222</v>
      </c>
      <c r="B727" s="165" t="str">
        <f t="shared" si="198"/>
        <v>3年目謝金222</v>
      </c>
      <c r="C727" s="165" t="str">
        <f>IFERROR(+VLOOKUP(B727,インプットシート!$B:$Z,25,0),"")</f>
        <v/>
      </c>
      <c r="D727" s="165" t="str">
        <f>IFERROR(+VLOOKUP(B727,インプットシート!$B:$Z,21,0),"")</f>
        <v/>
      </c>
      <c r="E727">
        <v>222</v>
      </c>
      <c r="F727" s="165" t="str">
        <f t="shared" si="199"/>
        <v>3年目旅費222</v>
      </c>
      <c r="G727" s="165" t="str">
        <f>IFERROR(+VLOOKUP(F727,インプットシート!$B:$Z,25,0),"")</f>
        <v/>
      </c>
      <c r="H727" s="165" t="str">
        <f>IFERROR(+VLOOKUP(F727,インプットシート!$B:$Z,21,0),"")</f>
        <v/>
      </c>
      <c r="I727">
        <v>222</v>
      </c>
      <c r="J727" s="165" t="str">
        <f t="shared" si="200"/>
        <v>3年目賃金（アルバイト）222</v>
      </c>
      <c r="K727" s="165" t="str">
        <f>IFERROR(+VLOOKUP(J727,インプットシート!$B:$Z,25,0),"")</f>
        <v/>
      </c>
      <c r="L727" s="165" t="str">
        <f>IFERROR(+VLOOKUP(J727,インプットシート!$B:$Z,21,0),"")</f>
        <v/>
      </c>
      <c r="M727">
        <v>222</v>
      </c>
      <c r="N727" s="165" t="str">
        <f t="shared" si="201"/>
        <v>3年目家賃222</v>
      </c>
      <c r="O727" s="165" t="str">
        <f>IFERROR(+VLOOKUP(N727,インプットシート!$B:$Z,25,0),"")</f>
        <v/>
      </c>
      <c r="P727" s="165" t="str">
        <f>IFERROR(+VLOOKUP(N727,インプットシート!$B:$Z,21,0),"")</f>
        <v/>
      </c>
      <c r="Q727">
        <v>222</v>
      </c>
      <c r="R727" s="165" t="str">
        <f t="shared" si="202"/>
        <v>3年目光熱水費222</v>
      </c>
      <c r="S727" s="165" t="str">
        <f>IFERROR(+VLOOKUP(R727,インプットシート!$B:$Z,25,0),"")</f>
        <v/>
      </c>
      <c r="T727" s="165" t="str">
        <f>IFERROR(+VLOOKUP(R727,インプットシート!$B:$Z,21,0),"")</f>
        <v/>
      </c>
      <c r="U727">
        <v>222</v>
      </c>
      <c r="V727" s="165" t="str">
        <f t="shared" si="203"/>
        <v>3年目備品購入費222</v>
      </c>
      <c r="W727" s="165" t="str">
        <f>IFERROR(+VLOOKUP(V727,インプットシート!$B:$Z,25,0),"")</f>
        <v/>
      </c>
      <c r="X727" s="165" t="str">
        <f>IFERROR(+VLOOKUP(V727,インプットシート!$B:$Z,21,0),"")</f>
        <v/>
      </c>
      <c r="Y727">
        <v>222</v>
      </c>
      <c r="Z727" s="165" t="str">
        <f t="shared" si="204"/>
        <v>3年目消耗品費222</v>
      </c>
      <c r="AA727" s="165" t="str">
        <f>IFERROR(+VLOOKUP(Z727,インプットシート!$B:$Z,25,0),"")</f>
        <v/>
      </c>
      <c r="AB727" s="165" t="str">
        <f>IFERROR(+VLOOKUP(Z727,インプットシート!$B:$Z,21,0),"")</f>
        <v/>
      </c>
      <c r="AC727">
        <v>222</v>
      </c>
      <c r="AD727" s="165" t="str">
        <f t="shared" si="205"/>
        <v>3年目借料損料222</v>
      </c>
      <c r="AE727" s="165" t="str">
        <f>IFERROR(+VLOOKUP(AD727,インプットシート!$B:$Z,25,0),"")</f>
        <v/>
      </c>
      <c r="AF727" s="165" t="str">
        <f>IFERROR(+VLOOKUP(AD727,インプットシート!$B:$Z,21,0),"")</f>
        <v/>
      </c>
      <c r="AG727">
        <v>222</v>
      </c>
      <c r="AH727" s="165" t="str">
        <f t="shared" si="206"/>
        <v>3年目印刷製本費222</v>
      </c>
      <c r="AI727" s="165" t="str">
        <f>IFERROR(+VLOOKUP(AH727,インプットシート!$B:$Z,25,0),"")</f>
        <v/>
      </c>
      <c r="AJ727" s="165" t="str">
        <f>IFERROR(+VLOOKUP(AH727,インプットシート!$B:$Z,21,0),"")</f>
        <v/>
      </c>
      <c r="AK727">
        <v>222</v>
      </c>
      <c r="AL727" s="165" t="str">
        <f t="shared" si="207"/>
        <v>3年目通信運搬費222</v>
      </c>
      <c r="AM727" s="165" t="str">
        <f>IFERROR(+VLOOKUP(AL727,インプットシート!$B:$Z,25,0),"")</f>
        <v/>
      </c>
      <c r="AN727" s="165" t="str">
        <f>IFERROR(+VLOOKUP(AL727,インプットシート!$B:$Z,21,0),"")</f>
        <v/>
      </c>
      <c r="AO727">
        <v>222</v>
      </c>
      <c r="AP727" s="165" t="str">
        <f t="shared" si="208"/>
        <v>3年目委託費222</v>
      </c>
      <c r="AQ727" s="165" t="str">
        <f>IFERROR(+VLOOKUP(AP727,インプットシート!$B:$Z,25,0),"")</f>
        <v/>
      </c>
      <c r="AR727" s="165" t="str">
        <f>IFERROR(+VLOOKUP(AP727,インプットシート!$B:$Z,21,0),"")</f>
        <v/>
      </c>
      <c r="AS727">
        <v>222</v>
      </c>
      <c r="AT727" s="165" t="str">
        <f t="shared" si="209"/>
        <v>3年目雑役務費222</v>
      </c>
      <c r="AU727" s="165" t="str">
        <f>IFERROR(+VLOOKUP(AT727,インプットシート!$B:$Z,25,0),"")</f>
        <v/>
      </c>
      <c r="AV727" s="165" t="str">
        <f>IFERROR(+VLOOKUP(AT727,インプットシート!$B:$Z,21,0),"")</f>
        <v/>
      </c>
      <c r="AW727">
        <v>222</v>
      </c>
      <c r="AX727" s="165" t="str">
        <f t="shared" si="210"/>
        <v>3年目保険料222</v>
      </c>
      <c r="AY727" s="165" t="str">
        <f>IFERROR(+VLOOKUP(AX727,インプットシート!$B:$Z,25,0),"")</f>
        <v/>
      </c>
      <c r="AZ727" s="165" t="str">
        <f>IFERROR(+VLOOKUP(AX727,インプットシート!$B:$Z,21,0),"")</f>
        <v/>
      </c>
      <c r="BA727">
        <v>222</v>
      </c>
      <c r="BB727" s="165" t="str">
        <f t="shared" si="211"/>
        <v>3年目その他の経費222</v>
      </c>
      <c r="BC727" s="165" t="str">
        <f>IFERROR(+VLOOKUP(BB727,インプットシート!$B:$Z,25,0),"")</f>
        <v/>
      </c>
      <c r="BD727" s="165" t="str">
        <f>IFERROR(+VLOOKUP(BB727,インプットシート!$B:$Z,21,0),"")</f>
        <v/>
      </c>
      <c r="BE727">
        <v>222</v>
      </c>
      <c r="BF727" s="165" t="str">
        <f t="shared" si="212"/>
        <v>3年目参加費収入222</v>
      </c>
      <c r="BG727" s="165" t="str">
        <f>IFERROR(+VLOOKUP(BF727,インプットシート!$B:$Z,25,0),"")</f>
        <v/>
      </c>
      <c r="BH727" s="165" t="str">
        <f>IFERROR(+VLOOKUP(BF727,インプットシート!$B:$Z,21,0),"")</f>
        <v/>
      </c>
      <c r="BI727">
        <v>222</v>
      </c>
      <c r="BJ727" s="165" t="str">
        <f t="shared" si="213"/>
        <v>3年目寄付金・協賛金収入222</v>
      </c>
      <c r="BK727" s="165" t="str">
        <f>IFERROR(+VLOOKUP(BJ727,インプットシート!$B:$Z,25,0),"")</f>
        <v/>
      </c>
      <c r="BL727" s="165" t="str">
        <f>IFERROR(+VLOOKUP(BJ727,インプットシート!$B:$Z,21,0),"")</f>
        <v/>
      </c>
      <c r="BM727">
        <v>222</v>
      </c>
      <c r="BN727" s="165" t="str">
        <f t="shared" si="214"/>
        <v>3年目一般会計繰入金222</v>
      </c>
      <c r="BO727" s="165" t="str">
        <f>IFERROR(+VLOOKUP(BN727,インプットシート!$B:$Z,25,0),"")</f>
        <v/>
      </c>
      <c r="BP727" s="165" t="str">
        <f>IFERROR(+VLOOKUP(BN727,インプットシート!$B:$Z,21,0),"")</f>
        <v/>
      </c>
      <c r="BQ727">
        <v>222</v>
      </c>
      <c r="BR727" s="165" t="str">
        <f t="shared" si="215"/>
        <v>3年目賃金（職員）222</v>
      </c>
      <c r="BS727" s="165" t="str">
        <f>IFERROR(+VLOOKUP(BR727,インプットシート!$B:$Z,25,0),"")</f>
        <v/>
      </c>
      <c r="BT727" s="165" t="str">
        <f>IFERROR(+VLOOKUP(BR727,インプットシート!$B:$Z,21,0),"")</f>
        <v/>
      </c>
    </row>
    <row r="728" spans="1:72">
      <c r="A728">
        <v>223</v>
      </c>
      <c r="B728" s="165" t="str">
        <f t="shared" si="198"/>
        <v>3年目謝金223</v>
      </c>
      <c r="C728" s="165" t="str">
        <f>IFERROR(+VLOOKUP(B728,インプットシート!$B:$Z,25,0),"")</f>
        <v/>
      </c>
      <c r="D728" s="165" t="str">
        <f>IFERROR(+VLOOKUP(B728,インプットシート!$B:$Z,21,0),"")</f>
        <v/>
      </c>
      <c r="E728">
        <v>223</v>
      </c>
      <c r="F728" s="165" t="str">
        <f t="shared" si="199"/>
        <v>3年目旅費223</v>
      </c>
      <c r="G728" s="165" t="str">
        <f>IFERROR(+VLOOKUP(F728,インプットシート!$B:$Z,25,0),"")</f>
        <v/>
      </c>
      <c r="H728" s="165" t="str">
        <f>IFERROR(+VLOOKUP(F728,インプットシート!$B:$Z,21,0),"")</f>
        <v/>
      </c>
      <c r="I728">
        <v>223</v>
      </c>
      <c r="J728" s="165" t="str">
        <f t="shared" si="200"/>
        <v>3年目賃金（アルバイト）223</v>
      </c>
      <c r="K728" s="165" t="str">
        <f>IFERROR(+VLOOKUP(J728,インプットシート!$B:$Z,25,0),"")</f>
        <v/>
      </c>
      <c r="L728" s="165" t="str">
        <f>IFERROR(+VLOOKUP(J728,インプットシート!$B:$Z,21,0),"")</f>
        <v/>
      </c>
      <c r="M728">
        <v>223</v>
      </c>
      <c r="N728" s="165" t="str">
        <f t="shared" si="201"/>
        <v>3年目家賃223</v>
      </c>
      <c r="O728" s="165" t="str">
        <f>IFERROR(+VLOOKUP(N728,インプットシート!$B:$Z,25,0),"")</f>
        <v/>
      </c>
      <c r="P728" s="165" t="str">
        <f>IFERROR(+VLOOKUP(N728,インプットシート!$B:$Z,21,0),"")</f>
        <v/>
      </c>
      <c r="Q728">
        <v>223</v>
      </c>
      <c r="R728" s="165" t="str">
        <f t="shared" si="202"/>
        <v>3年目光熱水費223</v>
      </c>
      <c r="S728" s="165" t="str">
        <f>IFERROR(+VLOOKUP(R728,インプットシート!$B:$Z,25,0),"")</f>
        <v/>
      </c>
      <c r="T728" s="165" t="str">
        <f>IFERROR(+VLOOKUP(R728,インプットシート!$B:$Z,21,0),"")</f>
        <v/>
      </c>
      <c r="U728">
        <v>223</v>
      </c>
      <c r="V728" s="165" t="str">
        <f t="shared" si="203"/>
        <v>3年目備品購入費223</v>
      </c>
      <c r="W728" s="165" t="str">
        <f>IFERROR(+VLOOKUP(V728,インプットシート!$B:$Z,25,0),"")</f>
        <v/>
      </c>
      <c r="X728" s="165" t="str">
        <f>IFERROR(+VLOOKUP(V728,インプットシート!$B:$Z,21,0),"")</f>
        <v/>
      </c>
      <c r="Y728">
        <v>223</v>
      </c>
      <c r="Z728" s="165" t="str">
        <f t="shared" si="204"/>
        <v>3年目消耗品費223</v>
      </c>
      <c r="AA728" s="165" t="str">
        <f>IFERROR(+VLOOKUP(Z728,インプットシート!$B:$Z,25,0),"")</f>
        <v/>
      </c>
      <c r="AB728" s="165" t="str">
        <f>IFERROR(+VLOOKUP(Z728,インプットシート!$B:$Z,21,0),"")</f>
        <v/>
      </c>
      <c r="AC728">
        <v>223</v>
      </c>
      <c r="AD728" s="165" t="str">
        <f t="shared" si="205"/>
        <v>3年目借料損料223</v>
      </c>
      <c r="AE728" s="165" t="str">
        <f>IFERROR(+VLOOKUP(AD728,インプットシート!$B:$Z,25,0),"")</f>
        <v/>
      </c>
      <c r="AF728" s="165" t="str">
        <f>IFERROR(+VLOOKUP(AD728,インプットシート!$B:$Z,21,0),"")</f>
        <v/>
      </c>
      <c r="AG728">
        <v>223</v>
      </c>
      <c r="AH728" s="165" t="str">
        <f t="shared" si="206"/>
        <v>3年目印刷製本費223</v>
      </c>
      <c r="AI728" s="165" t="str">
        <f>IFERROR(+VLOOKUP(AH728,インプットシート!$B:$Z,25,0),"")</f>
        <v/>
      </c>
      <c r="AJ728" s="165" t="str">
        <f>IFERROR(+VLOOKUP(AH728,インプットシート!$B:$Z,21,0),"")</f>
        <v/>
      </c>
      <c r="AK728">
        <v>223</v>
      </c>
      <c r="AL728" s="165" t="str">
        <f t="shared" si="207"/>
        <v>3年目通信運搬費223</v>
      </c>
      <c r="AM728" s="165" t="str">
        <f>IFERROR(+VLOOKUP(AL728,インプットシート!$B:$Z,25,0),"")</f>
        <v/>
      </c>
      <c r="AN728" s="165" t="str">
        <f>IFERROR(+VLOOKUP(AL728,インプットシート!$B:$Z,21,0),"")</f>
        <v/>
      </c>
      <c r="AO728">
        <v>223</v>
      </c>
      <c r="AP728" s="165" t="str">
        <f t="shared" si="208"/>
        <v>3年目委託費223</v>
      </c>
      <c r="AQ728" s="165" t="str">
        <f>IFERROR(+VLOOKUP(AP728,インプットシート!$B:$Z,25,0),"")</f>
        <v/>
      </c>
      <c r="AR728" s="165" t="str">
        <f>IFERROR(+VLOOKUP(AP728,インプットシート!$B:$Z,21,0),"")</f>
        <v/>
      </c>
      <c r="AS728">
        <v>223</v>
      </c>
      <c r="AT728" s="165" t="str">
        <f t="shared" si="209"/>
        <v>3年目雑役務費223</v>
      </c>
      <c r="AU728" s="165" t="str">
        <f>IFERROR(+VLOOKUP(AT728,インプットシート!$B:$Z,25,0),"")</f>
        <v/>
      </c>
      <c r="AV728" s="165" t="str">
        <f>IFERROR(+VLOOKUP(AT728,インプットシート!$B:$Z,21,0),"")</f>
        <v/>
      </c>
      <c r="AW728">
        <v>223</v>
      </c>
      <c r="AX728" s="165" t="str">
        <f t="shared" si="210"/>
        <v>3年目保険料223</v>
      </c>
      <c r="AY728" s="165" t="str">
        <f>IFERROR(+VLOOKUP(AX728,インプットシート!$B:$Z,25,0),"")</f>
        <v/>
      </c>
      <c r="AZ728" s="165" t="str">
        <f>IFERROR(+VLOOKUP(AX728,インプットシート!$B:$Z,21,0),"")</f>
        <v/>
      </c>
      <c r="BA728">
        <v>223</v>
      </c>
      <c r="BB728" s="165" t="str">
        <f t="shared" si="211"/>
        <v>3年目その他の経費223</v>
      </c>
      <c r="BC728" s="165" t="str">
        <f>IFERROR(+VLOOKUP(BB728,インプットシート!$B:$Z,25,0),"")</f>
        <v/>
      </c>
      <c r="BD728" s="165" t="str">
        <f>IFERROR(+VLOOKUP(BB728,インプットシート!$B:$Z,21,0),"")</f>
        <v/>
      </c>
      <c r="BE728">
        <v>223</v>
      </c>
      <c r="BF728" s="165" t="str">
        <f t="shared" si="212"/>
        <v>3年目参加費収入223</v>
      </c>
      <c r="BG728" s="165" t="str">
        <f>IFERROR(+VLOOKUP(BF728,インプットシート!$B:$Z,25,0),"")</f>
        <v/>
      </c>
      <c r="BH728" s="165" t="str">
        <f>IFERROR(+VLOOKUP(BF728,インプットシート!$B:$Z,21,0),"")</f>
        <v/>
      </c>
      <c r="BI728">
        <v>223</v>
      </c>
      <c r="BJ728" s="165" t="str">
        <f t="shared" si="213"/>
        <v>3年目寄付金・協賛金収入223</v>
      </c>
      <c r="BK728" s="165" t="str">
        <f>IFERROR(+VLOOKUP(BJ728,インプットシート!$B:$Z,25,0),"")</f>
        <v/>
      </c>
      <c r="BL728" s="165" t="str">
        <f>IFERROR(+VLOOKUP(BJ728,インプットシート!$B:$Z,21,0),"")</f>
        <v/>
      </c>
      <c r="BM728">
        <v>223</v>
      </c>
      <c r="BN728" s="165" t="str">
        <f t="shared" si="214"/>
        <v>3年目一般会計繰入金223</v>
      </c>
      <c r="BO728" s="165" t="str">
        <f>IFERROR(+VLOOKUP(BN728,インプットシート!$B:$Z,25,0),"")</f>
        <v/>
      </c>
      <c r="BP728" s="165" t="str">
        <f>IFERROR(+VLOOKUP(BN728,インプットシート!$B:$Z,21,0),"")</f>
        <v/>
      </c>
      <c r="BQ728">
        <v>223</v>
      </c>
      <c r="BR728" s="165" t="str">
        <f t="shared" si="215"/>
        <v>3年目賃金（職員）223</v>
      </c>
      <c r="BS728" s="165" t="str">
        <f>IFERROR(+VLOOKUP(BR728,インプットシート!$B:$Z,25,0),"")</f>
        <v/>
      </c>
      <c r="BT728" s="165" t="str">
        <f>IFERROR(+VLOOKUP(BR728,インプットシート!$B:$Z,21,0),"")</f>
        <v/>
      </c>
    </row>
    <row r="729" spans="1:72">
      <c r="A729">
        <v>224</v>
      </c>
      <c r="B729" s="165" t="str">
        <f t="shared" si="198"/>
        <v>3年目謝金224</v>
      </c>
      <c r="C729" s="165" t="str">
        <f>IFERROR(+VLOOKUP(B729,インプットシート!$B:$Z,25,0),"")</f>
        <v/>
      </c>
      <c r="D729" s="165" t="str">
        <f>IFERROR(+VLOOKUP(B729,インプットシート!$B:$Z,21,0),"")</f>
        <v/>
      </c>
      <c r="E729">
        <v>224</v>
      </c>
      <c r="F729" s="165" t="str">
        <f t="shared" si="199"/>
        <v>3年目旅費224</v>
      </c>
      <c r="G729" s="165" t="str">
        <f>IFERROR(+VLOOKUP(F729,インプットシート!$B:$Z,25,0),"")</f>
        <v/>
      </c>
      <c r="H729" s="165" t="str">
        <f>IFERROR(+VLOOKUP(F729,インプットシート!$B:$Z,21,0),"")</f>
        <v/>
      </c>
      <c r="I729">
        <v>224</v>
      </c>
      <c r="J729" s="165" t="str">
        <f t="shared" si="200"/>
        <v>3年目賃金（アルバイト）224</v>
      </c>
      <c r="K729" s="165" t="str">
        <f>IFERROR(+VLOOKUP(J729,インプットシート!$B:$Z,25,0),"")</f>
        <v/>
      </c>
      <c r="L729" s="165" t="str">
        <f>IFERROR(+VLOOKUP(J729,インプットシート!$B:$Z,21,0),"")</f>
        <v/>
      </c>
      <c r="M729">
        <v>224</v>
      </c>
      <c r="N729" s="165" t="str">
        <f t="shared" si="201"/>
        <v>3年目家賃224</v>
      </c>
      <c r="O729" s="165" t="str">
        <f>IFERROR(+VLOOKUP(N729,インプットシート!$B:$Z,25,0),"")</f>
        <v/>
      </c>
      <c r="P729" s="165" t="str">
        <f>IFERROR(+VLOOKUP(N729,インプットシート!$B:$Z,21,0),"")</f>
        <v/>
      </c>
      <c r="Q729">
        <v>224</v>
      </c>
      <c r="R729" s="165" t="str">
        <f t="shared" si="202"/>
        <v>3年目光熱水費224</v>
      </c>
      <c r="S729" s="165" t="str">
        <f>IFERROR(+VLOOKUP(R729,インプットシート!$B:$Z,25,0),"")</f>
        <v/>
      </c>
      <c r="T729" s="165" t="str">
        <f>IFERROR(+VLOOKUP(R729,インプットシート!$B:$Z,21,0),"")</f>
        <v/>
      </c>
      <c r="U729">
        <v>224</v>
      </c>
      <c r="V729" s="165" t="str">
        <f t="shared" si="203"/>
        <v>3年目備品購入費224</v>
      </c>
      <c r="W729" s="165" t="str">
        <f>IFERROR(+VLOOKUP(V729,インプットシート!$B:$Z,25,0),"")</f>
        <v/>
      </c>
      <c r="X729" s="165" t="str">
        <f>IFERROR(+VLOOKUP(V729,インプットシート!$B:$Z,21,0),"")</f>
        <v/>
      </c>
      <c r="Y729">
        <v>224</v>
      </c>
      <c r="Z729" s="165" t="str">
        <f t="shared" si="204"/>
        <v>3年目消耗品費224</v>
      </c>
      <c r="AA729" s="165" t="str">
        <f>IFERROR(+VLOOKUP(Z729,インプットシート!$B:$Z,25,0),"")</f>
        <v/>
      </c>
      <c r="AB729" s="165" t="str">
        <f>IFERROR(+VLOOKUP(Z729,インプットシート!$B:$Z,21,0),"")</f>
        <v/>
      </c>
      <c r="AC729">
        <v>224</v>
      </c>
      <c r="AD729" s="165" t="str">
        <f t="shared" si="205"/>
        <v>3年目借料損料224</v>
      </c>
      <c r="AE729" s="165" t="str">
        <f>IFERROR(+VLOOKUP(AD729,インプットシート!$B:$Z,25,0),"")</f>
        <v/>
      </c>
      <c r="AF729" s="165" t="str">
        <f>IFERROR(+VLOOKUP(AD729,インプットシート!$B:$Z,21,0),"")</f>
        <v/>
      </c>
      <c r="AG729">
        <v>224</v>
      </c>
      <c r="AH729" s="165" t="str">
        <f t="shared" si="206"/>
        <v>3年目印刷製本費224</v>
      </c>
      <c r="AI729" s="165" t="str">
        <f>IFERROR(+VLOOKUP(AH729,インプットシート!$B:$Z,25,0),"")</f>
        <v/>
      </c>
      <c r="AJ729" s="165" t="str">
        <f>IFERROR(+VLOOKUP(AH729,インプットシート!$B:$Z,21,0),"")</f>
        <v/>
      </c>
      <c r="AK729">
        <v>224</v>
      </c>
      <c r="AL729" s="165" t="str">
        <f t="shared" si="207"/>
        <v>3年目通信運搬費224</v>
      </c>
      <c r="AM729" s="165" t="str">
        <f>IFERROR(+VLOOKUP(AL729,インプットシート!$B:$Z,25,0),"")</f>
        <v/>
      </c>
      <c r="AN729" s="165" t="str">
        <f>IFERROR(+VLOOKUP(AL729,インプットシート!$B:$Z,21,0),"")</f>
        <v/>
      </c>
      <c r="AO729">
        <v>224</v>
      </c>
      <c r="AP729" s="165" t="str">
        <f t="shared" si="208"/>
        <v>3年目委託費224</v>
      </c>
      <c r="AQ729" s="165" t="str">
        <f>IFERROR(+VLOOKUP(AP729,インプットシート!$B:$Z,25,0),"")</f>
        <v/>
      </c>
      <c r="AR729" s="165" t="str">
        <f>IFERROR(+VLOOKUP(AP729,インプットシート!$B:$Z,21,0),"")</f>
        <v/>
      </c>
      <c r="AS729">
        <v>224</v>
      </c>
      <c r="AT729" s="165" t="str">
        <f t="shared" si="209"/>
        <v>3年目雑役務費224</v>
      </c>
      <c r="AU729" s="165" t="str">
        <f>IFERROR(+VLOOKUP(AT729,インプットシート!$B:$Z,25,0),"")</f>
        <v/>
      </c>
      <c r="AV729" s="165" t="str">
        <f>IFERROR(+VLOOKUP(AT729,インプットシート!$B:$Z,21,0),"")</f>
        <v/>
      </c>
      <c r="AW729">
        <v>224</v>
      </c>
      <c r="AX729" s="165" t="str">
        <f t="shared" si="210"/>
        <v>3年目保険料224</v>
      </c>
      <c r="AY729" s="165" t="str">
        <f>IFERROR(+VLOOKUP(AX729,インプットシート!$B:$Z,25,0),"")</f>
        <v/>
      </c>
      <c r="AZ729" s="165" t="str">
        <f>IFERROR(+VLOOKUP(AX729,インプットシート!$B:$Z,21,0),"")</f>
        <v/>
      </c>
      <c r="BA729">
        <v>224</v>
      </c>
      <c r="BB729" s="165" t="str">
        <f t="shared" si="211"/>
        <v>3年目その他の経費224</v>
      </c>
      <c r="BC729" s="165" t="str">
        <f>IFERROR(+VLOOKUP(BB729,インプットシート!$B:$Z,25,0),"")</f>
        <v/>
      </c>
      <c r="BD729" s="165" t="str">
        <f>IFERROR(+VLOOKUP(BB729,インプットシート!$B:$Z,21,0),"")</f>
        <v/>
      </c>
      <c r="BE729">
        <v>224</v>
      </c>
      <c r="BF729" s="165" t="str">
        <f t="shared" si="212"/>
        <v>3年目参加費収入224</v>
      </c>
      <c r="BG729" s="165" t="str">
        <f>IFERROR(+VLOOKUP(BF729,インプットシート!$B:$Z,25,0),"")</f>
        <v/>
      </c>
      <c r="BH729" s="165" t="str">
        <f>IFERROR(+VLOOKUP(BF729,インプットシート!$B:$Z,21,0),"")</f>
        <v/>
      </c>
      <c r="BI729">
        <v>224</v>
      </c>
      <c r="BJ729" s="165" t="str">
        <f t="shared" si="213"/>
        <v>3年目寄付金・協賛金収入224</v>
      </c>
      <c r="BK729" s="165" t="str">
        <f>IFERROR(+VLOOKUP(BJ729,インプットシート!$B:$Z,25,0),"")</f>
        <v/>
      </c>
      <c r="BL729" s="165" t="str">
        <f>IFERROR(+VLOOKUP(BJ729,インプットシート!$B:$Z,21,0),"")</f>
        <v/>
      </c>
      <c r="BM729">
        <v>224</v>
      </c>
      <c r="BN729" s="165" t="str">
        <f t="shared" si="214"/>
        <v>3年目一般会計繰入金224</v>
      </c>
      <c r="BO729" s="165" t="str">
        <f>IFERROR(+VLOOKUP(BN729,インプットシート!$B:$Z,25,0),"")</f>
        <v/>
      </c>
      <c r="BP729" s="165" t="str">
        <f>IFERROR(+VLOOKUP(BN729,インプットシート!$B:$Z,21,0),"")</f>
        <v/>
      </c>
      <c r="BQ729">
        <v>224</v>
      </c>
      <c r="BR729" s="165" t="str">
        <f t="shared" si="215"/>
        <v>3年目賃金（職員）224</v>
      </c>
      <c r="BS729" s="165" t="str">
        <f>IFERROR(+VLOOKUP(BR729,インプットシート!$B:$Z,25,0),"")</f>
        <v/>
      </c>
      <c r="BT729" s="165" t="str">
        <f>IFERROR(+VLOOKUP(BR729,インプットシート!$B:$Z,21,0),"")</f>
        <v/>
      </c>
    </row>
    <row r="730" spans="1:72">
      <c r="A730">
        <v>225</v>
      </c>
      <c r="B730" s="165" t="str">
        <f t="shared" si="198"/>
        <v>3年目謝金225</v>
      </c>
      <c r="C730" s="165" t="str">
        <f>IFERROR(+VLOOKUP(B730,インプットシート!$B:$Z,25,0),"")</f>
        <v/>
      </c>
      <c r="D730" s="165" t="str">
        <f>IFERROR(+VLOOKUP(B730,インプットシート!$B:$Z,21,0),"")</f>
        <v/>
      </c>
      <c r="E730">
        <v>225</v>
      </c>
      <c r="F730" s="165" t="str">
        <f t="shared" si="199"/>
        <v>3年目旅費225</v>
      </c>
      <c r="G730" s="165" t="str">
        <f>IFERROR(+VLOOKUP(F730,インプットシート!$B:$Z,25,0),"")</f>
        <v/>
      </c>
      <c r="H730" s="165" t="str">
        <f>IFERROR(+VLOOKUP(F730,インプットシート!$B:$Z,21,0),"")</f>
        <v/>
      </c>
      <c r="I730">
        <v>225</v>
      </c>
      <c r="J730" s="165" t="str">
        <f t="shared" si="200"/>
        <v>3年目賃金（アルバイト）225</v>
      </c>
      <c r="K730" s="165" t="str">
        <f>IFERROR(+VLOOKUP(J730,インプットシート!$B:$Z,25,0),"")</f>
        <v/>
      </c>
      <c r="L730" s="165" t="str">
        <f>IFERROR(+VLOOKUP(J730,インプットシート!$B:$Z,21,0),"")</f>
        <v/>
      </c>
      <c r="M730">
        <v>225</v>
      </c>
      <c r="N730" s="165" t="str">
        <f t="shared" si="201"/>
        <v>3年目家賃225</v>
      </c>
      <c r="O730" s="165" t="str">
        <f>IFERROR(+VLOOKUP(N730,インプットシート!$B:$Z,25,0),"")</f>
        <v/>
      </c>
      <c r="P730" s="165" t="str">
        <f>IFERROR(+VLOOKUP(N730,インプットシート!$B:$Z,21,0),"")</f>
        <v/>
      </c>
      <c r="Q730">
        <v>225</v>
      </c>
      <c r="R730" s="165" t="str">
        <f t="shared" si="202"/>
        <v>3年目光熱水費225</v>
      </c>
      <c r="S730" s="165" t="str">
        <f>IFERROR(+VLOOKUP(R730,インプットシート!$B:$Z,25,0),"")</f>
        <v/>
      </c>
      <c r="T730" s="165" t="str">
        <f>IFERROR(+VLOOKUP(R730,インプットシート!$B:$Z,21,0),"")</f>
        <v/>
      </c>
      <c r="U730">
        <v>225</v>
      </c>
      <c r="V730" s="165" t="str">
        <f t="shared" si="203"/>
        <v>3年目備品購入費225</v>
      </c>
      <c r="W730" s="165" t="str">
        <f>IFERROR(+VLOOKUP(V730,インプットシート!$B:$Z,25,0),"")</f>
        <v/>
      </c>
      <c r="X730" s="165" t="str">
        <f>IFERROR(+VLOOKUP(V730,インプットシート!$B:$Z,21,0),"")</f>
        <v/>
      </c>
      <c r="Y730">
        <v>225</v>
      </c>
      <c r="Z730" s="165" t="str">
        <f t="shared" si="204"/>
        <v>3年目消耗品費225</v>
      </c>
      <c r="AA730" s="165" t="str">
        <f>IFERROR(+VLOOKUP(Z730,インプットシート!$B:$Z,25,0),"")</f>
        <v/>
      </c>
      <c r="AB730" s="165" t="str">
        <f>IFERROR(+VLOOKUP(Z730,インプットシート!$B:$Z,21,0),"")</f>
        <v/>
      </c>
      <c r="AC730">
        <v>225</v>
      </c>
      <c r="AD730" s="165" t="str">
        <f t="shared" si="205"/>
        <v>3年目借料損料225</v>
      </c>
      <c r="AE730" s="165" t="str">
        <f>IFERROR(+VLOOKUP(AD730,インプットシート!$B:$Z,25,0),"")</f>
        <v/>
      </c>
      <c r="AF730" s="165" t="str">
        <f>IFERROR(+VLOOKUP(AD730,インプットシート!$B:$Z,21,0),"")</f>
        <v/>
      </c>
      <c r="AG730">
        <v>225</v>
      </c>
      <c r="AH730" s="165" t="str">
        <f t="shared" si="206"/>
        <v>3年目印刷製本費225</v>
      </c>
      <c r="AI730" s="165" t="str">
        <f>IFERROR(+VLOOKUP(AH730,インプットシート!$B:$Z,25,0),"")</f>
        <v/>
      </c>
      <c r="AJ730" s="165" t="str">
        <f>IFERROR(+VLOOKUP(AH730,インプットシート!$B:$Z,21,0),"")</f>
        <v/>
      </c>
      <c r="AK730">
        <v>225</v>
      </c>
      <c r="AL730" s="165" t="str">
        <f t="shared" si="207"/>
        <v>3年目通信運搬費225</v>
      </c>
      <c r="AM730" s="165" t="str">
        <f>IFERROR(+VLOOKUP(AL730,インプットシート!$B:$Z,25,0),"")</f>
        <v/>
      </c>
      <c r="AN730" s="165" t="str">
        <f>IFERROR(+VLOOKUP(AL730,インプットシート!$B:$Z,21,0),"")</f>
        <v/>
      </c>
      <c r="AO730">
        <v>225</v>
      </c>
      <c r="AP730" s="165" t="str">
        <f t="shared" si="208"/>
        <v>3年目委託費225</v>
      </c>
      <c r="AQ730" s="165" t="str">
        <f>IFERROR(+VLOOKUP(AP730,インプットシート!$B:$Z,25,0),"")</f>
        <v/>
      </c>
      <c r="AR730" s="165" t="str">
        <f>IFERROR(+VLOOKUP(AP730,インプットシート!$B:$Z,21,0),"")</f>
        <v/>
      </c>
      <c r="AS730">
        <v>225</v>
      </c>
      <c r="AT730" s="165" t="str">
        <f t="shared" si="209"/>
        <v>3年目雑役務費225</v>
      </c>
      <c r="AU730" s="165" t="str">
        <f>IFERROR(+VLOOKUP(AT730,インプットシート!$B:$Z,25,0),"")</f>
        <v/>
      </c>
      <c r="AV730" s="165" t="str">
        <f>IFERROR(+VLOOKUP(AT730,インプットシート!$B:$Z,21,0),"")</f>
        <v/>
      </c>
      <c r="AW730">
        <v>225</v>
      </c>
      <c r="AX730" s="165" t="str">
        <f t="shared" si="210"/>
        <v>3年目保険料225</v>
      </c>
      <c r="AY730" s="165" t="str">
        <f>IFERROR(+VLOOKUP(AX730,インプットシート!$B:$Z,25,0),"")</f>
        <v/>
      </c>
      <c r="AZ730" s="165" t="str">
        <f>IFERROR(+VLOOKUP(AX730,インプットシート!$B:$Z,21,0),"")</f>
        <v/>
      </c>
      <c r="BA730">
        <v>225</v>
      </c>
      <c r="BB730" s="165" t="str">
        <f t="shared" si="211"/>
        <v>3年目その他の経費225</v>
      </c>
      <c r="BC730" s="165" t="str">
        <f>IFERROR(+VLOOKUP(BB730,インプットシート!$B:$Z,25,0),"")</f>
        <v/>
      </c>
      <c r="BD730" s="165" t="str">
        <f>IFERROR(+VLOOKUP(BB730,インプットシート!$B:$Z,21,0),"")</f>
        <v/>
      </c>
      <c r="BE730">
        <v>225</v>
      </c>
      <c r="BF730" s="165" t="str">
        <f t="shared" si="212"/>
        <v>3年目参加費収入225</v>
      </c>
      <c r="BG730" s="165" t="str">
        <f>IFERROR(+VLOOKUP(BF730,インプットシート!$B:$Z,25,0),"")</f>
        <v/>
      </c>
      <c r="BH730" s="165" t="str">
        <f>IFERROR(+VLOOKUP(BF730,インプットシート!$B:$Z,21,0),"")</f>
        <v/>
      </c>
      <c r="BI730">
        <v>225</v>
      </c>
      <c r="BJ730" s="165" t="str">
        <f t="shared" si="213"/>
        <v>3年目寄付金・協賛金収入225</v>
      </c>
      <c r="BK730" s="165" t="str">
        <f>IFERROR(+VLOOKUP(BJ730,インプットシート!$B:$Z,25,0),"")</f>
        <v/>
      </c>
      <c r="BL730" s="165" t="str">
        <f>IFERROR(+VLOOKUP(BJ730,インプットシート!$B:$Z,21,0),"")</f>
        <v/>
      </c>
      <c r="BM730">
        <v>225</v>
      </c>
      <c r="BN730" s="165" t="str">
        <f t="shared" si="214"/>
        <v>3年目一般会計繰入金225</v>
      </c>
      <c r="BO730" s="165" t="str">
        <f>IFERROR(+VLOOKUP(BN730,インプットシート!$B:$Z,25,0),"")</f>
        <v/>
      </c>
      <c r="BP730" s="165" t="str">
        <f>IFERROR(+VLOOKUP(BN730,インプットシート!$B:$Z,21,0),"")</f>
        <v/>
      </c>
      <c r="BQ730">
        <v>225</v>
      </c>
      <c r="BR730" s="165" t="str">
        <f t="shared" si="215"/>
        <v>3年目賃金（職員）225</v>
      </c>
      <c r="BS730" s="165" t="str">
        <f>IFERROR(+VLOOKUP(BR730,インプットシート!$B:$Z,25,0),"")</f>
        <v/>
      </c>
      <c r="BT730" s="165" t="str">
        <f>IFERROR(+VLOOKUP(BR730,インプットシート!$B:$Z,21,0),"")</f>
        <v/>
      </c>
    </row>
    <row r="731" spans="1:72">
      <c r="A731">
        <v>226</v>
      </c>
      <c r="B731" s="165" t="str">
        <f t="shared" si="198"/>
        <v>3年目謝金226</v>
      </c>
      <c r="C731" s="165" t="str">
        <f>IFERROR(+VLOOKUP(B731,インプットシート!$B:$Z,25,0),"")</f>
        <v/>
      </c>
      <c r="D731" s="165" t="str">
        <f>IFERROR(+VLOOKUP(B731,インプットシート!$B:$Z,21,0),"")</f>
        <v/>
      </c>
      <c r="E731">
        <v>226</v>
      </c>
      <c r="F731" s="165" t="str">
        <f t="shared" si="199"/>
        <v>3年目旅費226</v>
      </c>
      <c r="G731" s="165" t="str">
        <f>IFERROR(+VLOOKUP(F731,インプットシート!$B:$Z,25,0),"")</f>
        <v/>
      </c>
      <c r="H731" s="165" t="str">
        <f>IFERROR(+VLOOKUP(F731,インプットシート!$B:$Z,21,0),"")</f>
        <v/>
      </c>
      <c r="I731">
        <v>226</v>
      </c>
      <c r="J731" s="165" t="str">
        <f t="shared" si="200"/>
        <v>3年目賃金（アルバイト）226</v>
      </c>
      <c r="K731" s="165" t="str">
        <f>IFERROR(+VLOOKUP(J731,インプットシート!$B:$Z,25,0),"")</f>
        <v/>
      </c>
      <c r="L731" s="165" t="str">
        <f>IFERROR(+VLOOKUP(J731,インプットシート!$B:$Z,21,0),"")</f>
        <v/>
      </c>
      <c r="M731">
        <v>226</v>
      </c>
      <c r="N731" s="165" t="str">
        <f t="shared" si="201"/>
        <v>3年目家賃226</v>
      </c>
      <c r="O731" s="165" t="str">
        <f>IFERROR(+VLOOKUP(N731,インプットシート!$B:$Z,25,0),"")</f>
        <v/>
      </c>
      <c r="P731" s="165" t="str">
        <f>IFERROR(+VLOOKUP(N731,インプットシート!$B:$Z,21,0),"")</f>
        <v/>
      </c>
      <c r="Q731">
        <v>226</v>
      </c>
      <c r="R731" s="165" t="str">
        <f t="shared" si="202"/>
        <v>3年目光熱水費226</v>
      </c>
      <c r="S731" s="165" t="str">
        <f>IFERROR(+VLOOKUP(R731,インプットシート!$B:$Z,25,0),"")</f>
        <v/>
      </c>
      <c r="T731" s="165" t="str">
        <f>IFERROR(+VLOOKUP(R731,インプットシート!$B:$Z,21,0),"")</f>
        <v/>
      </c>
      <c r="U731">
        <v>226</v>
      </c>
      <c r="V731" s="165" t="str">
        <f t="shared" si="203"/>
        <v>3年目備品購入費226</v>
      </c>
      <c r="W731" s="165" t="str">
        <f>IFERROR(+VLOOKUP(V731,インプットシート!$B:$Z,25,0),"")</f>
        <v/>
      </c>
      <c r="X731" s="165" t="str">
        <f>IFERROR(+VLOOKUP(V731,インプットシート!$B:$Z,21,0),"")</f>
        <v/>
      </c>
      <c r="Y731">
        <v>226</v>
      </c>
      <c r="Z731" s="165" t="str">
        <f t="shared" si="204"/>
        <v>3年目消耗品費226</v>
      </c>
      <c r="AA731" s="165" t="str">
        <f>IFERROR(+VLOOKUP(Z731,インプットシート!$B:$Z,25,0),"")</f>
        <v/>
      </c>
      <c r="AB731" s="165" t="str">
        <f>IFERROR(+VLOOKUP(Z731,インプットシート!$B:$Z,21,0),"")</f>
        <v/>
      </c>
      <c r="AC731">
        <v>226</v>
      </c>
      <c r="AD731" s="165" t="str">
        <f t="shared" si="205"/>
        <v>3年目借料損料226</v>
      </c>
      <c r="AE731" s="165" t="str">
        <f>IFERROR(+VLOOKUP(AD731,インプットシート!$B:$Z,25,0),"")</f>
        <v/>
      </c>
      <c r="AF731" s="165" t="str">
        <f>IFERROR(+VLOOKUP(AD731,インプットシート!$B:$Z,21,0),"")</f>
        <v/>
      </c>
      <c r="AG731">
        <v>226</v>
      </c>
      <c r="AH731" s="165" t="str">
        <f t="shared" si="206"/>
        <v>3年目印刷製本費226</v>
      </c>
      <c r="AI731" s="165" t="str">
        <f>IFERROR(+VLOOKUP(AH731,インプットシート!$B:$Z,25,0),"")</f>
        <v/>
      </c>
      <c r="AJ731" s="165" t="str">
        <f>IFERROR(+VLOOKUP(AH731,インプットシート!$B:$Z,21,0),"")</f>
        <v/>
      </c>
      <c r="AK731">
        <v>226</v>
      </c>
      <c r="AL731" s="165" t="str">
        <f t="shared" si="207"/>
        <v>3年目通信運搬費226</v>
      </c>
      <c r="AM731" s="165" t="str">
        <f>IFERROR(+VLOOKUP(AL731,インプットシート!$B:$Z,25,0),"")</f>
        <v/>
      </c>
      <c r="AN731" s="165" t="str">
        <f>IFERROR(+VLOOKUP(AL731,インプットシート!$B:$Z,21,0),"")</f>
        <v/>
      </c>
      <c r="AO731">
        <v>226</v>
      </c>
      <c r="AP731" s="165" t="str">
        <f t="shared" si="208"/>
        <v>3年目委託費226</v>
      </c>
      <c r="AQ731" s="165" t="str">
        <f>IFERROR(+VLOOKUP(AP731,インプットシート!$B:$Z,25,0),"")</f>
        <v/>
      </c>
      <c r="AR731" s="165" t="str">
        <f>IFERROR(+VLOOKUP(AP731,インプットシート!$B:$Z,21,0),"")</f>
        <v/>
      </c>
      <c r="AS731">
        <v>226</v>
      </c>
      <c r="AT731" s="165" t="str">
        <f t="shared" si="209"/>
        <v>3年目雑役務費226</v>
      </c>
      <c r="AU731" s="165" t="str">
        <f>IFERROR(+VLOOKUP(AT731,インプットシート!$B:$Z,25,0),"")</f>
        <v/>
      </c>
      <c r="AV731" s="165" t="str">
        <f>IFERROR(+VLOOKUP(AT731,インプットシート!$B:$Z,21,0),"")</f>
        <v/>
      </c>
      <c r="AW731">
        <v>226</v>
      </c>
      <c r="AX731" s="165" t="str">
        <f t="shared" si="210"/>
        <v>3年目保険料226</v>
      </c>
      <c r="AY731" s="165" t="str">
        <f>IFERROR(+VLOOKUP(AX731,インプットシート!$B:$Z,25,0),"")</f>
        <v/>
      </c>
      <c r="AZ731" s="165" t="str">
        <f>IFERROR(+VLOOKUP(AX731,インプットシート!$B:$Z,21,0),"")</f>
        <v/>
      </c>
      <c r="BA731">
        <v>226</v>
      </c>
      <c r="BB731" s="165" t="str">
        <f t="shared" si="211"/>
        <v>3年目その他の経費226</v>
      </c>
      <c r="BC731" s="165" t="str">
        <f>IFERROR(+VLOOKUP(BB731,インプットシート!$B:$Z,25,0),"")</f>
        <v/>
      </c>
      <c r="BD731" s="165" t="str">
        <f>IFERROR(+VLOOKUP(BB731,インプットシート!$B:$Z,21,0),"")</f>
        <v/>
      </c>
      <c r="BE731">
        <v>226</v>
      </c>
      <c r="BF731" s="165" t="str">
        <f t="shared" si="212"/>
        <v>3年目参加費収入226</v>
      </c>
      <c r="BG731" s="165" t="str">
        <f>IFERROR(+VLOOKUP(BF731,インプットシート!$B:$Z,25,0),"")</f>
        <v/>
      </c>
      <c r="BH731" s="165" t="str">
        <f>IFERROR(+VLOOKUP(BF731,インプットシート!$B:$Z,21,0),"")</f>
        <v/>
      </c>
      <c r="BI731">
        <v>226</v>
      </c>
      <c r="BJ731" s="165" t="str">
        <f t="shared" si="213"/>
        <v>3年目寄付金・協賛金収入226</v>
      </c>
      <c r="BK731" s="165" t="str">
        <f>IFERROR(+VLOOKUP(BJ731,インプットシート!$B:$Z,25,0),"")</f>
        <v/>
      </c>
      <c r="BL731" s="165" t="str">
        <f>IFERROR(+VLOOKUP(BJ731,インプットシート!$B:$Z,21,0),"")</f>
        <v/>
      </c>
      <c r="BM731">
        <v>226</v>
      </c>
      <c r="BN731" s="165" t="str">
        <f t="shared" si="214"/>
        <v>3年目一般会計繰入金226</v>
      </c>
      <c r="BO731" s="165" t="str">
        <f>IFERROR(+VLOOKUP(BN731,インプットシート!$B:$Z,25,0),"")</f>
        <v/>
      </c>
      <c r="BP731" s="165" t="str">
        <f>IFERROR(+VLOOKUP(BN731,インプットシート!$B:$Z,21,0),"")</f>
        <v/>
      </c>
      <c r="BQ731">
        <v>226</v>
      </c>
      <c r="BR731" s="165" t="str">
        <f t="shared" si="215"/>
        <v>3年目賃金（職員）226</v>
      </c>
      <c r="BS731" s="165" t="str">
        <f>IFERROR(+VLOOKUP(BR731,インプットシート!$B:$Z,25,0),"")</f>
        <v/>
      </c>
      <c r="BT731" s="165" t="str">
        <f>IFERROR(+VLOOKUP(BR731,インプットシート!$B:$Z,21,0),"")</f>
        <v/>
      </c>
    </row>
    <row r="732" spans="1:72">
      <c r="A732">
        <v>227</v>
      </c>
      <c r="B732" s="165" t="str">
        <f t="shared" si="198"/>
        <v>3年目謝金227</v>
      </c>
      <c r="C732" s="165" t="str">
        <f>IFERROR(+VLOOKUP(B732,インプットシート!$B:$Z,25,0),"")</f>
        <v/>
      </c>
      <c r="D732" s="165" t="str">
        <f>IFERROR(+VLOOKUP(B732,インプットシート!$B:$Z,21,0),"")</f>
        <v/>
      </c>
      <c r="E732">
        <v>227</v>
      </c>
      <c r="F732" s="165" t="str">
        <f t="shared" si="199"/>
        <v>3年目旅費227</v>
      </c>
      <c r="G732" s="165" t="str">
        <f>IFERROR(+VLOOKUP(F732,インプットシート!$B:$Z,25,0),"")</f>
        <v/>
      </c>
      <c r="H732" s="165" t="str">
        <f>IFERROR(+VLOOKUP(F732,インプットシート!$B:$Z,21,0),"")</f>
        <v/>
      </c>
      <c r="I732">
        <v>227</v>
      </c>
      <c r="J732" s="165" t="str">
        <f t="shared" si="200"/>
        <v>3年目賃金（アルバイト）227</v>
      </c>
      <c r="K732" s="165" t="str">
        <f>IFERROR(+VLOOKUP(J732,インプットシート!$B:$Z,25,0),"")</f>
        <v/>
      </c>
      <c r="L732" s="165" t="str">
        <f>IFERROR(+VLOOKUP(J732,インプットシート!$B:$Z,21,0),"")</f>
        <v/>
      </c>
      <c r="M732">
        <v>227</v>
      </c>
      <c r="N732" s="165" t="str">
        <f t="shared" si="201"/>
        <v>3年目家賃227</v>
      </c>
      <c r="O732" s="165" t="str">
        <f>IFERROR(+VLOOKUP(N732,インプットシート!$B:$Z,25,0),"")</f>
        <v/>
      </c>
      <c r="P732" s="165" t="str">
        <f>IFERROR(+VLOOKUP(N732,インプットシート!$B:$Z,21,0),"")</f>
        <v/>
      </c>
      <c r="Q732">
        <v>227</v>
      </c>
      <c r="R732" s="165" t="str">
        <f t="shared" si="202"/>
        <v>3年目光熱水費227</v>
      </c>
      <c r="S732" s="165" t="str">
        <f>IFERROR(+VLOOKUP(R732,インプットシート!$B:$Z,25,0),"")</f>
        <v/>
      </c>
      <c r="T732" s="165" t="str">
        <f>IFERROR(+VLOOKUP(R732,インプットシート!$B:$Z,21,0),"")</f>
        <v/>
      </c>
      <c r="U732">
        <v>227</v>
      </c>
      <c r="V732" s="165" t="str">
        <f t="shared" si="203"/>
        <v>3年目備品購入費227</v>
      </c>
      <c r="W732" s="165" t="str">
        <f>IFERROR(+VLOOKUP(V732,インプットシート!$B:$Z,25,0),"")</f>
        <v/>
      </c>
      <c r="X732" s="165" t="str">
        <f>IFERROR(+VLOOKUP(V732,インプットシート!$B:$Z,21,0),"")</f>
        <v/>
      </c>
      <c r="Y732">
        <v>227</v>
      </c>
      <c r="Z732" s="165" t="str">
        <f t="shared" si="204"/>
        <v>3年目消耗品費227</v>
      </c>
      <c r="AA732" s="165" t="str">
        <f>IFERROR(+VLOOKUP(Z732,インプットシート!$B:$Z,25,0),"")</f>
        <v/>
      </c>
      <c r="AB732" s="165" t="str">
        <f>IFERROR(+VLOOKUP(Z732,インプットシート!$B:$Z,21,0),"")</f>
        <v/>
      </c>
      <c r="AC732">
        <v>227</v>
      </c>
      <c r="AD732" s="165" t="str">
        <f t="shared" si="205"/>
        <v>3年目借料損料227</v>
      </c>
      <c r="AE732" s="165" t="str">
        <f>IFERROR(+VLOOKUP(AD732,インプットシート!$B:$Z,25,0),"")</f>
        <v/>
      </c>
      <c r="AF732" s="165" t="str">
        <f>IFERROR(+VLOOKUP(AD732,インプットシート!$B:$Z,21,0),"")</f>
        <v/>
      </c>
      <c r="AG732">
        <v>227</v>
      </c>
      <c r="AH732" s="165" t="str">
        <f t="shared" si="206"/>
        <v>3年目印刷製本費227</v>
      </c>
      <c r="AI732" s="165" t="str">
        <f>IFERROR(+VLOOKUP(AH732,インプットシート!$B:$Z,25,0),"")</f>
        <v/>
      </c>
      <c r="AJ732" s="165" t="str">
        <f>IFERROR(+VLOOKUP(AH732,インプットシート!$B:$Z,21,0),"")</f>
        <v/>
      </c>
      <c r="AK732">
        <v>227</v>
      </c>
      <c r="AL732" s="165" t="str">
        <f t="shared" si="207"/>
        <v>3年目通信運搬費227</v>
      </c>
      <c r="AM732" s="165" t="str">
        <f>IFERROR(+VLOOKUP(AL732,インプットシート!$B:$Z,25,0),"")</f>
        <v/>
      </c>
      <c r="AN732" s="165" t="str">
        <f>IFERROR(+VLOOKUP(AL732,インプットシート!$B:$Z,21,0),"")</f>
        <v/>
      </c>
      <c r="AO732">
        <v>227</v>
      </c>
      <c r="AP732" s="165" t="str">
        <f t="shared" si="208"/>
        <v>3年目委託費227</v>
      </c>
      <c r="AQ732" s="165" t="str">
        <f>IFERROR(+VLOOKUP(AP732,インプットシート!$B:$Z,25,0),"")</f>
        <v/>
      </c>
      <c r="AR732" s="165" t="str">
        <f>IFERROR(+VLOOKUP(AP732,インプットシート!$B:$Z,21,0),"")</f>
        <v/>
      </c>
      <c r="AS732">
        <v>227</v>
      </c>
      <c r="AT732" s="165" t="str">
        <f t="shared" si="209"/>
        <v>3年目雑役務費227</v>
      </c>
      <c r="AU732" s="165" t="str">
        <f>IFERROR(+VLOOKUP(AT732,インプットシート!$B:$Z,25,0),"")</f>
        <v/>
      </c>
      <c r="AV732" s="165" t="str">
        <f>IFERROR(+VLOOKUP(AT732,インプットシート!$B:$Z,21,0),"")</f>
        <v/>
      </c>
      <c r="AW732">
        <v>227</v>
      </c>
      <c r="AX732" s="165" t="str">
        <f t="shared" si="210"/>
        <v>3年目保険料227</v>
      </c>
      <c r="AY732" s="165" t="str">
        <f>IFERROR(+VLOOKUP(AX732,インプットシート!$B:$Z,25,0),"")</f>
        <v/>
      </c>
      <c r="AZ732" s="165" t="str">
        <f>IFERROR(+VLOOKUP(AX732,インプットシート!$B:$Z,21,0),"")</f>
        <v/>
      </c>
      <c r="BA732">
        <v>227</v>
      </c>
      <c r="BB732" s="165" t="str">
        <f t="shared" si="211"/>
        <v>3年目その他の経費227</v>
      </c>
      <c r="BC732" s="165" t="str">
        <f>IFERROR(+VLOOKUP(BB732,インプットシート!$B:$Z,25,0),"")</f>
        <v/>
      </c>
      <c r="BD732" s="165" t="str">
        <f>IFERROR(+VLOOKUP(BB732,インプットシート!$B:$Z,21,0),"")</f>
        <v/>
      </c>
      <c r="BE732">
        <v>227</v>
      </c>
      <c r="BF732" s="165" t="str">
        <f t="shared" si="212"/>
        <v>3年目参加費収入227</v>
      </c>
      <c r="BG732" s="165" t="str">
        <f>IFERROR(+VLOOKUP(BF732,インプットシート!$B:$Z,25,0),"")</f>
        <v/>
      </c>
      <c r="BH732" s="165" t="str">
        <f>IFERROR(+VLOOKUP(BF732,インプットシート!$B:$Z,21,0),"")</f>
        <v/>
      </c>
      <c r="BI732">
        <v>227</v>
      </c>
      <c r="BJ732" s="165" t="str">
        <f t="shared" si="213"/>
        <v>3年目寄付金・協賛金収入227</v>
      </c>
      <c r="BK732" s="165" t="str">
        <f>IFERROR(+VLOOKUP(BJ732,インプットシート!$B:$Z,25,0),"")</f>
        <v/>
      </c>
      <c r="BL732" s="165" t="str">
        <f>IFERROR(+VLOOKUP(BJ732,インプットシート!$B:$Z,21,0),"")</f>
        <v/>
      </c>
      <c r="BM732">
        <v>227</v>
      </c>
      <c r="BN732" s="165" t="str">
        <f t="shared" si="214"/>
        <v>3年目一般会計繰入金227</v>
      </c>
      <c r="BO732" s="165" t="str">
        <f>IFERROR(+VLOOKUP(BN732,インプットシート!$B:$Z,25,0),"")</f>
        <v/>
      </c>
      <c r="BP732" s="165" t="str">
        <f>IFERROR(+VLOOKUP(BN732,インプットシート!$B:$Z,21,0),"")</f>
        <v/>
      </c>
      <c r="BQ732">
        <v>227</v>
      </c>
      <c r="BR732" s="165" t="str">
        <f t="shared" si="215"/>
        <v>3年目賃金（職員）227</v>
      </c>
      <c r="BS732" s="165" t="str">
        <f>IFERROR(+VLOOKUP(BR732,インプットシート!$B:$Z,25,0),"")</f>
        <v/>
      </c>
      <c r="BT732" s="165" t="str">
        <f>IFERROR(+VLOOKUP(BR732,インプットシート!$B:$Z,21,0),"")</f>
        <v/>
      </c>
    </row>
    <row r="733" spans="1:72">
      <c r="A733">
        <v>228</v>
      </c>
      <c r="B733" s="165" t="str">
        <f t="shared" si="198"/>
        <v>3年目謝金228</v>
      </c>
      <c r="C733" s="165" t="str">
        <f>IFERROR(+VLOOKUP(B733,インプットシート!$B:$Z,25,0),"")</f>
        <v/>
      </c>
      <c r="D733" s="165" t="str">
        <f>IFERROR(+VLOOKUP(B733,インプットシート!$B:$Z,21,0),"")</f>
        <v/>
      </c>
      <c r="E733">
        <v>228</v>
      </c>
      <c r="F733" s="165" t="str">
        <f t="shared" si="199"/>
        <v>3年目旅費228</v>
      </c>
      <c r="G733" s="165" t="str">
        <f>IFERROR(+VLOOKUP(F733,インプットシート!$B:$Z,25,0),"")</f>
        <v/>
      </c>
      <c r="H733" s="165" t="str">
        <f>IFERROR(+VLOOKUP(F733,インプットシート!$B:$Z,21,0),"")</f>
        <v/>
      </c>
      <c r="I733">
        <v>228</v>
      </c>
      <c r="J733" s="165" t="str">
        <f t="shared" si="200"/>
        <v>3年目賃金（アルバイト）228</v>
      </c>
      <c r="K733" s="165" t="str">
        <f>IFERROR(+VLOOKUP(J733,インプットシート!$B:$Z,25,0),"")</f>
        <v/>
      </c>
      <c r="L733" s="165" t="str">
        <f>IFERROR(+VLOOKUP(J733,インプットシート!$B:$Z,21,0),"")</f>
        <v/>
      </c>
      <c r="M733">
        <v>228</v>
      </c>
      <c r="N733" s="165" t="str">
        <f t="shared" si="201"/>
        <v>3年目家賃228</v>
      </c>
      <c r="O733" s="165" t="str">
        <f>IFERROR(+VLOOKUP(N733,インプットシート!$B:$Z,25,0),"")</f>
        <v/>
      </c>
      <c r="P733" s="165" t="str">
        <f>IFERROR(+VLOOKUP(N733,インプットシート!$B:$Z,21,0),"")</f>
        <v/>
      </c>
      <c r="Q733">
        <v>228</v>
      </c>
      <c r="R733" s="165" t="str">
        <f t="shared" si="202"/>
        <v>3年目光熱水費228</v>
      </c>
      <c r="S733" s="165" t="str">
        <f>IFERROR(+VLOOKUP(R733,インプットシート!$B:$Z,25,0),"")</f>
        <v/>
      </c>
      <c r="T733" s="165" t="str">
        <f>IFERROR(+VLOOKUP(R733,インプットシート!$B:$Z,21,0),"")</f>
        <v/>
      </c>
      <c r="U733">
        <v>228</v>
      </c>
      <c r="V733" s="165" t="str">
        <f t="shared" si="203"/>
        <v>3年目備品購入費228</v>
      </c>
      <c r="W733" s="165" t="str">
        <f>IFERROR(+VLOOKUP(V733,インプットシート!$B:$Z,25,0),"")</f>
        <v/>
      </c>
      <c r="X733" s="165" t="str">
        <f>IFERROR(+VLOOKUP(V733,インプットシート!$B:$Z,21,0),"")</f>
        <v/>
      </c>
      <c r="Y733">
        <v>228</v>
      </c>
      <c r="Z733" s="165" t="str">
        <f t="shared" si="204"/>
        <v>3年目消耗品費228</v>
      </c>
      <c r="AA733" s="165" t="str">
        <f>IFERROR(+VLOOKUP(Z733,インプットシート!$B:$Z,25,0),"")</f>
        <v/>
      </c>
      <c r="AB733" s="165" t="str">
        <f>IFERROR(+VLOOKUP(Z733,インプットシート!$B:$Z,21,0),"")</f>
        <v/>
      </c>
      <c r="AC733">
        <v>228</v>
      </c>
      <c r="AD733" s="165" t="str">
        <f t="shared" si="205"/>
        <v>3年目借料損料228</v>
      </c>
      <c r="AE733" s="165" t="str">
        <f>IFERROR(+VLOOKUP(AD733,インプットシート!$B:$Z,25,0),"")</f>
        <v/>
      </c>
      <c r="AF733" s="165" t="str">
        <f>IFERROR(+VLOOKUP(AD733,インプットシート!$B:$Z,21,0),"")</f>
        <v/>
      </c>
      <c r="AG733">
        <v>228</v>
      </c>
      <c r="AH733" s="165" t="str">
        <f t="shared" si="206"/>
        <v>3年目印刷製本費228</v>
      </c>
      <c r="AI733" s="165" t="str">
        <f>IFERROR(+VLOOKUP(AH733,インプットシート!$B:$Z,25,0),"")</f>
        <v/>
      </c>
      <c r="AJ733" s="165" t="str">
        <f>IFERROR(+VLOOKUP(AH733,インプットシート!$B:$Z,21,0),"")</f>
        <v/>
      </c>
      <c r="AK733">
        <v>228</v>
      </c>
      <c r="AL733" s="165" t="str">
        <f t="shared" si="207"/>
        <v>3年目通信運搬費228</v>
      </c>
      <c r="AM733" s="165" t="str">
        <f>IFERROR(+VLOOKUP(AL733,インプットシート!$B:$Z,25,0),"")</f>
        <v/>
      </c>
      <c r="AN733" s="165" t="str">
        <f>IFERROR(+VLOOKUP(AL733,インプットシート!$B:$Z,21,0),"")</f>
        <v/>
      </c>
      <c r="AO733">
        <v>228</v>
      </c>
      <c r="AP733" s="165" t="str">
        <f t="shared" si="208"/>
        <v>3年目委託費228</v>
      </c>
      <c r="AQ733" s="165" t="str">
        <f>IFERROR(+VLOOKUP(AP733,インプットシート!$B:$Z,25,0),"")</f>
        <v/>
      </c>
      <c r="AR733" s="165" t="str">
        <f>IFERROR(+VLOOKUP(AP733,インプットシート!$B:$Z,21,0),"")</f>
        <v/>
      </c>
      <c r="AS733">
        <v>228</v>
      </c>
      <c r="AT733" s="165" t="str">
        <f t="shared" si="209"/>
        <v>3年目雑役務費228</v>
      </c>
      <c r="AU733" s="165" t="str">
        <f>IFERROR(+VLOOKUP(AT733,インプットシート!$B:$Z,25,0),"")</f>
        <v/>
      </c>
      <c r="AV733" s="165" t="str">
        <f>IFERROR(+VLOOKUP(AT733,インプットシート!$B:$Z,21,0),"")</f>
        <v/>
      </c>
      <c r="AW733">
        <v>228</v>
      </c>
      <c r="AX733" s="165" t="str">
        <f t="shared" si="210"/>
        <v>3年目保険料228</v>
      </c>
      <c r="AY733" s="165" t="str">
        <f>IFERROR(+VLOOKUP(AX733,インプットシート!$B:$Z,25,0),"")</f>
        <v/>
      </c>
      <c r="AZ733" s="165" t="str">
        <f>IFERROR(+VLOOKUP(AX733,インプットシート!$B:$Z,21,0),"")</f>
        <v/>
      </c>
      <c r="BA733">
        <v>228</v>
      </c>
      <c r="BB733" s="165" t="str">
        <f t="shared" si="211"/>
        <v>3年目その他の経費228</v>
      </c>
      <c r="BC733" s="165" t="str">
        <f>IFERROR(+VLOOKUP(BB733,インプットシート!$B:$Z,25,0),"")</f>
        <v/>
      </c>
      <c r="BD733" s="165" t="str">
        <f>IFERROR(+VLOOKUP(BB733,インプットシート!$B:$Z,21,0),"")</f>
        <v/>
      </c>
      <c r="BE733">
        <v>228</v>
      </c>
      <c r="BF733" s="165" t="str">
        <f t="shared" si="212"/>
        <v>3年目参加費収入228</v>
      </c>
      <c r="BG733" s="165" t="str">
        <f>IFERROR(+VLOOKUP(BF733,インプットシート!$B:$Z,25,0),"")</f>
        <v/>
      </c>
      <c r="BH733" s="165" t="str">
        <f>IFERROR(+VLOOKUP(BF733,インプットシート!$B:$Z,21,0),"")</f>
        <v/>
      </c>
      <c r="BI733">
        <v>228</v>
      </c>
      <c r="BJ733" s="165" t="str">
        <f t="shared" si="213"/>
        <v>3年目寄付金・協賛金収入228</v>
      </c>
      <c r="BK733" s="165" t="str">
        <f>IFERROR(+VLOOKUP(BJ733,インプットシート!$B:$Z,25,0),"")</f>
        <v/>
      </c>
      <c r="BL733" s="165" t="str">
        <f>IFERROR(+VLOOKUP(BJ733,インプットシート!$B:$Z,21,0),"")</f>
        <v/>
      </c>
      <c r="BM733">
        <v>228</v>
      </c>
      <c r="BN733" s="165" t="str">
        <f t="shared" si="214"/>
        <v>3年目一般会計繰入金228</v>
      </c>
      <c r="BO733" s="165" t="str">
        <f>IFERROR(+VLOOKUP(BN733,インプットシート!$B:$Z,25,0),"")</f>
        <v/>
      </c>
      <c r="BP733" s="165" t="str">
        <f>IFERROR(+VLOOKUP(BN733,インプットシート!$B:$Z,21,0),"")</f>
        <v/>
      </c>
      <c r="BQ733">
        <v>228</v>
      </c>
      <c r="BR733" s="165" t="str">
        <f t="shared" si="215"/>
        <v>3年目賃金（職員）228</v>
      </c>
      <c r="BS733" s="165" t="str">
        <f>IFERROR(+VLOOKUP(BR733,インプットシート!$B:$Z,25,0),"")</f>
        <v/>
      </c>
      <c r="BT733" s="165" t="str">
        <f>IFERROR(+VLOOKUP(BR733,インプットシート!$B:$Z,21,0),"")</f>
        <v/>
      </c>
    </row>
    <row r="734" spans="1:72">
      <c r="A734">
        <v>229</v>
      </c>
      <c r="B734" s="165" t="str">
        <f t="shared" si="198"/>
        <v>3年目謝金229</v>
      </c>
      <c r="C734" s="165" t="str">
        <f>IFERROR(+VLOOKUP(B734,インプットシート!$B:$Z,25,0),"")</f>
        <v/>
      </c>
      <c r="D734" s="165" t="str">
        <f>IFERROR(+VLOOKUP(B734,インプットシート!$B:$Z,21,0),"")</f>
        <v/>
      </c>
      <c r="E734">
        <v>229</v>
      </c>
      <c r="F734" s="165" t="str">
        <f t="shared" si="199"/>
        <v>3年目旅費229</v>
      </c>
      <c r="G734" s="165" t="str">
        <f>IFERROR(+VLOOKUP(F734,インプットシート!$B:$Z,25,0),"")</f>
        <v/>
      </c>
      <c r="H734" s="165" t="str">
        <f>IFERROR(+VLOOKUP(F734,インプットシート!$B:$Z,21,0),"")</f>
        <v/>
      </c>
      <c r="I734">
        <v>229</v>
      </c>
      <c r="J734" s="165" t="str">
        <f t="shared" si="200"/>
        <v>3年目賃金（アルバイト）229</v>
      </c>
      <c r="K734" s="165" t="str">
        <f>IFERROR(+VLOOKUP(J734,インプットシート!$B:$Z,25,0),"")</f>
        <v/>
      </c>
      <c r="L734" s="165" t="str">
        <f>IFERROR(+VLOOKUP(J734,インプットシート!$B:$Z,21,0),"")</f>
        <v/>
      </c>
      <c r="M734">
        <v>229</v>
      </c>
      <c r="N734" s="165" t="str">
        <f t="shared" si="201"/>
        <v>3年目家賃229</v>
      </c>
      <c r="O734" s="165" t="str">
        <f>IFERROR(+VLOOKUP(N734,インプットシート!$B:$Z,25,0),"")</f>
        <v/>
      </c>
      <c r="P734" s="165" t="str">
        <f>IFERROR(+VLOOKUP(N734,インプットシート!$B:$Z,21,0),"")</f>
        <v/>
      </c>
      <c r="Q734">
        <v>229</v>
      </c>
      <c r="R734" s="165" t="str">
        <f t="shared" si="202"/>
        <v>3年目光熱水費229</v>
      </c>
      <c r="S734" s="165" t="str">
        <f>IFERROR(+VLOOKUP(R734,インプットシート!$B:$Z,25,0),"")</f>
        <v/>
      </c>
      <c r="T734" s="165" t="str">
        <f>IFERROR(+VLOOKUP(R734,インプットシート!$B:$Z,21,0),"")</f>
        <v/>
      </c>
      <c r="U734">
        <v>229</v>
      </c>
      <c r="V734" s="165" t="str">
        <f t="shared" si="203"/>
        <v>3年目備品購入費229</v>
      </c>
      <c r="W734" s="165" t="str">
        <f>IFERROR(+VLOOKUP(V734,インプットシート!$B:$Z,25,0),"")</f>
        <v/>
      </c>
      <c r="X734" s="165" t="str">
        <f>IFERROR(+VLOOKUP(V734,インプットシート!$B:$Z,21,0),"")</f>
        <v/>
      </c>
      <c r="Y734">
        <v>229</v>
      </c>
      <c r="Z734" s="165" t="str">
        <f t="shared" si="204"/>
        <v>3年目消耗品費229</v>
      </c>
      <c r="AA734" s="165" t="str">
        <f>IFERROR(+VLOOKUP(Z734,インプットシート!$B:$Z,25,0),"")</f>
        <v/>
      </c>
      <c r="AB734" s="165" t="str">
        <f>IFERROR(+VLOOKUP(Z734,インプットシート!$B:$Z,21,0),"")</f>
        <v/>
      </c>
      <c r="AC734">
        <v>229</v>
      </c>
      <c r="AD734" s="165" t="str">
        <f t="shared" si="205"/>
        <v>3年目借料損料229</v>
      </c>
      <c r="AE734" s="165" t="str">
        <f>IFERROR(+VLOOKUP(AD734,インプットシート!$B:$Z,25,0),"")</f>
        <v/>
      </c>
      <c r="AF734" s="165" t="str">
        <f>IFERROR(+VLOOKUP(AD734,インプットシート!$B:$Z,21,0),"")</f>
        <v/>
      </c>
      <c r="AG734">
        <v>229</v>
      </c>
      <c r="AH734" s="165" t="str">
        <f t="shared" si="206"/>
        <v>3年目印刷製本費229</v>
      </c>
      <c r="AI734" s="165" t="str">
        <f>IFERROR(+VLOOKUP(AH734,インプットシート!$B:$Z,25,0),"")</f>
        <v/>
      </c>
      <c r="AJ734" s="165" t="str">
        <f>IFERROR(+VLOOKUP(AH734,インプットシート!$B:$Z,21,0),"")</f>
        <v/>
      </c>
      <c r="AK734">
        <v>229</v>
      </c>
      <c r="AL734" s="165" t="str">
        <f t="shared" si="207"/>
        <v>3年目通信運搬費229</v>
      </c>
      <c r="AM734" s="165" t="str">
        <f>IFERROR(+VLOOKUP(AL734,インプットシート!$B:$Z,25,0),"")</f>
        <v/>
      </c>
      <c r="AN734" s="165" t="str">
        <f>IFERROR(+VLOOKUP(AL734,インプットシート!$B:$Z,21,0),"")</f>
        <v/>
      </c>
      <c r="AO734">
        <v>229</v>
      </c>
      <c r="AP734" s="165" t="str">
        <f t="shared" si="208"/>
        <v>3年目委託費229</v>
      </c>
      <c r="AQ734" s="165" t="str">
        <f>IFERROR(+VLOOKUP(AP734,インプットシート!$B:$Z,25,0),"")</f>
        <v/>
      </c>
      <c r="AR734" s="165" t="str">
        <f>IFERROR(+VLOOKUP(AP734,インプットシート!$B:$Z,21,0),"")</f>
        <v/>
      </c>
      <c r="AS734">
        <v>229</v>
      </c>
      <c r="AT734" s="165" t="str">
        <f t="shared" si="209"/>
        <v>3年目雑役務費229</v>
      </c>
      <c r="AU734" s="165" t="str">
        <f>IFERROR(+VLOOKUP(AT734,インプットシート!$B:$Z,25,0),"")</f>
        <v/>
      </c>
      <c r="AV734" s="165" t="str">
        <f>IFERROR(+VLOOKUP(AT734,インプットシート!$B:$Z,21,0),"")</f>
        <v/>
      </c>
      <c r="AW734">
        <v>229</v>
      </c>
      <c r="AX734" s="165" t="str">
        <f t="shared" si="210"/>
        <v>3年目保険料229</v>
      </c>
      <c r="AY734" s="165" t="str">
        <f>IFERROR(+VLOOKUP(AX734,インプットシート!$B:$Z,25,0),"")</f>
        <v/>
      </c>
      <c r="AZ734" s="165" t="str">
        <f>IFERROR(+VLOOKUP(AX734,インプットシート!$B:$Z,21,0),"")</f>
        <v/>
      </c>
      <c r="BA734">
        <v>229</v>
      </c>
      <c r="BB734" s="165" t="str">
        <f t="shared" si="211"/>
        <v>3年目その他の経費229</v>
      </c>
      <c r="BC734" s="165" t="str">
        <f>IFERROR(+VLOOKUP(BB734,インプットシート!$B:$Z,25,0),"")</f>
        <v/>
      </c>
      <c r="BD734" s="165" t="str">
        <f>IFERROR(+VLOOKUP(BB734,インプットシート!$B:$Z,21,0),"")</f>
        <v/>
      </c>
      <c r="BE734">
        <v>229</v>
      </c>
      <c r="BF734" s="165" t="str">
        <f t="shared" si="212"/>
        <v>3年目参加費収入229</v>
      </c>
      <c r="BG734" s="165" t="str">
        <f>IFERROR(+VLOOKUP(BF734,インプットシート!$B:$Z,25,0),"")</f>
        <v/>
      </c>
      <c r="BH734" s="165" t="str">
        <f>IFERROR(+VLOOKUP(BF734,インプットシート!$B:$Z,21,0),"")</f>
        <v/>
      </c>
      <c r="BI734">
        <v>229</v>
      </c>
      <c r="BJ734" s="165" t="str">
        <f t="shared" si="213"/>
        <v>3年目寄付金・協賛金収入229</v>
      </c>
      <c r="BK734" s="165" t="str">
        <f>IFERROR(+VLOOKUP(BJ734,インプットシート!$B:$Z,25,0),"")</f>
        <v/>
      </c>
      <c r="BL734" s="165" t="str">
        <f>IFERROR(+VLOOKUP(BJ734,インプットシート!$B:$Z,21,0),"")</f>
        <v/>
      </c>
      <c r="BM734">
        <v>229</v>
      </c>
      <c r="BN734" s="165" t="str">
        <f t="shared" si="214"/>
        <v>3年目一般会計繰入金229</v>
      </c>
      <c r="BO734" s="165" t="str">
        <f>IFERROR(+VLOOKUP(BN734,インプットシート!$B:$Z,25,0),"")</f>
        <v/>
      </c>
      <c r="BP734" s="165" t="str">
        <f>IFERROR(+VLOOKUP(BN734,インプットシート!$B:$Z,21,0),"")</f>
        <v/>
      </c>
      <c r="BQ734">
        <v>229</v>
      </c>
      <c r="BR734" s="165" t="str">
        <f t="shared" si="215"/>
        <v>3年目賃金（職員）229</v>
      </c>
      <c r="BS734" s="165" t="str">
        <f>IFERROR(+VLOOKUP(BR734,インプットシート!$B:$Z,25,0),"")</f>
        <v/>
      </c>
      <c r="BT734" s="165" t="str">
        <f>IFERROR(+VLOOKUP(BR734,インプットシート!$B:$Z,21,0),"")</f>
        <v/>
      </c>
    </row>
    <row r="735" spans="1:72">
      <c r="A735">
        <v>230</v>
      </c>
      <c r="B735" s="165" t="str">
        <f t="shared" si="198"/>
        <v>3年目謝金230</v>
      </c>
      <c r="C735" s="165" t="str">
        <f>IFERROR(+VLOOKUP(B735,インプットシート!$B:$Z,25,0),"")</f>
        <v/>
      </c>
      <c r="D735" s="165" t="str">
        <f>IFERROR(+VLOOKUP(B735,インプットシート!$B:$Z,21,0),"")</f>
        <v/>
      </c>
      <c r="E735">
        <v>230</v>
      </c>
      <c r="F735" s="165" t="str">
        <f t="shared" si="199"/>
        <v>3年目旅費230</v>
      </c>
      <c r="G735" s="165" t="str">
        <f>IFERROR(+VLOOKUP(F735,インプットシート!$B:$Z,25,0),"")</f>
        <v/>
      </c>
      <c r="H735" s="165" t="str">
        <f>IFERROR(+VLOOKUP(F735,インプットシート!$B:$Z,21,0),"")</f>
        <v/>
      </c>
      <c r="I735">
        <v>230</v>
      </c>
      <c r="J735" s="165" t="str">
        <f t="shared" si="200"/>
        <v>3年目賃金（アルバイト）230</v>
      </c>
      <c r="K735" s="165" t="str">
        <f>IFERROR(+VLOOKUP(J735,インプットシート!$B:$Z,25,0),"")</f>
        <v/>
      </c>
      <c r="L735" s="165" t="str">
        <f>IFERROR(+VLOOKUP(J735,インプットシート!$B:$Z,21,0),"")</f>
        <v/>
      </c>
      <c r="M735">
        <v>230</v>
      </c>
      <c r="N735" s="165" t="str">
        <f t="shared" si="201"/>
        <v>3年目家賃230</v>
      </c>
      <c r="O735" s="165" t="str">
        <f>IFERROR(+VLOOKUP(N735,インプットシート!$B:$Z,25,0),"")</f>
        <v/>
      </c>
      <c r="P735" s="165" t="str">
        <f>IFERROR(+VLOOKUP(N735,インプットシート!$B:$Z,21,0),"")</f>
        <v/>
      </c>
      <c r="Q735">
        <v>230</v>
      </c>
      <c r="R735" s="165" t="str">
        <f t="shared" si="202"/>
        <v>3年目光熱水費230</v>
      </c>
      <c r="S735" s="165" t="str">
        <f>IFERROR(+VLOOKUP(R735,インプットシート!$B:$Z,25,0),"")</f>
        <v/>
      </c>
      <c r="T735" s="165" t="str">
        <f>IFERROR(+VLOOKUP(R735,インプットシート!$B:$Z,21,0),"")</f>
        <v/>
      </c>
      <c r="U735">
        <v>230</v>
      </c>
      <c r="V735" s="165" t="str">
        <f t="shared" si="203"/>
        <v>3年目備品購入費230</v>
      </c>
      <c r="W735" s="165" t="str">
        <f>IFERROR(+VLOOKUP(V735,インプットシート!$B:$Z,25,0),"")</f>
        <v/>
      </c>
      <c r="X735" s="165" t="str">
        <f>IFERROR(+VLOOKUP(V735,インプットシート!$B:$Z,21,0),"")</f>
        <v/>
      </c>
      <c r="Y735">
        <v>230</v>
      </c>
      <c r="Z735" s="165" t="str">
        <f t="shared" si="204"/>
        <v>3年目消耗品費230</v>
      </c>
      <c r="AA735" s="165" t="str">
        <f>IFERROR(+VLOOKUP(Z735,インプットシート!$B:$Z,25,0),"")</f>
        <v/>
      </c>
      <c r="AB735" s="165" t="str">
        <f>IFERROR(+VLOOKUP(Z735,インプットシート!$B:$Z,21,0),"")</f>
        <v/>
      </c>
      <c r="AC735">
        <v>230</v>
      </c>
      <c r="AD735" s="165" t="str">
        <f t="shared" si="205"/>
        <v>3年目借料損料230</v>
      </c>
      <c r="AE735" s="165" t="str">
        <f>IFERROR(+VLOOKUP(AD735,インプットシート!$B:$Z,25,0),"")</f>
        <v/>
      </c>
      <c r="AF735" s="165" t="str">
        <f>IFERROR(+VLOOKUP(AD735,インプットシート!$B:$Z,21,0),"")</f>
        <v/>
      </c>
      <c r="AG735">
        <v>230</v>
      </c>
      <c r="AH735" s="165" t="str">
        <f t="shared" si="206"/>
        <v>3年目印刷製本費230</v>
      </c>
      <c r="AI735" s="165" t="str">
        <f>IFERROR(+VLOOKUP(AH735,インプットシート!$B:$Z,25,0),"")</f>
        <v/>
      </c>
      <c r="AJ735" s="165" t="str">
        <f>IFERROR(+VLOOKUP(AH735,インプットシート!$B:$Z,21,0),"")</f>
        <v/>
      </c>
      <c r="AK735">
        <v>230</v>
      </c>
      <c r="AL735" s="165" t="str">
        <f t="shared" si="207"/>
        <v>3年目通信運搬費230</v>
      </c>
      <c r="AM735" s="165" t="str">
        <f>IFERROR(+VLOOKUP(AL735,インプットシート!$B:$Z,25,0),"")</f>
        <v/>
      </c>
      <c r="AN735" s="165" t="str">
        <f>IFERROR(+VLOOKUP(AL735,インプットシート!$B:$Z,21,0),"")</f>
        <v/>
      </c>
      <c r="AO735">
        <v>230</v>
      </c>
      <c r="AP735" s="165" t="str">
        <f t="shared" si="208"/>
        <v>3年目委託費230</v>
      </c>
      <c r="AQ735" s="165" t="str">
        <f>IFERROR(+VLOOKUP(AP735,インプットシート!$B:$Z,25,0),"")</f>
        <v/>
      </c>
      <c r="AR735" s="165" t="str">
        <f>IFERROR(+VLOOKUP(AP735,インプットシート!$B:$Z,21,0),"")</f>
        <v/>
      </c>
      <c r="AS735">
        <v>230</v>
      </c>
      <c r="AT735" s="165" t="str">
        <f t="shared" si="209"/>
        <v>3年目雑役務費230</v>
      </c>
      <c r="AU735" s="165" t="str">
        <f>IFERROR(+VLOOKUP(AT735,インプットシート!$B:$Z,25,0),"")</f>
        <v/>
      </c>
      <c r="AV735" s="165" t="str">
        <f>IFERROR(+VLOOKUP(AT735,インプットシート!$B:$Z,21,0),"")</f>
        <v/>
      </c>
      <c r="AW735">
        <v>230</v>
      </c>
      <c r="AX735" s="165" t="str">
        <f t="shared" si="210"/>
        <v>3年目保険料230</v>
      </c>
      <c r="AY735" s="165" t="str">
        <f>IFERROR(+VLOOKUP(AX735,インプットシート!$B:$Z,25,0),"")</f>
        <v/>
      </c>
      <c r="AZ735" s="165" t="str">
        <f>IFERROR(+VLOOKUP(AX735,インプットシート!$B:$Z,21,0),"")</f>
        <v/>
      </c>
      <c r="BA735">
        <v>230</v>
      </c>
      <c r="BB735" s="165" t="str">
        <f t="shared" si="211"/>
        <v>3年目その他の経費230</v>
      </c>
      <c r="BC735" s="165" t="str">
        <f>IFERROR(+VLOOKUP(BB735,インプットシート!$B:$Z,25,0),"")</f>
        <v/>
      </c>
      <c r="BD735" s="165" t="str">
        <f>IFERROR(+VLOOKUP(BB735,インプットシート!$B:$Z,21,0),"")</f>
        <v/>
      </c>
      <c r="BE735">
        <v>230</v>
      </c>
      <c r="BF735" s="165" t="str">
        <f t="shared" si="212"/>
        <v>3年目参加費収入230</v>
      </c>
      <c r="BG735" s="165" t="str">
        <f>IFERROR(+VLOOKUP(BF735,インプットシート!$B:$Z,25,0),"")</f>
        <v/>
      </c>
      <c r="BH735" s="165" t="str">
        <f>IFERROR(+VLOOKUP(BF735,インプットシート!$B:$Z,21,0),"")</f>
        <v/>
      </c>
      <c r="BI735">
        <v>230</v>
      </c>
      <c r="BJ735" s="165" t="str">
        <f t="shared" si="213"/>
        <v>3年目寄付金・協賛金収入230</v>
      </c>
      <c r="BK735" s="165" t="str">
        <f>IFERROR(+VLOOKUP(BJ735,インプットシート!$B:$Z,25,0),"")</f>
        <v/>
      </c>
      <c r="BL735" s="165" t="str">
        <f>IFERROR(+VLOOKUP(BJ735,インプットシート!$B:$Z,21,0),"")</f>
        <v/>
      </c>
      <c r="BM735">
        <v>230</v>
      </c>
      <c r="BN735" s="165" t="str">
        <f t="shared" si="214"/>
        <v>3年目一般会計繰入金230</v>
      </c>
      <c r="BO735" s="165" t="str">
        <f>IFERROR(+VLOOKUP(BN735,インプットシート!$B:$Z,25,0),"")</f>
        <v/>
      </c>
      <c r="BP735" s="165" t="str">
        <f>IFERROR(+VLOOKUP(BN735,インプットシート!$B:$Z,21,0),"")</f>
        <v/>
      </c>
      <c r="BQ735">
        <v>230</v>
      </c>
      <c r="BR735" s="165" t="str">
        <f t="shared" si="215"/>
        <v>3年目賃金（職員）230</v>
      </c>
      <c r="BS735" s="165" t="str">
        <f>IFERROR(+VLOOKUP(BR735,インプットシート!$B:$Z,25,0),"")</f>
        <v/>
      </c>
      <c r="BT735" s="165" t="str">
        <f>IFERROR(+VLOOKUP(BR735,インプットシート!$B:$Z,21,0),"")</f>
        <v/>
      </c>
    </row>
    <row r="736" spans="1:72">
      <c r="A736">
        <v>231</v>
      </c>
      <c r="B736" s="165" t="str">
        <f t="shared" si="198"/>
        <v>3年目謝金231</v>
      </c>
      <c r="C736" s="165" t="str">
        <f>IFERROR(+VLOOKUP(B736,インプットシート!$B:$Z,25,0),"")</f>
        <v/>
      </c>
      <c r="D736" s="165" t="str">
        <f>IFERROR(+VLOOKUP(B736,インプットシート!$B:$Z,21,0),"")</f>
        <v/>
      </c>
      <c r="E736">
        <v>231</v>
      </c>
      <c r="F736" s="165" t="str">
        <f t="shared" si="199"/>
        <v>3年目旅費231</v>
      </c>
      <c r="G736" s="165" t="str">
        <f>IFERROR(+VLOOKUP(F736,インプットシート!$B:$Z,25,0),"")</f>
        <v/>
      </c>
      <c r="H736" s="165" t="str">
        <f>IFERROR(+VLOOKUP(F736,インプットシート!$B:$Z,21,0),"")</f>
        <v/>
      </c>
      <c r="I736">
        <v>231</v>
      </c>
      <c r="J736" s="165" t="str">
        <f t="shared" si="200"/>
        <v>3年目賃金（アルバイト）231</v>
      </c>
      <c r="K736" s="165" t="str">
        <f>IFERROR(+VLOOKUP(J736,インプットシート!$B:$Z,25,0),"")</f>
        <v/>
      </c>
      <c r="L736" s="165" t="str">
        <f>IFERROR(+VLOOKUP(J736,インプットシート!$B:$Z,21,0),"")</f>
        <v/>
      </c>
      <c r="M736">
        <v>231</v>
      </c>
      <c r="N736" s="165" t="str">
        <f t="shared" si="201"/>
        <v>3年目家賃231</v>
      </c>
      <c r="O736" s="165" t="str">
        <f>IFERROR(+VLOOKUP(N736,インプットシート!$B:$Z,25,0),"")</f>
        <v/>
      </c>
      <c r="P736" s="165" t="str">
        <f>IFERROR(+VLOOKUP(N736,インプットシート!$B:$Z,21,0),"")</f>
        <v/>
      </c>
      <c r="Q736">
        <v>231</v>
      </c>
      <c r="R736" s="165" t="str">
        <f t="shared" si="202"/>
        <v>3年目光熱水費231</v>
      </c>
      <c r="S736" s="165" t="str">
        <f>IFERROR(+VLOOKUP(R736,インプットシート!$B:$Z,25,0),"")</f>
        <v/>
      </c>
      <c r="T736" s="165" t="str">
        <f>IFERROR(+VLOOKUP(R736,インプットシート!$B:$Z,21,0),"")</f>
        <v/>
      </c>
      <c r="U736">
        <v>231</v>
      </c>
      <c r="V736" s="165" t="str">
        <f t="shared" si="203"/>
        <v>3年目備品購入費231</v>
      </c>
      <c r="W736" s="165" t="str">
        <f>IFERROR(+VLOOKUP(V736,インプットシート!$B:$Z,25,0),"")</f>
        <v/>
      </c>
      <c r="X736" s="165" t="str">
        <f>IFERROR(+VLOOKUP(V736,インプットシート!$B:$Z,21,0),"")</f>
        <v/>
      </c>
      <c r="Y736">
        <v>231</v>
      </c>
      <c r="Z736" s="165" t="str">
        <f t="shared" si="204"/>
        <v>3年目消耗品費231</v>
      </c>
      <c r="AA736" s="165" t="str">
        <f>IFERROR(+VLOOKUP(Z736,インプットシート!$B:$Z,25,0),"")</f>
        <v/>
      </c>
      <c r="AB736" s="165" t="str">
        <f>IFERROR(+VLOOKUP(Z736,インプットシート!$B:$Z,21,0),"")</f>
        <v/>
      </c>
      <c r="AC736">
        <v>231</v>
      </c>
      <c r="AD736" s="165" t="str">
        <f t="shared" si="205"/>
        <v>3年目借料損料231</v>
      </c>
      <c r="AE736" s="165" t="str">
        <f>IFERROR(+VLOOKUP(AD736,インプットシート!$B:$Z,25,0),"")</f>
        <v/>
      </c>
      <c r="AF736" s="165" t="str">
        <f>IFERROR(+VLOOKUP(AD736,インプットシート!$B:$Z,21,0),"")</f>
        <v/>
      </c>
      <c r="AG736">
        <v>231</v>
      </c>
      <c r="AH736" s="165" t="str">
        <f t="shared" si="206"/>
        <v>3年目印刷製本費231</v>
      </c>
      <c r="AI736" s="165" t="str">
        <f>IFERROR(+VLOOKUP(AH736,インプットシート!$B:$Z,25,0),"")</f>
        <v/>
      </c>
      <c r="AJ736" s="165" t="str">
        <f>IFERROR(+VLOOKUP(AH736,インプットシート!$B:$Z,21,0),"")</f>
        <v/>
      </c>
      <c r="AK736">
        <v>231</v>
      </c>
      <c r="AL736" s="165" t="str">
        <f t="shared" si="207"/>
        <v>3年目通信運搬費231</v>
      </c>
      <c r="AM736" s="165" t="str">
        <f>IFERROR(+VLOOKUP(AL736,インプットシート!$B:$Z,25,0),"")</f>
        <v/>
      </c>
      <c r="AN736" s="165" t="str">
        <f>IFERROR(+VLOOKUP(AL736,インプットシート!$B:$Z,21,0),"")</f>
        <v/>
      </c>
      <c r="AO736">
        <v>231</v>
      </c>
      <c r="AP736" s="165" t="str">
        <f t="shared" si="208"/>
        <v>3年目委託費231</v>
      </c>
      <c r="AQ736" s="165" t="str">
        <f>IFERROR(+VLOOKUP(AP736,インプットシート!$B:$Z,25,0),"")</f>
        <v/>
      </c>
      <c r="AR736" s="165" t="str">
        <f>IFERROR(+VLOOKUP(AP736,インプットシート!$B:$Z,21,0),"")</f>
        <v/>
      </c>
      <c r="AS736">
        <v>231</v>
      </c>
      <c r="AT736" s="165" t="str">
        <f t="shared" si="209"/>
        <v>3年目雑役務費231</v>
      </c>
      <c r="AU736" s="165" t="str">
        <f>IFERROR(+VLOOKUP(AT736,インプットシート!$B:$Z,25,0),"")</f>
        <v/>
      </c>
      <c r="AV736" s="165" t="str">
        <f>IFERROR(+VLOOKUP(AT736,インプットシート!$B:$Z,21,0),"")</f>
        <v/>
      </c>
      <c r="AW736">
        <v>231</v>
      </c>
      <c r="AX736" s="165" t="str">
        <f t="shared" si="210"/>
        <v>3年目保険料231</v>
      </c>
      <c r="AY736" s="165" t="str">
        <f>IFERROR(+VLOOKUP(AX736,インプットシート!$B:$Z,25,0),"")</f>
        <v/>
      </c>
      <c r="AZ736" s="165" t="str">
        <f>IFERROR(+VLOOKUP(AX736,インプットシート!$B:$Z,21,0),"")</f>
        <v/>
      </c>
      <c r="BA736">
        <v>231</v>
      </c>
      <c r="BB736" s="165" t="str">
        <f t="shared" si="211"/>
        <v>3年目その他の経費231</v>
      </c>
      <c r="BC736" s="165" t="str">
        <f>IFERROR(+VLOOKUP(BB736,インプットシート!$B:$Z,25,0),"")</f>
        <v/>
      </c>
      <c r="BD736" s="165" t="str">
        <f>IFERROR(+VLOOKUP(BB736,インプットシート!$B:$Z,21,0),"")</f>
        <v/>
      </c>
      <c r="BE736">
        <v>231</v>
      </c>
      <c r="BF736" s="165" t="str">
        <f t="shared" si="212"/>
        <v>3年目参加費収入231</v>
      </c>
      <c r="BG736" s="165" t="str">
        <f>IFERROR(+VLOOKUP(BF736,インプットシート!$B:$Z,25,0),"")</f>
        <v/>
      </c>
      <c r="BH736" s="165" t="str">
        <f>IFERROR(+VLOOKUP(BF736,インプットシート!$B:$Z,21,0),"")</f>
        <v/>
      </c>
      <c r="BI736">
        <v>231</v>
      </c>
      <c r="BJ736" s="165" t="str">
        <f t="shared" si="213"/>
        <v>3年目寄付金・協賛金収入231</v>
      </c>
      <c r="BK736" s="165" t="str">
        <f>IFERROR(+VLOOKUP(BJ736,インプットシート!$B:$Z,25,0),"")</f>
        <v/>
      </c>
      <c r="BL736" s="165" t="str">
        <f>IFERROR(+VLOOKUP(BJ736,インプットシート!$B:$Z,21,0),"")</f>
        <v/>
      </c>
      <c r="BM736">
        <v>231</v>
      </c>
      <c r="BN736" s="165" t="str">
        <f t="shared" si="214"/>
        <v>3年目一般会計繰入金231</v>
      </c>
      <c r="BO736" s="165" t="str">
        <f>IFERROR(+VLOOKUP(BN736,インプットシート!$B:$Z,25,0),"")</f>
        <v/>
      </c>
      <c r="BP736" s="165" t="str">
        <f>IFERROR(+VLOOKUP(BN736,インプットシート!$B:$Z,21,0),"")</f>
        <v/>
      </c>
      <c r="BQ736">
        <v>231</v>
      </c>
      <c r="BR736" s="165" t="str">
        <f t="shared" si="215"/>
        <v>3年目賃金（職員）231</v>
      </c>
      <c r="BS736" s="165" t="str">
        <f>IFERROR(+VLOOKUP(BR736,インプットシート!$B:$Z,25,0),"")</f>
        <v/>
      </c>
      <c r="BT736" s="165" t="str">
        <f>IFERROR(+VLOOKUP(BR736,インプットシート!$B:$Z,21,0),"")</f>
        <v/>
      </c>
    </row>
    <row r="737" spans="1:72">
      <c r="A737">
        <v>232</v>
      </c>
      <c r="B737" s="165" t="str">
        <f t="shared" si="198"/>
        <v>3年目謝金232</v>
      </c>
      <c r="C737" s="165" t="str">
        <f>IFERROR(+VLOOKUP(B737,インプットシート!$B:$Z,25,0),"")</f>
        <v/>
      </c>
      <c r="D737" s="165" t="str">
        <f>IFERROR(+VLOOKUP(B737,インプットシート!$B:$Z,21,0),"")</f>
        <v/>
      </c>
      <c r="E737">
        <v>232</v>
      </c>
      <c r="F737" s="165" t="str">
        <f t="shared" si="199"/>
        <v>3年目旅費232</v>
      </c>
      <c r="G737" s="165" t="str">
        <f>IFERROR(+VLOOKUP(F737,インプットシート!$B:$Z,25,0),"")</f>
        <v/>
      </c>
      <c r="H737" s="165" t="str">
        <f>IFERROR(+VLOOKUP(F737,インプットシート!$B:$Z,21,0),"")</f>
        <v/>
      </c>
      <c r="I737">
        <v>232</v>
      </c>
      <c r="J737" s="165" t="str">
        <f t="shared" si="200"/>
        <v>3年目賃金（アルバイト）232</v>
      </c>
      <c r="K737" s="165" t="str">
        <f>IFERROR(+VLOOKUP(J737,インプットシート!$B:$Z,25,0),"")</f>
        <v/>
      </c>
      <c r="L737" s="165" t="str">
        <f>IFERROR(+VLOOKUP(J737,インプットシート!$B:$Z,21,0),"")</f>
        <v/>
      </c>
      <c r="M737">
        <v>232</v>
      </c>
      <c r="N737" s="165" t="str">
        <f t="shared" si="201"/>
        <v>3年目家賃232</v>
      </c>
      <c r="O737" s="165" t="str">
        <f>IFERROR(+VLOOKUP(N737,インプットシート!$B:$Z,25,0),"")</f>
        <v/>
      </c>
      <c r="P737" s="165" t="str">
        <f>IFERROR(+VLOOKUP(N737,インプットシート!$B:$Z,21,0),"")</f>
        <v/>
      </c>
      <c r="Q737">
        <v>232</v>
      </c>
      <c r="R737" s="165" t="str">
        <f t="shared" si="202"/>
        <v>3年目光熱水費232</v>
      </c>
      <c r="S737" s="165" t="str">
        <f>IFERROR(+VLOOKUP(R737,インプットシート!$B:$Z,25,0),"")</f>
        <v/>
      </c>
      <c r="T737" s="165" t="str">
        <f>IFERROR(+VLOOKUP(R737,インプットシート!$B:$Z,21,0),"")</f>
        <v/>
      </c>
      <c r="U737">
        <v>232</v>
      </c>
      <c r="V737" s="165" t="str">
        <f t="shared" si="203"/>
        <v>3年目備品購入費232</v>
      </c>
      <c r="W737" s="165" t="str">
        <f>IFERROR(+VLOOKUP(V737,インプットシート!$B:$Z,25,0),"")</f>
        <v/>
      </c>
      <c r="X737" s="165" t="str">
        <f>IFERROR(+VLOOKUP(V737,インプットシート!$B:$Z,21,0),"")</f>
        <v/>
      </c>
      <c r="Y737">
        <v>232</v>
      </c>
      <c r="Z737" s="165" t="str">
        <f t="shared" si="204"/>
        <v>3年目消耗品費232</v>
      </c>
      <c r="AA737" s="165" t="str">
        <f>IFERROR(+VLOOKUP(Z737,インプットシート!$B:$Z,25,0),"")</f>
        <v/>
      </c>
      <c r="AB737" s="165" t="str">
        <f>IFERROR(+VLOOKUP(Z737,インプットシート!$B:$Z,21,0),"")</f>
        <v/>
      </c>
      <c r="AC737">
        <v>232</v>
      </c>
      <c r="AD737" s="165" t="str">
        <f t="shared" si="205"/>
        <v>3年目借料損料232</v>
      </c>
      <c r="AE737" s="165" t="str">
        <f>IFERROR(+VLOOKUP(AD737,インプットシート!$B:$Z,25,0),"")</f>
        <v/>
      </c>
      <c r="AF737" s="165" t="str">
        <f>IFERROR(+VLOOKUP(AD737,インプットシート!$B:$Z,21,0),"")</f>
        <v/>
      </c>
      <c r="AG737">
        <v>232</v>
      </c>
      <c r="AH737" s="165" t="str">
        <f t="shared" si="206"/>
        <v>3年目印刷製本費232</v>
      </c>
      <c r="AI737" s="165" t="str">
        <f>IFERROR(+VLOOKUP(AH737,インプットシート!$B:$Z,25,0),"")</f>
        <v/>
      </c>
      <c r="AJ737" s="165" t="str">
        <f>IFERROR(+VLOOKUP(AH737,インプットシート!$B:$Z,21,0),"")</f>
        <v/>
      </c>
      <c r="AK737">
        <v>232</v>
      </c>
      <c r="AL737" s="165" t="str">
        <f t="shared" si="207"/>
        <v>3年目通信運搬費232</v>
      </c>
      <c r="AM737" s="165" t="str">
        <f>IFERROR(+VLOOKUP(AL737,インプットシート!$B:$Z,25,0),"")</f>
        <v/>
      </c>
      <c r="AN737" s="165" t="str">
        <f>IFERROR(+VLOOKUP(AL737,インプットシート!$B:$Z,21,0),"")</f>
        <v/>
      </c>
      <c r="AO737">
        <v>232</v>
      </c>
      <c r="AP737" s="165" t="str">
        <f t="shared" si="208"/>
        <v>3年目委託費232</v>
      </c>
      <c r="AQ737" s="165" t="str">
        <f>IFERROR(+VLOOKUP(AP737,インプットシート!$B:$Z,25,0),"")</f>
        <v/>
      </c>
      <c r="AR737" s="165" t="str">
        <f>IFERROR(+VLOOKUP(AP737,インプットシート!$B:$Z,21,0),"")</f>
        <v/>
      </c>
      <c r="AS737">
        <v>232</v>
      </c>
      <c r="AT737" s="165" t="str">
        <f t="shared" si="209"/>
        <v>3年目雑役務費232</v>
      </c>
      <c r="AU737" s="165" t="str">
        <f>IFERROR(+VLOOKUP(AT737,インプットシート!$B:$Z,25,0),"")</f>
        <v/>
      </c>
      <c r="AV737" s="165" t="str">
        <f>IFERROR(+VLOOKUP(AT737,インプットシート!$B:$Z,21,0),"")</f>
        <v/>
      </c>
      <c r="AW737">
        <v>232</v>
      </c>
      <c r="AX737" s="165" t="str">
        <f t="shared" si="210"/>
        <v>3年目保険料232</v>
      </c>
      <c r="AY737" s="165" t="str">
        <f>IFERROR(+VLOOKUP(AX737,インプットシート!$B:$Z,25,0),"")</f>
        <v/>
      </c>
      <c r="AZ737" s="165" t="str">
        <f>IFERROR(+VLOOKUP(AX737,インプットシート!$B:$Z,21,0),"")</f>
        <v/>
      </c>
      <c r="BA737">
        <v>232</v>
      </c>
      <c r="BB737" s="165" t="str">
        <f t="shared" si="211"/>
        <v>3年目その他の経費232</v>
      </c>
      <c r="BC737" s="165" t="str">
        <f>IFERROR(+VLOOKUP(BB737,インプットシート!$B:$Z,25,0),"")</f>
        <v/>
      </c>
      <c r="BD737" s="165" t="str">
        <f>IFERROR(+VLOOKUP(BB737,インプットシート!$B:$Z,21,0),"")</f>
        <v/>
      </c>
      <c r="BE737">
        <v>232</v>
      </c>
      <c r="BF737" s="165" t="str">
        <f t="shared" si="212"/>
        <v>3年目参加費収入232</v>
      </c>
      <c r="BG737" s="165" t="str">
        <f>IFERROR(+VLOOKUP(BF737,インプットシート!$B:$Z,25,0),"")</f>
        <v/>
      </c>
      <c r="BH737" s="165" t="str">
        <f>IFERROR(+VLOOKUP(BF737,インプットシート!$B:$Z,21,0),"")</f>
        <v/>
      </c>
      <c r="BI737">
        <v>232</v>
      </c>
      <c r="BJ737" s="165" t="str">
        <f t="shared" si="213"/>
        <v>3年目寄付金・協賛金収入232</v>
      </c>
      <c r="BK737" s="165" t="str">
        <f>IFERROR(+VLOOKUP(BJ737,インプットシート!$B:$Z,25,0),"")</f>
        <v/>
      </c>
      <c r="BL737" s="165" t="str">
        <f>IFERROR(+VLOOKUP(BJ737,インプットシート!$B:$Z,21,0),"")</f>
        <v/>
      </c>
      <c r="BM737">
        <v>232</v>
      </c>
      <c r="BN737" s="165" t="str">
        <f t="shared" si="214"/>
        <v>3年目一般会計繰入金232</v>
      </c>
      <c r="BO737" s="165" t="str">
        <f>IFERROR(+VLOOKUP(BN737,インプットシート!$B:$Z,25,0),"")</f>
        <v/>
      </c>
      <c r="BP737" s="165" t="str">
        <f>IFERROR(+VLOOKUP(BN737,インプットシート!$B:$Z,21,0),"")</f>
        <v/>
      </c>
      <c r="BQ737">
        <v>232</v>
      </c>
      <c r="BR737" s="165" t="str">
        <f t="shared" si="215"/>
        <v>3年目賃金（職員）232</v>
      </c>
      <c r="BS737" s="165" t="str">
        <f>IFERROR(+VLOOKUP(BR737,インプットシート!$B:$Z,25,0),"")</f>
        <v/>
      </c>
      <c r="BT737" s="165" t="str">
        <f>IFERROR(+VLOOKUP(BR737,インプットシート!$B:$Z,21,0),"")</f>
        <v/>
      </c>
    </row>
    <row r="738" spans="1:72">
      <c r="A738">
        <v>233</v>
      </c>
      <c r="B738" s="165" t="str">
        <f t="shared" si="198"/>
        <v>3年目謝金233</v>
      </c>
      <c r="C738" s="165" t="str">
        <f>IFERROR(+VLOOKUP(B738,インプットシート!$B:$Z,25,0),"")</f>
        <v/>
      </c>
      <c r="D738" s="165" t="str">
        <f>IFERROR(+VLOOKUP(B738,インプットシート!$B:$Z,21,0),"")</f>
        <v/>
      </c>
      <c r="E738">
        <v>233</v>
      </c>
      <c r="F738" s="165" t="str">
        <f t="shared" si="199"/>
        <v>3年目旅費233</v>
      </c>
      <c r="G738" s="165" t="str">
        <f>IFERROR(+VLOOKUP(F738,インプットシート!$B:$Z,25,0),"")</f>
        <v/>
      </c>
      <c r="H738" s="165" t="str">
        <f>IFERROR(+VLOOKUP(F738,インプットシート!$B:$Z,21,0),"")</f>
        <v/>
      </c>
      <c r="I738">
        <v>233</v>
      </c>
      <c r="J738" s="165" t="str">
        <f t="shared" si="200"/>
        <v>3年目賃金（アルバイト）233</v>
      </c>
      <c r="K738" s="165" t="str">
        <f>IFERROR(+VLOOKUP(J738,インプットシート!$B:$Z,25,0),"")</f>
        <v/>
      </c>
      <c r="L738" s="165" t="str">
        <f>IFERROR(+VLOOKUP(J738,インプットシート!$B:$Z,21,0),"")</f>
        <v/>
      </c>
      <c r="M738">
        <v>233</v>
      </c>
      <c r="N738" s="165" t="str">
        <f t="shared" si="201"/>
        <v>3年目家賃233</v>
      </c>
      <c r="O738" s="165" t="str">
        <f>IFERROR(+VLOOKUP(N738,インプットシート!$B:$Z,25,0),"")</f>
        <v/>
      </c>
      <c r="P738" s="165" t="str">
        <f>IFERROR(+VLOOKUP(N738,インプットシート!$B:$Z,21,0),"")</f>
        <v/>
      </c>
      <c r="Q738">
        <v>233</v>
      </c>
      <c r="R738" s="165" t="str">
        <f t="shared" si="202"/>
        <v>3年目光熱水費233</v>
      </c>
      <c r="S738" s="165" t="str">
        <f>IFERROR(+VLOOKUP(R738,インプットシート!$B:$Z,25,0),"")</f>
        <v/>
      </c>
      <c r="T738" s="165" t="str">
        <f>IFERROR(+VLOOKUP(R738,インプットシート!$B:$Z,21,0),"")</f>
        <v/>
      </c>
      <c r="U738">
        <v>233</v>
      </c>
      <c r="V738" s="165" t="str">
        <f t="shared" si="203"/>
        <v>3年目備品購入費233</v>
      </c>
      <c r="W738" s="165" t="str">
        <f>IFERROR(+VLOOKUP(V738,インプットシート!$B:$Z,25,0),"")</f>
        <v/>
      </c>
      <c r="X738" s="165" t="str">
        <f>IFERROR(+VLOOKUP(V738,インプットシート!$B:$Z,21,0),"")</f>
        <v/>
      </c>
      <c r="Y738">
        <v>233</v>
      </c>
      <c r="Z738" s="165" t="str">
        <f t="shared" si="204"/>
        <v>3年目消耗品費233</v>
      </c>
      <c r="AA738" s="165" t="str">
        <f>IFERROR(+VLOOKUP(Z738,インプットシート!$B:$Z,25,0),"")</f>
        <v/>
      </c>
      <c r="AB738" s="165" t="str">
        <f>IFERROR(+VLOOKUP(Z738,インプットシート!$B:$Z,21,0),"")</f>
        <v/>
      </c>
      <c r="AC738">
        <v>233</v>
      </c>
      <c r="AD738" s="165" t="str">
        <f t="shared" si="205"/>
        <v>3年目借料損料233</v>
      </c>
      <c r="AE738" s="165" t="str">
        <f>IFERROR(+VLOOKUP(AD738,インプットシート!$B:$Z,25,0),"")</f>
        <v/>
      </c>
      <c r="AF738" s="165" t="str">
        <f>IFERROR(+VLOOKUP(AD738,インプットシート!$B:$Z,21,0),"")</f>
        <v/>
      </c>
      <c r="AG738">
        <v>233</v>
      </c>
      <c r="AH738" s="165" t="str">
        <f t="shared" si="206"/>
        <v>3年目印刷製本費233</v>
      </c>
      <c r="AI738" s="165" t="str">
        <f>IFERROR(+VLOOKUP(AH738,インプットシート!$B:$Z,25,0),"")</f>
        <v/>
      </c>
      <c r="AJ738" s="165" t="str">
        <f>IFERROR(+VLOOKUP(AH738,インプットシート!$B:$Z,21,0),"")</f>
        <v/>
      </c>
      <c r="AK738">
        <v>233</v>
      </c>
      <c r="AL738" s="165" t="str">
        <f t="shared" si="207"/>
        <v>3年目通信運搬費233</v>
      </c>
      <c r="AM738" s="165" t="str">
        <f>IFERROR(+VLOOKUP(AL738,インプットシート!$B:$Z,25,0),"")</f>
        <v/>
      </c>
      <c r="AN738" s="165" t="str">
        <f>IFERROR(+VLOOKUP(AL738,インプットシート!$B:$Z,21,0),"")</f>
        <v/>
      </c>
      <c r="AO738">
        <v>233</v>
      </c>
      <c r="AP738" s="165" t="str">
        <f t="shared" si="208"/>
        <v>3年目委託費233</v>
      </c>
      <c r="AQ738" s="165" t="str">
        <f>IFERROR(+VLOOKUP(AP738,インプットシート!$B:$Z,25,0),"")</f>
        <v/>
      </c>
      <c r="AR738" s="165" t="str">
        <f>IFERROR(+VLOOKUP(AP738,インプットシート!$B:$Z,21,0),"")</f>
        <v/>
      </c>
      <c r="AS738">
        <v>233</v>
      </c>
      <c r="AT738" s="165" t="str">
        <f t="shared" si="209"/>
        <v>3年目雑役務費233</v>
      </c>
      <c r="AU738" s="165" t="str">
        <f>IFERROR(+VLOOKUP(AT738,インプットシート!$B:$Z,25,0),"")</f>
        <v/>
      </c>
      <c r="AV738" s="165" t="str">
        <f>IFERROR(+VLOOKUP(AT738,インプットシート!$B:$Z,21,0),"")</f>
        <v/>
      </c>
      <c r="AW738">
        <v>233</v>
      </c>
      <c r="AX738" s="165" t="str">
        <f t="shared" si="210"/>
        <v>3年目保険料233</v>
      </c>
      <c r="AY738" s="165" t="str">
        <f>IFERROR(+VLOOKUP(AX738,インプットシート!$B:$Z,25,0),"")</f>
        <v/>
      </c>
      <c r="AZ738" s="165" t="str">
        <f>IFERROR(+VLOOKUP(AX738,インプットシート!$B:$Z,21,0),"")</f>
        <v/>
      </c>
      <c r="BA738">
        <v>233</v>
      </c>
      <c r="BB738" s="165" t="str">
        <f t="shared" si="211"/>
        <v>3年目その他の経費233</v>
      </c>
      <c r="BC738" s="165" t="str">
        <f>IFERROR(+VLOOKUP(BB738,インプットシート!$B:$Z,25,0),"")</f>
        <v/>
      </c>
      <c r="BD738" s="165" t="str">
        <f>IFERROR(+VLOOKUP(BB738,インプットシート!$B:$Z,21,0),"")</f>
        <v/>
      </c>
      <c r="BE738">
        <v>233</v>
      </c>
      <c r="BF738" s="165" t="str">
        <f t="shared" si="212"/>
        <v>3年目参加費収入233</v>
      </c>
      <c r="BG738" s="165" t="str">
        <f>IFERROR(+VLOOKUP(BF738,インプットシート!$B:$Z,25,0),"")</f>
        <v/>
      </c>
      <c r="BH738" s="165" t="str">
        <f>IFERROR(+VLOOKUP(BF738,インプットシート!$B:$Z,21,0),"")</f>
        <v/>
      </c>
      <c r="BI738">
        <v>233</v>
      </c>
      <c r="BJ738" s="165" t="str">
        <f t="shared" si="213"/>
        <v>3年目寄付金・協賛金収入233</v>
      </c>
      <c r="BK738" s="165" t="str">
        <f>IFERROR(+VLOOKUP(BJ738,インプットシート!$B:$Z,25,0),"")</f>
        <v/>
      </c>
      <c r="BL738" s="165" t="str">
        <f>IFERROR(+VLOOKUP(BJ738,インプットシート!$B:$Z,21,0),"")</f>
        <v/>
      </c>
      <c r="BM738">
        <v>233</v>
      </c>
      <c r="BN738" s="165" t="str">
        <f t="shared" si="214"/>
        <v>3年目一般会計繰入金233</v>
      </c>
      <c r="BO738" s="165" t="str">
        <f>IFERROR(+VLOOKUP(BN738,インプットシート!$B:$Z,25,0),"")</f>
        <v/>
      </c>
      <c r="BP738" s="165" t="str">
        <f>IFERROR(+VLOOKUP(BN738,インプットシート!$B:$Z,21,0),"")</f>
        <v/>
      </c>
      <c r="BQ738">
        <v>233</v>
      </c>
      <c r="BR738" s="165" t="str">
        <f t="shared" si="215"/>
        <v>3年目賃金（職員）233</v>
      </c>
      <c r="BS738" s="165" t="str">
        <f>IFERROR(+VLOOKUP(BR738,インプットシート!$B:$Z,25,0),"")</f>
        <v/>
      </c>
      <c r="BT738" s="165" t="str">
        <f>IFERROR(+VLOOKUP(BR738,インプットシート!$B:$Z,21,0),"")</f>
        <v/>
      </c>
    </row>
    <row r="739" spans="1:72">
      <c r="A739">
        <v>234</v>
      </c>
      <c r="B739" s="165" t="str">
        <f t="shared" si="198"/>
        <v>3年目謝金234</v>
      </c>
      <c r="C739" s="165" t="str">
        <f>IFERROR(+VLOOKUP(B739,インプットシート!$B:$Z,25,0),"")</f>
        <v/>
      </c>
      <c r="D739" s="165" t="str">
        <f>IFERROR(+VLOOKUP(B739,インプットシート!$B:$Z,21,0),"")</f>
        <v/>
      </c>
      <c r="E739">
        <v>234</v>
      </c>
      <c r="F739" s="165" t="str">
        <f t="shared" si="199"/>
        <v>3年目旅費234</v>
      </c>
      <c r="G739" s="165" t="str">
        <f>IFERROR(+VLOOKUP(F739,インプットシート!$B:$Z,25,0),"")</f>
        <v/>
      </c>
      <c r="H739" s="165" t="str">
        <f>IFERROR(+VLOOKUP(F739,インプットシート!$B:$Z,21,0),"")</f>
        <v/>
      </c>
      <c r="I739">
        <v>234</v>
      </c>
      <c r="J739" s="165" t="str">
        <f t="shared" si="200"/>
        <v>3年目賃金（アルバイト）234</v>
      </c>
      <c r="K739" s="165" t="str">
        <f>IFERROR(+VLOOKUP(J739,インプットシート!$B:$Z,25,0),"")</f>
        <v/>
      </c>
      <c r="L739" s="165" t="str">
        <f>IFERROR(+VLOOKUP(J739,インプットシート!$B:$Z,21,0),"")</f>
        <v/>
      </c>
      <c r="M739">
        <v>234</v>
      </c>
      <c r="N739" s="165" t="str">
        <f t="shared" si="201"/>
        <v>3年目家賃234</v>
      </c>
      <c r="O739" s="165" t="str">
        <f>IFERROR(+VLOOKUP(N739,インプットシート!$B:$Z,25,0),"")</f>
        <v/>
      </c>
      <c r="P739" s="165" t="str">
        <f>IFERROR(+VLOOKUP(N739,インプットシート!$B:$Z,21,0),"")</f>
        <v/>
      </c>
      <c r="Q739">
        <v>234</v>
      </c>
      <c r="R739" s="165" t="str">
        <f t="shared" si="202"/>
        <v>3年目光熱水費234</v>
      </c>
      <c r="S739" s="165" t="str">
        <f>IFERROR(+VLOOKUP(R739,インプットシート!$B:$Z,25,0),"")</f>
        <v/>
      </c>
      <c r="T739" s="165" t="str">
        <f>IFERROR(+VLOOKUP(R739,インプットシート!$B:$Z,21,0),"")</f>
        <v/>
      </c>
      <c r="U739">
        <v>234</v>
      </c>
      <c r="V739" s="165" t="str">
        <f t="shared" si="203"/>
        <v>3年目備品購入費234</v>
      </c>
      <c r="W739" s="165" t="str">
        <f>IFERROR(+VLOOKUP(V739,インプットシート!$B:$Z,25,0),"")</f>
        <v/>
      </c>
      <c r="X739" s="165" t="str">
        <f>IFERROR(+VLOOKUP(V739,インプットシート!$B:$Z,21,0),"")</f>
        <v/>
      </c>
      <c r="Y739">
        <v>234</v>
      </c>
      <c r="Z739" s="165" t="str">
        <f t="shared" si="204"/>
        <v>3年目消耗品費234</v>
      </c>
      <c r="AA739" s="165" t="str">
        <f>IFERROR(+VLOOKUP(Z739,インプットシート!$B:$Z,25,0),"")</f>
        <v/>
      </c>
      <c r="AB739" s="165" t="str">
        <f>IFERROR(+VLOOKUP(Z739,インプットシート!$B:$Z,21,0),"")</f>
        <v/>
      </c>
      <c r="AC739">
        <v>234</v>
      </c>
      <c r="AD739" s="165" t="str">
        <f t="shared" si="205"/>
        <v>3年目借料損料234</v>
      </c>
      <c r="AE739" s="165" t="str">
        <f>IFERROR(+VLOOKUP(AD739,インプットシート!$B:$Z,25,0),"")</f>
        <v/>
      </c>
      <c r="AF739" s="165" t="str">
        <f>IFERROR(+VLOOKUP(AD739,インプットシート!$B:$Z,21,0),"")</f>
        <v/>
      </c>
      <c r="AG739">
        <v>234</v>
      </c>
      <c r="AH739" s="165" t="str">
        <f t="shared" si="206"/>
        <v>3年目印刷製本費234</v>
      </c>
      <c r="AI739" s="165" t="str">
        <f>IFERROR(+VLOOKUP(AH739,インプットシート!$B:$Z,25,0),"")</f>
        <v/>
      </c>
      <c r="AJ739" s="165" t="str">
        <f>IFERROR(+VLOOKUP(AH739,インプットシート!$B:$Z,21,0),"")</f>
        <v/>
      </c>
      <c r="AK739">
        <v>234</v>
      </c>
      <c r="AL739" s="165" t="str">
        <f t="shared" si="207"/>
        <v>3年目通信運搬費234</v>
      </c>
      <c r="AM739" s="165" t="str">
        <f>IFERROR(+VLOOKUP(AL739,インプットシート!$B:$Z,25,0),"")</f>
        <v/>
      </c>
      <c r="AN739" s="165" t="str">
        <f>IFERROR(+VLOOKUP(AL739,インプットシート!$B:$Z,21,0),"")</f>
        <v/>
      </c>
      <c r="AO739">
        <v>234</v>
      </c>
      <c r="AP739" s="165" t="str">
        <f t="shared" si="208"/>
        <v>3年目委託費234</v>
      </c>
      <c r="AQ739" s="165" t="str">
        <f>IFERROR(+VLOOKUP(AP739,インプットシート!$B:$Z,25,0),"")</f>
        <v/>
      </c>
      <c r="AR739" s="165" t="str">
        <f>IFERROR(+VLOOKUP(AP739,インプットシート!$B:$Z,21,0),"")</f>
        <v/>
      </c>
      <c r="AS739">
        <v>234</v>
      </c>
      <c r="AT739" s="165" t="str">
        <f t="shared" si="209"/>
        <v>3年目雑役務費234</v>
      </c>
      <c r="AU739" s="165" t="str">
        <f>IFERROR(+VLOOKUP(AT739,インプットシート!$B:$Z,25,0),"")</f>
        <v/>
      </c>
      <c r="AV739" s="165" t="str">
        <f>IFERROR(+VLOOKUP(AT739,インプットシート!$B:$Z,21,0),"")</f>
        <v/>
      </c>
      <c r="AW739">
        <v>234</v>
      </c>
      <c r="AX739" s="165" t="str">
        <f t="shared" si="210"/>
        <v>3年目保険料234</v>
      </c>
      <c r="AY739" s="165" t="str">
        <f>IFERROR(+VLOOKUP(AX739,インプットシート!$B:$Z,25,0),"")</f>
        <v/>
      </c>
      <c r="AZ739" s="165" t="str">
        <f>IFERROR(+VLOOKUP(AX739,インプットシート!$B:$Z,21,0),"")</f>
        <v/>
      </c>
      <c r="BA739">
        <v>234</v>
      </c>
      <c r="BB739" s="165" t="str">
        <f t="shared" si="211"/>
        <v>3年目その他の経費234</v>
      </c>
      <c r="BC739" s="165" t="str">
        <f>IFERROR(+VLOOKUP(BB739,インプットシート!$B:$Z,25,0),"")</f>
        <v/>
      </c>
      <c r="BD739" s="165" t="str">
        <f>IFERROR(+VLOOKUP(BB739,インプットシート!$B:$Z,21,0),"")</f>
        <v/>
      </c>
      <c r="BE739">
        <v>234</v>
      </c>
      <c r="BF739" s="165" t="str">
        <f t="shared" si="212"/>
        <v>3年目参加費収入234</v>
      </c>
      <c r="BG739" s="165" t="str">
        <f>IFERROR(+VLOOKUP(BF739,インプットシート!$B:$Z,25,0),"")</f>
        <v/>
      </c>
      <c r="BH739" s="165" t="str">
        <f>IFERROR(+VLOOKUP(BF739,インプットシート!$B:$Z,21,0),"")</f>
        <v/>
      </c>
      <c r="BI739">
        <v>234</v>
      </c>
      <c r="BJ739" s="165" t="str">
        <f t="shared" si="213"/>
        <v>3年目寄付金・協賛金収入234</v>
      </c>
      <c r="BK739" s="165" t="str">
        <f>IFERROR(+VLOOKUP(BJ739,インプットシート!$B:$Z,25,0),"")</f>
        <v/>
      </c>
      <c r="BL739" s="165" t="str">
        <f>IFERROR(+VLOOKUP(BJ739,インプットシート!$B:$Z,21,0),"")</f>
        <v/>
      </c>
      <c r="BM739">
        <v>234</v>
      </c>
      <c r="BN739" s="165" t="str">
        <f t="shared" si="214"/>
        <v>3年目一般会計繰入金234</v>
      </c>
      <c r="BO739" s="165" t="str">
        <f>IFERROR(+VLOOKUP(BN739,インプットシート!$B:$Z,25,0),"")</f>
        <v/>
      </c>
      <c r="BP739" s="165" t="str">
        <f>IFERROR(+VLOOKUP(BN739,インプットシート!$B:$Z,21,0),"")</f>
        <v/>
      </c>
      <c r="BQ739">
        <v>234</v>
      </c>
      <c r="BR739" s="165" t="str">
        <f t="shared" si="215"/>
        <v>3年目賃金（職員）234</v>
      </c>
      <c r="BS739" s="165" t="str">
        <f>IFERROR(+VLOOKUP(BR739,インプットシート!$B:$Z,25,0),"")</f>
        <v/>
      </c>
      <c r="BT739" s="165" t="str">
        <f>IFERROR(+VLOOKUP(BR739,インプットシート!$B:$Z,21,0),"")</f>
        <v/>
      </c>
    </row>
    <row r="740" spans="1:72">
      <c r="A740">
        <v>235</v>
      </c>
      <c r="B740" s="165" t="str">
        <f t="shared" si="198"/>
        <v>3年目謝金235</v>
      </c>
      <c r="C740" s="165" t="str">
        <f>IFERROR(+VLOOKUP(B740,インプットシート!$B:$Z,25,0),"")</f>
        <v/>
      </c>
      <c r="D740" s="165" t="str">
        <f>IFERROR(+VLOOKUP(B740,インプットシート!$B:$Z,21,0),"")</f>
        <v/>
      </c>
      <c r="E740">
        <v>235</v>
      </c>
      <c r="F740" s="165" t="str">
        <f t="shared" si="199"/>
        <v>3年目旅費235</v>
      </c>
      <c r="G740" s="165" t="str">
        <f>IFERROR(+VLOOKUP(F740,インプットシート!$B:$Z,25,0),"")</f>
        <v/>
      </c>
      <c r="H740" s="165" t="str">
        <f>IFERROR(+VLOOKUP(F740,インプットシート!$B:$Z,21,0),"")</f>
        <v/>
      </c>
      <c r="I740">
        <v>235</v>
      </c>
      <c r="J740" s="165" t="str">
        <f t="shared" si="200"/>
        <v>3年目賃金（アルバイト）235</v>
      </c>
      <c r="K740" s="165" t="str">
        <f>IFERROR(+VLOOKUP(J740,インプットシート!$B:$Z,25,0),"")</f>
        <v/>
      </c>
      <c r="L740" s="165" t="str">
        <f>IFERROR(+VLOOKUP(J740,インプットシート!$B:$Z,21,0),"")</f>
        <v/>
      </c>
      <c r="M740">
        <v>235</v>
      </c>
      <c r="N740" s="165" t="str">
        <f t="shared" si="201"/>
        <v>3年目家賃235</v>
      </c>
      <c r="O740" s="165" t="str">
        <f>IFERROR(+VLOOKUP(N740,インプットシート!$B:$Z,25,0),"")</f>
        <v/>
      </c>
      <c r="P740" s="165" t="str">
        <f>IFERROR(+VLOOKUP(N740,インプットシート!$B:$Z,21,0),"")</f>
        <v/>
      </c>
      <c r="Q740">
        <v>235</v>
      </c>
      <c r="R740" s="165" t="str">
        <f t="shared" si="202"/>
        <v>3年目光熱水費235</v>
      </c>
      <c r="S740" s="165" t="str">
        <f>IFERROR(+VLOOKUP(R740,インプットシート!$B:$Z,25,0),"")</f>
        <v/>
      </c>
      <c r="T740" s="165" t="str">
        <f>IFERROR(+VLOOKUP(R740,インプットシート!$B:$Z,21,0),"")</f>
        <v/>
      </c>
      <c r="U740">
        <v>235</v>
      </c>
      <c r="V740" s="165" t="str">
        <f t="shared" si="203"/>
        <v>3年目備品購入費235</v>
      </c>
      <c r="W740" s="165" t="str">
        <f>IFERROR(+VLOOKUP(V740,インプットシート!$B:$Z,25,0),"")</f>
        <v/>
      </c>
      <c r="X740" s="165" t="str">
        <f>IFERROR(+VLOOKUP(V740,インプットシート!$B:$Z,21,0),"")</f>
        <v/>
      </c>
      <c r="Y740">
        <v>235</v>
      </c>
      <c r="Z740" s="165" t="str">
        <f t="shared" si="204"/>
        <v>3年目消耗品費235</v>
      </c>
      <c r="AA740" s="165" t="str">
        <f>IFERROR(+VLOOKUP(Z740,インプットシート!$B:$Z,25,0),"")</f>
        <v/>
      </c>
      <c r="AB740" s="165" t="str">
        <f>IFERROR(+VLOOKUP(Z740,インプットシート!$B:$Z,21,0),"")</f>
        <v/>
      </c>
      <c r="AC740">
        <v>235</v>
      </c>
      <c r="AD740" s="165" t="str">
        <f t="shared" si="205"/>
        <v>3年目借料損料235</v>
      </c>
      <c r="AE740" s="165" t="str">
        <f>IFERROR(+VLOOKUP(AD740,インプットシート!$B:$Z,25,0),"")</f>
        <v/>
      </c>
      <c r="AF740" s="165" t="str">
        <f>IFERROR(+VLOOKUP(AD740,インプットシート!$B:$Z,21,0),"")</f>
        <v/>
      </c>
      <c r="AG740">
        <v>235</v>
      </c>
      <c r="AH740" s="165" t="str">
        <f t="shared" si="206"/>
        <v>3年目印刷製本費235</v>
      </c>
      <c r="AI740" s="165" t="str">
        <f>IFERROR(+VLOOKUP(AH740,インプットシート!$B:$Z,25,0),"")</f>
        <v/>
      </c>
      <c r="AJ740" s="165" t="str">
        <f>IFERROR(+VLOOKUP(AH740,インプットシート!$B:$Z,21,0),"")</f>
        <v/>
      </c>
      <c r="AK740">
        <v>235</v>
      </c>
      <c r="AL740" s="165" t="str">
        <f t="shared" si="207"/>
        <v>3年目通信運搬費235</v>
      </c>
      <c r="AM740" s="165" t="str">
        <f>IFERROR(+VLOOKUP(AL740,インプットシート!$B:$Z,25,0),"")</f>
        <v/>
      </c>
      <c r="AN740" s="165" t="str">
        <f>IFERROR(+VLOOKUP(AL740,インプットシート!$B:$Z,21,0),"")</f>
        <v/>
      </c>
      <c r="AO740">
        <v>235</v>
      </c>
      <c r="AP740" s="165" t="str">
        <f t="shared" si="208"/>
        <v>3年目委託費235</v>
      </c>
      <c r="AQ740" s="165" t="str">
        <f>IFERROR(+VLOOKUP(AP740,インプットシート!$B:$Z,25,0),"")</f>
        <v/>
      </c>
      <c r="AR740" s="165" t="str">
        <f>IFERROR(+VLOOKUP(AP740,インプットシート!$B:$Z,21,0),"")</f>
        <v/>
      </c>
      <c r="AS740">
        <v>235</v>
      </c>
      <c r="AT740" s="165" t="str">
        <f t="shared" si="209"/>
        <v>3年目雑役務費235</v>
      </c>
      <c r="AU740" s="165" t="str">
        <f>IFERROR(+VLOOKUP(AT740,インプットシート!$B:$Z,25,0),"")</f>
        <v/>
      </c>
      <c r="AV740" s="165" t="str">
        <f>IFERROR(+VLOOKUP(AT740,インプットシート!$B:$Z,21,0),"")</f>
        <v/>
      </c>
      <c r="AW740">
        <v>235</v>
      </c>
      <c r="AX740" s="165" t="str">
        <f t="shared" si="210"/>
        <v>3年目保険料235</v>
      </c>
      <c r="AY740" s="165" t="str">
        <f>IFERROR(+VLOOKUP(AX740,インプットシート!$B:$Z,25,0),"")</f>
        <v/>
      </c>
      <c r="AZ740" s="165" t="str">
        <f>IFERROR(+VLOOKUP(AX740,インプットシート!$B:$Z,21,0),"")</f>
        <v/>
      </c>
      <c r="BA740">
        <v>235</v>
      </c>
      <c r="BB740" s="165" t="str">
        <f t="shared" si="211"/>
        <v>3年目その他の経費235</v>
      </c>
      <c r="BC740" s="165" t="str">
        <f>IFERROR(+VLOOKUP(BB740,インプットシート!$B:$Z,25,0),"")</f>
        <v/>
      </c>
      <c r="BD740" s="165" t="str">
        <f>IFERROR(+VLOOKUP(BB740,インプットシート!$B:$Z,21,0),"")</f>
        <v/>
      </c>
      <c r="BE740">
        <v>235</v>
      </c>
      <c r="BF740" s="165" t="str">
        <f t="shared" si="212"/>
        <v>3年目参加費収入235</v>
      </c>
      <c r="BG740" s="165" t="str">
        <f>IFERROR(+VLOOKUP(BF740,インプットシート!$B:$Z,25,0),"")</f>
        <v/>
      </c>
      <c r="BH740" s="165" t="str">
        <f>IFERROR(+VLOOKUP(BF740,インプットシート!$B:$Z,21,0),"")</f>
        <v/>
      </c>
      <c r="BI740">
        <v>235</v>
      </c>
      <c r="BJ740" s="165" t="str">
        <f t="shared" si="213"/>
        <v>3年目寄付金・協賛金収入235</v>
      </c>
      <c r="BK740" s="165" t="str">
        <f>IFERROR(+VLOOKUP(BJ740,インプットシート!$B:$Z,25,0),"")</f>
        <v/>
      </c>
      <c r="BL740" s="165" t="str">
        <f>IFERROR(+VLOOKUP(BJ740,インプットシート!$B:$Z,21,0),"")</f>
        <v/>
      </c>
      <c r="BM740">
        <v>235</v>
      </c>
      <c r="BN740" s="165" t="str">
        <f t="shared" si="214"/>
        <v>3年目一般会計繰入金235</v>
      </c>
      <c r="BO740" s="165" t="str">
        <f>IFERROR(+VLOOKUP(BN740,インプットシート!$B:$Z,25,0),"")</f>
        <v/>
      </c>
      <c r="BP740" s="165" t="str">
        <f>IFERROR(+VLOOKUP(BN740,インプットシート!$B:$Z,21,0),"")</f>
        <v/>
      </c>
      <c r="BQ740">
        <v>235</v>
      </c>
      <c r="BR740" s="165" t="str">
        <f t="shared" si="215"/>
        <v>3年目賃金（職員）235</v>
      </c>
      <c r="BS740" s="165" t="str">
        <f>IFERROR(+VLOOKUP(BR740,インプットシート!$B:$Z,25,0),"")</f>
        <v/>
      </c>
      <c r="BT740" s="165" t="str">
        <f>IFERROR(+VLOOKUP(BR740,インプットシート!$B:$Z,21,0),"")</f>
        <v/>
      </c>
    </row>
    <row r="741" spans="1:72">
      <c r="A741">
        <v>236</v>
      </c>
      <c r="B741" s="165" t="str">
        <f t="shared" si="198"/>
        <v>3年目謝金236</v>
      </c>
      <c r="C741" s="165" t="str">
        <f>IFERROR(+VLOOKUP(B741,インプットシート!$B:$Z,25,0),"")</f>
        <v/>
      </c>
      <c r="D741" s="165" t="str">
        <f>IFERROR(+VLOOKUP(B741,インプットシート!$B:$Z,21,0),"")</f>
        <v/>
      </c>
      <c r="E741">
        <v>236</v>
      </c>
      <c r="F741" s="165" t="str">
        <f t="shared" si="199"/>
        <v>3年目旅費236</v>
      </c>
      <c r="G741" s="165" t="str">
        <f>IFERROR(+VLOOKUP(F741,インプットシート!$B:$Z,25,0),"")</f>
        <v/>
      </c>
      <c r="H741" s="165" t="str">
        <f>IFERROR(+VLOOKUP(F741,インプットシート!$B:$Z,21,0),"")</f>
        <v/>
      </c>
      <c r="I741">
        <v>236</v>
      </c>
      <c r="J741" s="165" t="str">
        <f t="shared" si="200"/>
        <v>3年目賃金（アルバイト）236</v>
      </c>
      <c r="K741" s="165" t="str">
        <f>IFERROR(+VLOOKUP(J741,インプットシート!$B:$Z,25,0),"")</f>
        <v/>
      </c>
      <c r="L741" s="165" t="str">
        <f>IFERROR(+VLOOKUP(J741,インプットシート!$B:$Z,21,0),"")</f>
        <v/>
      </c>
      <c r="M741">
        <v>236</v>
      </c>
      <c r="N741" s="165" t="str">
        <f t="shared" si="201"/>
        <v>3年目家賃236</v>
      </c>
      <c r="O741" s="165" t="str">
        <f>IFERROR(+VLOOKUP(N741,インプットシート!$B:$Z,25,0),"")</f>
        <v/>
      </c>
      <c r="P741" s="165" t="str">
        <f>IFERROR(+VLOOKUP(N741,インプットシート!$B:$Z,21,0),"")</f>
        <v/>
      </c>
      <c r="Q741">
        <v>236</v>
      </c>
      <c r="R741" s="165" t="str">
        <f t="shared" si="202"/>
        <v>3年目光熱水費236</v>
      </c>
      <c r="S741" s="165" t="str">
        <f>IFERROR(+VLOOKUP(R741,インプットシート!$B:$Z,25,0),"")</f>
        <v/>
      </c>
      <c r="T741" s="165" t="str">
        <f>IFERROR(+VLOOKUP(R741,インプットシート!$B:$Z,21,0),"")</f>
        <v/>
      </c>
      <c r="U741">
        <v>236</v>
      </c>
      <c r="V741" s="165" t="str">
        <f t="shared" si="203"/>
        <v>3年目備品購入費236</v>
      </c>
      <c r="W741" s="165" t="str">
        <f>IFERROR(+VLOOKUP(V741,インプットシート!$B:$Z,25,0),"")</f>
        <v/>
      </c>
      <c r="X741" s="165" t="str">
        <f>IFERROR(+VLOOKUP(V741,インプットシート!$B:$Z,21,0),"")</f>
        <v/>
      </c>
      <c r="Y741">
        <v>236</v>
      </c>
      <c r="Z741" s="165" t="str">
        <f t="shared" si="204"/>
        <v>3年目消耗品費236</v>
      </c>
      <c r="AA741" s="165" t="str">
        <f>IFERROR(+VLOOKUP(Z741,インプットシート!$B:$Z,25,0),"")</f>
        <v/>
      </c>
      <c r="AB741" s="165" t="str">
        <f>IFERROR(+VLOOKUP(Z741,インプットシート!$B:$Z,21,0),"")</f>
        <v/>
      </c>
      <c r="AC741">
        <v>236</v>
      </c>
      <c r="AD741" s="165" t="str">
        <f t="shared" si="205"/>
        <v>3年目借料損料236</v>
      </c>
      <c r="AE741" s="165" t="str">
        <f>IFERROR(+VLOOKUP(AD741,インプットシート!$B:$Z,25,0),"")</f>
        <v/>
      </c>
      <c r="AF741" s="165" t="str">
        <f>IFERROR(+VLOOKUP(AD741,インプットシート!$B:$Z,21,0),"")</f>
        <v/>
      </c>
      <c r="AG741">
        <v>236</v>
      </c>
      <c r="AH741" s="165" t="str">
        <f t="shared" si="206"/>
        <v>3年目印刷製本費236</v>
      </c>
      <c r="AI741" s="165" t="str">
        <f>IFERROR(+VLOOKUP(AH741,インプットシート!$B:$Z,25,0),"")</f>
        <v/>
      </c>
      <c r="AJ741" s="165" t="str">
        <f>IFERROR(+VLOOKUP(AH741,インプットシート!$B:$Z,21,0),"")</f>
        <v/>
      </c>
      <c r="AK741">
        <v>236</v>
      </c>
      <c r="AL741" s="165" t="str">
        <f t="shared" si="207"/>
        <v>3年目通信運搬費236</v>
      </c>
      <c r="AM741" s="165" t="str">
        <f>IFERROR(+VLOOKUP(AL741,インプットシート!$B:$Z,25,0),"")</f>
        <v/>
      </c>
      <c r="AN741" s="165" t="str">
        <f>IFERROR(+VLOOKUP(AL741,インプットシート!$B:$Z,21,0),"")</f>
        <v/>
      </c>
      <c r="AO741">
        <v>236</v>
      </c>
      <c r="AP741" s="165" t="str">
        <f t="shared" si="208"/>
        <v>3年目委託費236</v>
      </c>
      <c r="AQ741" s="165" t="str">
        <f>IFERROR(+VLOOKUP(AP741,インプットシート!$B:$Z,25,0),"")</f>
        <v/>
      </c>
      <c r="AR741" s="165" t="str">
        <f>IFERROR(+VLOOKUP(AP741,インプットシート!$B:$Z,21,0),"")</f>
        <v/>
      </c>
      <c r="AS741">
        <v>236</v>
      </c>
      <c r="AT741" s="165" t="str">
        <f t="shared" si="209"/>
        <v>3年目雑役務費236</v>
      </c>
      <c r="AU741" s="165" t="str">
        <f>IFERROR(+VLOOKUP(AT741,インプットシート!$B:$Z,25,0),"")</f>
        <v/>
      </c>
      <c r="AV741" s="165" t="str">
        <f>IFERROR(+VLOOKUP(AT741,インプットシート!$B:$Z,21,0),"")</f>
        <v/>
      </c>
      <c r="AW741">
        <v>236</v>
      </c>
      <c r="AX741" s="165" t="str">
        <f t="shared" si="210"/>
        <v>3年目保険料236</v>
      </c>
      <c r="AY741" s="165" t="str">
        <f>IFERROR(+VLOOKUP(AX741,インプットシート!$B:$Z,25,0),"")</f>
        <v/>
      </c>
      <c r="AZ741" s="165" t="str">
        <f>IFERROR(+VLOOKUP(AX741,インプットシート!$B:$Z,21,0),"")</f>
        <v/>
      </c>
      <c r="BA741">
        <v>236</v>
      </c>
      <c r="BB741" s="165" t="str">
        <f t="shared" si="211"/>
        <v>3年目その他の経費236</v>
      </c>
      <c r="BC741" s="165" t="str">
        <f>IFERROR(+VLOOKUP(BB741,インプットシート!$B:$Z,25,0),"")</f>
        <v/>
      </c>
      <c r="BD741" s="165" t="str">
        <f>IFERROR(+VLOOKUP(BB741,インプットシート!$B:$Z,21,0),"")</f>
        <v/>
      </c>
      <c r="BE741">
        <v>236</v>
      </c>
      <c r="BF741" s="165" t="str">
        <f t="shared" si="212"/>
        <v>3年目参加費収入236</v>
      </c>
      <c r="BG741" s="165" t="str">
        <f>IFERROR(+VLOOKUP(BF741,インプットシート!$B:$Z,25,0),"")</f>
        <v/>
      </c>
      <c r="BH741" s="165" t="str">
        <f>IFERROR(+VLOOKUP(BF741,インプットシート!$B:$Z,21,0),"")</f>
        <v/>
      </c>
      <c r="BI741">
        <v>236</v>
      </c>
      <c r="BJ741" s="165" t="str">
        <f t="shared" si="213"/>
        <v>3年目寄付金・協賛金収入236</v>
      </c>
      <c r="BK741" s="165" t="str">
        <f>IFERROR(+VLOOKUP(BJ741,インプットシート!$B:$Z,25,0),"")</f>
        <v/>
      </c>
      <c r="BL741" s="165" t="str">
        <f>IFERROR(+VLOOKUP(BJ741,インプットシート!$B:$Z,21,0),"")</f>
        <v/>
      </c>
      <c r="BM741">
        <v>236</v>
      </c>
      <c r="BN741" s="165" t="str">
        <f t="shared" si="214"/>
        <v>3年目一般会計繰入金236</v>
      </c>
      <c r="BO741" s="165" t="str">
        <f>IFERROR(+VLOOKUP(BN741,インプットシート!$B:$Z,25,0),"")</f>
        <v/>
      </c>
      <c r="BP741" s="165" t="str">
        <f>IFERROR(+VLOOKUP(BN741,インプットシート!$B:$Z,21,0),"")</f>
        <v/>
      </c>
      <c r="BQ741">
        <v>236</v>
      </c>
      <c r="BR741" s="165" t="str">
        <f t="shared" si="215"/>
        <v>3年目賃金（職員）236</v>
      </c>
      <c r="BS741" s="165" t="str">
        <f>IFERROR(+VLOOKUP(BR741,インプットシート!$B:$Z,25,0),"")</f>
        <v/>
      </c>
      <c r="BT741" s="165" t="str">
        <f>IFERROR(+VLOOKUP(BR741,インプットシート!$B:$Z,21,0),"")</f>
        <v/>
      </c>
    </row>
    <row r="742" spans="1:72">
      <c r="A742">
        <v>237</v>
      </c>
      <c r="B742" s="165" t="str">
        <f t="shared" si="198"/>
        <v>3年目謝金237</v>
      </c>
      <c r="C742" s="165" t="str">
        <f>IFERROR(+VLOOKUP(B742,インプットシート!$B:$Z,25,0),"")</f>
        <v/>
      </c>
      <c r="D742" s="165" t="str">
        <f>IFERROR(+VLOOKUP(B742,インプットシート!$B:$Z,21,0),"")</f>
        <v/>
      </c>
      <c r="E742">
        <v>237</v>
      </c>
      <c r="F742" s="165" t="str">
        <f t="shared" si="199"/>
        <v>3年目旅費237</v>
      </c>
      <c r="G742" s="165" t="str">
        <f>IFERROR(+VLOOKUP(F742,インプットシート!$B:$Z,25,0),"")</f>
        <v/>
      </c>
      <c r="H742" s="165" t="str">
        <f>IFERROR(+VLOOKUP(F742,インプットシート!$B:$Z,21,0),"")</f>
        <v/>
      </c>
      <c r="I742">
        <v>237</v>
      </c>
      <c r="J742" s="165" t="str">
        <f t="shared" si="200"/>
        <v>3年目賃金（アルバイト）237</v>
      </c>
      <c r="K742" s="165" t="str">
        <f>IFERROR(+VLOOKUP(J742,インプットシート!$B:$Z,25,0),"")</f>
        <v/>
      </c>
      <c r="L742" s="165" t="str">
        <f>IFERROR(+VLOOKUP(J742,インプットシート!$B:$Z,21,0),"")</f>
        <v/>
      </c>
      <c r="M742">
        <v>237</v>
      </c>
      <c r="N742" s="165" t="str">
        <f t="shared" si="201"/>
        <v>3年目家賃237</v>
      </c>
      <c r="O742" s="165" t="str">
        <f>IFERROR(+VLOOKUP(N742,インプットシート!$B:$Z,25,0),"")</f>
        <v/>
      </c>
      <c r="P742" s="165" t="str">
        <f>IFERROR(+VLOOKUP(N742,インプットシート!$B:$Z,21,0),"")</f>
        <v/>
      </c>
      <c r="Q742">
        <v>237</v>
      </c>
      <c r="R742" s="165" t="str">
        <f t="shared" si="202"/>
        <v>3年目光熱水費237</v>
      </c>
      <c r="S742" s="165" t="str">
        <f>IFERROR(+VLOOKUP(R742,インプットシート!$B:$Z,25,0),"")</f>
        <v/>
      </c>
      <c r="T742" s="165" t="str">
        <f>IFERROR(+VLOOKUP(R742,インプットシート!$B:$Z,21,0),"")</f>
        <v/>
      </c>
      <c r="U742">
        <v>237</v>
      </c>
      <c r="V742" s="165" t="str">
        <f t="shared" si="203"/>
        <v>3年目備品購入費237</v>
      </c>
      <c r="W742" s="165" t="str">
        <f>IFERROR(+VLOOKUP(V742,インプットシート!$B:$Z,25,0),"")</f>
        <v/>
      </c>
      <c r="X742" s="165" t="str">
        <f>IFERROR(+VLOOKUP(V742,インプットシート!$B:$Z,21,0),"")</f>
        <v/>
      </c>
      <c r="Y742">
        <v>237</v>
      </c>
      <c r="Z742" s="165" t="str">
        <f t="shared" si="204"/>
        <v>3年目消耗品費237</v>
      </c>
      <c r="AA742" s="165" t="str">
        <f>IFERROR(+VLOOKUP(Z742,インプットシート!$B:$Z,25,0),"")</f>
        <v/>
      </c>
      <c r="AB742" s="165" t="str">
        <f>IFERROR(+VLOOKUP(Z742,インプットシート!$B:$Z,21,0),"")</f>
        <v/>
      </c>
      <c r="AC742">
        <v>237</v>
      </c>
      <c r="AD742" s="165" t="str">
        <f t="shared" si="205"/>
        <v>3年目借料損料237</v>
      </c>
      <c r="AE742" s="165" t="str">
        <f>IFERROR(+VLOOKUP(AD742,インプットシート!$B:$Z,25,0),"")</f>
        <v/>
      </c>
      <c r="AF742" s="165" t="str">
        <f>IFERROR(+VLOOKUP(AD742,インプットシート!$B:$Z,21,0),"")</f>
        <v/>
      </c>
      <c r="AG742">
        <v>237</v>
      </c>
      <c r="AH742" s="165" t="str">
        <f t="shared" si="206"/>
        <v>3年目印刷製本費237</v>
      </c>
      <c r="AI742" s="165" t="str">
        <f>IFERROR(+VLOOKUP(AH742,インプットシート!$B:$Z,25,0),"")</f>
        <v/>
      </c>
      <c r="AJ742" s="165" t="str">
        <f>IFERROR(+VLOOKUP(AH742,インプットシート!$B:$Z,21,0),"")</f>
        <v/>
      </c>
      <c r="AK742">
        <v>237</v>
      </c>
      <c r="AL742" s="165" t="str">
        <f t="shared" si="207"/>
        <v>3年目通信運搬費237</v>
      </c>
      <c r="AM742" s="165" t="str">
        <f>IFERROR(+VLOOKUP(AL742,インプットシート!$B:$Z,25,0),"")</f>
        <v/>
      </c>
      <c r="AN742" s="165" t="str">
        <f>IFERROR(+VLOOKUP(AL742,インプットシート!$B:$Z,21,0),"")</f>
        <v/>
      </c>
      <c r="AO742">
        <v>237</v>
      </c>
      <c r="AP742" s="165" t="str">
        <f t="shared" si="208"/>
        <v>3年目委託費237</v>
      </c>
      <c r="AQ742" s="165" t="str">
        <f>IFERROR(+VLOOKUP(AP742,インプットシート!$B:$Z,25,0),"")</f>
        <v/>
      </c>
      <c r="AR742" s="165" t="str">
        <f>IFERROR(+VLOOKUP(AP742,インプットシート!$B:$Z,21,0),"")</f>
        <v/>
      </c>
      <c r="AS742">
        <v>237</v>
      </c>
      <c r="AT742" s="165" t="str">
        <f t="shared" si="209"/>
        <v>3年目雑役務費237</v>
      </c>
      <c r="AU742" s="165" t="str">
        <f>IFERROR(+VLOOKUP(AT742,インプットシート!$B:$Z,25,0),"")</f>
        <v/>
      </c>
      <c r="AV742" s="165" t="str">
        <f>IFERROR(+VLOOKUP(AT742,インプットシート!$B:$Z,21,0),"")</f>
        <v/>
      </c>
      <c r="AW742">
        <v>237</v>
      </c>
      <c r="AX742" s="165" t="str">
        <f t="shared" si="210"/>
        <v>3年目保険料237</v>
      </c>
      <c r="AY742" s="165" t="str">
        <f>IFERROR(+VLOOKUP(AX742,インプットシート!$B:$Z,25,0),"")</f>
        <v/>
      </c>
      <c r="AZ742" s="165" t="str">
        <f>IFERROR(+VLOOKUP(AX742,インプットシート!$B:$Z,21,0),"")</f>
        <v/>
      </c>
      <c r="BA742">
        <v>237</v>
      </c>
      <c r="BB742" s="165" t="str">
        <f t="shared" si="211"/>
        <v>3年目その他の経費237</v>
      </c>
      <c r="BC742" s="165" t="str">
        <f>IFERROR(+VLOOKUP(BB742,インプットシート!$B:$Z,25,0),"")</f>
        <v/>
      </c>
      <c r="BD742" s="165" t="str">
        <f>IFERROR(+VLOOKUP(BB742,インプットシート!$B:$Z,21,0),"")</f>
        <v/>
      </c>
      <c r="BE742">
        <v>237</v>
      </c>
      <c r="BF742" s="165" t="str">
        <f t="shared" si="212"/>
        <v>3年目参加費収入237</v>
      </c>
      <c r="BG742" s="165" t="str">
        <f>IFERROR(+VLOOKUP(BF742,インプットシート!$B:$Z,25,0),"")</f>
        <v/>
      </c>
      <c r="BH742" s="165" t="str">
        <f>IFERROR(+VLOOKUP(BF742,インプットシート!$B:$Z,21,0),"")</f>
        <v/>
      </c>
      <c r="BI742">
        <v>237</v>
      </c>
      <c r="BJ742" s="165" t="str">
        <f t="shared" si="213"/>
        <v>3年目寄付金・協賛金収入237</v>
      </c>
      <c r="BK742" s="165" t="str">
        <f>IFERROR(+VLOOKUP(BJ742,インプットシート!$B:$Z,25,0),"")</f>
        <v/>
      </c>
      <c r="BL742" s="165" t="str">
        <f>IFERROR(+VLOOKUP(BJ742,インプットシート!$B:$Z,21,0),"")</f>
        <v/>
      </c>
      <c r="BM742">
        <v>237</v>
      </c>
      <c r="BN742" s="165" t="str">
        <f t="shared" si="214"/>
        <v>3年目一般会計繰入金237</v>
      </c>
      <c r="BO742" s="165" t="str">
        <f>IFERROR(+VLOOKUP(BN742,インプットシート!$B:$Z,25,0),"")</f>
        <v/>
      </c>
      <c r="BP742" s="165" t="str">
        <f>IFERROR(+VLOOKUP(BN742,インプットシート!$B:$Z,21,0),"")</f>
        <v/>
      </c>
      <c r="BQ742">
        <v>237</v>
      </c>
      <c r="BR742" s="165" t="str">
        <f t="shared" si="215"/>
        <v>3年目賃金（職員）237</v>
      </c>
      <c r="BS742" s="165" t="str">
        <f>IFERROR(+VLOOKUP(BR742,インプットシート!$B:$Z,25,0),"")</f>
        <v/>
      </c>
      <c r="BT742" s="165" t="str">
        <f>IFERROR(+VLOOKUP(BR742,インプットシート!$B:$Z,21,0),"")</f>
        <v/>
      </c>
    </row>
    <row r="743" spans="1:72">
      <c r="A743">
        <v>238</v>
      </c>
      <c r="B743" s="165" t="str">
        <f t="shared" si="198"/>
        <v>3年目謝金238</v>
      </c>
      <c r="C743" s="165" t="str">
        <f>IFERROR(+VLOOKUP(B743,インプットシート!$B:$Z,25,0),"")</f>
        <v/>
      </c>
      <c r="D743" s="165" t="str">
        <f>IFERROR(+VLOOKUP(B743,インプットシート!$B:$Z,21,0),"")</f>
        <v/>
      </c>
      <c r="E743">
        <v>238</v>
      </c>
      <c r="F743" s="165" t="str">
        <f t="shared" si="199"/>
        <v>3年目旅費238</v>
      </c>
      <c r="G743" s="165" t="str">
        <f>IFERROR(+VLOOKUP(F743,インプットシート!$B:$Z,25,0),"")</f>
        <v/>
      </c>
      <c r="H743" s="165" t="str">
        <f>IFERROR(+VLOOKUP(F743,インプットシート!$B:$Z,21,0),"")</f>
        <v/>
      </c>
      <c r="I743">
        <v>238</v>
      </c>
      <c r="J743" s="165" t="str">
        <f t="shared" si="200"/>
        <v>3年目賃金（アルバイト）238</v>
      </c>
      <c r="K743" s="165" t="str">
        <f>IFERROR(+VLOOKUP(J743,インプットシート!$B:$Z,25,0),"")</f>
        <v/>
      </c>
      <c r="L743" s="165" t="str">
        <f>IFERROR(+VLOOKUP(J743,インプットシート!$B:$Z,21,0),"")</f>
        <v/>
      </c>
      <c r="M743">
        <v>238</v>
      </c>
      <c r="N743" s="165" t="str">
        <f t="shared" si="201"/>
        <v>3年目家賃238</v>
      </c>
      <c r="O743" s="165" t="str">
        <f>IFERROR(+VLOOKUP(N743,インプットシート!$B:$Z,25,0),"")</f>
        <v/>
      </c>
      <c r="P743" s="165" t="str">
        <f>IFERROR(+VLOOKUP(N743,インプットシート!$B:$Z,21,0),"")</f>
        <v/>
      </c>
      <c r="Q743">
        <v>238</v>
      </c>
      <c r="R743" s="165" t="str">
        <f t="shared" si="202"/>
        <v>3年目光熱水費238</v>
      </c>
      <c r="S743" s="165" t="str">
        <f>IFERROR(+VLOOKUP(R743,インプットシート!$B:$Z,25,0),"")</f>
        <v/>
      </c>
      <c r="T743" s="165" t="str">
        <f>IFERROR(+VLOOKUP(R743,インプットシート!$B:$Z,21,0),"")</f>
        <v/>
      </c>
      <c r="U743">
        <v>238</v>
      </c>
      <c r="V743" s="165" t="str">
        <f t="shared" si="203"/>
        <v>3年目備品購入費238</v>
      </c>
      <c r="W743" s="165" t="str">
        <f>IFERROR(+VLOOKUP(V743,インプットシート!$B:$Z,25,0),"")</f>
        <v/>
      </c>
      <c r="X743" s="165" t="str">
        <f>IFERROR(+VLOOKUP(V743,インプットシート!$B:$Z,21,0),"")</f>
        <v/>
      </c>
      <c r="Y743">
        <v>238</v>
      </c>
      <c r="Z743" s="165" t="str">
        <f t="shared" si="204"/>
        <v>3年目消耗品費238</v>
      </c>
      <c r="AA743" s="165" t="str">
        <f>IFERROR(+VLOOKUP(Z743,インプットシート!$B:$Z,25,0),"")</f>
        <v/>
      </c>
      <c r="AB743" s="165" t="str">
        <f>IFERROR(+VLOOKUP(Z743,インプットシート!$B:$Z,21,0),"")</f>
        <v/>
      </c>
      <c r="AC743">
        <v>238</v>
      </c>
      <c r="AD743" s="165" t="str">
        <f t="shared" si="205"/>
        <v>3年目借料損料238</v>
      </c>
      <c r="AE743" s="165" t="str">
        <f>IFERROR(+VLOOKUP(AD743,インプットシート!$B:$Z,25,0),"")</f>
        <v/>
      </c>
      <c r="AF743" s="165" t="str">
        <f>IFERROR(+VLOOKUP(AD743,インプットシート!$B:$Z,21,0),"")</f>
        <v/>
      </c>
      <c r="AG743">
        <v>238</v>
      </c>
      <c r="AH743" s="165" t="str">
        <f t="shared" si="206"/>
        <v>3年目印刷製本費238</v>
      </c>
      <c r="AI743" s="165" t="str">
        <f>IFERROR(+VLOOKUP(AH743,インプットシート!$B:$Z,25,0),"")</f>
        <v/>
      </c>
      <c r="AJ743" s="165" t="str">
        <f>IFERROR(+VLOOKUP(AH743,インプットシート!$B:$Z,21,0),"")</f>
        <v/>
      </c>
      <c r="AK743">
        <v>238</v>
      </c>
      <c r="AL743" s="165" t="str">
        <f t="shared" si="207"/>
        <v>3年目通信運搬費238</v>
      </c>
      <c r="AM743" s="165" t="str">
        <f>IFERROR(+VLOOKUP(AL743,インプットシート!$B:$Z,25,0),"")</f>
        <v/>
      </c>
      <c r="AN743" s="165" t="str">
        <f>IFERROR(+VLOOKUP(AL743,インプットシート!$B:$Z,21,0),"")</f>
        <v/>
      </c>
      <c r="AO743">
        <v>238</v>
      </c>
      <c r="AP743" s="165" t="str">
        <f t="shared" si="208"/>
        <v>3年目委託費238</v>
      </c>
      <c r="AQ743" s="165" t="str">
        <f>IFERROR(+VLOOKUP(AP743,インプットシート!$B:$Z,25,0),"")</f>
        <v/>
      </c>
      <c r="AR743" s="165" t="str">
        <f>IFERROR(+VLOOKUP(AP743,インプットシート!$B:$Z,21,0),"")</f>
        <v/>
      </c>
      <c r="AS743">
        <v>238</v>
      </c>
      <c r="AT743" s="165" t="str">
        <f t="shared" si="209"/>
        <v>3年目雑役務費238</v>
      </c>
      <c r="AU743" s="165" t="str">
        <f>IFERROR(+VLOOKUP(AT743,インプットシート!$B:$Z,25,0),"")</f>
        <v/>
      </c>
      <c r="AV743" s="165" t="str">
        <f>IFERROR(+VLOOKUP(AT743,インプットシート!$B:$Z,21,0),"")</f>
        <v/>
      </c>
      <c r="AW743">
        <v>238</v>
      </c>
      <c r="AX743" s="165" t="str">
        <f t="shared" si="210"/>
        <v>3年目保険料238</v>
      </c>
      <c r="AY743" s="165" t="str">
        <f>IFERROR(+VLOOKUP(AX743,インプットシート!$B:$Z,25,0),"")</f>
        <v/>
      </c>
      <c r="AZ743" s="165" t="str">
        <f>IFERROR(+VLOOKUP(AX743,インプットシート!$B:$Z,21,0),"")</f>
        <v/>
      </c>
      <c r="BA743">
        <v>238</v>
      </c>
      <c r="BB743" s="165" t="str">
        <f t="shared" si="211"/>
        <v>3年目その他の経費238</v>
      </c>
      <c r="BC743" s="165" t="str">
        <f>IFERROR(+VLOOKUP(BB743,インプットシート!$B:$Z,25,0),"")</f>
        <v/>
      </c>
      <c r="BD743" s="165" t="str">
        <f>IFERROR(+VLOOKUP(BB743,インプットシート!$B:$Z,21,0),"")</f>
        <v/>
      </c>
      <c r="BE743">
        <v>238</v>
      </c>
      <c r="BF743" s="165" t="str">
        <f t="shared" si="212"/>
        <v>3年目参加費収入238</v>
      </c>
      <c r="BG743" s="165" t="str">
        <f>IFERROR(+VLOOKUP(BF743,インプットシート!$B:$Z,25,0),"")</f>
        <v/>
      </c>
      <c r="BH743" s="165" t="str">
        <f>IFERROR(+VLOOKUP(BF743,インプットシート!$B:$Z,21,0),"")</f>
        <v/>
      </c>
      <c r="BI743">
        <v>238</v>
      </c>
      <c r="BJ743" s="165" t="str">
        <f t="shared" si="213"/>
        <v>3年目寄付金・協賛金収入238</v>
      </c>
      <c r="BK743" s="165" t="str">
        <f>IFERROR(+VLOOKUP(BJ743,インプットシート!$B:$Z,25,0),"")</f>
        <v/>
      </c>
      <c r="BL743" s="165" t="str">
        <f>IFERROR(+VLOOKUP(BJ743,インプットシート!$B:$Z,21,0),"")</f>
        <v/>
      </c>
      <c r="BM743">
        <v>238</v>
      </c>
      <c r="BN743" s="165" t="str">
        <f t="shared" si="214"/>
        <v>3年目一般会計繰入金238</v>
      </c>
      <c r="BO743" s="165" t="str">
        <f>IFERROR(+VLOOKUP(BN743,インプットシート!$B:$Z,25,0),"")</f>
        <v/>
      </c>
      <c r="BP743" s="165" t="str">
        <f>IFERROR(+VLOOKUP(BN743,インプットシート!$B:$Z,21,0),"")</f>
        <v/>
      </c>
      <c r="BQ743">
        <v>238</v>
      </c>
      <c r="BR743" s="165" t="str">
        <f t="shared" si="215"/>
        <v>3年目賃金（職員）238</v>
      </c>
      <c r="BS743" s="165" t="str">
        <f>IFERROR(+VLOOKUP(BR743,インプットシート!$B:$Z,25,0),"")</f>
        <v/>
      </c>
      <c r="BT743" s="165" t="str">
        <f>IFERROR(+VLOOKUP(BR743,インプットシート!$B:$Z,21,0),"")</f>
        <v/>
      </c>
    </row>
    <row r="744" spans="1:72">
      <c r="A744">
        <v>239</v>
      </c>
      <c r="B744" s="165" t="str">
        <f t="shared" si="198"/>
        <v>3年目謝金239</v>
      </c>
      <c r="C744" s="165" t="str">
        <f>IFERROR(+VLOOKUP(B744,インプットシート!$B:$Z,25,0),"")</f>
        <v/>
      </c>
      <c r="D744" s="165" t="str">
        <f>IFERROR(+VLOOKUP(B744,インプットシート!$B:$Z,21,0),"")</f>
        <v/>
      </c>
      <c r="E744">
        <v>239</v>
      </c>
      <c r="F744" s="165" t="str">
        <f t="shared" si="199"/>
        <v>3年目旅費239</v>
      </c>
      <c r="G744" s="165" t="str">
        <f>IFERROR(+VLOOKUP(F744,インプットシート!$B:$Z,25,0),"")</f>
        <v/>
      </c>
      <c r="H744" s="165" t="str">
        <f>IFERROR(+VLOOKUP(F744,インプットシート!$B:$Z,21,0),"")</f>
        <v/>
      </c>
      <c r="I744">
        <v>239</v>
      </c>
      <c r="J744" s="165" t="str">
        <f t="shared" si="200"/>
        <v>3年目賃金（アルバイト）239</v>
      </c>
      <c r="K744" s="165" t="str">
        <f>IFERROR(+VLOOKUP(J744,インプットシート!$B:$Z,25,0),"")</f>
        <v/>
      </c>
      <c r="L744" s="165" t="str">
        <f>IFERROR(+VLOOKUP(J744,インプットシート!$B:$Z,21,0),"")</f>
        <v/>
      </c>
      <c r="M744">
        <v>239</v>
      </c>
      <c r="N744" s="165" t="str">
        <f t="shared" si="201"/>
        <v>3年目家賃239</v>
      </c>
      <c r="O744" s="165" t="str">
        <f>IFERROR(+VLOOKUP(N744,インプットシート!$B:$Z,25,0),"")</f>
        <v/>
      </c>
      <c r="P744" s="165" t="str">
        <f>IFERROR(+VLOOKUP(N744,インプットシート!$B:$Z,21,0),"")</f>
        <v/>
      </c>
      <c r="Q744">
        <v>239</v>
      </c>
      <c r="R744" s="165" t="str">
        <f t="shared" si="202"/>
        <v>3年目光熱水費239</v>
      </c>
      <c r="S744" s="165" t="str">
        <f>IFERROR(+VLOOKUP(R744,インプットシート!$B:$Z,25,0),"")</f>
        <v/>
      </c>
      <c r="T744" s="165" t="str">
        <f>IFERROR(+VLOOKUP(R744,インプットシート!$B:$Z,21,0),"")</f>
        <v/>
      </c>
      <c r="U744">
        <v>239</v>
      </c>
      <c r="V744" s="165" t="str">
        <f t="shared" si="203"/>
        <v>3年目備品購入費239</v>
      </c>
      <c r="W744" s="165" t="str">
        <f>IFERROR(+VLOOKUP(V744,インプットシート!$B:$Z,25,0),"")</f>
        <v/>
      </c>
      <c r="X744" s="165" t="str">
        <f>IFERROR(+VLOOKUP(V744,インプットシート!$B:$Z,21,0),"")</f>
        <v/>
      </c>
      <c r="Y744">
        <v>239</v>
      </c>
      <c r="Z744" s="165" t="str">
        <f t="shared" si="204"/>
        <v>3年目消耗品費239</v>
      </c>
      <c r="AA744" s="165" t="str">
        <f>IFERROR(+VLOOKUP(Z744,インプットシート!$B:$Z,25,0),"")</f>
        <v/>
      </c>
      <c r="AB744" s="165" t="str">
        <f>IFERROR(+VLOOKUP(Z744,インプットシート!$B:$Z,21,0),"")</f>
        <v/>
      </c>
      <c r="AC744">
        <v>239</v>
      </c>
      <c r="AD744" s="165" t="str">
        <f t="shared" si="205"/>
        <v>3年目借料損料239</v>
      </c>
      <c r="AE744" s="165" t="str">
        <f>IFERROR(+VLOOKUP(AD744,インプットシート!$B:$Z,25,0),"")</f>
        <v/>
      </c>
      <c r="AF744" s="165" t="str">
        <f>IFERROR(+VLOOKUP(AD744,インプットシート!$B:$Z,21,0),"")</f>
        <v/>
      </c>
      <c r="AG744">
        <v>239</v>
      </c>
      <c r="AH744" s="165" t="str">
        <f t="shared" si="206"/>
        <v>3年目印刷製本費239</v>
      </c>
      <c r="AI744" s="165" t="str">
        <f>IFERROR(+VLOOKUP(AH744,インプットシート!$B:$Z,25,0),"")</f>
        <v/>
      </c>
      <c r="AJ744" s="165" t="str">
        <f>IFERROR(+VLOOKUP(AH744,インプットシート!$B:$Z,21,0),"")</f>
        <v/>
      </c>
      <c r="AK744">
        <v>239</v>
      </c>
      <c r="AL744" s="165" t="str">
        <f t="shared" si="207"/>
        <v>3年目通信運搬費239</v>
      </c>
      <c r="AM744" s="165" t="str">
        <f>IFERROR(+VLOOKUP(AL744,インプットシート!$B:$Z,25,0),"")</f>
        <v/>
      </c>
      <c r="AN744" s="165" t="str">
        <f>IFERROR(+VLOOKUP(AL744,インプットシート!$B:$Z,21,0),"")</f>
        <v/>
      </c>
      <c r="AO744">
        <v>239</v>
      </c>
      <c r="AP744" s="165" t="str">
        <f t="shared" si="208"/>
        <v>3年目委託費239</v>
      </c>
      <c r="AQ744" s="165" t="str">
        <f>IFERROR(+VLOOKUP(AP744,インプットシート!$B:$Z,25,0),"")</f>
        <v/>
      </c>
      <c r="AR744" s="165" t="str">
        <f>IFERROR(+VLOOKUP(AP744,インプットシート!$B:$Z,21,0),"")</f>
        <v/>
      </c>
      <c r="AS744">
        <v>239</v>
      </c>
      <c r="AT744" s="165" t="str">
        <f t="shared" si="209"/>
        <v>3年目雑役務費239</v>
      </c>
      <c r="AU744" s="165" t="str">
        <f>IFERROR(+VLOOKUP(AT744,インプットシート!$B:$Z,25,0),"")</f>
        <v/>
      </c>
      <c r="AV744" s="165" t="str">
        <f>IFERROR(+VLOOKUP(AT744,インプットシート!$B:$Z,21,0),"")</f>
        <v/>
      </c>
      <c r="AW744">
        <v>239</v>
      </c>
      <c r="AX744" s="165" t="str">
        <f t="shared" si="210"/>
        <v>3年目保険料239</v>
      </c>
      <c r="AY744" s="165" t="str">
        <f>IFERROR(+VLOOKUP(AX744,インプットシート!$B:$Z,25,0),"")</f>
        <v/>
      </c>
      <c r="AZ744" s="165" t="str">
        <f>IFERROR(+VLOOKUP(AX744,インプットシート!$B:$Z,21,0),"")</f>
        <v/>
      </c>
      <c r="BA744">
        <v>239</v>
      </c>
      <c r="BB744" s="165" t="str">
        <f t="shared" si="211"/>
        <v>3年目その他の経費239</v>
      </c>
      <c r="BC744" s="165" t="str">
        <f>IFERROR(+VLOOKUP(BB744,インプットシート!$B:$Z,25,0),"")</f>
        <v/>
      </c>
      <c r="BD744" s="165" t="str">
        <f>IFERROR(+VLOOKUP(BB744,インプットシート!$B:$Z,21,0),"")</f>
        <v/>
      </c>
      <c r="BE744">
        <v>239</v>
      </c>
      <c r="BF744" s="165" t="str">
        <f t="shared" si="212"/>
        <v>3年目参加費収入239</v>
      </c>
      <c r="BG744" s="165" t="str">
        <f>IFERROR(+VLOOKUP(BF744,インプットシート!$B:$Z,25,0),"")</f>
        <v/>
      </c>
      <c r="BH744" s="165" t="str">
        <f>IFERROR(+VLOOKUP(BF744,インプットシート!$B:$Z,21,0),"")</f>
        <v/>
      </c>
      <c r="BI744">
        <v>239</v>
      </c>
      <c r="BJ744" s="165" t="str">
        <f t="shared" si="213"/>
        <v>3年目寄付金・協賛金収入239</v>
      </c>
      <c r="BK744" s="165" t="str">
        <f>IFERROR(+VLOOKUP(BJ744,インプットシート!$B:$Z,25,0),"")</f>
        <v/>
      </c>
      <c r="BL744" s="165" t="str">
        <f>IFERROR(+VLOOKUP(BJ744,インプットシート!$B:$Z,21,0),"")</f>
        <v/>
      </c>
      <c r="BM744">
        <v>239</v>
      </c>
      <c r="BN744" s="165" t="str">
        <f t="shared" si="214"/>
        <v>3年目一般会計繰入金239</v>
      </c>
      <c r="BO744" s="165" t="str">
        <f>IFERROR(+VLOOKUP(BN744,インプットシート!$B:$Z,25,0),"")</f>
        <v/>
      </c>
      <c r="BP744" s="165" t="str">
        <f>IFERROR(+VLOOKUP(BN744,インプットシート!$B:$Z,21,0),"")</f>
        <v/>
      </c>
      <c r="BQ744">
        <v>239</v>
      </c>
      <c r="BR744" s="165" t="str">
        <f t="shared" si="215"/>
        <v>3年目賃金（職員）239</v>
      </c>
      <c r="BS744" s="165" t="str">
        <f>IFERROR(+VLOOKUP(BR744,インプットシート!$B:$Z,25,0),"")</f>
        <v/>
      </c>
      <c r="BT744" s="165" t="str">
        <f>IFERROR(+VLOOKUP(BR744,インプットシート!$B:$Z,21,0),"")</f>
        <v/>
      </c>
    </row>
    <row r="745" spans="1:72">
      <c r="A745">
        <v>240</v>
      </c>
      <c r="B745" s="165" t="str">
        <f t="shared" si="198"/>
        <v>3年目謝金240</v>
      </c>
      <c r="C745" s="165" t="str">
        <f>IFERROR(+VLOOKUP(B745,インプットシート!$B:$Z,25,0),"")</f>
        <v/>
      </c>
      <c r="D745" s="165" t="str">
        <f>IFERROR(+VLOOKUP(B745,インプットシート!$B:$Z,21,0),"")</f>
        <v/>
      </c>
      <c r="E745">
        <v>240</v>
      </c>
      <c r="F745" s="165" t="str">
        <f t="shared" si="199"/>
        <v>3年目旅費240</v>
      </c>
      <c r="G745" s="165" t="str">
        <f>IFERROR(+VLOOKUP(F745,インプットシート!$B:$Z,25,0),"")</f>
        <v/>
      </c>
      <c r="H745" s="165" t="str">
        <f>IFERROR(+VLOOKUP(F745,インプットシート!$B:$Z,21,0),"")</f>
        <v/>
      </c>
      <c r="I745">
        <v>240</v>
      </c>
      <c r="J745" s="165" t="str">
        <f t="shared" si="200"/>
        <v>3年目賃金（アルバイト）240</v>
      </c>
      <c r="K745" s="165" t="str">
        <f>IFERROR(+VLOOKUP(J745,インプットシート!$B:$Z,25,0),"")</f>
        <v/>
      </c>
      <c r="L745" s="165" t="str">
        <f>IFERROR(+VLOOKUP(J745,インプットシート!$B:$Z,21,0),"")</f>
        <v/>
      </c>
      <c r="M745">
        <v>240</v>
      </c>
      <c r="N745" s="165" t="str">
        <f t="shared" si="201"/>
        <v>3年目家賃240</v>
      </c>
      <c r="O745" s="165" t="str">
        <f>IFERROR(+VLOOKUP(N745,インプットシート!$B:$Z,25,0),"")</f>
        <v/>
      </c>
      <c r="P745" s="165" t="str">
        <f>IFERROR(+VLOOKUP(N745,インプットシート!$B:$Z,21,0),"")</f>
        <v/>
      </c>
      <c r="Q745">
        <v>240</v>
      </c>
      <c r="R745" s="165" t="str">
        <f t="shared" si="202"/>
        <v>3年目光熱水費240</v>
      </c>
      <c r="S745" s="165" t="str">
        <f>IFERROR(+VLOOKUP(R745,インプットシート!$B:$Z,25,0),"")</f>
        <v/>
      </c>
      <c r="T745" s="165" t="str">
        <f>IFERROR(+VLOOKUP(R745,インプットシート!$B:$Z,21,0),"")</f>
        <v/>
      </c>
      <c r="U745">
        <v>240</v>
      </c>
      <c r="V745" s="165" t="str">
        <f t="shared" si="203"/>
        <v>3年目備品購入費240</v>
      </c>
      <c r="W745" s="165" t="str">
        <f>IFERROR(+VLOOKUP(V745,インプットシート!$B:$Z,25,0),"")</f>
        <v/>
      </c>
      <c r="X745" s="165" t="str">
        <f>IFERROR(+VLOOKUP(V745,インプットシート!$B:$Z,21,0),"")</f>
        <v/>
      </c>
      <c r="Y745">
        <v>240</v>
      </c>
      <c r="Z745" s="165" t="str">
        <f t="shared" si="204"/>
        <v>3年目消耗品費240</v>
      </c>
      <c r="AA745" s="165" t="str">
        <f>IFERROR(+VLOOKUP(Z745,インプットシート!$B:$Z,25,0),"")</f>
        <v/>
      </c>
      <c r="AB745" s="165" t="str">
        <f>IFERROR(+VLOOKUP(Z745,インプットシート!$B:$Z,21,0),"")</f>
        <v/>
      </c>
      <c r="AC745">
        <v>240</v>
      </c>
      <c r="AD745" s="165" t="str">
        <f t="shared" si="205"/>
        <v>3年目借料損料240</v>
      </c>
      <c r="AE745" s="165" t="str">
        <f>IFERROR(+VLOOKUP(AD745,インプットシート!$B:$Z,25,0),"")</f>
        <v/>
      </c>
      <c r="AF745" s="165" t="str">
        <f>IFERROR(+VLOOKUP(AD745,インプットシート!$B:$Z,21,0),"")</f>
        <v/>
      </c>
      <c r="AG745">
        <v>240</v>
      </c>
      <c r="AH745" s="165" t="str">
        <f t="shared" si="206"/>
        <v>3年目印刷製本費240</v>
      </c>
      <c r="AI745" s="165" t="str">
        <f>IFERROR(+VLOOKUP(AH745,インプットシート!$B:$Z,25,0),"")</f>
        <v/>
      </c>
      <c r="AJ745" s="165" t="str">
        <f>IFERROR(+VLOOKUP(AH745,インプットシート!$B:$Z,21,0),"")</f>
        <v/>
      </c>
      <c r="AK745">
        <v>240</v>
      </c>
      <c r="AL745" s="165" t="str">
        <f t="shared" si="207"/>
        <v>3年目通信運搬費240</v>
      </c>
      <c r="AM745" s="165" t="str">
        <f>IFERROR(+VLOOKUP(AL745,インプットシート!$B:$Z,25,0),"")</f>
        <v/>
      </c>
      <c r="AN745" s="165" t="str">
        <f>IFERROR(+VLOOKUP(AL745,インプットシート!$B:$Z,21,0),"")</f>
        <v/>
      </c>
      <c r="AO745">
        <v>240</v>
      </c>
      <c r="AP745" s="165" t="str">
        <f t="shared" si="208"/>
        <v>3年目委託費240</v>
      </c>
      <c r="AQ745" s="165" t="str">
        <f>IFERROR(+VLOOKUP(AP745,インプットシート!$B:$Z,25,0),"")</f>
        <v/>
      </c>
      <c r="AR745" s="165" t="str">
        <f>IFERROR(+VLOOKUP(AP745,インプットシート!$B:$Z,21,0),"")</f>
        <v/>
      </c>
      <c r="AS745">
        <v>240</v>
      </c>
      <c r="AT745" s="165" t="str">
        <f t="shared" si="209"/>
        <v>3年目雑役務費240</v>
      </c>
      <c r="AU745" s="165" t="str">
        <f>IFERROR(+VLOOKUP(AT745,インプットシート!$B:$Z,25,0),"")</f>
        <v/>
      </c>
      <c r="AV745" s="165" t="str">
        <f>IFERROR(+VLOOKUP(AT745,インプットシート!$B:$Z,21,0),"")</f>
        <v/>
      </c>
      <c r="AW745">
        <v>240</v>
      </c>
      <c r="AX745" s="165" t="str">
        <f t="shared" si="210"/>
        <v>3年目保険料240</v>
      </c>
      <c r="AY745" s="165" t="str">
        <f>IFERROR(+VLOOKUP(AX745,インプットシート!$B:$Z,25,0),"")</f>
        <v/>
      </c>
      <c r="AZ745" s="165" t="str">
        <f>IFERROR(+VLOOKUP(AX745,インプットシート!$B:$Z,21,0),"")</f>
        <v/>
      </c>
      <c r="BA745">
        <v>240</v>
      </c>
      <c r="BB745" s="165" t="str">
        <f t="shared" si="211"/>
        <v>3年目その他の経費240</v>
      </c>
      <c r="BC745" s="165" t="str">
        <f>IFERROR(+VLOOKUP(BB745,インプットシート!$B:$Z,25,0),"")</f>
        <v/>
      </c>
      <c r="BD745" s="165" t="str">
        <f>IFERROR(+VLOOKUP(BB745,インプットシート!$B:$Z,21,0),"")</f>
        <v/>
      </c>
      <c r="BE745">
        <v>240</v>
      </c>
      <c r="BF745" s="165" t="str">
        <f t="shared" si="212"/>
        <v>3年目参加費収入240</v>
      </c>
      <c r="BG745" s="165" t="str">
        <f>IFERROR(+VLOOKUP(BF745,インプットシート!$B:$Z,25,0),"")</f>
        <v/>
      </c>
      <c r="BH745" s="165" t="str">
        <f>IFERROR(+VLOOKUP(BF745,インプットシート!$B:$Z,21,0),"")</f>
        <v/>
      </c>
      <c r="BI745">
        <v>240</v>
      </c>
      <c r="BJ745" s="165" t="str">
        <f t="shared" si="213"/>
        <v>3年目寄付金・協賛金収入240</v>
      </c>
      <c r="BK745" s="165" t="str">
        <f>IFERROR(+VLOOKUP(BJ745,インプットシート!$B:$Z,25,0),"")</f>
        <v/>
      </c>
      <c r="BL745" s="165" t="str">
        <f>IFERROR(+VLOOKUP(BJ745,インプットシート!$B:$Z,21,0),"")</f>
        <v/>
      </c>
      <c r="BM745">
        <v>240</v>
      </c>
      <c r="BN745" s="165" t="str">
        <f t="shared" si="214"/>
        <v>3年目一般会計繰入金240</v>
      </c>
      <c r="BO745" s="165" t="str">
        <f>IFERROR(+VLOOKUP(BN745,インプットシート!$B:$Z,25,0),"")</f>
        <v/>
      </c>
      <c r="BP745" s="165" t="str">
        <f>IFERROR(+VLOOKUP(BN745,インプットシート!$B:$Z,21,0),"")</f>
        <v/>
      </c>
      <c r="BQ745">
        <v>240</v>
      </c>
      <c r="BR745" s="165" t="str">
        <f t="shared" si="215"/>
        <v>3年目賃金（職員）240</v>
      </c>
      <c r="BS745" s="165" t="str">
        <f>IFERROR(+VLOOKUP(BR745,インプットシート!$B:$Z,25,0),"")</f>
        <v/>
      </c>
      <c r="BT745" s="165" t="str">
        <f>IFERROR(+VLOOKUP(BR745,インプットシート!$B:$Z,21,0),"")</f>
        <v/>
      </c>
    </row>
    <row r="746" spans="1:72">
      <c r="A746">
        <v>241</v>
      </c>
      <c r="B746" s="165" t="str">
        <f t="shared" si="198"/>
        <v>3年目謝金241</v>
      </c>
      <c r="C746" s="165" t="str">
        <f>IFERROR(+VLOOKUP(B746,インプットシート!$B:$Z,25,0),"")</f>
        <v/>
      </c>
      <c r="D746" s="165" t="str">
        <f>IFERROR(+VLOOKUP(B746,インプットシート!$B:$Z,21,0),"")</f>
        <v/>
      </c>
      <c r="E746">
        <v>241</v>
      </c>
      <c r="F746" s="165" t="str">
        <f t="shared" si="199"/>
        <v>3年目旅費241</v>
      </c>
      <c r="G746" s="165" t="str">
        <f>IFERROR(+VLOOKUP(F746,インプットシート!$B:$Z,25,0),"")</f>
        <v/>
      </c>
      <c r="H746" s="165" t="str">
        <f>IFERROR(+VLOOKUP(F746,インプットシート!$B:$Z,21,0),"")</f>
        <v/>
      </c>
      <c r="I746">
        <v>241</v>
      </c>
      <c r="J746" s="165" t="str">
        <f t="shared" si="200"/>
        <v>3年目賃金（アルバイト）241</v>
      </c>
      <c r="K746" s="165" t="str">
        <f>IFERROR(+VLOOKUP(J746,インプットシート!$B:$Z,25,0),"")</f>
        <v/>
      </c>
      <c r="L746" s="165" t="str">
        <f>IFERROR(+VLOOKUP(J746,インプットシート!$B:$Z,21,0),"")</f>
        <v/>
      </c>
      <c r="M746">
        <v>241</v>
      </c>
      <c r="N746" s="165" t="str">
        <f t="shared" si="201"/>
        <v>3年目家賃241</v>
      </c>
      <c r="O746" s="165" t="str">
        <f>IFERROR(+VLOOKUP(N746,インプットシート!$B:$Z,25,0),"")</f>
        <v/>
      </c>
      <c r="P746" s="165" t="str">
        <f>IFERROR(+VLOOKUP(N746,インプットシート!$B:$Z,21,0),"")</f>
        <v/>
      </c>
      <c r="Q746">
        <v>241</v>
      </c>
      <c r="R746" s="165" t="str">
        <f t="shared" si="202"/>
        <v>3年目光熱水費241</v>
      </c>
      <c r="S746" s="165" t="str">
        <f>IFERROR(+VLOOKUP(R746,インプットシート!$B:$Z,25,0),"")</f>
        <v/>
      </c>
      <c r="T746" s="165" t="str">
        <f>IFERROR(+VLOOKUP(R746,インプットシート!$B:$Z,21,0),"")</f>
        <v/>
      </c>
      <c r="U746">
        <v>241</v>
      </c>
      <c r="V746" s="165" t="str">
        <f t="shared" si="203"/>
        <v>3年目備品購入費241</v>
      </c>
      <c r="W746" s="165" t="str">
        <f>IFERROR(+VLOOKUP(V746,インプットシート!$B:$Z,25,0),"")</f>
        <v/>
      </c>
      <c r="X746" s="165" t="str">
        <f>IFERROR(+VLOOKUP(V746,インプットシート!$B:$Z,21,0),"")</f>
        <v/>
      </c>
      <c r="Y746">
        <v>241</v>
      </c>
      <c r="Z746" s="165" t="str">
        <f t="shared" si="204"/>
        <v>3年目消耗品費241</v>
      </c>
      <c r="AA746" s="165" t="str">
        <f>IFERROR(+VLOOKUP(Z746,インプットシート!$B:$Z,25,0),"")</f>
        <v/>
      </c>
      <c r="AB746" s="165" t="str">
        <f>IFERROR(+VLOOKUP(Z746,インプットシート!$B:$Z,21,0),"")</f>
        <v/>
      </c>
      <c r="AC746">
        <v>241</v>
      </c>
      <c r="AD746" s="165" t="str">
        <f t="shared" si="205"/>
        <v>3年目借料損料241</v>
      </c>
      <c r="AE746" s="165" t="str">
        <f>IFERROR(+VLOOKUP(AD746,インプットシート!$B:$Z,25,0),"")</f>
        <v/>
      </c>
      <c r="AF746" s="165" t="str">
        <f>IFERROR(+VLOOKUP(AD746,インプットシート!$B:$Z,21,0),"")</f>
        <v/>
      </c>
      <c r="AG746">
        <v>241</v>
      </c>
      <c r="AH746" s="165" t="str">
        <f t="shared" si="206"/>
        <v>3年目印刷製本費241</v>
      </c>
      <c r="AI746" s="165" t="str">
        <f>IFERROR(+VLOOKUP(AH746,インプットシート!$B:$Z,25,0),"")</f>
        <v/>
      </c>
      <c r="AJ746" s="165" t="str">
        <f>IFERROR(+VLOOKUP(AH746,インプットシート!$B:$Z,21,0),"")</f>
        <v/>
      </c>
      <c r="AK746">
        <v>241</v>
      </c>
      <c r="AL746" s="165" t="str">
        <f t="shared" si="207"/>
        <v>3年目通信運搬費241</v>
      </c>
      <c r="AM746" s="165" t="str">
        <f>IFERROR(+VLOOKUP(AL746,インプットシート!$B:$Z,25,0),"")</f>
        <v/>
      </c>
      <c r="AN746" s="165" t="str">
        <f>IFERROR(+VLOOKUP(AL746,インプットシート!$B:$Z,21,0),"")</f>
        <v/>
      </c>
      <c r="AO746">
        <v>241</v>
      </c>
      <c r="AP746" s="165" t="str">
        <f t="shared" si="208"/>
        <v>3年目委託費241</v>
      </c>
      <c r="AQ746" s="165" t="str">
        <f>IFERROR(+VLOOKUP(AP746,インプットシート!$B:$Z,25,0),"")</f>
        <v/>
      </c>
      <c r="AR746" s="165" t="str">
        <f>IFERROR(+VLOOKUP(AP746,インプットシート!$B:$Z,21,0),"")</f>
        <v/>
      </c>
      <c r="AS746">
        <v>241</v>
      </c>
      <c r="AT746" s="165" t="str">
        <f t="shared" si="209"/>
        <v>3年目雑役務費241</v>
      </c>
      <c r="AU746" s="165" t="str">
        <f>IFERROR(+VLOOKUP(AT746,インプットシート!$B:$Z,25,0),"")</f>
        <v/>
      </c>
      <c r="AV746" s="165" t="str">
        <f>IFERROR(+VLOOKUP(AT746,インプットシート!$B:$Z,21,0),"")</f>
        <v/>
      </c>
      <c r="AW746">
        <v>241</v>
      </c>
      <c r="AX746" s="165" t="str">
        <f t="shared" si="210"/>
        <v>3年目保険料241</v>
      </c>
      <c r="AY746" s="165" t="str">
        <f>IFERROR(+VLOOKUP(AX746,インプットシート!$B:$Z,25,0),"")</f>
        <v/>
      </c>
      <c r="AZ746" s="165" t="str">
        <f>IFERROR(+VLOOKUP(AX746,インプットシート!$B:$Z,21,0),"")</f>
        <v/>
      </c>
      <c r="BA746">
        <v>241</v>
      </c>
      <c r="BB746" s="165" t="str">
        <f t="shared" si="211"/>
        <v>3年目その他の経費241</v>
      </c>
      <c r="BC746" s="165" t="str">
        <f>IFERROR(+VLOOKUP(BB746,インプットシート!$B:$Z,25,0),"")</f>
        <v/>
      </c>
      <c r="BD746" s="165" t="str">
        <f>IFERROR(+VLOOKUP(BB746,インプットシート!$B:$Z,21,0),"")</f>
        <v/>
      </c>
      <c r="BE746">
        <v>241</v>
      </c>
      <c r="BF746" s="165" t="str">
        <f t="shared" si="212"/>
        <v>3年目参加費収入241</v>
      </c>
      <c r="BG746" s="165" t="str">
        <f>IFERROR(+VLOOKUP(BF746,インプットシート!$B:$Z,25,0),"")</f>
        <v/>
      </c>
      <c r="BH746" s="165" t="str">
        <f>IFERROR(+VLOOKUP(BF746,インプットシート!$B:$Z,21,0),"")</f>
        <v/>
      </c>
      <c r="BI746">
        <v>241</v>
      </c>
      <c r="BJ746" s="165" t="str">
        <f t="shared" si="213"/>
        <v>3年目寄付金・協賛金収入241</v>
      </c>
      <c r="BK746" s="165" t="str">
        <f>IFERROR(+VLOOKUP(BJ746,インプットシート!$B:$Z,25,0),"")</f>
        <v/>
      </c>
      <c r="BL746" s="165" t="str">
        <f>IFERROR(+VLOOKUP(BJ746,インプットシート!$B:$Z,21,0),"")</f>
        <v/>
      </c>
      <c r="BM746">
        <v>241</v>
      </c>
      <c r="BN746" s="165" t="str">
        <f t="shared" si="214"/>
        <v>3年目一般会計繰入金241</v>
      </c>
      <c r="BO746" s="165" t="str">
        <f>IFERROR(+VLOOKUP(BN746,インプットシート!$B:$Z,25,0),"")</f>
        <v/>
      </c>
      <c r="BP746" s="165" t="str">
        <f>IFERROR(+VLOOKUP(BN746,インプットシート!$B:$Z,21,0),"")</f>
        <v/>
      </c>
      <c r="BQ746">
        <v>241</v>
      </c>
      <c r="BR746" s="165" t="str">
        <f t="shared" si="215"/>
        <v>3年目賃金（職員）241</v>
      </c>
      <c r="BS746" s="165" t="str">
        <f>IFERROR(+VLOOKUP(BR746,インプットシート!$B:$Z,25,0),"")</f>
        <v/>
      </c>
      <c r="BT746" s="165" t="str">
        <f>IFERROR(+VLOOKUP(BR746,インプットシート!$B:$Z,21,0),"")</f>
        <v/>
      </c>
    </row>
    <row r="747" spans="1:72">
      <c r="A747">
        <v>242</v>
      </c>
      <c r="B747" s="165" t="str">
        <f t="shared" si="198"/>
        <v>3年目謝金242</v>
      </c>
      <c r="C747" s="165" t="str">
        <f>IFERROR(+VLOOKUP(B747,インプットシート!$B:$Z,25,0),"")</f>
        <v/>
      </c>
      <c r="D747" s="165" t="str">
        <f>IFERROR(+VLOOKUP(B747,インプットシート!$B:$Z,21,0),"")</f>
        <v/>
      </c>
      <c r="E747">
        <v>242</v>
      </c>
      <c r="F747" s="165" t="str">
        <f t="shared" si="199"/>
        <v>3年目旅費242</v>
      </c>
      <c r="G747" s="165" t="str">
        <f>IFERROR(+VLOOKUP(F747,インプットシート!$B:$Z,25,0),"")</f>
        <v/>
      </c>
      <c r="H747" s="165" t="str">
        <f>IFERROR(+VLOOKUP(F747,インプットシート!$B:$Z,21,0),"")</f>
        <v/>
      </c>
      <c r="I747">
        <v>242</v>
      </c>
      <c r="J747" s="165" t="str">
        <f t="shared" si="200"/>
        <v>3年目賃金（アルバイト）242</v>
      </c>
      <c r="K747" s="165" t="str">
        <f>IFERROR(+VLOOKUP(J747,インプットシート!$B:$Z,25,0),"")</f>
        <v/>
      </c>
      <c r="L747" s="165" t="str">
        <f>IFERROR(+VLOOKUP(J747,インプットシート!$B:$Z,21,0),"")</f>
        <v/>
      </c>
      <c r="M747">
        <v>242</v>
      </c>
      <c r="N747" s="165" t="str">
        <f t="shared" si="201"/>
        <v>3年目家賃242</v>
      </c>
      <c r="O747" s="165" t="str">
        <f>IFERROR(+VLOOKUP(N747,インプットシート!$B:$Z,25,0),"")</f>
        <v/>
      </c>
      <c r="P747" s="165" t="str">
        <f>IFERROR(+VLOOKUP(N747,インプットシート!$B:$Z,21,0),"")</f>
        <v/>
      </c>
      <c r="Q747">
        <v>242</v>
      </c>
      <c r="R747" s="165" t="str">
        <f t="shared" si="202"/>
        <v>3年目光熱水費242</v>
      </c>
      <c r="S747" s="165" t="str">
        <f>IFERROR(+VLOOKUP(R747,インプットシート!$B:$Z,25,0),"")</f>
        <v/>
      </c>
      <c r="T747" s="165" t="str">
        <f>IFERROR(+VLOOKUP(R747,インプットシート!$B:$Z,21,0),"")</f>
        <v/>
      </c>
      <c r="U747">
        <v>242</v>
      </c>
      <c r="V747" s="165" t="str">
        <f t="shared" si="203"/>
        <v>3年目備品購入費242</v>
      </c>
      <c r="W747" s="165" t="str">
        <f>IFERROR(+VLOOKUP(V747,インプットシート!$B:$Z,25,0),"")</f>
        <v/>
      </c>
      <c r="X747" s="165" t="str">
        <f>IFERROR(+VLOOKUP(V747,インプットシート!$B:$Z,21,0),"")</f>
        <v/>
      </c>
      <c r="Y747">
        <v>242</v>
      </c>
      <c r="Z747" s="165" t="str">
        <f t="shared" si="204"/>
        <v>3年目消耗品費242</v>
      </c>
      <c r="AA747" s="165" t="str">
        <f>IFERROR(+VLOOKUP(Z747,インプットシート!$B:$Z,25,0),"")</f>
        <v/>
      </c>
      <c r="AB747" s="165" t="str">
        <f>IFERROR(+VLOOKUP(Z747,インプットシート!$B:$Z,21,0),"")</f>
        <v/>
      </c>
      <c r="AC747">
        <v>242</v>
      </c>
      <c r="AD747" s="165" t="str">
        <f t="shared" si="205"/>
        <v>3年目借料損料242</v>
      </c>
      <c r="AE747" s="165" t="str">
        <f>IFERROR(+VLOOKUP(AD747,インプットシート!$B:$Z,25,0),"")</f>
        <v/>
      </c>
      <c r="AF747" s="165" t="str">
        <f>IFERROR(+VLOOKUP(AD747,インプットシート!$B:$Z,21,0),"")</f>
        <v/>
      </c>
      <c r="AG747">
        <v>242</v>
      </c>
      <c r="AH747" s="165" t="str">
        <f t="shared" si="206"/>
        <v>3年目印刷製本費242</v>
      </c>
      <c r="AI747" s="165" t="str">
        <f>IFERROR(+VLOOKUP(AH747,インプットシート!$B:$Z,25,0),"")</f>
        <v/>
      </c>
      <c r="AJ747" s="165" t="str">
        <f>IFERROR(+VLOOKUP(AH747,インプットシート!$B:$Z,21,0),"")</f>
        <v/>
      </c>
      <c r="AK747">
        <v>242</v>
      </c>
      <c r="AL747" s="165" t="str">
        <f t="shared" si="207"/>
        <v>3年目通信運搬費242</v>
      </c>
      <c r="AM747" s="165" t="str">
        <f>IFERROR(+VLOOKUP(AL747,インプットシート!$B:$Z,25,0),"")</f>
        <v/>
      </c>
      <c r="AN747" s="165" t="str">
        <f>IFERROR(+VLOOKUP(AL747,インプットシート!$B:$Z,21,0),"")</f>
        <v/>
      </c>
      <c r="AO747">
        <v>242</v>
      </c>
      <c r="AP747" s="165" t="str">
        <f t="shared" si="208"/>
        <v>3年目委託費242</v>
      </c>
      <c r="AQ747" s="165" t="str">
        <f>IFERROR(+VLOOKUP(AP747,インプットシート!$B:$Z,25,0),"")</f>
        <v/>
      </c>
      <c r="AR747" s="165" t="str">
        <f>IFERROR(+VLOOKUP(AP747,インプットシート!$B:$Z,21,0),"")</f>
        <v/>
      </c>
      <c r="AS747">
        <v>242</v>
      </c>
      <c r="AT747" s="165" t="str">
        <f t="shared" si="209"/>
        <v>3年目雑役務費242</v>
      </c>
      <c r="AU747" s="165" t="str">
        <f>IFERROR(+VLOOKUP(AT747,インプットシート!$B:$Z,25,0),"")</f>
        <v/>
      </c>
      <c r="AV747" s="165" t="str">
        <f>IFERROR(+VLOOKUP(AT747,インプットシート!$B:$Z,21,0),"")</f>
        <v/>
      </c>
      <c r="AW747">
        <v>242</v>
      </c>
      <c r="AX747" s="165" t="str">
        <f t="shared" si="210"/>
        <v>3年目保険料242</v>
      </c>
      <c r="AY747" s="165" t="str">
        <f>IFERROR(+VLOOKUP(AX747,インプットシート!$B:$Z,25,0),"")</f>
        <v/>
      </c>
      <c r="AZ747" s="165" t="str">
        <f>IFERROR(+VLOOKUP(AX747,インプットシート!$B:$Z,21,0),"")</f>
        <v/>
      </c>
      <c r="BA747">
        <v>242</v>
      </c>
      <c r="BB747" s="165" t="str">
        <f t="shared" si="211"/>
        <v>3年目その他の経費242</v>
      </c>
      <c r="BC747" s="165" t="str">
        <f>IFERROR(+VLOOKUP(BB747,インプットシート!$B:$Z,25,0),"")</f>
        <v/>
      </c>
      <c r="BD747" s="165" t="str">
        <f>IFERROR(+VLOOKUP(BB747,インプットシート!$B:$Z,21,0),"")</f>
        <v/>
      </c>
      <c r="BE747">
        <v>242</v>
      </c>
      <c r="BF747" s="165" t="str">
        <f t="shared" si="212"/>
        <v>3年目参加費収入242</v>
      </c>
      <c r="BG747" s="165" t="str">
        <f>IFERROR(+VLOOKUP(BF747,インプットシート!$B:$Z,25,0),"")</f>
        <v/>
      </c>
      <c r="BH747" s="165" t="str">
        <f>IFERROR(+VLOOKUP(BF747,インプットシート!$B:$Z,21,0),"")</f>
        <v/>
      </c>
      <c r="BI747">
        <v>242</v>
      </c>
      <c r="BJ747" s="165" t="str">
        <f t="shared" si="213"/>
        <v>3年目寄付金・協賛金収入242</v>
      </c>
      <c r="BK747" s="165" t="str">
        <f>IFERROR(+VLOOKUP(BJ747,インプットシート!$B:$Z,25,0),"")</f>
        <v/>
      </c>
      <c r="BL747" s="165" t="str">
        <f>IFERROR(+VLOOKUP(BJ747,インプットシート!$B:$Z,21,0),"")</f>
        <v/>
      </c>
      <c r="BM747">
        <v>242</v>
      </c>
      <c r="BN747" s="165" t="str">
        <f t="shared" si="214"/>
        <v>3年目一般会計繰入金242</v>
      </c>
      <c r="BO747" s="165" t="str">
        <f>IFERROR(+VLOOKUP(BN747,インプットシート!$B:$Z,25,0),"")</f>
        <v/>
      </c>
      <c r="BP747" s="165" t="str">
        <f>IFERROR(+VLOOKUP(BN747,インプットシート!$B:$Z,21,0),"")</f>
        <v/>
      </c>
      <c r="BQ747">
        <v>242</v>
      </c>
      <c r="BR747" s="165" t="str">
        <f t="shared" si="215"/>
        <v>3年目賃金（職員）242</v>
      </c>
      <c r="BS747" s="165" t="str">
        <f>IFERROR(+VLOOKUP(BR747,インプットシート!$B:$Z,25,0),"")</f>
        <v/>
      </c>
      <c r="BT747" s="165" t="str">
        <f>IFERROR(+VLOOKUP(BR747,インプットシート!$B:$Z,21,0),"")</f>
        <v/>
      </c>
    </row>
    <row r="748" spans="1:72">
      <c r="A748">
        <v>243</v>
      </c>
      <c r="B748" s="165" t="str">
        <f t="shared" si="198"/>
        <v>3年目謝金243</v>
      </c>
      <c r="C748" s="165" t="str">
        <f>IFERROR(+VLOOKUP(B748,インプットシート!$B:$Z,25,0),"")</f>
        <v/>
      </c>
      <c r="D748" s="165" t="str">
        <f>IFERROR(+VLOOKUP(B748,インプットシート!$B:$Z,21,0),"")</f>
        <v/>
      </c>
      <c r="E748">
        <v>243</v>
      </c>
      <c r="F748" s="165" t="str">
        <f t="shared" si="199"/>
        <v>3年目旅費243</v>
      </c>
      <c r="G748" s="165" t="str">
        <f>IFERROR(+VLOOKUP(F748,インプットシート!$B:$Z,25,0),"")</f>
        <v/>
      </c>
      <c r="H748" s="165" t="str">
        <f>IFERROR(+VLOOKUP(F748,インプットシート!$B:$Z,21,0),"")</f>
        <v/>
      </c>
      <c r="I748">
        <v>243</v>
      </c>
      <c r="J748" s="165" t="str">
        <f t="shared" si="200"/>
        <v>3年目賃金（アルバイト）243</v>
      </c>
      <c r="K748" s="165" t="str">
        <f>IFERROR(+VLOOKUP(J748,インプットシート!$B:$Z,25,0),"")</f>
        <v/>
      </c>
      <c r="L748" s="165" t="str">
        <f>IFERROR(+VLOOKUP(J748,インプットシート!$B:$Z,21,0),"")</f>
        <v/>
      </c>
      <c r="M748">
        <v>243</v>
      </c>
      <c r="N748" s="165" t="str">
        <f t="shared" si="201"/>
        <v>3年目家賃243</v>
      </c>
      <c r="O748" s="165" t="str">
        <f>IFERROR(+VLOOKUP(N748,インプットシート!$B:$Z,25,0),"")</f>
        <v/>
      </c>
      <c r="P748" s="165" t="str">
        <f>IFERROR(+VLOOKUP(N748,インプットシート!$B:$Z,21,0),"")</f>
        <v/>
      </c>
      <c r="Q748">
        <v>243</v>
      </c>
      <c r="R748" s="165" t="str">
        <f t="shared" si="202"/>
        <v>3年目光熱水費243</v>
      </c>
      <c r="S748" s="165" t="str">
        <f>IFERROR(+VLOOKUP(R748,インプットシート!$B:$Z,25,0),"")</f>
        <v/>
      </c>
      <c r="T748" s="165" t="str">
        <f>IFERROR(+VLOOKUP(R748,インプットシート!$B:$Z,21,0),"")</f>
        <v/>
      </c>
      <c r="U748">
        <v>243</v>
      </c>
      <c r="V748" s="165" t="str">
        <f t="shared" si="203"/>
        <v>3年目備品購入費243</v>
      </c>
      <c r="W748" s="165" t="str">
        <f>IFERROR(+VLOOKUP(V748,インプットシート!$B:$Z,25,0),"")</f>
        <v/>
      </c>
      <c r="X748" s="165" t="str">
        <f>IFERROR(+VLOOKUP(V748,インプットシート!$B:$Z,21,0),"")</f>
        <v/>
      </c>
      <c r="Y748">
        <v>243</v>
      </c>
      <c r="Z748" s="165" t="str">
        <f t="shared" si="204"/>
        <v>3年目消耗品費243</v>
      </c>
      <c r="AA748" s="165" t="str">
        <f>IFERROR(+VLOOKUP(Z748,インプットシート!$B:$Z,25,0),"")</f>
        <v/>
      </c>
      <c r="AB748" s="165" t="str">
        <f>IFERROR(+VLOOKUP(Z748,インプットシート!$B:$Z,21,0),"")</f>
        <v/>
      </c>
      <c r="AC748">
        <v>243</v>
      </c>
      <c r="AD748" s="165" t="str">
        <f t="shared" si="205"/>
        <v>3年目借料損料243</v>
      </c>
      <c r="AE748" s="165" t="str">
        <f>IFERROR(+VLOOKUP(AD748,インプットシート!$B:$Z,25,0),"")</f>
        <v/>
      </c>
      <c r="AF748" s="165" t="str">
        <f>IFERROR(+VLOOKUP(AD748,インプットシート!$B:$Z,21,0),"")</f>
        <v/>
      </c>
      <c r="AG748">
        <v>243</v>
      </c>
      <c r="AH748" s="165" t="str">
        <f t="shared" si="206"/>
        <v>3年目印刷製本費243</v>
      </c>
      <c r="AI748" s="165" t="str">
        <f>IFERROR(+VLOOKUP(AH748,インプットシート!$B:$Z,25,0),"")</f>
        <v/>
      </c>
      <c r="AJ748" s="165" t="str">
        <f>IFERROR(+VLOOKUP(AH748,インプットシート!$B:$Z,21,0),"")</f>
        <v/>
      </c>
      <c r="AK748">
        <v>243</v>
      </c>
      <c r="AL748" s="165" t="str">
        <f t="shared" si="207"/>
        <v>3年目通信運搬費243</v>
      </c>
      <c r="AM748" s="165" t="str">
        <f>IFERROR(+VLOOKUP(AL748,インプットシート!$B:$Z,25,0),"")</f>
        <v/>
      </c>
      <c r="AN748" s="165" t="str">
        <f>IFERROR(+VLOOKUP(AL748,インプットシート!$B:$Z,21,0),"")</f>
        <v/>
      </c>
      <c r="AO748">
        <v>243</v>
      </c>
      <c r="AP748" s="165" t="str">
        <f t="shared" si="208"/>
        <v>3年目委託費243</v>
      </c>
      <c r="AQ748" s="165" t="str">
        <f>IFERROR(+VLOOKUP(AP748,インプットシート!$B:$Z,25,0),"")</f>
        <v/>
      </c>
      <c r="AR748" s="165" t="str">
        <f>IFERROR(+VLOOKUP(AP748,インプットシート!$B:$Z,21,0),"")</f>
        <v/>
      </c>
      <c r="AS748">
        <v>243</v>
      </c>
      <c r="AT748" s="165" t="str">
        <f t="shared" si="209"/>
        <v>3年目雑役務費243</v>
      </c>
      <c r="AU748" s="165" t="str">
        <f>IFERROR(+VLOOKUP(AT748,インプットシート!$B:$Z,25,0),"")</f>
        <v/>
      </c>
      <c r="AV748" s="165" t="str">
        <f>IFERROR(+VLOOKUP(AT748,インプットシート!$B:$Z,21,0),"")</f>
        <v/>
      </c>
      <c r="AW748">
        <v>243</v>
      </c>
      <c r="AX748" s="165" t="str">
        <f t="shared" si="210"/>
        <v>3年目保険料243</v>
      </c>
      <c r="AY748" s="165" t="str">
        <f>IFERROR(+VLOOKUP(AX748,インプットシート!$B:$Z,25,0),"")</f>
        <v/>
      </c>
      <c r="AZ748" s="165" t="str">
        <f>IFERROR(+VLOOKUP(AX748,インプットシート!$B:$Z,21,0),"")</f>
        <v/>
      </c>
      <c r="BA748">
        <v>243</v>
      </c>
      <c r="BB748" s="165" t="str">
        <f t="shared" si="211"/>
        <v>3年目その他の経費243</v>
      </c>
      <c r="BC748" s="165" t="str">
        <f>IFERROR(+VLOOKUP(BB748,インプットシート!$B:$Z,25,0),"")</f>
        <v/>
      </c>
      <c r="BD748" s="165" t="str">
        <f>IFERROR(+VLOOKUP(BB748,インプットシート!$B:$Z,21,0),"")</f>
        <v/>
      </c>
      <c r="BE748">
        <v>243</v>
      </c>
      <c r="BF748" s="165" t="str">
        <f t="shared" si="212"/>
        <v>3年目参加費収入243</v>
      </c>
      <c r="BG748" s="165" t="str">
        <f>IFERROR(+VLOOKUP(BF748,インプットシート!$B:$Z,25,0),"")</f>
        <v/>
      </c>
      <c r="BH748" s="165" t="str">
        <f>IFERROR(+VLOOKUP(BF748,インプットシート!$B:$Z,21,0),"")</f>
        <v/>
      </c>
      <c r="BI748">
        <v>243</v>
      </c>
      <c r="BJ748" s="165" t="str">
        <f t="shared" si="213"/>
        <v>3年目寄付金・協賛金収入243</v>
      </c>
      <c r="BK748" s="165" t="str">
        <f>IFERROR(+VLOOKUP(BJ748,インプットシート!$B:$Z,25,0),"")</f>
        <v/>
      </c>
      <c r="BL748" s="165" t="str">
        <f>IFERROR(+VLOOKUP(BJ748,インプットシート!$B:$Z,21,0),"")</f>
        <v/>
      </c>
      <c r="BM748">
        <v>243</v>
      </c>
      <c r="BN748" s="165" t="str">
        <f t="shared" si="214"/>
        <v>3年目一般会計繰入金243</v>
      </c>
      <c r="BO748" s="165" t="str">
        <f>IFERROR(+VLOOKUP(BN748,インプットシート!$B:$Z,25,0),"")</f>
        <v/>
      </c>
      <c r="BP748" s="165" t="str">
        <f>IFERROR(+VLOOKUP(BN748,インプットシート!$B:$Z,21,0),"")</f>
        <v/>
      </c>
      <c r="BQ748">
        <v>243</v>
      </c>
      <c r="BR748" s="165" t="str">
        <f t="shared" si="215"/>
        <v>3年目賃金（職員）243</v>
      </c>
      <c r="BS748" s="165" t="str">
        <f>IFERROR(+VLOOKUP(BR748,インプットシート!$B:$Z,25,0),"")</f>
        <v/>
      </c>
      <c r="BT748" s="165" t="str">
        <f>IFERROR(+VLOOKUP(BR748,インプットシート!$B:$Z,21,0),"")</f>
        <v/>
      </c>
    </row>
    <row r="749" spans="1:72">
      <c r="A749">
        <v>244</v>
      </c>
      <c r="B749" s="165" t="str">
        <f t="shared" si="198"/>
        <v>3年目謝金244</v>
      </c>
      <c r="C749" s="165" t="str">
        <f>IFERROR(+VLOOKUP(B749,インプットシート!$B:$Z,25,0),"")</f>
        <v/>
      </c>
      <c r="D749" s="165" t="str">
        <f>IFERROR(+VLOOKUP(B749,インプットシート!$B:$Z,21,0),"")</f>
        <v/>
      </c>
      <c r="E749">
        <v>244</v>
      </c>
      <c r="F749" s="165" t="str">
        <f t="shared" si="199"/>
        <v>3年目旅費244</v>
      </c>
      <c r="G749" s="165" t="str">
        <f>IFERROR(+VLOOKUP(F749,インプットシート!$B:$Z,25,0),"")</f>
        <v/>
      </c>
      <c r="H749" s="165" t="str">
        <f>IFERROR(+VLOOKUP(F749,インプットシート!$B:$Z,21,0),"")</f>
        <v/>
      </c>
      <c r="I749">
        <v>244</v>
      </c>
      <c r="J749" s="165" t="str">
        <f t="shared" si="200"/>
        <v>3年目賃金（アルバイト）244</v>
      </c>
      <c r="K749" s="165" t="str">
        <f>IFERROR(+VLOOKUP(J749,インプットシート!$B:$Z,25,0),"")</f>
        <v/>
      </c>
      <c r="L749" s="165" t="str">
        <f>IFERROR(+VLOOKUP(J749,インプットシート!$B:$Z,21,0),"")</f>
        <v/>
      </c>
      <c r="M749">
        <v>244</v>
      </c>
      <c r="N749" s="165" t="str">
        <f t="shared" si="201"/>
        <v>3年目家賃244</v>
      </c>
      <c r="O749" s="165" t="str">
        <f>IFERROR(+VLOOKUP(N749,インプットシート!$B:$Z,25,0),"")</f>
        <v/>
      </c>
      <c r="P749" s="165" t="str">
        <f>IFERROR(+VLOOKUP(N749,インプットシート!$B:$Z,21,0),"")</f>
        <v/>
      </c>
      <c r="Q749">
        <v>244</v>
      </c>
      <c r="R749" s="165" t="str">
        <f t="shared" si="202"/>
        <v>3年目光熱水費244</v>
      </c>
      <c r="S749" s="165" t="str">
        <f>IFERROR(+VLOOKUP(R749,インプットシート!$B:$Z,25,0),"")</f>
        <v/>
      </c>
      <c r="T749" s="165" t="str">
        <f>IFERROR(+VLOOKUP(R749,インプットシート!$B:$Z,21,0),"")</f>
        <v/>
      </c>
      <c r="U749">
        <v>244</v>
      </c>
      <c r="V749" s="165" t="str">
        <f t="shared" si="203"/>
        <v>3年目備品購入費244</v>
      </c>
      <c r="W749" s="165" t="str">
        <f>IFERROR(+VLOOKUP(V749,インプットシート!$B:$Z,25,0),"")</f>
        <v/>
      </c>
      <c r="X749" s="165" t="str">
        <f>IFERROR(+VLOOKUP(V749,インプットシート!$B:$Z,21,0),"")</f>
        <v/>
      </c>
      <c r="Y749">
        <v>244</v>
      </c>
      <c r="Z749" s="165" t="str">
        <f t="shared" si="204"/>
        <v>3年目消耗品費244</v>
      </c>
      <c r="AA749" s="165" t="str">
        <f>IFERROR(+VLOOKUP(Z749,インプットシート!$B:$Z,25,0),"")</f>
        <v/>
      </c>
      <c r="AB749" s="165" t="str">
        <f>IFERROR(+VLOOKUP(Z749,インプットシート!$B:$Z,21,0),"")</f>
        <v/>
      </c>
      <c r="AC749">
        <v>244</v>
      </c>
      <c r="AD749" s="165" t="str">
        <f t="shared" si="205"/>
        <v>3年目借料損料244</v>
      </c>
      <c r="AE749" s="165" t="str">
        <f>IFERROR(+VLOOKUP(AD749,インプットシート!$B:$Z,25,0),"")</f>
        <v/>
      </c>
      <c r="AF749" s="165" t="str">
        <f>IFERROR(+VLOOKUP(AD749,インプットシート!$B:$Z,21,0),"")</f>
        <v/>
      </c>
      <c r="AG749">
        <v>244</v>
      </c>
      <c r="AH749" s="165" t="str">
        <f t="shared" si="206"/>
        <v>3年目印刷製本費244</v>
      </c>
      <c r="AI749" s="165" t="str">
        <f>IFERROR(+VLOOKUP(AH749,インプットシート!$B:$Z,25,0),"")</f>
        <v/>
      </c>
      <c r="AJ749" s="165" t="str">
        <f>IFERROR(+VLOOKUP(AH749,インプットシート!$B:$Z,21,0),"")</f>
        <v/>
      </c>
      <c r="AK749">
        <v>244</v>
      </c>
      <c r="AL749" s="165" t="str">
        <f t="shared" si="207"/>
        <v>3年目通信運搬費244</v>
      </c>
      <c r="AM749" s="165" t="str">
        <f>IFERROR(+VLOOKUP(AL749,インプットシート!$B:$Z,25,0),"")</f>
        <v/>
      </c>
      <c r="AN749" s="165" t="str">
        <f>IFERROR(+VLOOKUP(AL749,インプットシート!$B:$Z,21,0),"")</f>
        <v/>
      </c>
      <c r="AO749">
        <v>244</v>
      </c>
      <c r="AP749" s="165" t="str">
        <f t="shared" si="208"/>
        <v>3年目委託費244</v>
      </c>
      <c r="AQ749" s="165" t="str">
        <f>IFERROR(+VLOOKUP(AP749,インプットシート!$B:$Z,25,0),"")</f>
        <v/>
      </c>
      <c r="AR749" s="165" t="str">
        <f>IFERROR(+VLOOKUP(AP749,インプットシート!$B:$Z,21,0),"")</f>
        <v/>
      </c>
      <c r="AS749">
        <v>244</v>
      </c>
      <c r="AT749" s="165" t="str">
        <f t="shared" si="209"/>
        <v>3年目雑役務費244</v>
      </c>
      <c r="AU749" s="165" t="str">
        <f>IFERROR(+VLOOKUP(AT749,インプットシート!$B:$Z,25,0),"")</f>
        <v/>
      </c>
      <c r="AV749" s="165" t="str">
        <f>IFERROR(+VLOOKUP(AT749,インプットシート!$B:$Z,21,0),"")</f>
        <v/>
      </c>
      <c r="AW749">
        <v>244</v>
      </c>
      <c r="AX749" s="165" t="str">
        <f t="shared" si="210"/>
        <v>3年目保険料244</v>
      </c>
      <c r="AY749" s="165" t="str">
        <f>IFERROR(+VLOOKUP(AX749,インプットシート!$B:$Z,25,0),"")</f>
        <v/>
      </c>
      <c r="AZ749" s="165" t="str">
        <f>IFERROR(+VLOOKUP(AX749,インプットシート!$B:$Z,21,0),"")</f>
        <v/>
      </c>
      <c r="BA749">
        <v>244</v>
      </c>
      <c r="BB749" s="165" t="str">
        <f t="shared" si="211"/>
        <v>3年目その他の経費244</v>
      </c>
      <c r="BC749" s="165" t="str">
        <f>IFERROR(+VLOOKUP(BB749,インプットシート!$B:$Z,25,0),"")</f>
        <v/>
      </c>
      <c r="BD749" s="165" t="str">
        <f>IFERROR(+VLOOKUP(BB749,インプットシート!$B:$Z,21,0),"")</f>
        <v/>
      </c>
      <c r="BE749">
        <v>244</v>
      </c>
      <c r="BF749" s="165" t="str">
        <f t="shared" si="212"/>
        <v>3年目参加費収入244</v>
      </c>
      <c r="BG749" s="165" t="str">
        <f>IFERROR(+VLOOKUP(BF749,インプットシート!$B:$Z,25,0),"")</f>
        <v/>
      </c>
      <c r="BH749" s="165" t="str">
        <f>IFERROR(+VLOOKUP(BF749,インプットシート!$B:$Z,21,0),"")</f>
        <v/>
      </c>
      <c r="BI749">
        <v>244</v>
      </c>
      <c r="BJ749" s="165" t="str">
        <f t="shared" si="213"/>
        <v>3年目寄付金・協賛金収入244</v>
      </c>
      <c r="BK749" s="165" t="str">
        <f>IFERROR(+VLOOKUP(BJ749,インプットシート!$B:$Z,25,0),"")</f>
        <v/>
      </c>
      <c r="BL749" s="165" t="str">
        <f>IFERROR(+VLOOKUP(BJ749,インプットシート!$B:$Z,21,0),"")</f>
        <v/>
      </c>
      <c r="BM749">
        <v>244</v>
      </c>
      <c r="BN749" s="165" t="str">
        <f t="shared" si="214"/>
        <v>3年目一般会計繰入金244</v>
      </c>
      <c r="BO749" s="165" t="str">
        <f>IFERROR(+VLOOKUP(BN749,インプットシート!$B:$Z,25,0),"")</f>
        <v/>
      </c>
      <c r="BP749" s="165" t="str">
        <f>IFERROR(+VLOOKUP(BN749,インプットシート!$B:$Z,21,0),"")</f>
        <v/>
      </c>
      <c r="BQ749">
        <v>244</v>
      </c>
      <c r="BR749" s="165" t="str">
        <f t="shared" si="215"/>
        <v>3年目賃金（職員）244</v>
      </c>
      <c r="BS749" s="165" t="str">
        <f>IFERROR(+VLOOKUP(BR749,インプットシート!$B:$Z,25,0),"")</f>
        <v/>
      </c>
      <c r="BT749" s="165" t="str">
        <f>IFERROR(+VLOOKUP(BR749,インプットシート!$B:$Z,21,0),"")</f>
        <v/>
      </c>
    </row>
    <row r="750" spans="1:72">
      <c r="A750">
        <v>245</v>
      </c>
      <c r="B750" s="165" t="str">
        <f t="shared" si="198"/>
        <v>3年目謝金245</v>
      </c>
      <c r="C750" s="165" t="str">
        <f>IFERROR(+VLOOKUP(B750,インプットシート!$B:$Z,25,0),"")</f>
        <v/>
      </c>
      <c r="D750" s="165" t="str">
        <f>IFERROR(+VLOOKUP(B750,インプットシート!$B:$Z,21,0),"")</f>
        <v/>
      </c>
      <c r="E750">
        <v>245</v>
      </c>
      <c r="F750" s="165" t="str">
        <f t="shared" si="199"/>
        <v>3年目旅費245</v>
      </c>
      <c r="G750" s="165" t="str">
        <f>IFERROR(+VLOOKUP(F750,インプットシート!$B:$Z,25,0),"")</f>
        <v/>
      </c>
      <c r="H750" s="165" t="str">
        <f>IFERROR(+VLOOKUP(F750,インプットシート!$B:$Z,21,0),"")</f>
        <v/>
      </c>
      <c r="I750">
        <v>245</v>
      </c>
      <c r="J750" s="165" t="str">
        <f t="shared" si="200"/>
        <v>3年目賃金（アルバイト）245</v>
      </c>
      <c r="K750" s="165" t="str">
        <f>IFERROR(+VLOOKUP(J750,インプットシート!$B:$Z,25,0),"")</f>
        <v/>
      </c>
      <c r="L750" s="165" t="str">
        <f>IFERROR(+VLOOKUP(J750,インプットシート!$B:$Z,21,0),"")</f>
        <v/>
      </c>
      <c r="M750">
        <v>245</v>
      </c>
      <c r="N750" s="165" t="str">
        <f t="shared" si="201"/>
        <v>3年目家賃245</v>
      </c>
      <c r="O750" s="165" t="str">
        <f>IFERROR(+VLOOKUP(N750,インプットシート!$B:$Z,25,0),"")</f>
        <v/>
      </c>
      <c r="P750" s="165" t="str">
        <f>IFERROR(+VLOOKUP(N750,インプットシート!$B:$Z,21,0),"")</f>
        <v/>
      </c>
      <c r="Q750">
        <v>245</v>
      </c>
      <c r="R750" s="165" t="str">
        <f t="shared" si="202"/>
        <v>3年目光熱水費245</v>
      </c>
      <c r="S750" s="165" t="str">
        <f>IFERROR(+VLOOKUP(R750,インプットシート!$B:$Z,25,0),"")</f>
        <v/>
      </c>
      <c r="T750" s="165" t="str">
        <f>IFERROR(+VLOOKUP(R750,インプットシート!$B:$Z,21,0),"")</f>
        <v/>
      </c>
      <c r="U750">
        <v>245</v>
      </c>
      <c r="V750" s="165" t="str">
        <f t="shared" si="203"/>
        <v>3年目備品購入費245</v>
      </c>
      <c r="W750" s="165" t="str">
        <f>IFERROR(+VLOOKUP(V750,インプットシート!$B:$Z,25,0),"")</f>
        <v/>
      </c>
      <c r="X750" s="165" t="str">
        <f>IFERROR(+VLOOKUP(V750,インプットシート!$B:$Z,21,0),"")</f>
        <v/>
      </c>
      <c r="Y750">
        <v>245</v>
      </c>
      <c r="Z750" s="165" t="str">
        <f t="shared" si="204"/>
        <v>3年目消耗品費245</v>
      </c>
      <c r="AA750" s="165" t="str">
        <f>IFERROR(+VLOOKUP(Z750,インプットシート!$B:$Z,25,0),"")</f>
        <v/>
      </c>
      <c r="AB750" s="165" t="str">
        <f>IFERROR(+VLOOKUP(Z750,インプットシート!$B:$Z,21,0),"")</f>
        <v/>
      </c>
      <c r="AC750">
        <v>245</v>
      </c>
      <c r="AD750" s="165" t="str">
        <f t="shared" si="205"/>
        <v>3年目借料損料245</v>
      </c>
      <c r="AE750" s="165" t="str">
        <f>IFERROR(+VLOOKUP(AD750,インプットシート!$B:$Z,25,0),"")</f>
        <v/>
      </c>
      <c r="AF750" s="165" t="str">
        <f>IFERROR(+VLOOKUP(AD750,インプットシート!$B:$Z,21,0),"")</f>
        <v/>
      </c>
      <c r="AG750">
        <v>245</v>
      </c>
      <c r="AH750" s="165" t="str">
        <f t="shared" si="206"/>
        <v>3年目印刷製本費245</v>
      </c>
      <c r="AI750" s="165" t="str">
        <f>IFERROR(+VLOOKUP(AH750,インプットシート!$B:$Z,25,0),"")</f>
        <v/>
      </c>
      <c r="AJ750" s="165" t="str">
        <f>IFERROR(+VLOOKUP(AH750,インプットシート!$B:$Z,21,0),"")</f>
        <v/>
      </c>
      <c r="AK750">
        <v>245</v>
      </c>
      <c r="AL750" s="165" t="str">
        <f t="shared" si="207"/>
        <v>3年目通信運搬費245</v>
      </c>
      <c r="AM750" s="165" t="str">
        <f>IFERROR(+VLOOKUP(AL750,インプットシート!$B:$Z,25,0),"")</f>
        <v/>
      </c>
      <c r="AN750" s="165" t="str">
        <f>IFERROR(+VLOOKUP(AL750,インプットシート!$B:$Z,21,0),"")</f>
        <v/>
      </c>
      <c r="AO750">
        <v>245</v>
      </c>
      <c r="AP750" s="165" t="str">
        <f t="shared" si="208"/>
        <v>3年目委託費245</v>
      </c>
      <c r="AQ750" s="165" t="str">
        <f>IFERROR(+VLOOKUP(AP750,インプットシート!$B:$Z,25,0),"")</f>
        <v/>
      </c>
      <c r="AR750" s="165" t="str">
        <f>IFERROR(+VLOOKUP(AP750,インプットシート!$B:$Z,21,0),"")</f>
        <v/>
      </c>
      <c r="AS750">
        <v>245</v>
      </c>
      <c r="AT750" s="165" t="str">
        <f t="shared" si="209"/>
        <v>3年目雑役務費245</v>
      </c>
      <c r="AU750" s="165" t="str">
        <f>IFERROR(+VLOOKUP(AT750,インプットシート!$B:$Z,25,0),"")</f>
        <v/>
      </c>
      <c r="AV750" s="165" t="str">
        <f>IFERROR(+VLOOKUP(AT750,インプットシート!$B:$Z,21,0),"")</f>
        <v/>
      </c>
      <c r="AW750">
        <v>245</v>
      </c>
      <c r="AX750" s="165" t="str">
        <f t="shared" si="210"/>
        <v>3年目保険料245</v>
      </c>
      <c r="AY750" s="165" t="str">
        <f>IFERROR(+VLOOKUP(AX750,インプットシート!$B:$Z,25,0),"")</f>
        <v/>
      </c>
      <c r="AZ750" s="165" t="str">
        <f>IFERROR(+VLOOKUP(AX750,インプットシート!$B:$Z,21,0),"")</f>
        <v/>
      </c>
      <c r="BA750">
        <v>245</v>
      </c>
      <c r="BB750" s="165" t="str">
        <f t="shared" si="211"/>
        <v>3年目その他の経費245</v>
      </c>
      <c r="BC750" s="165" t="str">
        <f>IFERROR(+VLOOKUP(BB750,インプットシート!$B:$Z,25,0),"")</f>
        <v/>
      </c>
      <c r="BD750" s="165" t="str">
        <f>IFERROR(+VLOOKUP(BB750,インプットシート!$B:$Z,21,0),"")</f>
        <v/>
      </c>
      <c r="BE750">
        <v>245</v>
      </c>
      <c r="BF750" s="165" t="str">
        <f t="shared" si="212"/>
        <v>3年目参加費収入245</v>
      </c>
      <c r="BG750" s="165" t="str">
        <f>IFERROR(+VLOOKUP(BF750,インプットシート!$B:$Z,25,0),"")</f>
        <v/>
      </c>
      <c r="BH750" s="165" t="str">
        <f>IFERROR(+VLOOKUP(BF750,インプットシート!$B:$Z,21,0),"")</f>
        <v/>
      </c>
      <c r="BI750">
        <v>245</v>
      </c>
      <c r="BJ750" s="165" t="str">
        <f t="shared" si="213"/>
        <v>3年目寄付金・協賛金収入245</v>
      </c>
      <c r="BK750" s="165" t="str">
        <f>IFERROR(+VLOOKUP(BJ750,インプットシート!$B:$Z,25,0),"")</f>
        <v/>
      </c>
      <c r="BL750" s="165" t="str">
        <f>IFERROR(+VLOOKUP(BJ750,インプットシート!$B:$Z,21,0),"")</f>
        <v/>
      </c>
      <c r="BM750">
        <v>245</v>
      </c>
      <c r="BN750" s="165" t="str">
        <f t="shared" si="214"/>
        <v>3年目一般会計繰入金245</v>
      </c>
      <c r="BO750" s="165" t="str">
        <f>IFERROR(+VLOOKUP(BN750,インプットシート!$B:$Z,25,0),"")</f>
        <v/>
      </c>
      <c r="BP750" s="165" t="str">
        <f>IFERROR(+VLOOKUP(BN750,インプットシート!$B:$Z,21,0),"")</f>
        <v/>
      </c>
      <c r="BQ750">
        <v>245</v>
      </c>
      <c r="BR750" s="165" t="str">
        <f t="shared" si="215"/>
        <v>3年目賃金（職員）245</v>
      </c>
      <c r="BS750" s="165" t="str">
        <f>IFERROR(+VLOOKUP(BR750,インプットシート!$B:$Z,25,0),"")</f>
        <v/>
      </c>
      <c r="BT750" s="165" t="str">
        <f>IFERROR(+VLOOKUP(BR750,インプットシート!$B:$Z,21,0),"")</f>
        <v/>
      </c>
    </row>
    <row r="751" spans="1:72">
      <c r="A751">
        <v>246</v>
      </c>
      <c r="B751" s="165" t="str">
        <f t="shared" si="198"/>
        <v>3年目謝金246</v>
      </c>
      <c r="C751" s="165" t="str">
        <f>IFERROR(+VLOOKUP(B751,インプットシート!$B:$Z,25,0),"")</f>
        <v/>
      </c>
      <c r="D751" s="165" t="str">
        <f>IFERROR(+VLOOKUP(B751,インプットシート!$B:$Z,21,0),"")</f>
        <v/>
      </c>
      <c r="E751">
        <v>246</v>
      </c>
      <c r="F751" s="165" t="str">
        <f t="shared" si="199"/>
        <v>3年目旅費246</v>
      </c>
      <c r="G751" s="165" t="str">
        <f>IFERROR(+VLOOKUP(F751,インプットシート!$B:$Z,25,0),"")</f>
        <v/>
      </c>
      <c r="H751" s="165" t="str">
        <f>IFERROR(+VLOOKUP(F751,インプットシート!$B:$Z,21,0),"")</f>
        <v/>
      </c>
      <c r="I751">
        <v>246</v>
      </c>
      <c r="J751" s="165" t="str">
        <f t="shared" si="200"/>
        <v>3年目賃金（アルバイト）246</v>
      </c>
      <c r="K751" s="165" t="str">
        <f>IFERROR(+VLOOKUP(J751,インプットシート!$B:$Z,25,0),"")</f>
        <v/>
      </c>
      <c r="L751" s="165" t="str">
        <f>IFERROR(+VLOOKUP(J751,インプットシート!$B:$Z,21,0),"")</f>
        <v/>
      </c>
      <c r="M751">
        <v>246</v>
      </c>
      <c r="N751" s="165" t="str">
        <f t="shared" si="201"/>
        <v>3年目家賃246</v>
      </c>
      <c r="O751" s="165" t="str">
        <f>IFERROR(+VLOOKUP(N751,インプットシート!$B:$Z,25,0),"")</f>
        <v/>
      </c>
      <c r="P751" s="165" t="str">
        <f>IFERROR(+VLOOKUP(N751,インプットシート!$B:$Z,21,0),"")</f>
        <v/>
      </c>
      <c r="Q751">
        <v>246</v>
      </c>
      <c r="R751" s="165" t="str">
        <f t="shared" si="202"/>
        <v>3年目光熱水費246</v>
      </c>
      <c r="S751" s="165" t="str">
        <f>IFERROR(+VLOOKUP(R751,インプットシート!$B:$Z,25,0),"")</f>
        <v/>
      </c>
      <c r="T751" s="165" t="str">
        <f>IFERROR(+VLOOKUP(R751,インプットシート!$B:$Z,21,0),"")</f>
        <v/>
      </c>
      <c r="U751">
        <v>246</v>
      </c>
      <c r="V751" s="165" t="str">
        <f t="shared" si="203"/>
        <v>3年目備品購入費246</v>
      </c>
      <c r="W751" s="165" t="str">
        <f>IFERROR(+VLOOKUP(V751,インプットシート!$B:$Z,25,0),"")</f>
        <v/>
      </c>
      <c r="X751" s="165" t="str">
        <f>IFERROR(+VLOOKUP(V751,インプットシート!$B:$Z,21,0),"")</f>
        <v/>
      </c>
      <c r="Y751">
        <v>246</v>
      </c>
      <c r="Z751" s="165" t="str">
        <f t="shared" si="204"/>
        <v>3年目消耗品費246</v>
      </c>
      <c r="AA751" s="165" t="str">
        <f>IFERROR(+VLOOKUP(Z751,インプットシート!$B:$Z,25,0),"")</f>
        <v/>
      </c>
      <c r="AB751" s="165" t="str">
        <f>IFERROR(+VLOOKUP(Z751,インプットシート!$B:$Z,21,0),"")</f>
        <v/>
      </c>
      <c r="AC751">
        <v>246</v>
      </c>
      <c r="AD751" s="165" t="str">
        <f t="shared" si="205"/>
        <v>3年目借料損料246</v>
      </c>
      <c r="AE751" s="165" t="str">
        <f>IFERROR(+VLOOKUP(AD751,インプットシート!$B:$Z,25,0),"")</f>
        <v/>
      </c>
      <c r="AF751" s="165" t="str">
        <f>IFERROR(+VLOOKUP(AD751,インプットシート!$B:$Z,21,0),"")</f>
        <v/>
      </c>
      <c r="AG751">
        <v>246</v>
      </c>
      <c r="AH751" s="165" t="str">
        <f t="shared" si="206"/>
        <v>3年目印刷製本費246</v>
      </c>
      <c r="AI751" s="165" t="str">
        <f>IFERROR(+VLOOKUP(AH751,インプットシート!$B:$Z,25,0),"")</f>
        <v/>
      </c>
      <c r="AJ751" s="165" t="str">
        <f>IFERROR(+VLOOKUP(AH751,インプットシート!$B:$Z,21,0),"")</f>
        <v/>
      </c>
      <c r="AK751">
        <v>246</v>
      </c>
      <c r="AL751" s="165" t="str">
        <f t="shared" si="207"/>
        <v>3年目通信運搬費246</v>
      </c>
      <c r="AM751" s="165" t="str">
        <f>IFERROR(+VLOOKUP(AL751,インプットシート!$B:$Z,25,0),"")</f>
        <v/>
      </c>
      <c r="AN751" s="165" t="str">
        <f>IFERROR(+VLOOKUP(AL751,インプットシート!$B:$Z,21,0),"")</f>
        <v/>
      </c>
      <c r="AO751">
        <v>246</v>
      </c>
      <c r="AP751" s="165" t="str">
        <f t="shared" si="208"/>
        <v>3年目委託費246</v>
      </c>
      <c r="AQ751" s="165" t="str">
        <f>IFERROR(+VLOOKUP(AP751,インプットシート!$B:$Z,25,0),"")</f>
        <v/>
      </c>
      <c r="AR751" s="165" t="str">
        <f>IFERROR(+VLOOKUP(AP751,インプットシート!$B:$Z,21,0),"")</f>
        <v/>
      </c>
      <c r="AS751">
        <v>246</v>
      </c>
      <c r="AT751" s="165" t="str">
        <f t="shared" si="209"/>
        <v>3年目雑役務費246</v>
      </c>
      <c r="AU751" s="165" t="str">
        <f>IFERROR(+VLOOKUP(AT751,インプットシート!$B:$Z,25,0),"")</f>
        <v/>
      </c>
      <c r="AV751" s="165" t="str">
        <f>IFERROR(+VLOOKUP(AT751,インプットシート!$B:$Z,21,0),"")</f>
        <v/>
      </c>
      <c r="AW751">
        <v>246</v>
      </c>
      <c r="AX751" s="165" t="str">
        <f t="shared" si="210"/>
        <v>3年目保険料246</v>
      </c>
      <c r="AY751" s="165" t="str">
        <f>IFERROR(+VLOOKUP(AX751,インプットシート!$B:$Z,25,0),"")</f>
        <v/>
      </c>
      <c r="AZ751" s="165" t="str">
        <f>IFERROR(+VLOOKUP(AX751,インプットシート!$B:$Z,21,0),"")</f>
        <v/>
      </c>
      <c r="BA751">
        <v>246</v>
      </c>
      <c r="BB751" s="165" t="str">
        <f t="shared" si="211"/>
        <v>3年目その他の経費246</v>
      </c>
      <c r="BC751" s="165" t="str">
        <f>IFERROR(+VLOOKUP(BB751,インプットシート!$B:$Z,25,0),"")</f>
        <v/>
      </c>
      <c r="BD751" s="165" t="str">
        <f>IFERROR(+VLOOKUP(BB751,インプットシート!$B:$Z,21,0),"")</f>
        <v/>
      </c>
      <c r="BE751">
        <v>246</v>
      </c>
      <c r="BF751" s="165" t="str">
        <f t="shared" si="212"/>
        <v>3年目参加費収入246</v>
      </c>
      <c r="BG751" s="165" t="str">
        <f>IFERROR(+VLOOKUP(BF751,インプットシート!$B:$Z,25,0),"")</f>
        <v/>
      </c>
      <c r="BH751" s="165" t="str">
        <f>IFERROR(+VLOOKUP(BF751,インプットシート!$B:$Z,21,0),"")</f>
        <v/>
      </c>
      <c r="BI751">
        <v>246</v>
      </c>
      <c r="BJ751" s="165" t="str">
        <f t="shared" si="213"/>
        <v>3年目寄付金・協賛金収入246</v>
      </c>
      <c r="BK751" s="165" t="str">
        <f>IFERROR(+VLOOKUP(BJ751,インプットシート!$B:$Z,25,0),"")</f>
        <v/>
      </c>
      <c r="BL751" s="165" t="str">
        <f>IFERROR(+VLOOKUP(BJ751,インプットシート!$B:$Z,21,0),"")</f>
        <v/>
      </c>
      <c r="BM751">
        <v>246</v>
      </c>
      <c r="BN751" s="165" t="str">
        <f t="shared" si="214"/>
        <v>3年目一般会計繰入金246</v>
      </c>
      <c r="BO751" s="165" t="str">
        <f>IFERROR(+VLOOKUP(BN751,インプットシート!$B:$Z,25,0),"")</f>
        <v/>
      </c>
      <c r="BP751" s="165" t="str">
        <f>IFERROR(+VLOOKUP(BN751,インプットシート!$B:$Z,21,0),"")</f>
        <v/>
      </c>
      <c r="BQ751">
        <v>246</v>
      </c>
      <c r="BR751" s="165" t="str">
        <f t="shared" si="215"/>
        <v>3年目賃金（職員）246</v>
      </c>
      <c r="BS751" s="165" t="str">
        <f>IFERROR(+VLOOKUP(BR751,インプットシート!$B:$Z,25,0),"")</f>
        <v/>
      </c>
      <c r="BT751" s="165" t="str">
        <f>IFERROR(+VLOOKUP(BR751,インプットシート!$B:$Z,21,0),"")</f>
        <v/>
      </c>
    </row>
    <row r="752" spans="1:72">
      <c r="A752">
        <v>247</v>
      </c>
      <c r="B752" s="165" t="str">
        <f t="shared" si="198"/>
        <v>3年目謝金247</v>
      </c>
      <c r="C752" s="165" t="str">
        <f>IFERROR(+VLOOKUP(B752,インプットシート!$B:$Z,25,0),"")</f>
        <v/>
      </c>
      <c r="D752" s="165" t="str">
        <f>IFERROR(+VLOOKUP(B752,インプットシート!$B:$Z,21,0),"")</f>
        <v/>
      </c>
      <c r="E752">
        <v>247</v>
      </c>
      <c r="F752" s="165" t="str">
        <f t="shared" si="199"/>
        <v>3年目旅費247</v>
      </c>
      <c r="G752" s="165" t="str">
        <f>IFERROR(+VLOOKUP(F752,インプットシート!$B:$Z,25,0),"")</f>
        <v/>
      </c>
      <c r="H752" s="165" t="str">
        <f>IFERROR(+VLOOKUP(F752,インプットシート!$B:$Z,21,0),"")</f>
        <v/>
      </c>
      <c r="I752">
        <v>247</v>
      </c>
      <c r="J752" s="165" t="str">
        <f t="shared" si="200"/>
        <v>3年目賃金（アルバイト）247</v>
      </c>
      <c r="K752" s="165" t="str">
        <f>IFERROR(+VLOOKUP(J752,インプットシート!$B:$Z,25,0),"")</f>
        <v/>
      </c>
      <c r="L752" s="165" t="str">
        <f>IFERROR(+VLOOKUP(J752,インプットシート!$B:$Z,21,0),"")</f>
        <v/>
      </c>
      <c r="M752">
        <v>247</v>
      </c>
      <c r="N752" s="165" t="str">
        <f t="shared" si="201"/>
        <v>3年目家賃247</v>
      </c>
      <c r="O752" s="165" t="str">
        <f>IFERROR(+VLOOKUP(N752,インプットシート!$B:$Z,25,0),"")</f>
        <v/>
      </c>
      <c r="P752" s="165" t="str">
        <f>IFERROR(+VLOOKUP(N752,インプットシート!$B:$Z,21,0),"")</f>
        <v/>
      </c>
      <c r="Q752">
        <v>247</v>
      </c>
      <c r="R752" s="165" t="str">
        <f t="shared" si="202"/>
        <v>3年目光熱水費247</v>
      </c>
      <c r="S752" s="165" t="str">
        <f>IFERROR(+VLOOKUP(R752,インプットシート!$B:$Z,25,0),"")</f>
        <v/>
      </c>
      <c r="T752" s="165" t="str">
        <f>IFERROR(+VLOOKUP(R752,インプットシート!$B:$Z,21,0),"")</f>
        <v/>
      </c>
      <c r="U752">
        <v>247</v>
      </c>
      <c r="V752" s="165" t="str">
        <f t="shared" si="203"/>
        <v>3年目備品購入費247</v>
      </c>
      <c r="W752" s="165" t="str">
        <f>IFERROR(+VLOOKUP(V752,インプットシート!$B:$Z,25,0),"")</f>
        <v/>
      </c>
      <c r="X752" s="165" t="str">
        <f>IFERROR(+VLOOKUP(V752,インプットシート!$B:$Z,21,0),"")</f>
        <v/>
      </c>
      <c r="Y752">
        <v>247</v>
      </c>
      <c r="Z752" s="165" t="str">
        <f t="shared" si="204"/>
        <v>3年目消耗品費247</v>
      </c>
      <c r="AA752" s="165" t="str">
        <f>IFERROR(+VLOOKUP(Z752,インプットシート!$B:$Z,25,0),"")</f>
        <v/>
      </c>
      <c r="AB752" s="165" t="str">
        <f>IFERROR(+VLOOKUP(Z752,インプットシート!$B:$Z,21,0),"")</f>
        <v/>
      </c>
      <c r="AC752">
        <v>247</v>
      </c>
      <c r="AD752" s="165" t="str">
        <f t="shared" si="205"/>
        <v>3年目借料損料247</v>
      </c>
      <c r="AE752" s="165" t="str">
        <f>IFERROR(+VLOOKUP(AD752,インプットシート!$B:$Z,25,0),"")</f>
        <v/>
      </c>
      <c r="AF752" s="165" t="str">
        <f>IFERROR(+VLOOKUP(AD752,インプットシート!$B:$Z,21,0),"")</f>
        <v/>
      </c>
      <c r="AG752">
        <v>247</v>
      </c>
      <c r="AH752" s="165" t="str">
        <f t="shared" si="206"/>
        <v>3年目印刷製本費247</v>
      </c>
      <c r="AI752" s="165" t="str">
        <f>IFERROR(+VLOOKUP(AH752,インプットシート!$B:$Z,25,0),"")</f>
        <v/>
      </c>
      <c r="AJ752" s="165" t="str">
        <f>IFERROR(+VLOOKUP(AH752,インプットシート!$B:$Z,21,0),"")</f>
        <v/>
      </c>
      <c r="AK752">
        <v>247</v>
      </c>
      <c r="AL752" s="165" t="str">
        <f t="shared" si="207"/>
        <v>3年目通信運搬費247</v>
      </c>
      <c r="AM752" s="165" t="str">
        <f>IFERROR(+VLOOKUP(AL752,インプットシート!$B:$Z,25,0),"")</f>
        <v/>
      </c>
      <c r="AN752" s="165" t="str">
        <f>IFERROR(+VLOOKUP(AL752,インプットシート!$B:$Z,21,0),"")</f>
        <v/>
      </c>
      <c r="AO752">
        <v>247</v>
      </c>
      <c r="AP752" s="165" t="str">
        <f t="shared" si="208"/>
        <v>3年目委託費247</v>
      </c>
      <c r="AQ752" s="165" t="str">
        <f>IFERROR(+VLOOKUP(AP752,インプットシート!$B:$Z,25,0),"")</f>
        <v/>
      </c>
      <c r="AR752" s="165" t="str">
        <f>IFERROR(+VLOOKUP(AP752,インプットシート!$B:$Z,21,0),"")</f>
        <v/>
      </c>
      <c r="AS752">
        <v>247</v>
      </c>
      <c r="AT752" s="165" t="str">
        <f t="shared" si="209"/>
        <v>3年目雑役務費247</v>
      </c>
      <c r="AU752" s="165" t="str">
        <f>IFERROR(+VLOOKUP(AT752,インプットシート!$B:$Z,25,0),"")</f>
        <v/>
      </c>
      <c r="AV752" s="165" t="str">
        <f>IFERROR(+VLOOKUP(AT752,インプットシート!$B:$Z,21,0),"")</f>
        <v/>
      </c>
      <c r="AW752">
        <v>247</v>
      </c>
      <c r="AX752" s="165" t="str">
        <f t="shared" si="210"/>
        <v>3年目保険料247</v>
      </c>
      <c r="AY752" s="165" t="str">
        <f>IFERROR(+VLOOKUP(AX752,インプットシート!$B:$Z,25,0),"")</f>
        <v/>
      </c>
      <c r="AZ752" s="165" t="str">
        <f>IFERROR(+VLOOKUP(AX752,インプットシート!$B:$Z,21,0),"")</f>
        <v/>
      </c>
      <c r="BA752">
        <v>247</v>
      </c>
      <c r="BB752" s="165" t="str">
        <f t="shared" si="211"/>
        <v>3年目その他の経費247</v>
      </c>
      <c r="BC752" s="165" t="str">
        <f>IFERROR(+VLOOKUP(BB752,インプットシート!$B:$Z,25,0),"")</f>
        <v/>
      </c>
      <c r="BD752" s="165" t="str">
        <f>IFERROR(+VLOOKUP(BB752,インプットシート!$B:$Z,21,0),"")</f>
        <v/>
      </c>
      <c r="BE752">
        <v>247</v>
      </c>
      <c r="BF752" s="165" t="str">
        <f t="shared" si="212"/>
        <v>3年目参加費収入247</v>
      </c>
      <c r="BG752" s="165" t="str">
        <f>IFERROR(+VLOOKUP(BF752,インプットシート!$B:$Z,25,0),"")</f>
        <v/>
      </c>
      <c r="BH752" s="165" t="str">
        <f>IFERROR(+VLOOKUP(BF752,インプットシート!$B:$Z,21,0),"")</f>
        <v/>
      </c>
      <c r="BI752">
        <v>247</v>
      </c>
      <c r="BJ752" s="165" t="str">
        <f t="shared" si="213"/>
        <v>3年目寄付金・協賛金収入247</v>
      </c>
      <c r="BK752" s="165" t="str">
        <f>IFERROR(+VLOOKUP(BJ752,インプットシート!$B:$Z,25,0),"")</f>
        <v/>
      </c>
      <c r="BL752" s="165" t="str">
        <f>IFERROR(+VLOOKUP(BJ752,インプットシート!$B:$Z,21,0),"")</f>
        <v/>
      </c>
      <c r="BM752">
        <v>247</v>
      </c>
      <c r="BN752" s="165" t="str">
        <f t="shared" si="214"/>
        <v>3年目一般会計繰入金247</v>
      </c>
      <c r="BO752" s="165" t="str">
        <f>IFERROR(+VLOOKUP(BN752,インプットシート!$B:$Z,25,0),"")</f>
        <v/>
      </c>
      <c r="BP752" s="165" t="str">
        <f>IFERROR(+VLOOKUP(BN752,インプットシート!$B:$Z,21,0),"")</f>
        <v/>
      </c>
      <c r="BQ752">
        <v>247</v>
      </c>
      <c r="BR752" s="165" t="str">
        <f t="shared" si="215"/>
        <v>3年目賃金（職員）247</v>
      </c>
      <c r="BS752" s="165" t="str">
        <f>IFERROR(+VLOOKUP(BR752,インプットシート!$B:$Z,25,0),"")</f>
        <v/>
      </c>
      <c r="BT752" s="165" t="str">
        <f>IFERROR(+VLOOKUP(BR752,インプットシート!$B:$Z,21,0),"")</f>
        <v/>
      </c>
    </row>
    <row r="753" spans="1:72">
      <c r="A753">
        <v>248</v>
      </c>
      <c r="B753" s="165" t="str">
        <f t="shared" si="198"/>
        <v>3年目謝金248</v>
      </c>
      <c r="C753" s="165" t="str">
        <f>IFERROR(+VLOOKUP(B753,インプットシート!$B:$Z,25,0),"")</f>
        <v/>
      </c>
      <c r="D753" s="165" t="str">
        <f>IFERROR(+VLOOKUP(B753,インプットシート!$B:$Z,21,0),"")</f>
        <v/>
      </c>
      <c r="E753">
        <v>248</v>
      </c>
      <c r="F753" s="165" t="str">
        <f t="shared" si="199"/>
        <v>3年目旅費248</v>
      </c>
      <c r="G753" s="165" t="str">
        <f>IFERROR(+VLOOKUP(F753,インプットシート!$B:$Z,25,0),"")</f>
        <v/>
      </c>
      <c r="H753" s="165" t="str">
        <f>IFERROR(+VLOOKUP(F753,インプットシート!$B:$Z,21,0),"")</f>
        <v/>
      </c>
      <c r="I753">
        <v>248</v>
      </c>
      <c r="J753" s="165" t="str">
        <f t="shared" si="200"/>
        <v>3年目賃金（アルバイト）248</v>
      </c>
      <c r="K753" s="165" t="str">
        <f>IFERROR(+VLOOKUP(J753,インプットシート!$B:$Z,25,0),"")</f>
        <v/>
      </c>
      <c r="L753" s="165" t="str">
        <f>IFERROR(+VLOOKUP(J753,インプットシート!$B:$Z,21,0),"")</f>
        <v/>
      </c>
      <c r="M753">
        <v>248</v>
      </c>
      <c r="N753" s="165" t="str">
        <f t="shared" si="201"/>
        <v>3年目家賃248</v>
      </c>
      <c r="O753" s="165" t="str">
        <f>IFERROR(+VLOOKUP(N753,インプットシート!$B:$Z,25,0),"")</f>
        <v/>
      </c>
      <c r="P753" s="165" t="str">
        <f>IFERROR(+VLOOKUP(N753,インプットシート!$B:$Z,21,0),"")</f>
        <v/>
      </c>
      <c r="Q753">
        <v>248</v>
      </c>
      <c r="R753" s="165" t="str">
        <f t="shared" si="202"/>
        <v>3年目光熱水費248</v>
      </c>
      <c r="S753" s="165" t="str">
        <f>IFERROR(+VLOOKUP(R753,インプットシート!$B:$Z,25,0),"")</f>
        <v/>
      </c>
      <c r="T753" s="165" t="str">
        <f>IFERROR(+VLOOKUP(R753,インプットシート!$B:$Z,21,0),"")</f>
        <v/>
      </c>
      <c r="U753">
        <v>248</v>
      </c>
      <c r="V753" s="165" t="str">
        <f t="shared" si="203"/>
        <v>3年目備品購入費248</v>
      </c>
      <c r="W753" s="165" t="str">
        <f>IFERROR(+VLOOKUP(V753,インプットシート!$B:$Z,25,0),"")</f>
        <v/>
      </c>
      <c r="X753" s="165" t="str">
        <f>IFERROR(+VLOOKUP(V753,インプットシート!$B:$Z,21,0),"")</f>
        <v/>
      </c>
      <c r="Y753">
        <v>248</v>
      </c>
      <c r="Z753" s="165" t="str">
        <f t="shared" si="204"/>
        <v>3年目消耗品費248</v>
      </c>
      <c r="AA753" s="165" t="str">
        <f>IFERROR(+VLOOKUP(Z753,インプットシート!$B:$Z,25,0),"")</f>
        <v/>
      </c>
      <c r="AB753" s="165" t="str">
        <f>IFERROR(+VLOOKUP(Z753,インプットシート!$B:$Z,21,0),"")</f>
        <v/>
      </c>
      <c r="AC753">
        <v>248</v>
      </c>
      <c r="AD753" s="165" t="str">
        <f t="shared" si="205"/>
        <v>3年目借料損料248</v>
      </c>
      <c r="AE753" s="165" t="str">
        <f>IFERROR(+VLOOKUP(AD753,インプットシート!$B:$Z,25,0),"")</f>
        <v/>
      </c>
      <c r="AF753" s="165" t="str">
        <f>IFERROR(+VLOOKUP(AD753,インプットシート!$B:$Z,21,0),"")</f>
        <v/>
      </c>
      <c r="AG753">
        <v>248</v>
      </c>
      <c r="AH753" s="165" t="str">
        <f t="shared" si="206"/>
        <v>3年目印刷製本費248</v>
      </c>
      <c r="AI753" s="165" t="str">
        <f>IFERROR(+VLOOKUP(AH753,インプットシート!$B:$Z,25,0),"")</f>
        <v/>
      </c>
      <c r="AJ753" s="165" t="str">
        <f>IFERROR(+VLOOKUP(AH753,インプットシート!$B:$Z,21,0),"")</f>
        <v/>
      </c>
      <c r="AK753">
        <v>248</v>
      </c>
      <c r="AL753" s="165" t="str">
        <f t="shared" si="207"/>
        <v>3年目通信運搬費248</v>
      </c>
      <c r="AM753" s="165" t="str">
        <f>IFERROR(+VLOOKUP(AL753,インプットシート!$B:$Z,25,0),"")</f>
        <v/>
      </c>
      <c r="AN753" s="165" t="str">
        <f>IFERROR(+VLOOKUP(AL753,インプットシート!$B:$Z,21,0),"")</f>
        <v/>
      </c>
      <c r="AO753">
        <v>248</v>
      </c>
      <c r="AP753" s="165" t="str">
        <f t="shared" si="208"/>
        <v>3年目委託費248</v>
      </c>
      <c r="AQ753" s="165" t="str">
        <f>IFERROR(+VLOOKUP(AP753,インプットシート!$B:$Z,25,0),"")</f>
        <v/>
      </c>
      <c r="AR753" s="165" t="str">
        <f>IFERROR(+VLOOKUP(AP753,インプットシート!$B:$Z,21,0),"")</f>
        <v/>
      </c>
      <c r="AS753">
        <v>248</v>
      </c>
      <c r="AT753" s="165" t="str">
        <f t="shared" si="209"/>
        <v>3年目雑役務費248</v>
      </c>
      <c r="AU753" s="165" t="str">
        <f>IFERROR(+VLOOKUP(AT753,インプットシート!$B:$Z,25,0),"")</f>
        <v/>
      </c>
      <c r="AV753" s="165" t="str">
        <f>IFERROR(+VLOOKUP(AT753,インプットシート!$B:$Z,21,0),"")</f>
        <v/>
      </c>
      <c r="AW753">
        <v>248</v>
      </c>
      <c r="AX753" s="165" t="str">
        <f t="shared" si="210"/>
        <v>3年目保険料248</v>
      </c>
      <c r="AY753" s="165" t="str">
        <f>IFERROR(+VLOOKUP(AX753,インプットシート!$B:$Z,25,0),"")</f>
        <v/>
      </c>
      <c r="AZ753" s="165" t="str">
        <f>IFERROR(+VLOOKUP(AX753,インプットシート!$B:$Z,21,0),"")</f>
        <v/>
      </c>
      <c r="BA753">
        <v>248</v>
      </c>
      <c r="BB753" s="165" t="str">
        <f t="shared" si="211"/>
        <v>3年目その他の経費248</v>
      </c>
      <c r="BC753" s="165" t="str">
        <f>IFERROR(+VLOOKUP(BB753,インプットシート!$B:$Z,25,0),"")</f>
        <v/>
      </c>
      <c r="BD753" s="165" t="str">
        <f>IFERROR(+VLOOKUP(BB753,インプットシート!$B:$Z,21,0),"")</f>
        <v/>
      </c>
      <c r="BE753">
        <v>248</v>
      </c>
      <c r="BF753" s="165" t="str">
        <f t="shared" si="212"/>
        <v>3年目参加費収入248</v>
      </c>
      <c r="BG753" s="165" t="str">
        <f>IFERROR(+VLOOKUP(BF753,インプットシート!$B:$Z,25,0),"")</f>
        <v/>
      </c>
      <c r="BH753" s="165" t="str">
        <f>IFERROR(+VLOOKUP(BF753,インプットシート!$B:$Z,21,0),"")</f>
        <v/>
      </c>
      <c r="BI753">
        <v>248</v>
      </c>
      <c r="BJ753" s="165" t="str">
        <f t="shared" si="213"/>
        <v>3年目寄付金・協賛金収入248</v>
      </c>
      <c r="BK753" s="165" t="str">
        <f>IFERROR(+VLOOKUP(BJ753,インプットシート!$B:$Z,25,0),"")</f>
        <v/>
      </c>
      <c r="BL753" s="165" t="str">
        <f>IFERROR(+VLOOKUP(BJ753,インプットシート!$B:$Z,21,0),"")</f>
        <v/>
      </c>
      <c r="BM753">
        <v>248</v>
      </c>
      <c r="BN753" s="165" t="str">
        <f t="shared" si="214"/>
        <v>3年目一般会計繰入金248</v>
      </c>
      <c r="BO753" s="165" t="str">
        <f>IFERROR(+VLOOKUP(BN753,インプットシート!$B:$Z,25,0),"")</f>
        <v/>
      </c>
      <c r="BP753" s="165" t="str">
        <f>IFERROR(+VLOOKUP(BN753,インプットシート!$B:$Z,21,0),"")</f>
        <v/>
      </c>
      <c r="BQ753">
        <v>248</v>
      </c>
      <c r="BR753" s="165" t="str">
        <f t="shared" si="215"/>
        <v>3年目賃金（職員）248</v>
      </c>
      <c r="BS753" s="165" t="str">
        <f>IFERROR(+VLOOKUP(BR753,インプットシート!$B:$Z,25,0),"")</f>
        <v/>
      </c>
      <c r="BT753" s="165" t="str">
        <f>IFERROR(+VLOOKUP(BR753,インプットシート!$B:$Z,21,0),"")</f>
        <v/>
      </c>
    </row>
    <row r="754" spans="1:72">
      <c r="A754">
        <v>249</v>
      </c>
      <c r="B754" s="165" t="str">
        <f t="shared" si="198"/>
        <v>3年目謝金249</v>
      </c>
      <c r="C754" s="165" t="str">
        <f>IFERROR(+VLOOKUP(B754,インプットシート!$B:$Z,25,0),"")</f>
        <v/>
      </c>
      <c r="D754" s="165" t="str">
        <f>IFERROR(+VLOOKUP(B754,インプットシート!$B:$Z,21,0),"")</f>
        <v/>
      </c>
      <c r="E754">
        <v>249</v>
      </c>
      <c r="F754" s="165" t="str">
        <f t="shared" si="199"/>
        <v>3年目旅費249</v>
      </c>
      <c r="G754" s="165" t="str">
        <f>IFERROR(+VLOOKUP(F754,インプットシート!$B:$Z,25,0),"")</f>
        <v/>
      </c>
      <c r="H754" s="165" t="str">
        <f>IFERROR(+VLOOKUP(F754,インプットシート!$B:$Z,21,0),"")</f>
        <v/>
      </c>
      <c r="I754">
        <v>249</v>
      </c>
      <c r="J754" s="165" t="str">
        <f t="shared" si="200"/>
        <v>3年目賃金（アルバイト）249</v>
      </c>
      <c r="K754" s="165" t="str">
        <f>IFERROR(+VLOOKUP(J754,インプットシート!$B:$Z,25,0),"")</f>
        <v/>
      </c>
      <c r="L754" s="165" t="str">
        <f>IFERROR(+VLOOKUP(J754,インプットシート!$B:$Z,21,0),"")</f>
        <v/>
      </c>
      <c r="M754">
        <v>249</v>
      </c>
      <c r="N754" s="165" t="str">
        <f t="shared" si="201"/>
        <v>3年目家賃249</v>
      </c>
      <c r="O754" s="165" t="str">
        <f>IFERROR(+VLOOKUP(N754,インプットシート!$B:$Z,25,0),"")</f>
        <v/>
      </c>
      <c r="P754" s="165" t="str">
        <f>IFERROR(+VLOOKUP(N754,インプットシート!$B:$Z,21,0),"")</f>
        <v/>
      </c>
      <c r="Q754">
        <v>249</v>
      </c>
      <c r="R754" s="165" t="str">
        <f t="shared" si="202"/>
        <v>3年目光熱水費249</v>
      </c>
      <c r="S754" s="165" t="str">
        <f>IFERROR(+VLOOKUP(R754,インプットシート!$B:$Z,25,0),"")</f>
        <v/>
      </c>
      <c r="T754" s="165" t="str">
        <f>IFERROR(+VLOOKUP(R754,インプットシート!$B:$Z,21,0),"")</f>
        <v/>
      </c>
      <c r="U754">
        <v>249</v>
      </c>
      <c r="V754" s="165" t="str">
        <f t="shared" si="203"/>
        <v>3年目備品購入費249</v>
      </c>
      <c r="W754" s="165" t="str">
        <f>IFERROR(+VLOOKUP(V754,インプットシート!$B:$Z,25,0),"")</f>
        <v/>
      </c>
      <c r="X754" s="165" t="str">
        <f>IFERROR(+VLOOKUP(V754,インプットシート!$B:$Z,21,0),"")</f>
        <v/>
      </c>
      <c r="Y754">
        <v>249</v>
      </c>
      <c r="Z754" s="165" t="str">
        <f t="shared" si="204"/>
        <v>3年目消耗品費249</v>
      </c>
      <c r="AA754" s="165" t="str">
        <f>IFERROR(+VLOOKUP(Z754,インプットシート!$B:$Z,25,0),"")</f>
        <v/>
      </c>
      <c r="AB754" s="165" t="str">
        <f>IFERROR(+VLOOKUP(Z754,インプットシート!$B:$Z,21,0),"")</f>
        <v/>
      </c>
      <c r="AC754">
        <v>249</v>
      </c>
      <c r="AD754" s="165" t="str">
        <f t="shared" si="205"/>
        <v>3年目借料損料249</v>
      </c>
      <c r="AE754" s="165" t="str">
        <f>IFERROR(+VLOOKUP(AD754,インプットシート!$B:$Z,25,0),"")</f>
        <v/>
      </c>
      <c r="AF754" s="165" t="str">
        <f>IFERROR(+VLOOKUP(AD754,インプットシート!$B:$Z,21,0),"")</f>
        <v/>
      </c>
      <c r="AG754">
        <v>249</v>
      </c>
      <c r="AH754" s="165" t="str">
        <f t="shared" si="206"/>
        <v>3年目印刷製本費249</v>
      </c>
      <c r="AI754" s="165" t="str">
        <f>IFERROR(+VLOOKUP(AH754,インプットシート!$B:$Z,25,0),"")</f>
        <v/>
      </c>
      <c r="AJ754" s="165" t="str">
        <f>IFERROR(+VLOOKUP(AH754,インプットシート!$B:$Z,21,0),"")</f>
        <v/>
      </c>
      <c r="AK754">
        <v>249</v>
      </c>
      <c r="AL754" s="165" t="str">
        <f t="shared" si="207"/>
        <v>3年目通信運搬費249</v>
      </c>
      <c r="AM754" s="165" t="str">
        <f>IFERROR(+VLOOKUP(AL754,インプットシート!$B:$Z,25,0),"")</f>
        <v/>
      </c>
      <c r="AN754" s="165" t="str">
        <f>IFERROR(+VLOOKUP(AL754,インプットシート!$B:$Z,21,0),"")</f>
        <v/>
      </c>
      <c r="AO754">
        <v>249</v>
      </c>
      <c r="AP754" s="165" t="str">
        <f t="shared" si="208"/>
        <v>3年目委託費249</v>
      </c>
      <c r="AQ754" s="165" t="str">
        <f>IFERROR(+VLOOKUP(AP754,インプットシート!$B:$Z,25,0),"")</f>
        <v/>
      </c>
      <c r="AR754" s="165" t="str">
        <f>IFERROR(+VLOOKUP(AP754,インプットシート!$B:$Z,21,0),"")</f>
        <v/>
      </c>
      <c r="AS754">
        <v>249</v>
      </c>
      <c r="AT754" s="165" t="str">
        <f t="shared" si="209"/>
        <v>3年目雑役務費249</v>
      </c>
      <c r="AU754" s="165" t="str">
        <f>IFERROR(+VLOOKUP(AT754,インプットシート!$B:$Z,25,0),"")</f>
        <v/>
      </c>
      <c r="AV754" s="165" t="str">
        <f>IFERROR(+VLOOKUP(AT754,インプットシート!$B:$Z,21,0),"")</f>
        <v/>
      </c>
      <c r="AW754">
        <v>249</v>
      </c>
      <c r="AX754" s="165" t="str">
        <f t="shared" si="210"/>
        <v>3年目保険料249</v>
      </c>
      <c r="AY754" s="165" t="str">
        <f>IFERROR(+VLOOKUP(AX754,インプットシート!$B:$Z,25,0),"")</f>
        <v/>
      </c>
      <c r="AZ754" s="165" t="str">
        <f>IFERROR(+VLOOKUP(AX754,インプットシート!$B:$Z,21,0),"")</f>
        <v/>
      </c>
      <c r="BA754">
        <v>249</v>
      </c>
      <c r="BB754" s="165" t="str">
        <f t="shared" si="211"/>
        <v>3年目その他の経費249</v>
      </c>
      <c r="BC754" s="165" t="str">
        <f>IFERROR(+VLOOKUP(BB754,インプットシート!$B:$Z,25,0),"")</f>
        <v/>
      </c>
      <c r="BD754" s="165" t="str">
        <f>IFERROR(+VLOOKUP(BB754,インプットシート!$B:$Z,21,0),"")</f>
        <v/>
      </c>
      <c r="BE754">
        <v>249</v>
      </c>
      <c r="BF754" s="165" t="str">
        <f t="shared" si="212"/>
        <v>3年目参加費収入249</v>
      </c>
      <c r="BG754" s="165" t="str">
        <f>IFERROR(+VLOOKUP(BF754,インプットシート!$B:$Z,25,0),"")</f>
        <v/>
      </c>
      <c r="BH754" s="165" t="str">
        <f>IFERROR(+VLOOKUP(BF754,インプットシート!$B:$Z,21,0),"")</f>
        <v/>
      </c>
      <c r="BI754">
        <v>249</v>
      </c>
      <c r="BJ754" s="165" t="str">
        <f t="shared" si="213"/>
        <v>3年目寄付金・協賛金収入249</v>
      </c>
      <c r="BK754" s="165" t="str">
        <f>IFERROR(+VLOOKUP(BJ754,インプットシート!$B:$Z,25,0),"")</f>
        <v/>
      </c>
      <c r="BL754" s="165" t="str">
        <f>IFERROR(+VLOOKUP(BJ754,インプットシート!$B:$Z,21,0),"")</f>
        <v/>
      </c>
      <c r="BM754">
        <v>249</v>
      </c>
      <c r="BN754" s="165" t="str">
        <f t="shared" si="214"/>
        <v>3年目一般会計繰入金249</v>
      </c>
      <c r="BO754" s="165" t="str">
        <f>IFERROR(+VLOOKUP(BN754,インプットシート!$B:$Z,25,0),"")</f>
        <v/>
      </c>
      <c r="BP754" s="165" t="str">
        <f>IFERROR(+VLOOKUP(BN754,インプットシート!$B:$Z,21,0),"")</f>
        <v/>
      </c>
      <c r="BQ754">
        <v>249</v>
      </c>
      <c r="BR754" s="165" t="str">
        <f t="shared" si="215"/>
        <v>3年目賃金（職員）249</v>
      </c>
      <c r="BS754" s="165" t="str">
        <f>IFERROR(+VLOOKUP(BR754,インプットシート!$B:$Z,25,0),"")</f>
        <v/>
      </c>
      <c r="BT754" s="165" t="str">
        <f>IFERROR(+VLOOKUP(BR754,インプットシート!$B:$Z,21,0),"")</f>
        <v/>
      </c>
    </row>
    <row r="755" spans="1:72">
      <c r="A755">
        <v>250</v>
      </c>
      <c r="B755" s="165" t="str">
        <f t="shared" si="198"/>
        <v>3年目謝金250</v>
      </c>
      <c r="C755" s="165" t="str">
        <f>IFERROR(+VLOOKUP(B755,インプットシート!$B:$Z,25,0),"")</f>
        <v/>
      </c>
      <c r="D755" s="165" t="str">
        <f>IFERROR(+VLOOKUP(B755,インプットシート!$B:$Z,21,0),"")</f>
        <v/>
      </c>
      <c r="E755">
        <v>250</v>
      </c>
      <c r="F755" s="165" t="str">
        <f t="shared" si="199"/>
        <v>3年目旅費250</v>
      </c>
      <c r="G755" s="165" t="str">
        <f>IFERROR(+VLOOKUP(F755,インプットシート!$B:$Z,25,0),"")</f>
        <v/>
      </c>
      <c r="H755" s="165" t="str">
        <f>IFERROR(+VLOOKUP(F755,インプットシート!$B:$Z,21,0),"")</f>
        <v/>
      </c>
      <c r="I755">
        <v>250</v>
      </c>
      <c r="J755" s="165" t="str">
        <f t="shared" si="200"/>
        <v>3年目賃金（アルバイト）250</v>
      </c>
      <c r="K755" s="165" t="str">
        <f>IFERROR(+VLOOKUP(J755,インプットシート!$B:$Z,25,0),"")</f>
        <v/>
      </c>
      <c r="L755" s="165" t="str">
        <f>IFERROR(+VLOOKUP(J755,インプットシート!$B:$Z,21,0),"")</f>
        <v/>
      </c>
      <c r="M755">
        <v>250</v>
      </c>
      <c r="N755" s="165" t="str">
        <f t="shared" si="201"/>
        <v>3年目家賃250</v>
      </c>
      <c r="O755" s="165" t="str">
        <f>IFERROR(+VLOOKUP(N755,インプットシート!$B:$Z,25,0),"")</f>
        <v/>
      </c>
      <c r="P755" s="165" t="str">
        <f>IFERROR(+VLOOKUP(N755,インプットシート!$B:$Z,21,0),"")</f>
        <v/>
      </c>
      <c r="Q755">
        <v>250</v>
      </c>
      <c r="R755" s="165" t="str">
        <f t="shared" si="202"/>
        <v>3年目光熱水費250</v>
      </c>
      <c r="S755" s="165" t="str">
        <f>IFERROR(+VLOOKUP(R755,インプットシート!$B:$Z,25,0),"")</f>
        <v/>
      </c>
      <c r="T755" s="165" t="str">
        <f>IFERROR(+VLOOKUP(R755,インプットシート!$B:$Z,21,0),"")</f>
        <v/>
      </c>
      <c r="U755">
        <v>250</v>
      </c>
      <c r="V755" s="165" t="str">
        <f t="shared" si="203"/>
        <v>3年目備品購入費250</v>
      </c>
      <c r="W755" s="165" t="str">
        <f>IFERROR(+VLOOKUP(V755,インプットシート!$B:$Z,25,0),"")</f>
        <v/>
      </c>
      <c r="X755" s="165" t="str">
        <f>IFERROR(+VLOOKUP(V755,インプットシート!$B:$Z,21,0),"")</f>
        <v/>
      </c>
      <c r="Y755">
        <v>250</v>
      </c>
      <c r="Z755" s="165" t="str">
        <f t="shared" si="204"/>
        <v>3年目消耗品費250</v>
      </c>
      <c r="AA755" s="165" t="str">
        <f>IFERROR(+VLOOKUP(Z755,インプットシート!$B:$Z,25,0),"")</f>
        <v/>
      </c>
      <c r="AB755" s="165" t="str">
        <f>IFERROR(+VLOOKUP(Z755,インプットシート!$B:$Z,21,0),"")</f>
        <v/>
      </c>
      <c r="AC755">
        <v>250</v>
      </c>
      <c r="AD755" s="165" t="str">
        <f t="shared" si="205"/>
        <v>3年目借料損料250</v>
      </c>
      <c r="AE755" s="165" t="str">
        <f>IFERROR(+VLOOKUP(AD755,インプットシート!$B:$Z,25,0),"")</f>
        <v/>
      </c>
      <c r="AF755" s="165" t="str">
        <f>IFERROR(+VLOOKUP(AD755,インプットシート!$B:$Z,21,0),"")</f>
        <v/>
      </c>
      <c r="AG755">
        <v>250</v>
      </c>
      <c r="AH755" s="165" t="str">
        <f t="shared" si="206"/>
        <v>3年目印刷製本費250</v>
      </c>
      <c r="AI755" s="165" t="str">
        <f>IFERROR(+VLOOKUP(AH755,インプットシート!$B:$Z,25,0),"")</f>
        <v/>
      </c>
      <c r="AJ755" s="165" t="str">
        <f>IFERROR(+VLOOKUP(AH755,インプットシート!$B:$Z,21,0),"")</f>
        <v/>
      </c>
      <c r="AK755">
        <v>250</v>
      </c>
      <c r="AL755" s="165" t="str">
        <f t="shared" si="207"/>
        <v>3年目通信運搬費250</v>
      </c>
      <c r="AM755" s="165" t="str">
        <f>IFERROR(+VLOOKUP(AL755,インプットシート!$B:$Z,25,0),"")</f>
        <v/>
      </c>
      <c r="AN755" s="165" t="str">
        <f>IFERROR(+VLOOKUP(AL755,インプットシート!$B:$Z,21,0),"")</f>
        <v/>
      </c>
      <c r="AO755">
        <v>250</v>
      </c>
      <c r="AP755" s="165" t="str">
        <f t="shared" si="208"/>
        <v>3年目委託費250</v>
      </c>
      <c r="AQ755" s="165" t="str">
        <f>IFERROR(+VLOOKUP(AP755,インプットシート!$B:$Z,25,0),"")</f>
        <v/>
      </c>
      <c r="AR755" s="165" t="str">
        <f>IFERROR(+VLOOKUP(AP755,インプットシート!$B:$Z,21,0),"")</f>
        <v/>
      </c>
      <c r="AS755">
        <v>250</v>
      </c>
      <c r="AT755" s="165" t="str">
        <f t="shared" si="209"/>
        <v>3年目雑役務費250</v>
      </c>
      <c r="AU755" s="165" t="str">
        <f>IFERROR(+VLOOKUP(AT755,インプットシート!$B:$Z,25,0),"")</f>
        <v/>
      </c>
      <c r="AV755" s="165" t="str">
        <f>IFERROR(+VLOOKUP(AT755,インプットシート!$B:$Z,21,0),"")</f>
        <v/>
      </c>
      <c r="AW755">
        <v>250</v>
      </c>
      <c r="AX755" s="165" t="str">
        <f t="shared" si="210"/>
        <v>3年目保険料250</v>
      </c>
      <c r="AY755" s="165" t="str">
        <f>IFERROR(+VLOOKUP(AX755,インプットシート!$B:$Z,25,0),"")</f>
        <v/>
      </c>
      <c r="AZ755" s="165" t="str">
        <f>IFERROR(+VLOOKUP(AX755,インプットシート!$B:$Z,21,0),"")</f>
        <v/>
      </c>
      <c r="BA755">
        <v>250</v>
      </c>
      <c r="BB755" s="165" t="str">
        <f t="shared" si="211"/>
        <v>3年目その他の経費250</v>
      </c>
      <c r="BC755" s="165" t="str">
        <f>IFERROR(+VLOOKUP(BB755,インプットシート!$B:$Z,25,0),"")</f>
        <v/>
      </c>
      <c r="BD755" s="165" t="str">
        <f>IFERROR(+VLOOKUP(BB755,インプットシート!$B:$Z,21,0),"")</f>
        <v/>
      </c>
      <c r="BE755">
        <v>250</v>
      </c>
      <c r="BF755" s="165" t="str">
        <f t="shared" si="212"/>
        <v>3年目参加費収入250</v>
      </c>
      <c r="BG755" s="165" t="str">
        <f>IFERROR(+VLOOKUP(BF755,インプットシート!$B:$Z,25,0),"")</f>
        <v/>
      </c>
      <c r="BH755" s="165" t="str">
        <f>IFERROR(+VLOOKUP(BF755,インプットシート!$B:$Z,21,0),"")</f>
        <v/>
      </c>
      <c r="BI755">
        <v>250</v>
      </c>
      <c r="BJ755" s="165" t="str">
        <f t="shared" si="213"/>
        <v>3年目寄付金・協賛金収入250</v>
      </c>
      <c r="BK755" s="165" t="str">
        <f>IFERROR(+VLOOKUP(BJ755,インプットシート!$B:$Z,25,0),"")</f>
        <v/>
      </c>
      <c r="BL755" s="165" t="str">
        <f>IFERROR(+VLOOKUP(BJ755,インプットシート!$B:$Z,21,0),"")</f>
        <v/>
      </c>
      <c r="BM755">
        <v>250</v>
      </c>
      <c r="BN755" s="165" t="str">
        <f t="shared" si="214"/>
        <v>3年目一般会計繰入金250</v>
      </c>
      <c r="BO755" s="165" t="str">
        <f>IFERROR(+VLOOKUP(BN755,インプットシート!$B:$Z,25,0),"")</f>
        <v/>
      </c>
      <c r="BP755" s="165" t="str">
        <f>IFERROR(+VLOOKUP(BN755,インプットシート!$B:$Z,21,0),"")</f>
        <v/>
      </c>
      <c r="BQ755">
        <v>250</v>
      </c>
      <c r="BR755" s="165" t="str">
        <f t="shared" si="215"/>
        <v>3年目賃金（職員）250</v>
      </c>
      <c r="BS755" s="165" t="str">
        <f>IFERROR(+VLOOKUP(BR755,インプットシート!$B:$Z,25,0),"")</f>
        <v/>
      </c>
      <c r="BT755" s="165" t="str">
        <f>IFERROR(+VLOOKUP(BR755,インプットシート!$B:$Z,21,0),"")</f>
        <v/>
      </c>
    </row>
    <row r="756" spans="1:72">
      <c r="A756">
        <v>251</v>
      </c>
      <c r="B756" s="165" t="str">
        <f t="shared" si="198"/>
        <v>3年目謝金251</v>
      </c>
      <c r="C756" s="165" t="str">
        <f>IFERROR(+VLOOKUP(B756,インプットシート!$B:$Z,25,0),"")</f>
        <v/>
      </c>
      <c r="D756" s="165" t="str">
        <f>IFERROR(+VLOOKUP(B756,インプットシート!$B:$Z,21,0),"")</f>
        <v/>
      </c>
      <c r="E756">
        <v>251</v>
      </c>
      <c r="F756" s="165" t="str">
        <f t="shared" si="199"/>
        <v>3年目旅費251</v>
      </c>
      <c r="G756" s="165" t="str">
        <f>IFERROR(+VLOOKUP(F756,インプットシート!$B:$Z,25,0),"")</f>
        <v/>
      </c>
      <c r="H756" s="165" t="str">
        <f>IFERROR(+VLOOKUP(F756,インプットシート!$B:$Z,21,0),"")</f>
        <v/>
      </c>
      <c r="I756">
        <v>251</v>
      </c>
      <c r="J756" s="165" t="str">
        <f t="shared" si="200"/>
        <v>3年目賃金（アルバイト）251</v>
      </c>
      <c r="K756" s="165" t="str">
        <f>IFERROR(+VLOOKUP(J756,インプットシート!$B:$Z,25,0),"")</f>
        <v/>
      </c>
      <c r="L756" s="165" t="str">
        <f>IFERROR(+VLOOKUP(J756,インプットシート!$B:$Z,21,0),"")</f>
        <v/>
      </c>
      <c r="M756">
        <v>251</v>
      </c>
      <c r="N756" s="165" t="str">
        <f t="shared" si="201"/>
        <v>3年目家賃251</v>
      </c>
      <c r="O756" s="165" t="str">
        <f>IFERROR(+VLOOKUP(N756,インプットシート!$B:$Z,25,0),"")</f>
        <v/>
      </c>
      <c r="P756" s="165" t="str">
        <f>IFERROR(+VLOOKUP(N756,インプットシート!$B:$Z,21,0),"")</f>
        <v/>
      </c>
      <c r="Q756">
        <v>251</v>
      </c>
      <c r="R756" s="165" t="str">
        <f t="shared" si="202"/>
        <v>3年目光熱水費251</v>
      </c>
      <c r="S756" s="165" t="str">
        <f>IFERROR(+VLOOKUP(R756,インプットシート!$B:$Z,25,0),"")</f>
        <v/>
      </c>
      <c r="T756" s="165" t="str">
        <f>IFERROR(+VLOOKUP(R756,インプットシート!$B:$Z,21,0),"")</f>
        <v/>
      </c>
      <c r="U756">
        <v>251</v>
      </c>
      <c r="V756" s="165" t="str">
        <f t="shared" si="203"/>
        <v>3年目備品購入費251</v>
      </c>
      <c r="W756" s="165" t="str">
        <f>IFERROR(+VLOOKUP(V756,インプットシート!$B:$Z,25,0),"")</f>
        <v/>
      </c>
      <c r="X756" s="165" t="str">
        <f>IFERROR(+VLOOKUP(V756,インプットシート!$B:$Z,21,0),"")</f>
        <v/>
      </c>
      <c r="Y756">
        <v>251</v>
      </c>
      <c r="Z756" s="165" t="str">
        <f t="shared" si="204"/>
        <v>3年目消耗品費251</v>
      </c>
      <c r="AA756" s="165" t="str">
        <f>IFERROR(+VLOOKUP(Z756,インプットシート!$B:$Z,25,0),"")</f>
        <v/>
      </c>
      <c r="AB756" s="165" t="str">
        <f>IFERROR(+VLOOKUP(Z756,インプットシート!$B:$Z,21,0),"")</f>
        <v/>
      </c>
      <c r="AC756">
        <v>251</v>
      </c>
      <c r="AD756" s="165" t="str">
        <f t="shared" si="205"/>
        <v>3年目借料損料251</v>
      </c>
      <c r="AE756" s="165" t="str">
        <f>IFERROR(+VLOOKUP(AD756,インプットシート!$B:$Z,25,0),"")</f>
        <v/>
      </c>
      <c r="AF756" s="165" t="str">
        <f>IFERROR(+VLOOKUP(AD756,インプットシート!$B:$Z,21,0),"")</f>
        <v/>
      </c>
      <c r="AG756">
        <v>251</v>
      </c>
      <c r="AH756" s="165" t="str">
        <f t="shared" si="206"/>
        <v>3年目印刷製本費251</v>
      </c>
      <c r="AI756" s="165" t="str">
        <f>IFERROR(+VLOOKUP(AH756,インプットシート!$B:$Z,25,0),"")</f>
        <v/>
      </c>
      <c r="AJ756" s="165" t="str">
        <f>IFERROR(+VLOOKUP(AH756,インプットシート!$B:$Z,21,0),"")</f>
        <v/>
      </c>
      <c r="AK756">
        <v>251</v>
      </c>
      <c r="AL756" s="165" t="str">
        <f t="shared" si="207"/>
        <v>3年目通信運搬費251</v>
      </c>
      <c r="AM756" s="165" t="str">
        <f>IFERROR(+VLOOKUP(AL756,インプットシート!$B:$Z,25,0),"")</f>
        <v/>
      </c>
      <c r="AN756" s="165" t="str">
        <f>IFERROR(+VLOOKUP(AL756,インプットシート!$B:$Z,21,0),"")</f>
        <v/>
      </c>
      <c r="AO756">
        <v>251</v>
      </c>
      <c r="AP756" s="165" t="str">
        <f t="shared" si="208"/>
        <v>3年目委託費251</v>
      </c>
      <c r="AQ756" s="165" t="str">
        <f>IFERROR(+VLOOKUP(AP756,インプットシート!$B:$Z,25,0),"")</f>
        <v/>
      </c>
      <c r="AR756" s="165" t="str">
        <f>IFERROR(+VLOOKUP(AP756,インプットシート!$B:$Z,21,0),"")</f>
        <v/>
      </c>
      <c r="AS756">
        <v>251</v>
      </c>
      <c r="AT756" s="165" t="str">
        <f t="shared" si="209"/>
        <v>3年目雑役務費251</v>
      </c>
      <c r="AU756" s="165" t="str">
        <f>IFERROR(+VLOOKUP(AT756,インプットシート!$B:$Z,25,0),"")</f>
        <v/>
      </c>
      <c r="AV756" s="165" t="str">
        <f>IFERROR(+VLOOKUP(AT756,インプットシート!$B:$Z,21,0),"")</f>
        <v/>
      </c>
      <c r="AW756">
        <v>251</v>
      </c>
      <c r="AX756" s="165" t="str">
        <f t="shared" si="210"/>
        <v>3年目保険料251</v>
      </c>
      <c r="AY756" s="165" t="str">
        <f>IFERROR(+VLOOKUP(AX756,インプットシート!$B:$Z,25,0),"")</f>
        <v/>
      </c>
      <c r="AZ756" s="165" t="str">
        <f>IFERROR(+VLOOKUP(AX756,インプットシート!$B:$Z,21,0),"")</f>
        <v/>
      </c>
      <c r="BA756">
        <v>251</v>
      </c>
      <c r="BB756" s="165" t="str">
        <f t="shared" si="211"/>
        <v>3年目その他の経費251</v>
      </c>
      <c r="BC756" s="165" t="str">
        <f>IFERROR(+VLOOKUP(BB756,インプットシート!$B:$Z,25,0),"")</f>
        <v/>
      </c>
      <c r="BD756" s="165" t="str">
        <f>IFERROR(+VLOOKUP(BB756,インプットシート!$B:$Z,21,0),"")</f>
        <v/>
      </c>
      <c r="BE756">
        <v>251</v>
      </c>
      <c r="BF756" s="165" t="str">
        <f t="shared" si="212"/>
        <v>3年目参加費収入251</v>
      </c>
      <c r="BG756" s="165" t="str">
        <f>IFERROR(+VLOOKUP(BF756,インプットシート!$B:$Z,25,0),"")</f>
        <v/>
      </c>
      <c r="BH756" s="165" t="str">
        <f>IFERROR(+VLOOKUP(BF756,インプットシート!$B:$Z,21,0),"")</f>
        <v/>
      </c>
      <c r="BI756">
        <v>251</v>
      </c>
      <c r="BJ756" s="165" t="str">
        <f t="shared" si="213"/>
        <v>3年目寄付金・協賛金収入251</v>
      </c>
      <c r="BK756" s="165" t="str">
        <f>IFERROR(+VLOOKUP(BJ756,インプットシート!$B:$Z,25,0),"")</f>
        <v/>
      </c>
      <c r="BL756" s="165" t="str">
        <f>IFERROR(+VLOOKUP(BJ756,インプットシート!$B:$Z,21,0),"")</f>
        <v/>
      </c>
      <c r="BM756">
        <v>251</v>
      </c>
      <c r="BN756" s="165" t="str">
        <f t="shared" si="214"/>
        <v>3年目一般会計繰入金251</v>
      </c>
      <c r="BO756" s="165" t="str">
        <f>IFERROR(+VLOOKUP(BN756,インプットシート!$B:$Z,25,0),"")</f>
        <v/>
      </c>
      <c r="BP756" s="165" t="str">
        <f>IFERROR(+VLOOKUP(BN756,インプットシート!$B:$Z,21,0),"")</f>
        <v/>
      </c>
      <c r="BQ756">
        <v>251</v>
      </c>
      <c r="BR756" s="165" t="str">
        <f t="shared" si="215"/>
        <v>3年目賃金（職員）251</v>
      </c>
      <c r="BS756" s="165" t="str">
        <f>IFERROR(+VLOOKUP(BR756,インプットシート!$B:$Z,25,0),"")</f>
        <v/>
      </c>
      <c r="BT756" s="165" t="str">
        <f>IFERROR(+VLOOKUP(BR756,インプットシート!$B:$Z,21,0),"")</f>
        <v/>
      </c>
    </row>
    <row r="757" spans="1:72">
      <c r="A757">
        <v>252</v>
      </c>
      <c r="B757" s="165" t="str">
        <f t="shared" si="198"/>
        <v>3年目謝金252</v>
      </c>
      <c r="C757" s="165" t="str">
        <f>IFERROR(+VLOOKUP(B757,インプットシート!$B:$Z,25,0),"")</f>
        <v/>
      </c>
      <c r="D757" s="165" t="str">
        <f>IFERROR(+VLOOKUP(B757,インプットシート!$B:$Z,21,0),"")</f>
        <v/>
      </c>
      <c r="E757">
        <v>252</v>
      </c>
      <c r="F757" s="165" t="str">
        <f t="shared" si="199"/>
        <v>3年目旅費252</v>
      </c>
      <c r="G757" s="165" t="str">
        <f>IFERROR(+VLOOKUP(F757,インプットシート!$B:$Z,25,0),"")</f>
        <v/>
      </c>
      <c r="H757" s="165" t="str">
        <f>IFERROR(+VLOOKUP(F757,インプットシート!$B:$Z,21,0),"")</f>
        <v/>
      </c>
      <c r="I757">
        <v>252</v>
      </c>
      <c r="J757" s="165" t="str">
        <f t="shared" si="200"/>
        <v>3年目賃金（アルバイト）252</v>
      </c>
      <c r="K757" s="165" t="str">
        <f>IFERROR(+VLOOKUP(J757,インプットシート!$B:$Z,25,0),"")</f>
        <v/>
      </c>
      <c r="L757" s="165" t="str">
        <f>IFERROR(+VLOOKUP(J757,インプットシート!$B:$Z,21,0),"")</f>
        <v/>
      </c>
      <c r="M757">
        <v>252</v>
      </c>
      <c r="N757" s="165" t="str">
        <f t="shared" si="201"/>
        <v>3年目家賃252</v>
      </c>
      <c r="O757" s="165" t="str">
        <f>IFERROR(+VLOOKUP(N757,インプットシート!$B:$Z,25,0),"")</f>
        <v/>
      </c>
      <c r="P757" s="165" t="str">
        <f>IFERROR(+VLOOKUP(N757,インプットシート!$B:$Z,21,0),"")</f>
        <v/>
      </c>
      <c r="Q757">
        <v>252</v>
      </c>
      <c r="R757" s="165" t="str">
        <f t="shared" si="202"/>
        <v>3年目光熱水費252</v>
      </c>
      <c r="S757" s="165" t="str">
        <f>IFERROR(+VLOOKUP(R757,インプットシート!$B:$Z,25,0),"")</f>
        <v/>
      </c>
      <c r="T757" s="165" t="str">
        <f>IFERROR(+VLOOKUP(R757,インプットシート!$B:$Z,21,0),"")</f>
        <v/>
      </c>
      <c r="U757">
        <v>252</v>
      </c>
      <c r="V757" s="165" t="str">
        <f t="shared" si="203"/>
        <v>3年目備品購入費252</v>
      </c>
      <c r="W757" s="165" t="str">
        <f>IFERROR(+VLOOKUP(V757,インプットシート!$B:$Z,25,0),"")</f>
        <v/>
      </c>
      <c r="X757" s="165" t="str">
        <f>IFERROR(+VLOOKUP(V757,インプットシート!$B:$Z,21,0),"")</f>
        <v/>
      </c>
      <c r="Y757">
        <v>252</v>
      </c>
      <c r="Z757" s="165" t="str">
        <f t="shared" si="204"/>
        <v>3年目消耗品費252</v>
      </c>
      <c r="AA757" s="165" t="str">
        <f>IFERROR(+VLOOKUP(Z757,インプットシート!$B:$Z,25,0),"")</f>
        <v/>
      </c>
      <c r="AB757" s="165" t="str">
        <f>IFERROR(+VLOOKUP(Z757,インプットシート!$B:$Z,21,0),"")</f>
        <v/>
      </c>
      <c r="AC757">
        <v>252</v>
      </c>
      <c r="AD757" s="165" t="str">
        <f t="shared" si="205"/>
        <v>3年目借料損料252</v>
      </c>
      <c r="AE757" s="165" t="str">
        <f>IFERROR(+VLOOKUP(AD757,インプットシート!$B:$Z,25,0),"")</f>
        <v/>
      </c>
      <c r="AF757" s="165" t="str">
        <f>IFERROR(+VLOOKUP(AD757,インプットシート!$B:$Z,21,0),"")</f>
        <v/>
      </c>
      <c r="AG757">
        <v>252</v>
      </c>
      <c r="AH757" s="165" t="str">
        <f t="shared" si="206"/>
        <v>3年目印刷製本費252</v>
      </c>
      <c r="AI757" s="165" t="str">
        <f>IFERROR(+VLOOKUP(AH757,インプットシート!$B:$Z,25,0),"")</f>
        <v/>
      </c>
      <c r="AJ757" s="165" t="str">
        <f>IFERROR(+VLOOKUP(AH757,インプットシート!$B:$Z,21,0),"")</f>
        <v/>
      </c>
      <c r="AK757">
        <v>252</v>
      </c>
      <c r="AL757" s="165" t="str">
        <f t="shared" si="207"/>
        <v>3年目通信運搬費252</v>
      </c>
      <c r="AM757" s="165" t="str">
        <f>IFERROR(+VLOOKUP(AL757,インプットシート!$B:$Z,25,0),"")</f>
        <v/>
      </c>
      <c r="AN757" s="165" t="str">
        <f>IFERROR(+VLOOKUP(AL757,インプットシート!$B:$Z,21,0),"")</f>
        <v/>
      </c>
      <c r="AO757">
        <v>252</v>
      </c>
      <c r="AP757" s="165" t="str">
        <f t="shared" si="208"/>
        <v>3年目委託費252</v>
      </c>
      <c r="AQ757" s="165" t="str">
        <f>IFERROR(+VLOOKUP(AP757,インプットシート!$B:$Z,25,0),"")</f>
        <v/>
      </c>
      <c r="AR757" s="165" t="str">
        <f>IFERROR(+VLOOKUP(AP757,インプットシート!$B:$Z,21,0),"")</f>
        <v/>
      </c>
      <c r="AS757">
        <v>252</v>
      </c>
      <c r="AT757" s="165" t="str">
        <f t="shared" si="209"/>
        <v>3年目雑役務費252</v>
      </c>
      <c r="AU757" s="165" t="str">
        <f>IFERROR(+VLOOKUP(AT757,インプットシート!$B:$Z,25,0),"")</f>
        <v/>
      </c>
      <c r="AV757" s="165" t="str">
        <f>IFERROR(+VLOOKUP(AT757,インプットシート!$B:$Z,21,0),"")</f>
        <v/>
      </c>
      <c r="AW757">
        <v>252</v>
      </c>
      <c r="AX757" s="165" t="str">
        <f t="shared" si="210"/>
        <v>3年目保険料252</v>
      </c>
      <c r="AY757" s="165" t="str">
        <f>IFERROR(+VLOOKUP(AX757,インプットシート!$B:$Z,25,0),"")</f>
        <v/>
      </c>
      <c r="AZ757" s="165" t="str">
        <f>IFERROR(+VLOOKUP(AX757,インプットシート!$B:$Z,21,0),"")</f>
        <v/>
      </c>
      <c r="BA757">
        <v>252</v>
      </c>
      <c r="BB757" s="165" t="str">
        <f t="shared" si="211"/>
        <v>3年目その他の経費252</v>
      </c>
      <c r="BC757" s="165" t="str">
        <f>IFERROR(+VLOOKUP(BB757,インプットシート!$B:$Z,25,0),"")</f>
        <v/>
      </c>
      <c r="BD757" s="165" t="str">
        <f>IFERROR(+VLOOKUP(BB757,インプットシート!$B:$Z,21,0),"")</f>
        <v/>
      </c>
      <c r="BE757">
        <v>252</v>
      </c>
      <c r="BF757" s="165" t="str">
        <f t="shared" si="212"/>
        <v>3年目参加費収入252</v>
      </c>
      <c r="BG757" s="165" t="str">
        <f>IFERROR(+VLOOKUP(BF757,インプットシート!$B:$Z,25,0),"")</f>
        <v/>
      </c>
      <c r="BH757" s="165" t="str">
        <f>IFERROR(+VLOOKUP(BF757,インプットシート!$B:$Z,21,0),"")</f>
        <v/>
      </c>
      <c r="BI757">
        <v>252</v>
      </c>
      <c r="BJ757" s="165" t="str">
        <f t="shared" si="213"/>
        <v>3年目寄付金・協賛金収入252</v>
      </c>
      <c r="BK757" s="165" t="str">
        <f>IFERROR(+VLOOKUP(BJ757,インプットシート!$B:$Z,25,0),"")</f>
        <v/>
      </c>
      <c r="BL757" s="165" t="str">
        <f>IFERROR(+VLOOKUP(BJ757,インプットシート!$B:$Z,21,0),"")</f>
        <v/>
      </c>
      <c r="BM757">
        <v>252</v>
      </c>
      <c r="BN757" s="165" t="str">
        <f t="shared" si="214"/>
        <v>3年目一般会計繰入金252</v>
      </c>
      <c r="BO757" s="165" t="str">
        <f>IFERROR(+VLOOKUP(BN757,インプットシート!$B:$Z,25,0),"")</f>
        <v/>
      </c>
      <c r="BP757" s="165" t="str">
        <f>IFERROR(+VLOOKUP(BN757,インプットシート!$B:$Z,21,0),"")</f>
        <v/>
      </c>
      <c r="BQ757">
        <v>252</v>
      </c>
      <c r="BR757" s="165" t="str">
        <f t="shared" si="215"/>
        <v>3年目賃金（職員）252</v>
      </c>
      <c r="BS757" s="165" t="str">
        <f>IFERROR(+VLOOKUP(BR757,インプットシート!$B:$Z,25,0),"")</f>
        <v/>
      </c>
      <c r="BT757" s="165" t="str">
        <f>IFERROR(+VLOOKUP(BR757,インプットシート!$B:$Z,21,0),"")</f>
        <v/>
      </c>
    </row>
    <row r="758" spans="1:72">
      <c r="A758">
        <v>253</v>
      </c>
      <c r="B758" s="165" t="str">
        <f t="shared" si="198"/>
        <v>3年目謝金253</v>
      </c>
      <c r="C758" s="165" t="str">
        <f>IFERROR(+VLOOKUP(B758,インプットシート!$B:$Z,25,0),"")</f>
        <v/>
      </c>
      <c r="D758" s="165" t="str">
        <f>IFERROR(+VLOOKUP(B758,インプットシート!$B:$Z,21,0),"")</f>
        <v/>
      </c>
      <c r="E758">
        <v>253</v>
      </c>
      <c r="F758" s="165" t="str">
        <f t="shared" si="199"/>
        <v>3年目旅費253</v>
      </c>
      <c r="G758" s="165" t="str">
        <f>IFERROR(+VLOOKUP(F758,インプットシート!$B:$Z,25,0),"")</f>
        <v/>
      </c>
      <c r="H758" s="165" t="str">
        <f>IFERROR(+VLOOKUP(F758,インプットシート!$B:$Z,21,0),"")</f>
        <v/>
      </c>
      <c r="I758">
        <v>253</v>
      </c>
      <c r="J758" s="165" t="str">
        <f t="shared" si="200"/>
        <v>3年目賃金（アルバイト）253</v>
      </c>
      <c r="K758" s="165" t="str">
        <f>IFERROR(+VLOOKUP(J758,インプットシート!$B:$Z,25,0),"")</f>
        <v/>
      </c>
      <c r="L758" s="165" t="str">
        <f>IFERROR(+VLOOKUP(J758,インプットシート!$B:$Z,21,0),"")</f>
        <v/>
      </c>
      <c r="M758">
        <v>253</v>
      </c>
      <c r="N758" s="165" t="str">
        <f t="shared" si="201"/>
        <v>3年目家賃253</v>
      </c>
      <c r="O758" s="165" t="str">
        <f>IFERROR(+VLOOKUP(N758,インプットシート!$B:$Z,25,0),"")</f>
        <v/>
      </c>
      <c r="P758" s="165" t="str">
        <f>IFERROR(+VLOOKUP(N758,インプットシート!$B:$Z,21,0),"")</f>
        <v/>
      </c>
      <c r="Q758">
        <v>253</v>
      </c>
      <c r="R758" s="165" t="str">
        <f t="shared" si="202"/>
        <v>3年目光熱水費253</v>
      </c>
      <c r="S758" s="165" t="str">
        <f>IFERROR(+VLOOKUP(R758,インプットシート!$B:$Z,25,0),"")</f>
        <v/>
      </c>
      <c r="T758" s="165" t="str">
        <f>IFERROR(+VLOOKUP(R758,インプットシート!$B:$Z,21,0),"")</f>
        <v/>
      </c>
      <c r="U758">
        <v>253</v>
      </c>
      <c r="V758" s="165" t="str">
        <f t="shared" si="203"/>
        <v>3年目備品購入費253</v>
      </c>
      <c r="W758" s="165" t="str">
        <f>IFERROR(+VLOOKUP(V758,インプットシート!$B:$Z,25,0),"")</f>
        <v/>
      </c>
      <c r="X758" s="165" t="str">
        <f>IFERROR(+VLOOKUP(V758,インプットシート!$B:$Z,21,0),"")</f>
        <v/>
      </c>
      <c r="Y758">
        <v>253</v>
      </c>
      <c r="Z758" s="165" t="str">
        <f t="shared" si="204"/>
        <v>3年目消耗品費253</v>
      </c>
      <c r="AA758" s="165" t="str">
        <f>IFERROR(+VLOOKUP(Z758,インプットシート!$B:$Z,25,0),"")</f>
        <v/>
      </c>
      <c r="AB758" s="165" t="str">
        <f>IFERROR(+VLOOKUP(Z758,インプットシート!$B:$Z,21,0),"")</f>
        <v/>
      </c>
      <c r="AC758">
        <v>253</v>
      </c>
      <c r="AD758" s="165" t="str">
        <f t="shared" si="205"/>
        <v>3年目借料損料253</v>
      </c>
      <c r="AE758" s="165" t="str">
        <f>IFERROR(+VLOOKUP(AD758,インプットシート!$B:$Z,25,0),"")</f>
        <v/>
      </c>
      <c r="AF758" s="165" t="str">
        <f>IFERROR(+VLOOKUP(AD758,インプットシート!$B:$Z,21,0),"")</f>
        <v/>
      </c>
      <c r="AG758">
        <v>253</v>
      </c>
      <c r="AH758" s="165" t="str">
        <f t="shared" si="206"/>
        <v>3年目印刷製本費253</v>
      </c>
      <c r="AI758" s="165" t="str">
        <f>IFERROR(+VLOOKUP(AH758,インプットシート!$B:$Z,25,0),"")</f>
        <v/>
      </c>
      <c r="AJ758" s="165" t="str">
        <f>IFERROR(+VLOOKUP(AH758,インプットシート!$B:$Z,21,0),"")</f>
        <v/>
      </c>
      <c r="AK758">
        <v>253</v>
      </c>
      <c r="AL758" s="165" t="str">
        <f t="shared" si="207"/>
        <v>3年目通信運搬費253</v>
      </c>
      <c r="AM758" s="165" t="str">
        <f>IFERROR(+VLOOKUP(AL758,インプットシート!$B:$Z,25,0),"")</f>
        <v/>
      </c>
      <c r="AN758" s="165" t="str">
        <f>IFERROR(+VLOOKUP(AL758,インプットシート!$B:$Z,21,0),"")</f>
        <v/>
      </c>
      <c r="AO758">
        <v>253</v>
      </c>
      <c r="AP758" s="165" t="str">
        <f t="shared" si="208"/>
        <v>3年目委託費253</v>
      </c>
      <c r="AQ758" s="165" t="str">
        <f>IFERROR(+VLOOKUP(AP758,インプットシート!$B:$Z,25,0),"")</f>
        <v/>
      </c>
      <c r="AR758" s="165" t="str">
        <f>IFERROR(+VLOOKUP(AP758,インプットシート!$B:$Z,21,0),"")</f>
        <v/>
      </c>
      <c r="AS758">
        <v>253</v>
      </c>
      <c r="AT758" s="165" t="str">
        <f t="shared" si="209"/>
        <v>3年目雑役務費253</v>
      </c>
      <c r="AU758" s="165" t="str">
        <f>IFERROR(+VLOOKUP(AT758,インプットシート!$B:$Z,25,0),"")</f>
        <v/>
      </c>
      <c r="AV758" s="165" t="str">
        <f>IFERROR(+VLOOKUP(AT758,インプットシート!$B:$Z,21,0),"")</f>
        <v/>
      </c>
      <c r="AW758">
        <v>253</v>
      </c>
      <c r="AX758" s="165" t="str">
        <f t="shared" si="210"/>
        <v>3年目保険料253</v>
      </c>
      <c r="AY758" s="165" t="str">
        <f>IFERROR(+VLOOKUP(AX758,インプットシート!$B:$Z,25,0),"")</f>
        <v/>
      </c>
      <c r="AZ758" s="165" t="str">
        <f>IFERROR(+VLOOKUP(AX758,インプットシート!$B:$Z,21,0),"")</f>
        <v/>
      </c>
      <c r="BA758">
        <v>253</v>
      </c>
      <c r="BB758" s="165" t="str">
        <f t="shared" si="211"/>
        <v>3年目その他の経費253</v>
      </c>
      <c r="BC758" s="165" t="str">
        <f>IFERROR(+VLOOKUP(BB758,インプットシート!$B:$Z,25,0),"")</f>
        <v/>
      </c>
      <c r="BD758" s="165" t="str">
        <f>IFERROR(+VLOOKUP(BB758,インプットシート!$B:$Z,21,0),"")</f>
        <v/>
      </c>
      <c r="BE758">
        <v>253</v>
      </c>
      <c r="BF758" s="165" t="str">
        <f t="shared" si="212"/>
        <v>3年目参加費収入253</v>
      </c>
      <c r="BG758" s="165" t="str">
        <f>IFERROR(+VLOOKUP(BF758,インプットシート!$B:$Z,25,0),"")</f>
        <v/>
      </c>
      <c r="BH758" s="165" t="str">
        <f>IFERROR(+VLOOKUP(BF758,インプットシート!$B:$Z,21,0),"")</f>
        <v/>
      </c>
      <c r="BI758">
        <v>253</v>
      </c>
      <c r="BJ758" s="165" t="str">
        <f t="shared" si="213"/>
        <v>3年目寄付金・協賛金収入253</v>
      </c>
      <c r="BK758" s="165" t="str">
        <f>IFERROR(+VLOOKUP(BJ758,インプットシート!$B:$Z,25,0),"")</f>
        <v/>
      </c>
      <c r="BL758" s="165" t="str">
        <f>IFERROR(+VLOOKUP(BJ758,インプットシート!$B:$Z,21,0),"")</f>
        <v/>
      </c>
      <c r="BM758">
        <v>253</v>
      </c>
      <c r="BN758" s="165" t="str">
        <f t="shared" si="214"/>
        <v>3年目一般会計繰入金253</v>
      </c>
      <c r="BO758" s="165" t="str">
        <f>IFERROR(+VLOOKUP(BN758,インプットシート!$B:$Z,25,0),"")</f>
        <v/>
      </c>
      <c r="BP758" s="165" t="str">
        <f>IFERROR(+VLOOKUP(BN758,インプットシート!$B:$Z,21,0),"")</f>
        <v/>
      </c>
      <c r="BQ758">
        <v>253</v>
      </c>
      <c r="BR758" s="165" t="str">
        <f t="shared" si="215"/>
        <v>3年目賃金（職員）253</v>
      </c>
      <c r="BS758" s="165" t="str">
        <f>IFERROR(+VLOOKUP(BR758,インプットシート!$B:$Z,25,0),"")</f>
        <v/>
      </c>
      <c r="BT758" s="165" t="str">
        <f>IFERROR(+VLOOKUP(BR758,インプットシート!$B:$Z,21,0),"")</f>
        <v/>
      </c>
    </row>
    <row r="759" spans="1:72">
      <c r="A759">
        <v>254</v>
      </c>
      <c r="B759" s="165" t="str">
        <f t="shared" si="198"/>
        <v>3年目謝金254</v>
      </c>
      <c r="C759" s="165" t="str">
        <f>IFERROR(+VLOOKUP(B759,インプットシート!$B:$Z,25,0),"")</f>
        <v/>
      </c>
      <c r="D759" s="165" t="str">
        <f>IFERROR(+VLOOKUP(B759,インプットシート!$B:$Z,21,0),"")</f>
        <v/>
      </c>
      <c r="E759">
        <v>254</v>
      </c>
      <c r="F759" s="165" t="str">
        <f t="shared" si="199"/>
        <v>3年目旅費254</v>
      </c>
      <c r="G759" s="165" t="str">
        <f>IFERROR(+VLOOKUP(F759,インプットシート!$B:$Z,25,0),"")</f>
        <v/>
      </c>
      <c r="H759" s="165" t="str">
        <f>IFERROR(+VLOOKUP(F759,インプットシート!$B:$Z,21,0),"")</f>
        <v/>
      </c>
      <c r="I759">
        <v>254</v>
      </c>
      <c r="J759" s="165" t="str">
        <f t="shared" si="200"/>
        <v>3年目賃金（アルバイト）254</v>
      </c>
      <c r="K759" s="165" t="str">
        <f>IFERROR(+VLOOKUP(J759,インプットシート!$B:$Z,25,0),"")</f>
        <v/>
      </c>
      <c r="L759" s="165" t="str">
        <f>IFERROR(+VLOOKUP(J759,インプットシート!$B:$Z,21,0),"")</f>
        <v/>
      </c>
      <c r="M759">
        <v>254</v>
      </c>
      <c r="N759" s="165" t="str">
        <f t="shared" si="201"/>
        <v>3年目家賃254</v>
      </c>
      <c r="O759" s="165" t="str">
        <f>IFERROR(+VLOOKUP(N759,インプットシート!$B:$Z,25,0),"")</f>
        <v/>
      </c>
      <c r="P759" s="165" t="str">
        <f>IFERROR(+VLOOKUP(N759,インプットシート!$B:$Z,21,0),"")</f>
        <v/>
      </c>
      <c r="Q759">
        <v>254</v>
      </c>
      <c r="R759" s="165" t="str">
        <f t="shared" si="202"/>
        <v>3年目光熱水費254</v>
      </c>
      <c r="S759" s="165" t="str">
        <f>IFERROR(+VLOOKUP(R759,インプットシート!$B:$Z,25,0),"")</f>
        <v/>
      </c>
      <c r="T759" s="165" t="str">
        <f>IFERROR(+VLOOKUP(R759,インプットシート!$B:$Z,21,0),"")</f>
        <v/>
      </c>
      <c r="U759">
        <v>254</v>
      </c>
      <c r="V759" s="165" t="str">
        <f t="shared" si="203"/>
        <v>3年目備品購入費254</v>
      </c>
      <c r="W759" s="165" t="str">
        <f>IFERROR(+VLOOKUP(V759,インプットシート!$B:$Z,25,0),"")</f>
        <v/>
      </c>
      <c r="X759" s="165" t="str">
        <f>IFERROR(+VLOOKUP(V759,インプットシート!$B:$Z,21,0),"")</f>
        <v/>
      </c>
      <c r="Y759">
        <v>254</v>
      </c>
      <c r="Z759" s="165" t="str">
        <f t="shared" si="204"/>
        <v>3年目消耗品費254</v>
      </c>
      <c r="AA759" s="165" t="str">
        <f>IFERROR(+VLOOKUP(Z759,インプットシート!$B:$Z,25,0),"")</f>
        <v/>
      </c>
      <c r="AB759" s="165" t="str">
        <f>IFERROR(+VLOOKUP(Z759,インプットシート!$B:$Z,21,0),"")</f>
        <v/>
      </c>
      <c r="AC759">
        <v>254</v>
      </c>
      <c r="AD759" s="165" t="str">
        <f t="shared" si="205"/>
        <v>3年目借料損料254</v>
      </c>
      <c r="AE759" s="165" t="str">
        <f>IFERROR(+VLOOKUP(AD759,インプットシート!$B:$Z,25,0),"")</f>
        <v/>
      </c>
      <c r="AF759" s="165" t="str">
        <f>IFERROR(+VLOOKUP(AD759,インプットシート!$B:$Z,21,0),"")</f>
        <v/>
      </c>
      <c r="AG759">
        <v>254</v>
      </c>
      <c r="AH759" s="165" t="str">
        <f t="shared" si="206"/>
        <v>3年目印刷製本費254</v>
      </c>
      <c r="AI759" s="165" t="str">
        <f>IFERROR(+VLOOKUP(AH759,インプットシート!$B:$Z,25,0),"")</f>
        <v/>
      </c>
      <c r="AJ759" s="165" t="str">
        <f>IFERROR(+VLOOKUP(AH759,インプットシート!$B:$Z,21,0),"")</f>
        <v/>
      </c>
      <c r="AK759">
        <v>254</v>
      </c>
      <c r="AL759" s="165" t="str">
        <f t="shared" si="207"/>
        <v>3年目通信運搬費254</v>
      </c>
      <c r="AM759" s="165" t="str">
        <f>IFERROR(+VLOOKUP(AL759,インプットシート!$B:$Z,25,0),"")</f>
        <v/>
      </c>
      <c r="AN759" s="165" t="str">
        <f>IFERROR(+VLOOKUP(AL759,インプットシート!$B:$Z,21,0),"")</f>
        <v/>
      </c>
      <c r="AO759">
        <v>254</v>
      </c>
      <c r="AP759" s="165" t="str">
        <f t="shared" si="208"/>
        <v>3年目委託費254</v>
      </c>
      <c r="AQ759" s="165" t="str">
        <f>IFERROR(+VLOOKUP(AP759,インプットシート!$B:$Z,25,0),"")</f>
        <v/>
      </c>
      <c r="AR759" s="165" t="str">
        <f>IFERROR(+VLOOKUP(AP759,インプットシート!$B:$Z,21,0),"")</f>
        <v/>
      </c>
      <c r="AS759">
        <v>254</v>
      </c>
      <c r="AT759" s="165" t="str">
        <f t="shared" si="209"/>
        <v>3年目雑役務費254</v>
      </c>
      <c r="AU759" s="165" t="str">
        <f>IFERROR(+VLOOKUP(AT759,インプットシート!$B:$Z,25,0),"")</f>
        <v/>
      </c>
      <c r="AV759" s="165" t="str">
        <f>IFERROR(+VLOOKUP(AT759,インプットシート!$B:$Z,21,0),"")</f>
        <v/>
      </c>
      <c r="AW759">
        <v>254</v>
      </c>
      <c r="AX759" s="165" t="str">
        <f t="shared" si="210"/>
        <v>3年目保険料254</v>
      </c>
      <c r="AY759" s="165" t="str">
        <f>IFERROR(+VLOOKUP(AX759,インプットシート!$B:$Z,25,0),"")</f>
        <v/>
      </c>
      <c r="AZ759" s="165" t="str">
        <f>IFERROR(+VLOOKUP(AX759,インプットシート!$B:$Z,21,0),"")</f>
        <v/>
      </c>
      <c r="BA759">
        <v>254</v>
      </c>
      <c r="BB759" s="165" t="str">
        <f t="shared" si="211"/>
        <v>3年目その他の経費254</v>
      </c>
      <c r="BC759" s="165" t="str">
        <f>IFERROR(+VLOOKUP(BB759,インプットシート!$B:$Z,25,0),"")</f>
        <v/>
      </c>
      <c r="BD759" s="165" t="str">
        <f>IFERROR(+VLOOKUP(BB759,インプットシート!$B:$Z,21,0),"")</f>
        <v/>
      </c>
      <c r="BE759">
        <v>254</v>
      </c>
      <c r="BF759" s="165" t="str">
        <f t="shared" si="212"/>
        <v>3年目参加費収入254</v>
      </c>
      <c r="BG759" s="165" t="str">
        <f>IFERROR(+VLOOKUP(BF759,インプットシート!$B:$Z,25,0),"")</f>
        <v/>
      </c>
      <c r="BH759" s="165" t="str">
        <f>IFERROR(+VLOOKUP(BF759,インプットシート!$B:$Z,21,0),"")</f>
        <v/>
      </c>
      <c r="BI759">
        <v>254</v>
      </c>
      <c r="BJ759" s="165" t="str">
        <f t="shared" si="213"/>
        <v>3年目寄付金・協賛金収入254</v>
      </c>
      <c r="BK759" s="165" t="str">
        <f>IFERROR(+VLOOKUP(BJ759,インプットシート!$B:$Z,25,0),"")</f>
        <v/>
      </c>
      <c r="BL759" s="165" t="str">
        <f>IFERROR(+VLOOKUP(BJ759,インプットシート!$B:$Z,21,0),"")</f>
        <v/>
      </c>
      <c r="BM759">
        <v>254</v>
      </c>
      <c r="BN759" s="165" t="str">
        <f t="shared" si="214"/>
        <v>3年目一般会計繰入金254</v>
      </c>
      <c r="BO759" s="165" t="str">
        <f>IFERROR(+VLOOKUP(BN759,インプットシート!$B:$Z,25,0),"")</f>
        <v/>
      </c>
      <c r="BP759" s="165" t="str">
        <f>IFERROR(+VLOOKUP(BN759,インプットシート!$B:$Z,21,0),"")</f>
        <v/>
      </c>
      <c r="BQ759">
        <v>254</v>
      </c>
      <c r="BR759" s="165" t="str">
        <f t="shared" si="215"/>
        <v>3年目賃金（職員）254</v>
      </c>
      <c r="BS759" s="165" t="str">
        <f>IFERROR(+VLOOKUP(BR759,インプットシート!$B:$Z,25,0),"")</f>
        <v/>
      </c>
      <c r="BT759" s="165" t="str">
        <f>IFERROR(+VLOOKUP(BR759,インプットシート!$B:$Z,21,0),"")</f>
        <v/>
      </c>
    </row>
    <row r="760" spans="1:72">
      <c r="A760">
        <v>255</v>
      </c>
      <c r="B760" s="165" t="str">
        <f t="shared" si="198"/>
        <v>3年目謝金255</v>
      </c>
      <c r="C760" s="165" t="str">
        <f>IFERROR(+VLOOKUP(B760,インプットシート!$B:$Z,25,0),"")</f>
        <v/>
      </c>
      <c r="D760" s="165" t="str">
        <f>IFERROR(+VLOOKUP(B760,インプットシート!$B:$Z,21,0),"")</f>
        <v/>
      </c>
      <c r="E760">
        <v>255</v>
      </c>
      <c r="F760" s="165" t="str">
        <f t="shared" si="199"/>
        <v>3年目旅費255</v>
      </c>
      <c r="G760" s="165" t="str">
        <f>IFERROR(+VLOOKUP(F760,インプットシート!$B:$Z,25,0),"")</f>
        <v/>
      </c>
      <c r="H760" s="165" t="str">
        <f>IFERROR(+VLOOKUP(F760,インプットシート!$B:$Z,21,0),"")</f>
        <v/>
      </c>
      <c r="I760">
        <v>255</v>
      </c>
      <c r="J760" s="165" t="str">
        <f t="shared" si="200"/>
        <v>3年目賃金（アルバイト）255</v>
      </c>
      <c r="K760" s="165" t="str">
        <f>IFERROR(+VLOOKUP(J760,インプットシート!$B:$Z,25,0),"")</f>
        <v/>
      </c>
      <c r="L760" s="165" t="str">
        <f>IFERROR(+VLOOKUP(J760,インプットシート!$B:$Z,21,0),"")</f>
        <v/>
      </c>
      <c r="M760">
        <v>255</v>
      </c>
      <c r="N760" s="165" t="str">
        <f t="shared" si="201"/>
        <v>3年目家賃255</v>
      </c>
      <c r="O760" s="165" t="str">
        <f>IFERROR(+VLOOKUP(N760,インプットシート!$B:$Z,25,0),"")</f>
        <v/>
      </c>
      <c r="P760" s="165" t="str">
        <f>IFERROR(+VLOOKUP(N760,インプットシート!$B:$Z,21,0),"")</f>
        <v/>
      </c>
      <c r="Q760">
        <v>255</v>
      </c>
      <c r="R760" s="165" t="str">
        <f t="shared" si="202"/>
        <v>3年目光熱水費255</v>
      </c>
      <c r="S760" s="165" t="str">
        <f>IFERROR(+VLOOKUP(R760,インプットシート!$B:$Z,25,0),"")</f>
        <v/>
      </c>
      <c r="T760" s="165" t="str">
        <f>IFERROR(+VLOOKUP(R760,インプットシート!$B:$Z,21,0),"")</f>
        <v/>
      </c>
      <c r="U760">
        <v>255</v>
      </c>
      <c r="V760" s="165" t="str">
        <f t="shared" si="203"/>
        <v>3年目備品購入費255</v>
      </c>
      <c r="W760" s="165" t="str">
        <f>IFERROR(+VLOOKUP(V760,インプットシート!$B:$Z,25,0),"")</f>
        <v/>
      </c>
      <c r="X760" s="165" t="str">
        <f>IFERROR(+VLOOKUP(V760,インプットシート!$B:$Z,21,0),"")</f>
        <v/>
      </c>
      <c r="Y760">
        <v>255</v>
      </c>
      <c r="Z760" s="165" t="str">
        <f t="shared" si="204"/>
        <v>3年目消耗品費255</v>
      </c>
      <c r="AA760" s="165" t="str">
        <f>IFERROR(+VLOOKUP(Z760,インプットシート!$B:$Z,25,0),"")</f>
        <v/>
      </c>
      <c r="AB760" s="165" t="str">
        <f>IFERROR(+VLOOKUP(Z760,インプットシート!$B:$Z,21,0),"")</f>
        <v/>
      </c>
      <c r="AC760">
        <v>255</v>
      </c>
      <c r="AD760" s="165" t="str">
        <f t="shared" si="205"/>
        <v>3年目借料損料255</v>
      </c>
      <c r="AE760" s="165" t="str">
        <f>IFERROR(+VLOOKUP(AD760,インプットシート!$B:$Z,25,0),"")</f>
        <v/>
      </c>
      <c r="AF760" s="165" t="str">
        <f>IFERROR(+VLOOKUP(AD760,インプットシート!$B:$Z,21,0),"")</f>
        <v/>
      </c>
      <c r="AG760">
        <v>255</v>
      </c>
      <c r="AH760" s="165" t="str">
        <f t="shared" si="206"/>
        <v>3年目印刷製本費255</v>
      </c>
      <c r="AI760" s="165" t="str">
        <f>IFERROR(+VLOOKUP(AH760,インプットシート!$B:$Z,25,0),"")</f>
        <v/>
      </c>
      <c r="AJ760" s="165" t="str">
        <f>IFERROR(+VLOOKUP(AH760,インプットシート!$B:$Z,21,0),"")</f>
        <v/>
      </c>
      <c r="AK760">
        <v>255</v>
      </c>
      <c r="AL760" s="165" t="str">
        <f t="shared" si="207"/>
        <v>3年目通信運搬費255</v>
      </c>
      <c r="AM760" s="165" t="str">
        <f>IFERROR(+VLOOKUP(AL760,インプットシート!$B:$Z,25,0),"")</f>
        <v/>
      </c>
      <c r="AN760" s="165" t="str">
        <f>IFERROR(+VLOOKUP(AL760,インプットシート!$B:$Z,21,0),"")</f>
        <v/>
      </c>
      <c r="AO760">
        <v>255</v>
      </c>
      <c r="AP760" s="165" t="str">
        <f t="shared" si="208"/>
        <v>3年目委託費255</v>
      </c>
      <c r="AQ760" s="165" t="str">
        <f>IFERROR(+VLOOKUP(AP760,インプットシート!$B:$Z,25,0),"")</f>
        <v/>
      </c>
      <c r="AR760" s="165" t="str">
        <f>IFERROR(+VLOOKUP(AP760,インプットシート!$B:$Z,21,0),"")</f>
        <v/>
      </c>
      <c r="AS760">
        <v>255</v>
      </c>
      <c r="AT760" s="165" t="str">
        <f t="shared" si="209"/>
        <v>3年目雑役務費255</v>
      </c>
      <c r="AU760" s="165" t="str">
        <f>IFERROR(+VLOOKUP(AT760,インプットシート!$B:$Z,25,0),"")</f>
        <v/>
      </c>
      <c r="AV760" s="165" t="str">
        <f>IFERROR(+VLOOKUP(AT760,インプットシート!$B:$Z,21,0),"")</f>
        <v/>
      </c>
      <c r="AW760">
        <v>255</v>
      </c>
      <c r="AX760" s="165" t="str">
        <f t="shared" si="210"/>
        <v>3年目保険料255</v>
      </c>
      <c r="AY760" s="165" t="str">
        <f>IFERROR(+VLOOKUP(AX760,インプットシート!$B:$Z,25,0),"")</f>
        <v/>
      </c>
      <c r="AZ760" s="165" t="str">
        <f>IFERROR(+VLOOKUP(AX760,インプットシート!$B:$Z,21,0),"")</f>
        <v/>
      </c>
      <c r="BA760">
        <v>255</v>
      </c>
      <c r="BB760" s="165" t="str">
        <f t="shared" si="211"/>
        <v>3年目その他の経費255</v>
      </c>
      <c r="BC760" s="165" t="str">
        <f>IFERROR(+VLOOKUP(BB760,インプットシート!$B:$Z,25,0),"")</f>
        <v/>
      </c>
      <c r="BD760" s="165" t="str">
        <f>IFERROR(+VLOOKUP(BB760,インプットシート!$B:$Z,21,0),"")</f>
        <v/>
      </c>
      <c r="BE760">
        <v>255</v>
      </c>
      <c r="BF760" s="165" t="str">
        <f t="shared" si="212"/>
        <v>3年目参加費収入255</v>
      </c>
      <c r="BG760" s="165" t="str">
        <f>IFERROR(+VLOOKUP(BF760,インプットシート!$B:$Z,25,0),"")</f>
        <v/>
      </c>
      <c r="BH760" s="165" t="str">
        <f>IFERROR(+VLOOKUP(BF760,インプットシート!$B:$Z,21,0),"")</f>
        <v/>
      </c>
      <c r="BI760">
        <v>255</v>
      </c>
      <c r="BJ760" s="165" t="str">
        <f t="shared" si="213"/>
        <v>3年目寄付金・協賛金収入255</v>
      </c>
      <c r="BK760" s="165" t="str">
        <f>IFERROR(+VLOOKUP(BJ760,インプットシート!$B:$Z,25,0),"")</f>
        <v/>
      </c>
      <c r="BL760" s="165" t="str">
        <f>IFERROR(+VLOOKUP(BJ760,インプットシート!$B:$Z,21,0),"")</f>
        <v/>
      </c>
      <c r="BM760">
        <v>255</v>
      </c>
      <c r="BN760" s="165" t="str">
        <f t="shared" si="214"/>
        <v>3年目一般会計繰入金255</v>
      </c>
      <c r="BO760" s="165" t="str">
        <f>IFERROR(+VLOOKUP(BN760,インプットシート!$B:$Z,25,0),"")</f>
        <v/>
      </c>
      <c r="BP760" s="165" t="str">
        <f>IFERROR(+VLOOKUP(BN760,インプットシート!$B:$Z,21,0),"")</f>
        <v/>
      </c>
      <c r="BQ760">
        <v>255</v>
      </c>
      <c r="BR760" s="165" t="str">
        <f t="shared" si="215"/>
        <v>3年目賃金（職員）255</v>
      </c>
      <c r="BS760" s="165" t="str">
        <f>IFERROR(+VLOOKUP(BR760,インプットシート!$B:$Z,25,0),"")</f>
        <v/>
      </c>
      <c r="BT760" s="165" t="str">
        <f>IFERROR(+VLOOKUP(BR760,インプットシート!$B:$Z,21,0),"")</f>
        <v/>
      </c>
    </row>
    <row r="761" spans="1:72">
      <c r="A761">
        <v>256</v>
      </c>
      <c r="B761" s="165" t="str">
        <f t="shared" si="198"/>
        <v>3年目謝金256</v>
      </c>
      <c r="C761" s="165" t="str">
        <f>IFERROR(+VLOOKUP(B761,インプットシート!$B:$Z,25,0),"")</f>
        <v/>
      </c>
      <c r="D761" s="165" t="str">
        <f>IFERROR(+VLOOKUP(B761,インプットシート!$B:$Z,21,0),"")</f>
        <v/>
      </c>
      <c r="E761">
        <v>256</v>
      </c>
      <c r="F761" s="165" t="str">
        <f t="shared" si="199"/>
        <v>3年目旅費256</v>
      </c>
      <c r="G761" s="165" t="str">
        <f>IFERROR(+VLOOKUP(F761,インプットシート!$B:$Z,25,0),"")</f>
        <v/>
      </c>
      <c r="H761" s="165" t="str">
        <f>IFERROR(+VLOOKUP(F761,インプットシート!$B:$Z,21,0),"")</f>
        <v/>
      </c>
      <c r="I761">
        <v>256</v>
      </c>
      <c r="J761" s="165" t="str">
        <f t="shared" si="200"/>
        <v>3年目賃金（アルバイト）256</v>
      </c>
      <c r="K761" s="165" t="str">
        <f>IFERROR(+VLOOKUP(J761,インプットシート!$B:$Z,25,0),"")</f>
        <v/>
      </c>
      <c r="L761" s="165" t="str">
        <f>IFERROR(+VLOOKUP(J761,インプットシート!$B:$Z,21,0),"")</f>
        <v/>
      </c>
      <c r="M761">
        <v>256</v>
      </c>
      <c r="N761" s="165" t="str">
        <f t="shared" si="201"/>
        <v>3年目家賃256</v>
      </c>
      <c r="O761" s="165" t="str">
        <f>IFERROR(+VLOOKUP(N761,インプットシート!$B:$Z,25,0),"")</f>
        <v/>
      </c>
      <c r="P761" s="165" t="str">
        <f>IFERROR(+VLOOKUP(N761,インプットシート!$B:$Z,21,0),"")</f>
        <v/>
      </c>
      <c r="Q761">
        <v>256</v>
      </c>
      <c r="R761" s="165" t="str">
        <f t="shared" si="202"/>
        <v>3年目光熱水費256</v>
      </c>
      <c r="S761" s="165" t="str">
        <f>IFERROR(+VLOOKUP(R761,インプットシート!$B:$Z,25,0),"")</f>
        <v/>
      </c>
      <c r="T761" s="165" t="str">
        <f>IFERROR(+VLOOKUP(R761,インプットシート!$B:$Z,21,0),"")</f>
        <v/>
      </c>
      <c r="U761">
        <v>256</v>
      </c>
      <c r="V761" s="165" t="str">
        <f t="shared" si="203"/>
        <v>3年目備品購入費256</v>
      </c>
      <c r="W761" s="165" t="str">
        <f>IFERROR(+VLOOKUP(V761,インプットシート!$B:$Z,25,0),"")</f>
        <v/>
      </c>
      <c r="X761" s="165" t="str">
        <f>IFERROR(+VLOOKUP(V761,インプットシート!$B:$Z,21,0),"")</f>
        <v/>
      </c>
      <c r="Y761">
        <v>256</v>
      </c>
      <c r="Z761" s="165" t="str">
        <f t="shared" si="204"/>
        <v>3年目消耗品費256</v>
      </c>
      <c r="AA761" s="165" t="str">
        <f>IFERROR(+VLOOKUP(Z761,インプットシート!$B:$Z,25,0),"")</f>
        <v/>
      </c>
      <c r="AB761" s="165" t="str">
        <f>IFERROR(+VLOOKUP(Z761,インプットシート!$B:$Z,21,0),"")</f>
        <v/>
      </c>
      <c r="AC761">
        <v>256</v>
      </c>
      <c r="AD761" s="165" t="str">
        <f t="shared" si="205"/>
        <v>3年目借料損料256</v>
      </c>
      <c r="AE761" s="165" t="str">
        <f>IFERROR(+VLOOKUP(AD761,インプットシート!$B:$Z,25,0),"")</f>
        <v/>
      </c>
      <c r="AF761" s="165" t="str">
        <f>IFERROR(+VLOOKUP(AD761,インプットシート!$B:$Z,21,0),"")</f>
        <v/>
      </c>
      <c r="AG761">
        <v>256</v>
      </c>
      <c r="AH761" s="165" t="str">
        <f t="shared" si="206"/>
        <v>3年目印刷製本費256</v>
      </c>
      <c r="AI761" s="165" t="str">
        <f>IFERROR(+VLOOKUP(AH761,インプットシート!$B:$Z,25,0),"")</f>
        <v/>
      </c>
      <c r="AJ761" s="165" t="str">
        <f>IFERROR(+VLOOKUP(AH761,インプットシート!$B:$Z,21,0),"")</f>
        <v/>
      </c>
      <c r="AK761">
        <v>256</v>
      </c>
      <c r="AL761" s="165" t="str">
        <f t="shared" si="207"/>
        <v>3年目通信運搬費256</v>
      </c>
      <c r="AM761" s="165" t="str">
        <f>IFERROR(+VLOOKUP(AL761,インプットシート!$B:$Z,25,0),"")</f>
        <v/>
      </c>
      <c r="AN761" s="165" t="str">
        <f>IFERROR(+VLOOKUP(AL761,インプットシート!$B:$Z,21,0),"")</f>
        <v/>
      </c>
      <c r="AO761">
        <v>256</v>
      </c>
      <c r="AP761" s="165" t="str">
        <f t="shared" si="208"/>
        <v>3年目委託費256</v>
      </c>
      <c r="AQ761" s="165" t="str">
        <f>IFERROR(+VLOOKUP(AP761,インプットシート!$B:$Z,25,0),"")</f>
        <v/>
      </c>
      <c r="AR761" s="165" t="str">
        <f>IFERROR(+VLOOKUP(AP761,インプットシート!$B:$Z,21,0),"")</f>
        <v/>
      </c>
      <c r="AS761">
        <v>256</v>
      </c>
      <c r="AT761" s="165" t="str">
        <f t="shared" si="209"/>
        <v>3年目雑役務費256</v>
      </c>
      <c r="AU761" s="165" t="str">
        <f>IFERROR(+VLOOKUP(AT761,インプットシート!$B:$Z,25,0),"")</f>
        <v/>
      </c>
      <c r="AV761" s="165" t="str">
        <f>IFERROR(+VLOOKUP(AT761,インプットシート!$B:$Z,21,0),"")</f>
        <v/>
      </c>
      <c r="AW761">
        <v>256</v>
      </c>
      <c r="AX761" s="165" t="str">
        <f t="shared" si="210"/>
        <v>3年目保険料256</v>
      </c>
      <c r="AY761" s="165" t="str">
        <f>IFERROR(+VLOOKUP(AX761,インプットシート!$B:$Z,25,0),"")</f>
        <v/>
      </c>
      <c r="AZ761" s="165" t="str">
        <f>IFERROR(+VLOOKUP(AX761,インプットシート!$B:$Z,21,0),"")</f>
        <v/>
      </c>
      <c r="BA761">
        <v>256</v>
      </c>
      <c r="BB761" s="165" t="str">
        <f t="shared" si="211"/>
        <v>3年目その他の経費256</v>
      </c>
      <c r="BC761" s="165" t="str">
        <f>IFERROR(+VLOOKUP(BB761,インプットシート!$B:$Z,25,0),"")</f>
        <v/>
      </c>
      <c r="BD761" s="165" t="str">
        <f>IFERROR(+VLOOKUP(BB761,インプットシート!$B:$Z,21,0),"")</f>
        <v/>
      </c>
      <c r="BE761">
        <v>256</v>
      </c>
      <c r="BF761" s="165" t="str">
        <f t="shared" si="212"/>
        <v>3年目参加費収入256</v>
      </c>
      <c r="BG761" s="165" t="str">
        <f>IFERROR(+VLOOKUP(BF761,インプットシート!$B:$Z,25,0),"")</f>
        <v/>
      </c>
      <c r="BH761" s="165" t="str">
        <f>IFERROR(+VLOOKUP(BF761,インプットシート!$B:$Z,21,0),"")</f>
        <v/>
      </c>
      <c r="BI761">
        <v>256</v>
      </c>
      <c r="BJ761" s="165" t="str">
        <f t="shared" si="213"/>
        <v>3年目寄付金・協賛金収入256</v>
      </c>
      <c r="BK761" s="165" t="str">
        <f>IFERROR(+VLOOKUP(BJ761,インプットシート!$B:$Z,25,0),"")</f>
        <v/>
      </c>
      <c r="BL761" s="165" t="str">
        <f>IFERROR(+VLOOKUP(BJ761,インプットシート!$B:$Z,21,0),"")</f>
        <v/>
      </c>
      <c r="BM761">
        <v>256</v>
      </c>
      <c r="BN761" s="165" t="str">
        <f t="shared" si="214"/>
        <v>3年目一般会計繰入金256</v>
      </c>
      <c r="BO761" s="165" t="str">
        <f>IFERROR(+VLOOKUP(BN761,インプットシート!$B:$Z,25,0),"")</f>
        <v/>
      </c>
      <c r="BP761" s="165" t="str">
        <f>IFERROR(+VLOOKUP(BN761,インプットシート!$B:$Z,21,0),"")</f>
        <v/>
      </c>
      <c r="BQ761">
        <v>256</v>
      </c>
      <c r="BR761" s="165" t="str">
        <f t="shared" si="215"/>
        <v>3年目賃金（職員）256</v>
      </c>
      <c r="BS761" s="165" t="str">
        <f>IFERROR(+VLOOKUP(BR761,インプットシート!$B:$Z,25,0),"")</f>
        <v/>
      </c>
      <c r="BT761" s="165" t="str">
        <f>IFERROR(+VLOOKUP(BR761,インプットシート!$B:$Z,21,0),"")</f>
        <v/>
      </c>
    </row>
    <row r="762" spans="1:72">
      <c r="A762">
        <v>257</v>
      </c>
      <c r="B762" s="165" t="str">
        <f t="shared" ref="B762:B803" si="216">A$505&amp;B$1&amp;A762</f>
        <v>3年目謝金257</v>
      </c>
      <c r="C762" s="165" t="str">
        <f>IFERROR(+VLOOKUP(B762,インプットシート!$B:$Z,25,0),"")</f>
        <v/>
      </c>
      <c r="D762" s="165" t="str">
        <f>IFERROR(+VLOOKUP(B762,インプットシート!$B:$Z,21,0),"")</f>
        <v/>
      </c>
      <c r="E762">
        <v>257</v>
      </c>
      <c r="F762" s="165" t="str">
        <f t="shared" ref="F762:F803" si="217">E$505&amp;F$1&amp;E762</f>
        <v>3年目旅費257</v>
      </c>
      <c r="G762" s="165" t="str">
        <f>IFERROR(+VLOOKUP(F762,インプットシート!$B:$Z,25,0),"")</f>
        <v/>
      </c>
      <c r="H762" s="165" t="str">
        <f>IFERROR(+VLOOKUP(F762,インプットシート!$B:$Z,21,0),"")</f>
        <v/>
      </c>
      <c r="I762">
        <v>257</v>
      </c>
      <c r="J762" s="165" t="str">
        <f t="shared" ref="J762:J803" si="218">I$505&amp;J$1&amp;I762</f>
        <v>3年目賃金（アルバイト）257</v>
      </c>
      <c r="K762" s="165" t="str">
        <f>IFERROR(+VLOOKUP(J762,インプットシート!$B:$Z,25,0),"")</f>
        <v/>
      </c>
      <c r="L762" s="165" t="str">
        <f>IFERROR(+VLOOKUP(J762,インプットシート!$B:$Z,21,0),"")</f>
        <v/>
      </c>
      <c r="M762">
        <v>257</v>
      </c>
      <c r="N762" s="165" t="str">
        <f t="shared" ref="N762:N803" si="219">M$505&amp;N$1&amp;M762</f>
        <v>3年目家賃257</v>
      </c>
      <c r="O762" s="165" t="str">
        <f>IFERROR(+VLOOKUP(N762,インプットシート!$B:$Z,25,0),"")</f>
        <v/>
      </c>
      <c r="P762" s="165" t="str">
        <f>IFERROR(+VLOOKUP(N762,インプットシート!$B:$Z,21,0),"")</f>
        <v/>
      </c>
      <c r="Q762">
        <v>257</v>
      </c>
      <c r="R762" s="165" t="str">
        <f t="shared" ref="R762:R803" si="220">Q$505&amp;R$1&amp;Q762</f>
        <v>3年目光熱水費257</v>
      </c>
      <c r="S762" s="165" t="str">
        <f>IFERROR(+VLOOKUP(R762,インプットシート!$B:$Z,25,0),"")</f>
        <v/>
      </c>
      <c r="T762" s="165" t="str">
        <f>IFERROR(+VLOOKUP(R762,インプットシート!$B:$Z,21,0),"")</f>
        <v/>
      </c>
      <c r="U762">
        <v>257</v>
      </c>
      <c r="V762" s="165" t="str">
        <f t="shared" ref="V762:V803" si="221">U$505&amp;V$1&amp;U762</f>
        <v>3年目備品購入費257</v>
      </c>
      <c r="W762" s="165" t="str">
        <f>IFERROR(+VLOOKUP(V762,インプットシート!$B:$Z,25,0),"")</f>
        <v/>
      </c>
      <c r="X762" s="165" t="str">
        <f>IFERROR(+VLOOKUP(V762,インプットシート!$B:$Z,21,0),"")</f>
        <v/>
      </c>
      <c r="Y762">
        <v>257</v>
      </c>
      <c r="Z762" s="165" t="str">
        <f t="shared" ref="Z762:Z803" si="222">Y$505&amp;Z$1&amp;Y762</f>
        <v>3年目消耗品費257</v>
      </c>
      <c r="AA762" s="165" t="str">
        <f>IFERROR(+VLOOKUP(Z762,インプットシート!$B:$Z,25,0),"")</f>
        <v/>
      </c>
      <c r="AB762" s="165" t="str">
        <f>IFERROR(+VLOOKUP(Z762,インプットシート!$B:$Z,21,0),"")</f>
        <v/>
      </c>
      <c r="AC762">
        <v>257</v>
      </c>
      <c r="AD762" s="165" t="str">
        <f t="shared" ref="AD762:AD803" si="223">AC$505&amp;AD$1&amp;AC762</f>
        <v>3年目借料損料257</v>
      </c>
      <c r="AE762" s="165" t="str">
        <f>IFERROR(+VLOOKUP(AD762,インプットシート!$B:$Z,25,0),"")</f>
        <v/>
      </c>
      <c r="AF762" s="165" t="str">
        <f>IFERROR(+VLOOKUP(AD762,インプットシート!$B:$Z,21,0),"")</f>
        <v/>
      </c>
      <c r="AG762">
        <v>257</v>
      </c>
      <c r="AH762" s="165" t="str">
        <f t="shared" ref="AH762:AH803" si="224">AG$505&amp;AH$1&amp;AG762</f>
        <v>3年目印刷製本費257</v>
      </c>
      <c r="AI762" s="165" t="str">
        <f>IFERROR(+VLOOKUP(AH762,インプットシート!$B:$Z,25,0),"")</f>
        <v/>
      </c>
      <c r="AJ762" s="165" t="str">
        <f>IFERROR(+VLOOKUP(AH762,インプットシート!$B:$Z,21,0),"")</f>
        <v/>
      </c>
      <c r="AK762">
        <v>257</v>
      </c>
      <c r="AL762" s="165" t="str">
        <f t="shared" ref="AL762:AL803" si="225">AK$505&amp;AL$1&amp;AK762</f>
        <v>3年目通信運搬費257</v>
      </c>
      <c r="AM762" s="165" t="str">
        <f>IFERROR(+VLOOKUP(AL762,インプットシート!$B:$Z,25,0),"")</f>
        <v/>
      </c>
      <c r="AN762" s="165" t="str">
        <f>IFERROR(+VLOOKUP(AL762,インプットシート!$B:$Z,21,0),"")</f>
        <v/>
      </c>
      <c r="AO762">
        <v>257</v>
      </c>
      <c r="AP762" s="165" t="str">
        <f t="shared" ref="AP762:AP803" si="226">AO$505&amp;AP$1&amp;AO762</f>
        <v>3年目委託費257</v>
      </c>
      <c r="AQ762" s="165" t="str">
        <f>IFERROR(+VLOOKUP(AP762,インプットシート!$B:$Z,25,0),"")</f>
        <v/>
      </c>
      <c r="AR762" s="165" t="str">
        <f>IFERROR(+VLOOKUP(AP762,インプットシート!$B:$Z,21,0),"")</f>
        <v/>
      </c>
      <c r="AS762">
        <v>257</v>
      </c>
      <c r="AT762" s="165" t="str">
        <f t="shared" ref="AT762:AT803" si="227">AS$505&amp;AT$1&amp;AS762</f>
        <v>3年目雑役務費257</v>
      </c>
      <c r="AU762" s="165" t="str">
        <f>IFERROR(+VLOOKUP(AT762,インプットシート!$B:$Z,25,0),"")</f>
        <v/>
      </c>
      <c r="AV762" s="165" t="str">
        <f>IFERROR(+VLOOKUP(AT762,インプットシート!$B:$Z,21,0),"")</f>
        <v/>
      </c>
      <c r="AW762">
        <v>257</v>
      </c>
      <c r="AX762" s="165" t="str">
        <f t="shared" ref="AX762:AX803" si="228">AW$505&amp;AX$1&amp;AW762</f>
        <v>3年目保険料257</v>
      </c>
      <c r="AY762" s="165" t="str">
        <f>IFERROR(+VLOOKUP(AX762,インプットシート!$B:$Z,25,0),"")</f>
        <v/>
      </c>
      <c r="AZ762" s="165" t="str">
        <f>IFERROR(+VLOOKUP(AX762,インプットシート!$B:$Z,21,0),"")</f>
        <v/>
      </c>
      <c r="BA762">
        <v>257</v>
      </c>
      <c r="BB762" s="165" t="str">
        <f t="shared" ref="BB762:BB803" si="229">BA$505&amp;BB$1&amp;BA762</f>
        <v>3年目その他の経費257</v>
      </c>
      <c r="BC762" s="165" t="str">
        <f>IFERROR(+VLOOKUP(BB762,インプットシート!$B:$Z,25,0),"")</f>
        <v/>
      </c>
      <c r="BD762" s="165" t="str">
        <f>IFERROR(+VLOOKUP(BB762,インプットシート!$B:$Z,21,0),"")</f>
        <v/>
      </c>
      <c r="BE762">
        <v>257</v>
      </c>
      <c r="BF762" s="165" t="str">
        <f t="shared" ref="BF762:BF803" si="230">BE$505&amp;BF$1&amp;BE762</f>
        <v>3年目参加費収入257</v>
      </c>
      <c r="BG762" s="165" t="str">
        <f>IFERROR(+VLOOKUP(BF762,インプットシート!$B:$Z,25,0),"")</f>
        <v/>
      </c>
      <c r="BH762" s="165" t="str">
        <f>IFERROR(+VLOOKUP(BF762,インプットシート!$B:$Z,21,0),"")</f>
        <v/>
      </c>
      <c r="BI762">
        <v>257</v>
      </c>
      <c r="BJ762" s="165" t="str">
        <f t="shared" ref="BJ762:BJ803" si="231">BI$505&amp;BJ$1&amp;BI762</f>
        <v>3年目寄付金・協賛金収入257</v>
      </c>
      <c r="BK762" s="165" t="str">
        <f>IFERROR(+VLOOKUP(BJ762,インプットシート!$B:$Z,25,0),"")</f>
        <v/>
      </c>
      <c r="BL762" s="165" t="str">
        <f>IFERROR(+VLOOKUP(BJ762,インプットシート!$B:$Z,21,0),"")</f>
        <v/>
      </c>
      <c r="BM762">
        <v>257</v>
      </c>
      <c r="BN762" s="165" t="str">
        <f t="shared" ref="BN762:BN803" si="232">BM$505&amp;BN$1&amp;BM762</f>
        <v>3年目一般会計繰入金257</v>
      </c>
      <c r="BO762" s="165" t="str">
        <f>IFERROR(+VLOOKUP(BN762,インプットシート!$B:$Z,25,0),"")</f>
        <v/>
      </c>
      <c r="BP762" s="165" t="str">
        <f>IFERROR(+VLOOKUP(BN762,インプットシート!$B:$Z,21,0),"")</f>
        <v/>
      </c>
      <c r="BQ762">
        <v>257</v>
      </c>
      <c r="BR762" s="165" t="str">
        <f t="shared" ref="BR762:BR803" si="233">BQ$505&amp;BR$1&amp;BQ762</f>
        <v>3年目賃金（職員）257</v>
      </c>
      <c r="BS762" s="165" t="str">
        <f>IFERROR(+VLOOKUP(BR762,インプットシート!$B:$Z,25,0),"")</f>
        <v/>
      </c>
      <c r="BT762" s="165" t="str">
        <f>IFERROR(+VLOOKUP(BR762,インプットシート!$B:$Z,21,0),"")</f>
        <v/>
      </c>
    </row>
    <row r="763" spans="1:72">
      <c r="A763">
        <v>258</v>
      </c>
      <c r="B763" s="165" t="str">
        <f t="shared" si="216"/>
        <v>3年目謝金258</v>
      </c>
      <c r="C763" s="165" t="str">
        <f>IFERROR(+VLOOKUP(B763,インプットシート!$B:$Z,25,0),"")</f>
        <v/>
      </c>
      <c r="D763" s="165" t="str">
        <f>IFERROR(+VLOOKUP(B763,インプットシート!$B:$Z,21,0),"")</f>
        <v/>
      </c>
      <c r="E763">
        <v>258</v>
      </c>
      <c r="F763" s="165" t="str">
        <f t="shared" si="217"/>
        <v>3年目旅費258</v>
      </c>
      <c r="G763" s="165" t="str">
        <f>IFERROR(+VLOOKUP(F763,インプットシート!$B:$Z,25,0),"")</f>
        <v/>
      </c>
      <c r="H763" s="165" t="str">
        <f>IFERROR(+VLOOKUP(F763,インプットシート!$B:$Z,21,0),"")</f>
        <v/>
      </c>
      <c r="I763">
        <v>258</v>
      </c>
      <c r="J763" s="165" t="str">
        <f t="shared" si="218"/>
        <v>3年目賃金（アルバイト）258</v>
      </c>
      <c r="K763" s="165" t="str">
        <f>IFERROR(+VLOOKUP(J763,インプットシート!$B:$Z,25,0),"")</f>
        <v/>
      </c>
      <c r="L763" s="165" t="str">
        <f>IFERROR(+VLOOKUP(J763,インプットシート!$B:$Z,21,0),"")</f>
        <v/>
      </c>
      <c r="M763">
        <v>258</v>
      </c>
      <c r="N763" s="165" t="str">
        <f t="shared" si="219"/>
        <v>3年目家賃258</v>
      </c>
      <c r="O763" s="165" t="str">
        <f>IFERROR(+VLOOKUP(N763,インプットシート!$B:$Z,25,0),"")</f>
        <v/>
      </c>
      <c r="P763" s="165" t="str">
        <f>IFERROR(+VLOOKUP(N763,インプットシート!$B:$Z,21,0),"")</f>
        <v/>
      </c>
      <c r="Q763">
        <v>258</v>
      </c>
      <c r="R763" s="165" t="str">
        <f t="shared" si="220"/>
        <v>3年目光熱水費258</v>
      </c>
      <c r="S763" s="165" t="str">
        <f>IFERROR(+VLOOKUP(R763,インプットシート!$B:$Z,25,0),"")</f>
        <v/>
      </c>
      <c r="T763" s="165" t="str">
        <f>IFERROR(+VLOOKUP(R763,インプットシート!$B:$Z,21,0),"")</f>
        <v/>
      </c>
      <c r="U763">
        <v>258</v>
      </c>
      <c r="V763" s="165" t="str">
        <f t="shared" si="221"/>
        <v>3年目備品購入費258</v>
      </c>
      <c r="W763" s="165" t="str">
        <f>IFERROR(+VLOOKUP(V763,インプットシート!$B:$Z,25,0),"")</f>
        <v/>
      </c>
      <c r="X763" s="165" t="str">
        <f>IFERROR(+VLOOKUP(V763,インプットシート!$B:$Z,21,0),"")</f>
        <v/>
      </c>
      <c r="Y763">
        <v>258</v>
      </c>
      <c r="Z763" s="165" t="str">
        <f t="shared" si="222"/>
        <v>3年目消耗品費258</v>
      </c>
      <c r="AA763" s="165" t="str">
        <f>IFERROR(+VLOOKUP(Z763,インプットシート!$B:$Z,25,0),"")</f>
        <v/>
      </c>
      <c r="AB763" s="165" t="str">
        <f>IFERROR(+VLOOKUP(Z763,インプットシート!$B:$Z,21,0),"")</f>
        <v/>
      </c>
      <c r="AC763">
        <v>258</v>
      </c>
      <c r="AD763" s="165" t="str">
        <f t="shared" si="223"/>
        <v>3年目借料損料258</v>
      </c>
      <c r="AE763" s="165" t="str">
        <f>IFERROR(+VLOOKUP(AD763,インプットシート!$B:$Z,25,0),"")</f>
        <v/>
      </c>
      <c r="AF763" s="165" t="str">
        <f>IFERROR(+VLOOKUP(AD763,インプットシート!$B:$Z,21,0),"")</f>
        <v/>
      </c>
      <c r="AG763">
        <v>258</v>
      </c>
      <c r="AH763" s="165" t="str">
        <f t="shared" si="224"/>
        <v>3年目印刷製本費258</v>
      </c>
      <c r="AI763" s="165" t="str">
        <f>IFERROR(+VLOOKUP(AH763,インプットシート!$B:$Z,25,0),"")</f>
        <v/>
      </c>
      <c r="AJ763" s="165" t="str">
        <f>IFERROR(+VLOOKUP(AH763,インプットシート!$B:$Z,21,0),"")</f>
        <v/>
      </c>
      <c r="AK763">
        <v>258</v>
      </c>
      <c r="AL763" s="165" t="str">
        <f t="shared" si="225"/>
        <v>3年目通信運搬費258</v>
      </c>
      <c r="AM763" s="165" t="str">
        <f>IFERROR(+VLOOKUP(AL763,インプットシート!$B:$Z,25,0),"")</f>
        <v/>
      </c>
      <c r="AN763" s="165" t="str">
        <f>IFERROR(+VLOOKUP(AL763,インプットシート!$B:$Z,21,0),"")</f>
        <v/>
      </c>
      <c r="AO763">
        <v>258</v>
      </c>
      <c r="AP763" s="165" t="str">
        <f t="shared" si="226"/>
        <v>3年目委託費258</v>
      </c>
      <c r="AQ763" s="165" t="str">
        <f>IFERROR(+VLOOKUP(AP763,インプットシート!$B:$Z,25,0),"")</f>
        <v/>
      </c>
      <c r="AR763" s="165" t="str">
        <f>IFERROR(+VLOOKUP(AP763,インプットシート!$B:$Z,21,0),"")</f>
        <v/>
      </c>
      <c r="AS763">
        <v>258</v>
      </c>
      <c r="AT763" s="165" t="str">
        <f t="shared" si="227"/>
        <v>3年目雑役務費258</v>
      </c>
      <c r="AU763" s="165" t="str">
        <f>IFERROR(+VLOOKUP(AT763,インプットシート!$B:$Z,25,0),"")</f>
        <v/>
      </c>
      <c r="AV763" s="165" t="str">
        <f>IFERROR(+VLOOKUP(AT763,インプットシート!$B:$Z,21,0),"")</f>
        <v/>
      </c>
      <c r="AW763">
        <v>258</v>
      </c>
      <c r="AX763" s="165" t="str">
        <f t="shared" si="228"/>
        <v>3年目保険料258</v>
      </c>
      <c r="AY763" s="165" t="str">
        <f>IFERROR(+VLOOKUP(AX763,インプットシート!$B:$Z,25,0),"")</f>
        <v/>
      </c>
      <c r="AZ763" s="165" t="str">
        <f>IFERROR(+VLOOKUP(AX763,インプットシート!$B:$Z,21,0),"")</f>
        <v/>
      </c>
      <c r="BA763">
        <v>258</v>
      </c>
      <c r="BB763" s="165" t="str">
        <f t="shared" si="229"/>
        <v>3年目その他の経費258</v>
      </c>
      <c r="BC763" s="165" t="str">
        <f>IFERROR(+VLOOKUP(BB763,インプットシート!$B:$Z,25,0),"")</f>
        <v/>
      </c>
      <c r="BD763" s="165" t="str">
        <f>IFERROR(+VLOOKUP(BB763,インプットシート!$B:$Z,21,0),"")</f>
        <v/>
      </c>
      <c r="BE763">
        <v>258</v>
      </c>
      <c r="BF763" s="165" t="str">
        <f t="shared" si="230"/>
        <v>3年目参加費収入258</v>
      </c>
      <c r="BG763" s="165" t="str">
        <f>IFERROR(+VLOOKUP(BF763,インプットシート!$B:$Z,25,0),"")</f>
        <v/>
      </c>
      <c r="BH763" s="165" t="str">
        <f>IFERROR(+VLOOKUP(BF763,インプットシート!$B:$Z,21,0),"")</f>
        <v/>
      </c>
      <c r="BI763">
        <v>258</v>
      </c>
      <c r="BJ763" s="165" t="str">
        <f t="shared" si="231"/>
        <v>3年目寄付金・協賛金収入258</v>
      </c>
      <c r="BK763" s="165" t="str">
        <f>IFERROR(+VLOOKUP(BJ763,インプットシート!$B:$Z,25,0),"")</f>
        <v/>
      </c>
      <c r="BL763" s="165" t="str">
        <f>IFERROR(+VLOOKUP(BJ763,インプットシート!$B:$Z,21,0),"")</f>
        <v/>
      </c>
      <c r="BM763">
        <v>258</v>
      </c>
      <c r="BN763" s="165" t="str">
        <f t="shared" si="232"/>
        <v>3年目一般会計繰入金258</v>
      </c>
      <c r="BO763" s="165" t="str">
        <f>IFERROR(+VLOOKUP(BN763,インプットシート!$B:$Z,25,0),"")</f>
        <v/>
      </c>
      <c r="BP763" s="165" t="str">
        <f>IFERROR(+VLOOKUP(BN763,インプットシート!$B:$Z,21,0),"")</f>
        <v/>
      </c>
      <c r="BQ763">
        <v>258</v>
      </c>
      <c r="BR763" s="165" t="str">
        <f t="shared" si="233"/>
        <v>3年目賃金（職員）258</v>
      </c>
      <c r="BS763" s="165" t="str">
        <f>IFERROR(+VLOOKUP(BR763,インプットシート!$B:$Z,25,0),"")</f>
        <v/>
      </c>
      <c r="BT763" s="165" t="str">
        <f>IFERROR(+VLOOKUP(BR763,インプットシート!$B:$Z,21,0),"")</f>
        <v/>
      </c>
    </row>
    <row r="764" spans="1:72">
      <c r="A764">
        <v>259</v>
      </c>
      <c r="B764" s="165" t="str">
        <f t="shared" si="216"/>
        <v>3年目謝金259</v>
      </c>
      <c r="C764" s="165" t="str">
        <f>IFERROR(+VLOOKUP(B764,インプットシート!$B:$Z,25,0),"")</f>
        <v/>
      </c>
      <c r="D764" s="165" t="str">
        <f>IFERROR(+VLOOKUP(B764,インプットシート!$B:$Z,21,0),"")</f>
        <v/>
      </c>
      <c r="E764">
        <v>259</v>
      </c>
      <c r="F764" s="165" t="str">
        <f t="shared" si="217"/>
        <v>3年目旅費259</v>
      </c>
      <c r="G764" s="165" t="str">
        <f>IFERROR(+VLOOKUP(F764,インプットシート!$B:$Z,25,0),"")</f>
        <v/>
      </c>
      <c r="H764" s="165" t="str">
        <f>IFERROR(+VLOOKUP(F764,インプットシート!$B:$Z,21,0),"")</f>
        <v/>
      </c>
      <c r="I764">
        <v>259</v>
      </c>
      <c r="J764" s="165" t="str">
        <f t="shared" si="218"/>
        <v>3年目賃金（アルバイト）259</v>
      </c>
      <c r="K764" s="165" t="str">
        <f>IFERROR(+VLOOKUP(J764,インプットシート!$B:$Z,25,0),"")</f>
        <v/>
      </c>
      <c r="L764" s="165" t="str">
        <f>IFERROR(+VLOOKUP(J764,インプットシート!$B:$Z,21,0),"")</f>
        <v/>
      </c>
      <c r="M764">
        <v>259</v>
      </c>
      <c r="N764" s="165" t="str">
        <f t="shared" si="219"/>
        <v>3年目家賃259</v>
      </c>
      <c r="O764" s="165" t="str">
        <f>IFERROR(+VLOOKUP(N764,インプットシート!$B:$Z,25,0),"")</f>
        <v/>
      </c>
      <c r="P764" s="165" t="str">
        <f>IFERROR(+VLOOKUP(N764,インプットシート!$B:$Z,21,0),"")</f>
        <v/>
      </c>
      <c r="Q764">
        <v>259</v>
      </c>
      <c r="R764" s="165" t="str">
        <f t="shared" si="220"/>
        <v>3年目光熱水費259</v>
      </c>
      <c r="S764" s="165" t="str">
        <f>IFERROR(+VLOOKUP(R764,インプットシート!$B:$Z,25,0),"")</f>
        <v/>
      </c>
      <c r="T764" s="165" t="str">
        <f>IFERROR(+VLOOKUP(R764,インプットシート!$B:$Z,21,0),"")</f>
        <v/>
      </c>
      <c r="U764">
        <v>259</v>
      </c>
      <c r="V764" s="165" t="str">
        <f t="shared" si="221"/>
        <v>3年目備品購入費259</v>
      </c>
      <c r="W764" s="165" t="str">
        <f>IFERROR(+VLOOKUP(V764,インプットシート!$B:$Z,25,0),"")</f>
        <v/>
      </c>
      <c r="X764" s="165" t="str">
        <f>IFERROR(+VLOOKUP(V764,インプットシート!$B:$Z,21,0),"")</f>
        <v/>
      </c>
      <c r="Y764">
        <v>259</v>
      </c>
      <c r="Z764" s="165" t="str">
        <f t="shared" si="222"/>
        <v>3年目消耗品費259</v>
      </c>
      <c r="AA764" s="165" t="str">
        <f>IFERROR(+VLOOKUP(Z764,インプットシート!$B:$Z,25,0),"")</f>
        <v/>
      </c>
      <c r="AB764" s="165" t="str">
        <f>IFERROR(+VLOOKUP(Z764,インプットシート!$B:$Z,21,0),"")</f>
        <v/>
      </c>
      <c r="AC764">
        <v>259</v>
      </c>
      <c r="AD764" s="165" t="str">
        <f t="shared" si="223"/>
        <v>3年目借料損料259</v>
      </c>
      <c r="AE764" s="165" t="str">
        <f>IFERROR(+VLOOKUP(AD764,インプットシート!$B:$Z,25,0),"")</f>
        <v/>
      </c>
      <c r="AF764" s="165" t="str">
        <f>IFERROR(+VLOOKUP(AD764,インプットシート!$B:$Z,21,0),"")</f>
        <v/>
      </c>
      <c r="AG764">
        <v>259</v>
      </c>
      <c r="AH764" s="165" t="str">
        <f t="shared" si="224"/>
        <v>3年目印刷製本費259</v>
      </c>
      <c r="AI764" s="165" t="str">
        <f>IFERROR(+VLOOKUP(AH764,インプットシート!$B:$Z,25,0),"")</f>
        <v/>
      </c>
      <c r="AJ764" s="165" t="str">
        <f>IFERROR(+VLOOKUP(AH764,インプットシート!$B:$Z,21,0),"")</f>
        <v/>
      </c>
      <c r="AK764">
        <v>259</v>
      </c>
      <c r="AL764" s="165" t="str">
        <f t="shared" si="225"/>
        <v>3年目通信運搬費259</v>
      </c>
      <c r="AM764" s="165" t="str">
        <f>IFERROR(+VLOOKUP(AL764,インプットシート!$B:$Z,25,0),"")</f>
        <v/>
      </c>
      <c r="AN764" s="165" t="str">
        <f>IFERROR(+VLOOKUP(AL764,インプットシート!$B:$Z,21,0),"")</f>
        <v/>
      </c>
      <c r="AO764">
        <v>259</v>
      </c>
      <c r="AP764" s="165" t="str">
        <f t="shared" si="226"/>
        <v>3年目委託費259</v>
      </c>
      <c r="AQ764" s="165" t="str">
        <f>IFERROR(+VLOOKUP(AP764,インプットシート!$B:$Z,25,0),"")</f>
        <v/>
      </c>
      <c r="AR764" s="165" t="str">
        <f>IFERROR(+VLOOKUP(AP764,インプットシート!$B:$Z,21,0),"")</f>
        <v/>
      </c>
      <c r="AS764">
        <v>259</v>
      </c>
      <c r="AT764" s="165" t="str">
        <f t="shared" si="227"/>
        <v>3年目雑役務費259</v>
      </c>
      <c r="AU764" s="165" t="str">
        <f>IFERROR(+VLOOKUP(AT764,インプットシート!$B:$Z,25,0),"")</f>
        <v/>
      </c>
      <c r="AV764" s="165" t="str">
        <f>IFERROR(+VLOOKUP(AT764,インプットシート!$B:$Z,21,0),"")</f>
        <v/>
      </c>
      <c r="AW764">
        <v>259</v>
      </c>
      <c r="AX764" s="165" t="str">
        <f t="shared" si="228"/>
        <v>3年目保険料259</v>
      </c>
      <c r="AY764" s="165" t="str">
        <f>IFERROR(+VLOOKUP(AX764,インプットシート!$B:$Z,25,0),"")</f>
        <v/>
      </c>
      <c r="AZ764" s="165" t="str">
        <f>IFERROR(+VLOOKUP(AX764,インプットシート!$B:$Z,21,0),"")</f>
        <v/>
      </c>
      <c r="BA764">
        <v>259</v>
      </c>
      <c r="BB764" s="165" t="str">
        <f t="shared" si="229"/>
        <v>3年目その他の経費259</v>
      </c>
      <c r="BC764" s="165" t="str">
        <f>IFERROR(+VLOOKUP(BB764,インプットシート!$B:$Z,25,0),"")</f>
        <v/>
      </c>
      <c r="BD764" s="165" t="str">
        <f>IFERROR(+VLOOKUP(BB764,インプットシート!$B:$Z,21,0),"")</f>
        <v/>
      </c>
      <c r="BE764">
        <v>259</v>
      </c>
      <c r="BF764" s="165" t="str">
        <f t="shared" si="230"/>
        <v>3年目参加費収入259</v>
      </c>
      <c r="BG764" s="165" t="str">
        <f>IFERROR(+VLOOKUP(BF764,インプットシート!$B:$Z,25,0),"")</f>
        <v/>
      </c>
      <c r="BH764" s="165" t="str">
        <f>IFERROR(+VLOOKUP(BF764,インプットシート!$B:$Z,21,0),"")</f>
        <v/>
      </c>
      <c r="BI764">
        <v>259</v>
      </c>
      <c r="BJ764" s="165" t="str">
        <f t="shared" si="231"/>
        <v>3年目寄付金・協賛金収入259</v>
      </c>
      <c r="BK764" s="165" t="str">
        <f>IFERROR(+VLOOKUP(BJ764,インプットシート!$B:$Z,25,0),"")</f>
        <v/>
      </c>
      <c r="BL764" s="165" t="str">
        <f>IFERROR(+VLOOKUP(BJ764,インプットシート!$B:$Z,21,0),"")</f>
        <v/>
      </c>
      <c r="BM764">
        <v>259</v>
      </c>
      <c r="BN764" s="165" t="str">
        <f t="shared" si="232"/>
        <v>3年目一般会計繰入金259</v>
      </c>
      <c r="BO764" s="165" t="str">
        <f>IFERROR(+VLOOKUP(BN764,インプットシート!$B:$Z,25,0),"")</f>
        <v/>
      </c>
      <c r="BP764" s="165" t="str">
        <f>IFERROR(+VLOOKUP(BN764,インプットシート!$B:$Z,21,0),"")</f>
        <v/>
      </c>
      <c r="BQ764">
        <v>259</v>
      </c>
      <c r="BR764" s="165" t="str">
        <f t="shared" si="233"/>
        <v>3年目賃金（職員）259</v>
      </c>
      <c r="BS764" s="165" t="str">
        <f>IFERROR(+VLOOKUP(BR764,インプットシート!$B:$Z,25,0),"")</f>
        <v/>
      </c>
      <c r="BT764" s="165" t="str">
        <f>IFERROR(+VLOOKUP(BR764,インプットシート!$B:$Z,21,0),"")</f>
        <v/>
      </c>
    </row>
    <row r="765" spans="1:72">
      <c r="A765">
        <v>260</v>
      </c>
      <c r="B765" s="165" t="str">
        <f t="shared" si="216"/>
        <v>3年目謝金260</v>
      </c>
      <c r="C765" s="165" t="str">
        <f>IFERROR(+VLOOKUP(B765,インプットシート!$B:$Z,25,0),"")</f>
        <v/>
      </c>
      <c r="D765" s="165" t="str">
        <f>IFERROR(+VLOOKUP(B765,インプットシート!$B:$Z,21,0),"")</f>
        <v/>
      </c>
      <c r="E765">
        <v>260</v>
      </c>
      <c r="F765" s="165" t="str">
        <f t="shared" si="217"/>
        <v>3年目旅費260</v>
      </c>
      <c r="G765" s="165" t="str">
        <f>IFERROR(+VLOOKUP(F765,インプットシート!$B:$Z,25,0),"")</f>
        <v/>
      </c>
      <c r="H765" s="165" t="str">
        <f>IFERROR(+VLOOKUP(F765,インプットシート!$B:$Z,21,0),"")</f>
        <v/>
      </c>
      <c r="I765">
        <v>260</v>
      </c>
      <c r="J765" s="165" t="str">
        <f t="shared" si="218"/>
        <v>3年目賃金（アルバイト）260</v>
      </c>
      <c r="K765" s="165" t="str">
        <f>IFERROR(+VLOOKUP(J765,インプットシート!$B:$Z,25,0),"")</f>
        <v/>
      </c>
      <c r="L765" s="165" t="str">
        <f>IFERROR(+VLOOKUP(J765,インプットシート!$B:$Z,21,0),"")</f>
        <v/>
      </c>
      <c r="M765">
        <v>260</v>
      </c>
      <c r="N765" s="165" t="str">
        <f t="shared" si="219"/>
        <v>3年目家賃260</v>
      </c>
      <c r="O765" s="165" t="str">
        <f>IFERROR(+VLOOKUP(N765,インプットシート!$B:$Z,25,0),"")</f>
        <v/>
      </c>
      <c r="P765" s="165" t="str">
        <f>IFERROR(+VLOOKUP(N765,インプットシート!$B:$Z,21,0),"")</f>
        <v/>
      </c>
      <c r="Q765">
        <v>260</v>
      </c>
      <c r="R765" s="165" t="str">
        <f t="shared" si="220"/>
        <v>3年目光熱水費260</v>
      </c>
      <c r="S765" s="165" t="str">
        <f>IFERROR(+VLOOKUP(R765,インプットシート!$B:$Z,25,0),"")</f>
        <v/>
      </c>
      <c r="T765" s="165" t="str">
        <f>IFERROR(+VLOOKUP(R765,インプットシート!$B:$Z,21,0),"")</f>
        <v/>
      </c>
      <c r="U765">
        <v>260</v>
      </c>
      <c r="V765" s="165" t="str">
        <f t="shared" si="221"/>
        <v>3年目備品購入費260</v>
      </c>
      <c r="W765" s="165" t="str">
        <f>IFERROR(+VLOOKUP(V765,インプットシート!$B:$Z,25,0),"")</f>
        <v/>
      </c>
      <c r="X765" s="165" t="str">
        <f>IFERROR(+VLOOKUP(V765,インプットシート!$B:$Z,21,0),"")</f>
        <v/>
      </c>
      <c r="Y765">
        <v>260</v>
      </c>
      <c r="Z765" s="165" t="str">
        <f t="shared" si="222"/>
        <v>3年目消耗品費260</v>
      </c>
      <c r="AA765" s="165" t="str">
        <f>IFERROR(+VLOOKUP(Z765,インプットシート!$B:$Z,25,0),"")</f>
        <v/>
      </c>
      <c r="AB765" s="165" t="str">
        <f>IFERROR(+VLOOKUP(Z765,インプットシート!$B:$Z,21,0),"")</f>
        <v/>
      </c>
      <c r="AC765">
        <v>260</v>
      </c>
      <c r="AD765" s="165" t="str">
        <f t="shared" si="223"/>
        <v>3年目借料損料260</v>
      </c>
      <c r="AE765" s="165" t="str">
        <f>IFERROR(+VLOOKUP(AD765,インプットシート!$B:$Z,25,0),"")</f>
        <v/>
      </c>
      <c r="AF765" s="165" t="str">
        <f>IFERROR(+VLOOKUP(AD765,インプットシート!$B:$Z,21,0),"")</f>
        <v/>
      </c>
      <c r="AG765">
        <v>260</v>
      </c>
      <c r="AH765" s="165" t="str">
        <f t="shared" si="224"/>
        <v>3年目印刷製本費260</v>
      </c>
      <c r="AI765" s="165" t="str">
        <f>IFERROR(+VLOOKUP(AH765,インプットシート!$B:$Z,25,0),"")</f>
        <v/>
      </c>
      <c r="AJ765" s="165" t="str">
        <f>IFERROR(+VLOOKUP(AH765,インプットシート!$B:$Z,21,0),"")</f>
        <v/>
      </c>
      <c r="AK765">
        <v>260</v>
      </c>
      <c r="AL765" s="165" t="str">
        <f t="shared" si="225"/>
        <v>3年目通信運搬費260</v>
      </c>
      <c r="AM765" s="165" t="str">
        <f>IFERROR(+VLOOKUP(AL765,インプットシート!$B:$Z,25,0),"")</f>
        <v/>
      </c>
      <c r="AN765" s="165" t="str">
        <f>IFERROR(+VLOOKUP(AL765,インプットシート!$B:$Z,21,0),"")</f>
        <v/>
      </c>
      <c r="AO765">
        <v>260</v>
      </c>
      <c r="AP765" s="165" t="str">
        <f t="shared" si="226"/>
        <v>3年目委託費260</v>
      </c>
      <c r="AQ765" s="165" t="str">
        <f>IFERROR(+VLOOKUP(AP765,インプットシート!$B:$Z,25,0),"")</f>
        <v/>
      </c>
      <c r="AR765" s="165" t="str">
        <f>IFERROR(+VLOOKUP(AP765,インプットシート!$B:$Z,21,0),"")</f>
        <v/>
      </c>
      <c r="AS765">
        <v>260</v>
      </c>
      <c r="AT765" s="165" t="str">
        <f t="shared" si="227"/>
        <v>3年目雑役務費260</v>
      </c>
      <c r="AU765" s="165" t="str">
        <f>IFERROR(+VLOOKUP(AT765,インプットシート!$B:$Z,25,0),"")</f>
        <v/>
      </c>
      <c r="AV765" s="165" t="str">
        <f>IFERROR(+VLOOKUP(AT765,インプットシート!$B:$Z,21,0),"")</f>
        <v/>
      </c>
      <c r="AW765">
        <v>260</v>
      </c>
      <c r="AX765" s="165" t="str">
        <f t="shared" si="228"/>
        <v>3年目保険料260</v>
      </c>
      <c r="AY765" s="165" t="str">
        <f>IFERROR(+VLOOKUP(AX765,インプットシート!$B:$Z,25,0),"")</f>
        <v/>
      </c>
      <c r="AZ765" s="165" t="str">
        <f>IFERROR(+VLOOKUP(AX765,インプットシート!$B:$Z,21,0),"")</f>
        <v/>
      </c>
      <c r="BA765">
        <v>260</v>
      </c>
      <c r="BB765" s="165" t="str">
        <f t="shared" si="229"/>
        <v>3年目その他の経費260</v>
      </c>
      <c r="BC765" s="165" t="str">
        <f>IFERROR(+VLOOKUP(BB765,インプットシート!$B:$Z,25,0),"")</f>
        <v/>
      </c>
      <c r="BD765" s="165" t="str">
        <f>IFERROR(+VLOOKUP(BB765,インプットシート!$B:$Z,21,0),"")</f>
        <v/>
      </c>
      <c r="BE765">
        <v>260</v>
      </c>
      <c r="BF765" s="165" t="str">
        <f t="shared" si="230"/>
        <v>3年目参加費収入260</v>
      </c>
      <c r="BG765" s="165" t="str">
        <f>IFERROR(+VLOOKUP(BF765,インプットシート!$B:$Z,25,0),"")</f>
        <v/>
      </c>
      <c r="BH765" s="165" t="str">
        <f>IFERROR(+VLOOKUP(BF765,インプットシート!$B:$Z,21,0),"")</f>
        <v/>
      </c>
      <c r="BI765">
        <v>260</v>
      </c>
      <c r="BJ765" s="165" t="str">
        <f t="shared" si="231"/>
        <v>3年目寄付金・協賛金収入260</v>
      </c>
      <c r="BK765" s="165" t="str">
        <f>IFERROR(+VLOOKUP(BJ765,インプットシート!$B:$Z,25,0),"")</f>
        <v/>
      </c>
      <c r="BL765" s="165" t="str">
        <f>IFERROR(+VLOOKUP(BJ765,インプットシート!$B:$Z,21,0),"")</f>
        <v/>
      </c>
      <c r="BM765">
        <v>260</v>
      </c>
      <c r="BN765" s="165" t="str">
        <f t="shared" si="232"/>
        <v>3年目一般会計繰入金260</v>
      </c>
      <c r="BO765" s="165" t="str">
        <f>IFERROR(+VLOOKUP(BN765,インプットシート!$B:$Z,25,0),"")</f>
        <v/>
      </c>
      <c r="BP765" s="165" t="str">
        <f>IFERROR(+VLOOKUP(BN765,インプットシート!$B:$Z,21,0),"")</f>
        <v/>
      </c>
      <c r="BQ765">
        <v>260</v>
      </c>
      <c r="BR765" s="165" t="str">
        <f t="shared" si="233"/>
        <v>3年目賃金（職員）260</v>
      </c>
      <c r="BS765" s="165" t="str">
        <f>IFERROR(+VLOOKUP(BR765,インプットシート!$B:$Z,25,0),"")</f>
        <v/>
      </c>
      <c r="BT765" s="165" t="str">
        <f>IFERROR(+VLOOKUP(BR765,インプットシート!$B:$Z,21,0),"")</f>
        <v/>
      </c>
    </row>
    <row r="766" spans="1:72">
      <c r="A766">
        <v>261</v>
      </c>
      <c r="B766" s="165" t="str">
        <f t="shared" si="216"/>
        <v>3年目謝金261</v>
      </c>
      <c r="C766" s="165" t="str">
        <f>IFERROR(+VLOOKUP(B766,インプットシート!$B:$Z,25,0),"")</f>
        <v/>
      </c>
      <c r="D766" s="165" t="str">
        <f>IFERROR(+VLOOKUP(B766,インプットシート!$B:$Z,21,0),"")</f>
        <v/>
      </c>
      <c r="E766">
        <v>261</v>
      </c>
      <c r="F766" s="165" t="str">
        <f t="shared" si="217"/>
        <v>3年目旅費261</v>
      </c>
      <c r="G766" s="165" t="str">
        <f>IFERROR(+VLOOKUP(F766,インプットシート!$B:$Z,25,0),"")</f>
        <v/>
      </c>
      <c r="H766" s="165" t="str">
        <f>IFERROR(+VLOOKUP(F766,インプットシート!$B:$Z,21,0),"")</f>
        <v/>
      </c>
      <c r="I766">
        <v>261</v>
      </c>
      <c r="J766" s="165" t="str">
        <f t="shared" si="218"/>
        <v>3年目賃金（アルバイト）261</v>
      </c>
      <c r="K766" s="165" t="str">
        <f>IFERROR(+VLOOKUP(J766,インプットシート!$B:$Z,25,0),"")</f>
        <v/>
      </c>
      <c r="L766" s="165" t="str">
        <f>IFERROR(+VLOOKUP(J766,インプットシート!$B:$Z,21,0),"")</f>
        <v/>
      </c>
      <c r="M766">
        <v>261</v>
      </c>
      <c r="N766" s="165" t="str">
        <f t="shared" si="219"/>
        <v>3年目家賃261</v>
      </c>
      <c r="O766" s="165" t="str">
        <f>IFERROR(+VLOOKUP(N766,インプットシート!$B:$Z,25,0),"")</f>
        <v/>
      </c>
      <c r="P766" s="165" t="str">
        <f>IFERROR(+VLOOKUP(N766,インプットシート!$B:$Z,21,0),"")</f>
        <v/>
      </c>
      <c r="Q766">
        <v>261</v>
      </c>
      <c r="R766" s="165" t="str">
        <f t="shared" si="220"/>
        <v>3年目光熱水費261</v>
      </c>
      <c r="S766" s="165" t="str">
        <f>IFERROR(+VLOOKUP(R766,インプットシート!$B:$Z,25,0),"")</f>
        <v/>
      </c>
      <c r="T766" s="165" t="str">
        <f>IFERROR(+VLOOKUP(R766,インプットシート!$B:$Z,21,0),"")</f>
        <v/>
      </c>
      <c r="U766">
        <v>261</v>
      </c>
      <c r="V766" s="165" t="str">
        <f t="shared" si="221"/>
        <v>3年目備品購入費261</v>
      </c>
      <c r="W766" s="165" t="str">
        <f>IFERROR(+VLOOKUP(V766,インプットシート!$B:$Z,25,0),"")</f>
        <v/>
      </c>
      <c r="X766" s="165" t="str">
        <f>IFERROR(+VLOOKUP(V766,インプットシート!$B:$Z,21,0),"")</f>
        <v/>
      </c>
      <c r="Y766">
        <v>261</v>
      </c>
      <c r="Z766" s="165" t="str">
        <f t="shared" si="222"/>
        <v>3年目消耗品費261</v>
      </c>
      <c r="AA766" s="165" t="str">
        <f>IFERROR(+VLOOKUP(Z766,インプットシート!$B:$Z,25,0),"")</f>
        <v/>
      </c>
      <c r="AB766" s="165" t="str">
        <f>IFERROR(+VLOOKUP(Z766,インプットシート!$B:$Z,21,0),"")</f>
        <v/>
      </c>
      <c r="AC766">
        <v>261</v>
      </c>
      <c r="AD766" s="165" t="str">
        <f t="shared" si="223"/>
        <v>3年目借料損料261</v>
      </c>
      <c r="AE766" s="165" t="str">
        <f>IFERROR(+VLOOKUP(AD766,インプットシート!$B:$Z,25,0),"")</f>
        <v/>
      </c>
      <c r="AF766" s="165" t="str">
        <f>IFERROR(+VLOOKUP(AD766,インプットシート!$B:$Z,21,0),"")</f>
        <v/>
      </c>
      <c r="AG766">
        <v>261</v>
      </c>
      <c r="AH766" s="165" t="str">
        <f t="shared" si="224"/>
        <v>3年目印刷製本費261</v>
      </c>
      <c r="AI766" s="165" t="str">
        <f>IFERROR(+VLOOKUP(AH766,インプットシート!$B:$Z,25,0),"")</f>
        <v/>
      </c>
      <c r="AJ766" s="165" t="str">
        <f>IFERROR(+VLOOKUP(AH766,インプットシート!$B:$Z,21,0),"")</f>
        <v/>
      </c>
      <c r="AK766">
        <v>261</v>
      </c>
      <c r="AL766" s="165" t="str">
        <f t="shared" si="225"/>
        <v>3年目通信運搬費261</v>
      </c>
      <c r="AM766" s="165" t="str">
        <f>IFERROR(+VLOOKUP(AL766,インプットシート!$B:$Z,25,0),"")</f>
        <v/>
      </c>
      <c r="AN766" s="165" t="str">
        <f>IFERROR(+VLOOKUP(AL766,インプットシート!$B:$Z,21,0),"")</f>
        <v/>
      </c>
      <c r="AO766">
        <v>261</v>
      </c>
      <c r="AP766" s="165" t="str">
        <f t="shared" si="226"/>
        <v>3年目委託費261</v>
      </c>
      <c r="AQ766" s="165" t="str">
        <f>IFERROR(+VLOOKUP(AP766,インプットシート!$B:$Z,25,0),"")</f>
        <v/>
      </c>
      <c r="AR766" s="165" t="str">
        <f>IFERROR(+VLOOKUP(AP766,インプットシート!$B:$Z,21,0),"")</f>
        <v/>
      </c>
      <c r="AS766">
        <v>261</v>
      </c>
      <c r="AT766" s="165" t="str">
        <f t="shared" si="227"/>
        <v>3年目雑役務費261</v>
      </c>
      <c r="AU766" s="165" t="str">
        <f>IFERROR(+VLOOKUP(AT766,インプットシート!$B:$Z,25,0),"")</f>
        <v/>
      </c>
      <c r="AV766" s="165" t="str">
        <f>IFERROR(+VLOOKUP(AT766,インプットシート!$B:$Z,21,0),"")</f>
        <v/>
      </c>
      <c r="AW766">
        <v>261</v>
      </c>
      <c r="AX766" s="165" t="str">
        <f t="shared" si="228"/>
        <v>3年目保険料261</v>
      </c>
      <c r="AY766" s="165" t="str">
        <f>IFERROR(+VLOOKUP(AX766,インプットシート!$B:$Z,25,0),"")</f>
        <v/>
      </c>
      <c r="AZ766" s="165" t="str">
        <f>IFERROR(+VLOOKUP(AX766,インプットシート!$B:$Z,21,0),"")</f>
        <v/>
      </c>
      <c r="BA766">
        <v>261</v>
      </c>
      <c r="BB766" s="165" t="str">
        <f t="shared" si="229"/>
        <v>3年目その他の経費261</v>
      </c>
      <c r="BC766" s="165" t="str">
        <f>IFERROR(+VLOOKUP(BB766,インプットシート!$B:$Z,25,0),"")</f>
        <v/>
      </c>
      <c r="BD766" s="165" t="str">
        <f>IFERROR(+VLOOKUP(BB766,インプットシート!$B:$Z,21,0),"")</f>
        <v/>
      </c>
      <c r="BE766">
        <v>261</v>
      </c>
      <c r="BF766" s="165" t="str">
        <f t="shared" si="230"/>
        <v>3年目参加費収入261</v>
      </c>
      <c r="BG766" s="165" t="str">
        <f>IFERROR(+VLOOKUP(BF766,インプットシート!$B:$Z,25,0),"")</f>
        <v/>
      </c>
      <c r="BH766" s="165" t="str">
        <f>IFERROR(+VLOOKUP(BF766,インプットシート!$B:$Z,21,0),"")</f>
        <v/>
      </c>
      <c r="BI766">
        <v>261</v>
      </c>
      <c r="BJ766" s="165" t="str">
        <f t="shared" si="231"/>
        <v>3年目寄付金・協賛金収入261</v>
      </c>
      <c r="BK766" s="165" t="str">
        <f>IFERROR(+VLOOKUP(BJ766,インプットシート!$B:$Z,25,0),"")</f>
        <v/>
      </c>
      <c r="BL766" s="165" t="str">
        <f>IFERROR(+VLOOKUP(BJ766,インプットシート!$B:$Z,21,0),"")</f>
        <v/>
      </c>
      <c r="BM766">
        <v>261</v>
      </c>
      <c r="BN766" s="165" t="str">
        <f t="shared" si="232"/>
        <v>3年目一般会計繰入金261</v>
      </c>
      <c r="BO766" s="165" t="str">
        <f>IFERROR(+VLOOKUP(BN766,インプットシート!$B:$Z,25,0),"")</f>
        <v/>
      </c>
      <c r="BP766" s="165" t="str">
        <f>IFERROR(+VLOOKUP(BN766,インプットシート!$B:$Z,21,0),"")</f>
        <v/>
      </c>
      <c r="BQ766">
        <v>261</v>
      </c>
      <c r="BR766" s="165" t="str">
        <f t="shared" si="233"/>
        <v>3年目賃金（職員）261</v>
      </c>
      <c r="BS766" s="165" t="str">
        <f>IFERROR(+VLOOKUP(BR766,インプットシート!$B:$Z,25,0),"")</f>
        <v/>
      </c>
      <c r="BT766" s="165" t="str">
        <f>IFERROR(+VLOOKUP(BR766,インプットシート!$B:$Z,21,0),"")</f>
        <v/>
      </c>
    </row>
    <row r="767" spans="1:72">
      <c r="A767">
        <v>262</v>
      </c>
      <c r="B767" s="165" t="str">
        <f t="shared" si="216"/>
        <v>3年目謝金262</v>
      </c>
      <c r="C767" s="165" t="str">
        <f>IFERROR(+VLOOKUP(B767,インプットシート!$B:$Z,25,0),"")</f>
        <v/>
      </c>
      <c r="D767" s="165" t="str">
        <f>IFERROR(+VLOOKUP(B767,インプットシート!$B:$Z,21,0),"")</f>
        <v/>
      </c>
      <c r="E767">
        <v>262</v>
      </c>
      <c r="F767" s="165" t="str">
        <f t="shared" si="217"/>
        <v>3年目旅費262</v>
      </c>
      <c r="G767" s="165" t="str">
        <f>IFERROR(+VLOOKUP(F767,インプットシート!$B:$Z,25,0),"")</f>
        <v/>
      </c>
      <c r="H767" s="165" t="str">
        <f>IFERROR(+VLOOKUP(F767,インプットシート!$B:$Z,21,0),"")</f>
        <v/>
      </c>
      <c r="I767">
        <v>262</v>
      </c>
      <c r="J767" s="165" t="str">
        <f t="shared" si="218"/>
        <v>3年目賃金（アルバイト）262</v>
      </c>
      <c r="K767" s="165" t="str">
        <f>IFERROR(+VLOOKUP(J767,インプットシート!$B:$Z,25,0),"")</f>
        <v/>
      </c>
      <c r="L767" s="165" t="str">
        <f>IFERROR(+VLOOKUP(J767,インプットシート!$B:$Z,21,0),"")</f>
        <v/>
      </c>
      <c r="M767">
        <v>262</v>
      </c>
      <c r="N767" s="165" t="str">
        <f t="shared" si="219"/>
        <v>3年目家賃262</v>
      </c>
      <c r="O767" s="165" t="str">
        <f>IFERROR(+VLOOKUP(N767,インプットシート!$B:$Z,25,0),"")</f>
        <v/>
      </c>
      <c r="P767" s="165" t="str">
        <f>IFERROR(+VLOOKUP(N767,インプットシート!$B:$Z,21,0),"")</f>
        <v/>
      </c>
      <c r="Q767">
        <v>262</v>
      </c>
      <c r="R767" s="165" t="str">
        <f t="shared" si="220"/>
        <v>3年目光熱水費262</v>
      </c>
      <c r="S767" s="165" t="str">
        <f>IFERROR(+VLOOKUP(R767,インプットシート!$B:$Z,25,0),"")</f>
        <v/>
      </c>
      <c r="T767" s="165" t="str">
        <f>IFERROR(+VLOOKUP(R767,インプットシート!$B:$Z,21,0),"")</f>
        <v/>
      </c>
      <c r="U767">
        <v>262</v>
      </c>
      <c r="V767" s="165" t="str">
        <f t="shared" si="221"/>
        <v>3年目備品購入費262</v>
      </c>
      <c r="W767" s="165" t="str">
        <f>IFERROR(+VLOOKUP(V767,インプットシート!$B:$Z,25,0),"")</f>
        <v/>
      </c>
      <c r="X767" s="165" t="str">
        <f>IFERROR(+VLOOKUP(V767,インプットシート!$B:$Z,21,0),"")</f>
        <v/>
      </c>
      <c r="Y767">
        <v>262</v>
      </c>
      <c r="Z767" s="165" t="str">
        <f t="shared" si="222"/>
        <v>3年目消耗品費262</v>
      </c>
      <c r="AA767" s="165" t="str">
        <f>IFERROR(+VLOOKUP(Z767,インプットシート!$B:$Z,25,0),"")</f>
        <v/>
      </c>
      <c r="AB767" s="165" t="str">
        <f>IFERROR(+VLOOKUP(Z767,インプットシート!$B:$Z,21,0),"")</f>
        <v/>
      </c>
      <c r="AC767">
        <v>262</v>
      </c>
      <c r="AD767" s="165" t="str">
        <f t="shared" si="223"/>
        <v>3年目借料損料262</v>
      </c>
      <c r="AE767" s="165" t="str">
        <f>IFERROR(+VLOOKUP(AD767,インプットシート!$B:$Z,25,0),"")</f>
        <v/>
      </c>
      <c r="AF767" s="165" t="str">
        <f>IFERROR(+VLOOKUP(AD767,インプットシート!$B:$Z,21,0),"")</f>
        <v/>
      </c>
      <c r="AG767">
        <v>262</v>
      </c>
      <c r="AH767" s="165" t="str">
        <f t="shared" si="224"/>
        <v>3年目印刷製本費262</v>
      </c>
      <c r="AI767" s="165" t="str">
        <f>IFERROR(+VLOOKUP(AH767,インプットシート!$B:$Z,25,0),"")</f>
        <v/>
      </c>
      <c r="AJ767" s="165" t="str">
        <f>IFERROR(+VLOOKUP(AH767,インプットシート!$B:$Z,21,0),"")</f>
        <v/>
      </c>
      <c r="AK767">
        <v>262</v>
      </c>
      <c r="AL767" s="165" t="str">
        <f t="shared" si="225"/>
        <v>3年目通信運搬費262</v>
      </c>
      <c r="AM767" s="165" t="str">
        <f>IFERROR(+VLOOKUP(AL767,インプットシート!$B:$Z,25,0),"")</f>
        <v/>
      </c>
      <c r="AN767" s="165" t="str">
        <f>IFERROR(+VLOOKUP(AL767,インプットシート!$B:$Z,21,0),"")</f>
        <v/>
      </c>
      <c r="AO767">
        <v>262</v>
      </c>
      <c r="AP767" s="165" t="str">
        <f t="shared" si="226"/>
        <v>3年目委託費262</v>
      </c>
      <c r="AQ767" s="165" t="str">
        <f>IFERROR(+VLOOKUP(AP767,インプットシート!$B:$Z,25,0),"")</f>
        <v/>
      </c>
      <c r="AR767" s="165" t="str">
        <f>IFERROR(+VLOOKUP(AP767,インプットシート!$B:$Z,21,0),"")</f>
        <v/>
      </c>
      <c r="AS767">
        <v>262</v>
      </c>
      <c r="AT767" s="165" t="str">
        <f t="shared" si="227"/>
        <v>3年目雑役務費262</v>
      </c>
      <c r="AU767" s="165" t="str">
        <f>IFERROR(+VLOOKUP(AT767,インプットシート!$B:$Z,25,0),"")</f>
        <v/>
      </c>
      <c r="AV767" s="165" t="str">
        <f>IFERROR(+VLOOKUP(AT767,インプットシート!$B:$Z,21,0),"")</f>
        <v/>
      </c>
      <c r="AW767">
        <v>262</v>
      </c>
      <c r="AX767" s="165" t="str">
        <f t="shared" si="228"/>
        <v>3年目保険料262</v>
      </c>
      <c r="AY767" s="165" t="str">
        <f>IFERROR(+VLOOKUP(AX767,インプットシート!$B:$Z,25,0),"")</f>
        <v/>
      </c>
      <c r="AZ767" s="165" t="str">
        <f>IFERROR(+VLOOKUP(AX767,インプットシート!$B:$Z,21,0),"")</f>
        <v/>
      </c>
      <c r="BA767">
        <v>262</v>
      </c>
      <c r="BB767" s="165" t="str">
        <f t="shared" si="229"/>
        <v>3年目その他の経費262</v>
      </c>
      <c r="BC767" s="165" t="str">
        <f>IFERROR(+VLOOKUP(BB767,インプットシート!$B:$Z,25,0),"")</f>
        <v/>
      </c>
      <c r="BD767" s="165" t="str">
        <f>IFERROR(+VLOOKUP(BB767,インプットシート!$B:$Z,21,0),"")</f>
        <v/>
      </c>
      <c r="BE767">
        <v>262</v>
      </c>
      <c r="BF767" s="165" t="str">
        <f t="shared" si="230"/>
        <v>3年目参加費収入262</v>
      </c>
      <c r="BG767" s="165" t="str">
        <f>IFERROR(+VLOOKUP(BF767,インプットシート!$B:$Z,25,0),"")</f>
        <v/>
      </c>
      <c r="BH767" s="165" t="str">
        <f>IFERROR(+VLOOKUP(BF767,インプットシート!$B:$Z,21,0),"")</f>
        <v/>
      </c>
      <c r="BI767">
        <v>262</v>
      </c>
      <c r="BJ767" s="165" t="str">
        <f t="shared" si="231"/>
        <v>3年目寄付金・協賛金収入262</v>
      </c>
      <c r="BK767" s="165" t="str">
        <f>IFERROR(+VLOOKUP(BJ767,インプットシート!$B:$Z,25,0),"")</f>
        <v/>
      </c>
      <c r="BL767" s="165" t="str">
        <f>IFERROR(+VLOOKUP(BJ767,インプットシート!$B:$Z,21,0),"")</f>
        <v/>
      </c>
      <c r="BM767">
        <v>262</v>
      </c>
      <c r="BN767" s="165" t="str">
        <f t="shared" si="232"/>
        <v>3年目一般会計繰入金262</v>
      </c>
      <c r="BO767" s="165" t="str">
        <f>IFERROR(+VLOOKUP(BN767,インプットシート!$B:$Z,25,0),"")</f>
        <v/>
      </c>
      <c r="BP767" s="165" t="str">
        <f>IFERROR(+VLOOKUP(BN767,インプットシート!$B:$Z,21,0),"")</f>
        <v/>
      </c>
      <c r="BQ767">
        <v>262</v>
      </c>
      <c r="BR767" s="165" t="str">
        <f t="shared" si="233"/>
        <v>3年目賃金（職員）262</v>
      </c>
      <c r="BS767" s="165" t="str">
        <f>IFERROR(+VLOOKUP(BR767,インプットシート!$B:$Z,25,0),"")</f>
        <v/>
      </c>
      <c r="BT767" s="165" t="str">
        <f>IFERROR(+VLOOKUP(BR767,インプットシート!$B:$Z,21,0),"")</f>
        <v/>
      </c>
    </row>
    <row r="768" spans="1:72">
      <c r="A768">
        <v>263</v>
      </c>
      <c r="B768" s="165" t="str">
        <f t="shared" si="216"/>
        <v>3年目謝金263</v>
      </c>
      <c r="C768" s="165" t="str">
        <f>IFERROR(+VLOOKUP(B768,インプットシート!$B:$Z,25,0),"")</f>
        <v/>
      </c>
      <c r="D768" s="165" t="str">
        <f>IFERROR(+VLOOKUP(B768,インプットシート!$B:$Z,21,0),"")</f>
        <v/>
      </c>
      <c r="E768">
        <v>263</v>
      </c>
      <c r="F768" s="165" t="str">
        <f t="shared" si="217"/>
        <v>3年目旅費263</v>
      </c>
      <c r="G768" s="165" t="str">
        <f>IFERROR(+VLOOKUP(F768,インプットシート!$B:$Z,25,0),"")</f>
        <v/>
      </c>
      <c r="H768" s="165" t="str">
        <f>IFERROR(+VLOOKUP(F768,インプットシート!$B:$Z,21,0),"")</f>
        <v/>
      </c>
      <c r="I768">
        <v>263</v>
      </c>
      <c r="J768" s="165" t="str">
        <f t="shared" si="218"/>
        <v>3年目賃金（アルバイト）263</v>
      </c>
      <c r="K768" s="165" t="str">
        <f>IFERROR(+VLOOKUP(J768,インプットシート!$B:$Z,25,0),"")</f>
        <v/>
      </c>
      <c r="L768" s="165" t="str">
        <f>IFERROR(+VLOOKUP(J768,インプットシート!$B:$Z,21,0),"")</f>
        <v/>
      </c>
      <c r="M768">
        <v>263</v>
      </c>
      <c r="N768" s="165" t="str">
        <f t="shared" si="219"/>
        <v>3年目家賃263</v>
      </c>
      <c r="O768" s="165" t="str">
        <f>IFERROR(+VLOOKUP(N768,インプットシート!$B:$Z,25,0),"")</f>
        <v/>
      </c>
      <c r="P768" s="165" t="str">
        <f>IFERROR(+VLOOKUP(N768,インプットシート!$B:$Z,21,0),"")</f>
        <v/>
      </c>
      <c r="Q768">
        <v>263</v>
      </c>
      <c r="R768" s="165" t="str">
        <f t="shared" si="220"/>
        <v>3年目光熱水費263</v>
      </c>
      <c r="S768" s="165" t="str">
        <f>IFERROR(+VLOOKUP(R768,インプットシート!$B:$Z,25,0),"")</f>
        <v/>
      </c>
      <c r="T768" s="165" t="str">
        <f>IFERROR(+VLOOKUP(R768,インプットシート!$B:$Z,21,0),"")</f>
        <v/>
      </c>
      <c r="U768">
        <v>263</v>
      </c>
      <c r="V768" s="165" t="str">
        <f t="shared" si="221"/>
        <v>3年目備品購入費263</v>
      </c>
      <c r="W768" s="165" t="str">
        <f>IFERROR(+VLOOKUP(V768,インプットシート!$B:$Z,25,0),"")</f>
        <v/>
      </c>
      <c r="X768" s="165" t="str">
        <f>IFERROR(+VLOOKUP(V768,インプットシート!$B:$Z,21,0),"")</f>
        <v/>
      </c>
      <c r="Y768">
        <v>263</v>
      </c>
      <c r="Z768" s="165" t="str">
        <f t="shared" si="222"/>
        <v>3年目消耗品費263</v>
      </c>
      <c r="AA768" s="165" t="str">
        <f>IFERROR(+VLOOKUP(Z768,インプットシート!$B:$Z,25,0),"")</f>
        <v/>
      </c>
      <c r="AB768" s="165" t="str">
        <f>IFERROR(+VLOOKUP(Z768,インプットシート!$B:$Z,21,0),"")</f>
        <v/>
      </c>
      <c r="AC768">
        <v>263</v>
      </c>
      <c r="AD768" s="165" t="str">
        <f t="shared" si="223"/>
        <v>3年目借料損料263</v>
      </c>
      <c r="AE768" s="165" t="str">
        <f>IFERROR(+VLOOKUP(AD768,インプットシート!$B:$Z,25,0),"")</f>
        <v/>
      </c>
      <c r="AF768" s="165" t="str">
        <f>IFERROR(+VLOOKUP(AD768,インプットシート!$B:$Z,21,0),"")</f>
        <v/>
      </c>
      <c r="AG768">
        <v>263</v>
      </c>
      <c r="AH768" s="165" t="str">
        <f t="shared" si="224"/>
        <v>3年目印刷製本費263</v>
      </c>
      <c r="AI768" s="165" t="str">
        <f>IFERROR(+VLOOKUP(AH768,インプットシート!$B:$Z,25,0),"")</f>
        <v/>
      </c>
      <c r="AJ768" s="165" t="str">
        <f>IFERROR(+VLOOKUP(AH768,インプットシート!$B:$Z,21,0),"")</f>
        <v/>
      </c>
      <c r="AK768">
        <v>263</v>
      </c>
      <c r="AL768" s="165" t="str">
        <f t="shared" si="225"/>
        <v>3年目通信運搬費263</v>
      </c>
      <c r="AM768" s="165" t="str">
        <f>IFERROR(+VLOOKUP(AL768,インプットシート!$B:$Z,25,0),"")</f>
        <v/>
      </c>
      <c r="AN768" s="165" t="str">
        <f>IFERROR(+VLOOKUP(AL768,インプットシート!$B:$Z,21,0),"")</f>
        <v/>
      </c>
      <c r="AO768">
        <v>263</v>
      </c>
      <c r="AP768" s="165" t="str">
        <f t="shared" si="226"/>
        <v>3年目委託費263</v>
      </c>
      <c r="AQ768" s="165" t="str">
        <f>IFERROR(+VLOOKUP(AP768,インプットシート!$B:$Z,25,0),"")</f>
        <v/>
      </c>
      <c r="AR768" s="165" t="str">
        <f>IFERROR(+VLOOKUP(AP768,インプットシート!$B:$Z,21,0),"")</f>
        <v/>
      </c>
      <c r="AS768">
        <v>263</v>
      </c>
      <c r="AT768" s="165" t="str">
        <f t="shared" si="227"/>
        <v>3年目雑役務費263</v>
      </c>
      <c r="AU768" s="165" t="str">
        <f>IFERROR(+VLOOKUP(AT768,インプットシート!$B:$Z,25,0),"")</f>
        <v/>
      </c>
      <c r="AV768" s="165" t="str">
        <f>IFERROR(+VLOOKUP(AT768,インプットシート!$B:$Z,21,0),"")</f>
        <v/>
      </c>
      <c r="AW768">
        <v>263</v>
      </c>
      <c r="AX768" s="165" t="str">
        <f t="shared" si="228"/>
        <v>3年目保険料263</v>
      </c>
      <c r="AY768" s="165" t="str">
        <f>IFERROR(+VLOOKUP(AX768,インプットシート!$B:$Z,25,0),"")</f>
        <v/>
      </c>
      <c r="AZ768" s="165" t="str">
        <f>IFERROR(+VLOOKUP(AX768,インプットシート!$B:$Z,21,0),"")</f>
        <v/>
      </c>
      <c r="BA768">
        <v>263</v>
      </c>
      <c r="BB768" s="165" t="str">
        <f t="shared" si="229"/>
        <v>3年目その他の経費263</v>
      </c>
      <c r="BC768" s="165" t="str">
        <f>IFERROR(+VLOOKUP(BB768,インプットシート!$B:$Z,25,0),"")</f>
        <v/>
      </c>
      <c r="BD768" s="165" t="str">
        <f>IFERROR(+VLOOKUP(BB768,インプットシート!$B:$Z,21,0),"")</f>
        <v/>
      </c>
      <c r="BE768">
        <v>263</v>
      </c>
      <c r="BF768" s="165" t="str">
        <f t="shared" si="230"/>
        <v>3年目参加費収入263</v>
      </c>
      <c r="BG768" s="165" t="str">
        <f>IFERROR(+VLOOKUP(BF768,インプットシート!$B:$Z,25,0),"")</f>
        <v/>
      </c>
      <c r="BH768" s="165" t="str">
        <f>IFERROR(+VLOOKUP(BF768,インプットシート!$B:$Z,21,0),"")</f>
        <v/>
      </c>
      <c r="BI768">
        <v>263</v>
      </c>
      <c r="BJ768" s="165" t="str">
        <f t="shared" si="231"/>
        <v>3年目寄付金・協賛金収入263</v>
      </c>
      <c r="BK768" s="165" t="str">
        <f>IFERROR(+VLOOKUP(BJ768,インプットシート!$B:$Z,25,0),"")</f>
        <v/>
      </c>
      <c r="BL768" s="165" t="str">
        <f>IFERROR(+VLOOKUP(BJ768,インプットシート!$B:$Z,21,0),"")</f>
        <v/>
      </c>
      <c r="BM768">
        <v>263</v>
      </c>
      <c r="BN768" s="165" t="str">
        <f t="shared" si="232"/>
        <v>3年目一般会計繰入金263</v>
      </c>
      <c r="BO768" s="165" t="str">
        <f>IFERROR(+VLOOKUP(BN768,インプットシート!$B:$Z,25,0),"")</f>
        <v/>
      </c>
      <c r="BP768" s="165" t="str">
        <f>IFERROR(+VLOOKUP(BN768,インプットシート!$B:$Z,21,0),"")</f>
        <v/>
      </c>
      <c r="BQ768">
        <v>263</v>
      </c>
      <c r="BR768" s="165" t="str">
        <f t="shared" si="233"/>
        <v>3年目賃金（職員）263</v>
      </c>
      <c r="BS768" s="165" t="str">
        <f>IFERROR(+VLOOKUP(BR768,インプットシート!$B:$Z,25,0),"")</f>
        <v/>
      </c>
      <c r="BT768" s="165" t="str">
        <f>IFERROR(+VLOOKUP(BR768,インプットシート!$B:$Z,21,0),"")</f>
        <v/>
      </c>
    </row>
    <row r="769" spans="1:72">
      <c r="A769">
        <v>264</v>
      </c>
      <c r="B769" s="165" t="str">
        <f t="shared" si="216"/>
        <v>3年目謝金264</v>
      </c>
      <c r="C769" s="165" t="str">
        <f>IFERROR(+VLOOKUP(B769,インプットシート!$B:$Z,25,0),"")</f>
        <v/>
      </c>
      <c r="D769" s="165" t="str">
        <f>IFERROR(+VLOOKUP(B769,インプットシート!$B:$Z,21,0),"")</f>
        <v/>
      </c>
      <c r="E769">
        <v>264</v>
      </c>
      <c r="F769" s="165" t="str">
        <f t="shared" si="217"/>
        <v>3年目旅費264</v>
      </c>
      <c r="G769" s="165" t="str">
        <f>IFERROR(+VLOOKUP(F769,インプットシート!$B:$Z,25,0),"")</f>
        <v/>
      </c>
      <c r="H769" s="165" t="str">
        <f>IFERROR(+VLOOKUP(F769,インプットシート!$B:$Z,21,0),"")</f>
        <v/>
      </c>
      <c r="I769">
        <v>264</v>
      </c>
      <c r="J769" s="165" t="str">
        <f t="shared" si="218"/>
        <v>3年目賃金（アルバイト）264</v>
      </c>
      <c r="K769" s="165" t="str">
        <f>IFERROR(+VLOOKUP(J769,インプットシート!$B:$Z,25,0),"")</f>
        <v/>
      </c>
      <c r="L769" s="165" t="str">
        <f>IFERROR(+VLOOKUP(J769,インプットシート!$B:$Z,21,0),"")</f>
        <v/>
      </c>
      <c r="M769">
        <v>264</v>
      </c>
      <c r="N769" s="165" t="str">
        <f t="shared" si="219"/>
        <v>3年目家賃264</v>
      </c>
      <c r="O769" s="165" t="str">
        <f>IFERROR(+VLOOKUP(N769,インプットシート!$B:$Z,25,0),"")</f>
        <v/>
      </c>
      <c r="P769" s="165" t="str">
        <f>IFERROR(+VLOOKUP(N769,インプットシート!$B:$Z,21,0),"")</f>
        <v/>
      </c>
      <c r="Q769">
        <v>264</v>
      </c>
      <c r="R769" s="165" t="str">
        <f t="shared" si="220"/>
        <v>3年目光熱水費264</v>
      </c>
      <c r="S769" s="165" t="str">
        <f>IFERROR(+VLOOKUP(R769,インプットシート!$B:$Z,25,0),"")</f>
        <v/>
      </c>
      <c r="T769" s="165" t="str">
        <f>IFERROR(+VLOOKUP(R769,インプットシート!$B:$Z,21,0),"")</f>
        <v/>
      </c>
      <c r="U769">
        <v>264</v>
      </c>
      <c r="V769" s="165" t="str">
        <f t="shared" si="221"/>
        <v>3年目備品購入費264</v>
      </c>
      <c r="W769" s="165" t="str">
        <f>IFERROR(+VLOOKUP(V769,インプットシート!$B:$Z,25,0),"")</f>
        <v/>
      </c>
      <c r="X769" s="165" t="str">
        <f>IFERROR(+VLOOKUP(V769,インプットシート!$B:$Z,21,0),"")</f>
        <v/>
      </c>
      <c r="Y769">
        <v>264</v>
      </c>
      <c r="Z769" s="165" t="str">
        <f t="shared" si="222"/>
        <v>3年目消耗品費264</v>
      </c>
      <c r="AA769" s="165" t="str">
        <f>IFERROR(+VLOOKUP(Z769,インプットシート!$B:$Z,25,0),"")</f>
        <v/>
      </c>
      <c r="AB769" s="165" t="str">
        <f>IFERROR(+VLOOKUP(Z769,インプットシート!$B:$Z,21,0),"")</f>
        <v/>
      </c>
      <c r="AC769">
        <v>264</v>
      </c>
      <c r="AD769" s="165" t="str">
        <f t="shared" si="223"/>
        <v>3年目借料損料264</v>
      </c>
      <c r="AE769" s="165" t="str">
        <f>IFERROR(+VLOOKUP(AD769,インプットシート!$B:$Z,25,0),"")</f>
        <v/>
      </c>
      <c r="AF769" s="165" t="str">
        <f>IFERROR(+VLOOKUP(AD769,インプットシート!$B:$Z,21,0),"")</f>
        <v/>
      </c>
      <c r="AG769">
        <v>264</v>
      </c>
      <c r="AH769" s="165" t="str">
        <f t="shared" si="224"/>
        <v>3年目印刷製本費264</v>
      </c>
      <c r="AI769" s="165" t="str">
        <f>IFERROR(+VLOOKUP(AH769,インプットシート!$B:$Z,25,0),"")</f>
        <v/>
      </c>
      <c r="AJ769" s="165" t="str">
        <f>IFERROR(+VLOOKUP(AH769,インプットシート!$B:$Z,21,0),"")</f>
        <v/>
      </c>
      <c r="AK769">
        <v>264</v>
      </c>
      <c r="AL769" s="165" t="str">
        <f t="shared" si="225"/>
        <v>3年目通信運搬費264</v>
      </c>
      <c r="AM769" s="165" t="str">
        <f>IFERROR(+VLOOKUP(AL769,インプットシート!$B:$Z,25,0),"")</f>
        <v/>
      </c>
      <c r="AN769" s="165" t="str">
        <f>IFERROR(+VLOOKUP(AL769,インプットシート!$B:$Z,21,0),"")</f>
        <v/>
      </c>
      <c r="AO769">
        <v>264</v>
      </c>
      <c r="AP769" s="165" t="str">
        <f t="shared" si="226"/>
        <v>3年目委託費264</v>
      </c>
      <c r="AQ769" s="165" t="str">
        <f>IFERROR(+VLOOKUP(AP769,インプットシート!$B:$Z,25,0),"")</f>
        <v/>
      </c>
      <c r="AR769" s="165" t="str">
        <f>IFERROR(+VLOOKUP(AP769,インプットシート!$B:$Z,21,0),"")</f>
        <v/>
      </c>
      <c r="AS769">
        <v>264</v>
      </c>
      <c r="AT769" s="165" t="str">
        <f t="shared" si="227"/>
        <v>3年目雑役務費264</v>
      </c>
      <c r="AU769" s="165" t="str">
        <f>IFERROR(+VLOOKUP(AT769,インプットシート!$B:$Z,25,0),"")</f>
        <v/>
      </c>
      <c r="AV769" s="165" t="str">
        <f>IFERROR(+VLOOKUP(AT769,インプットシート!$B:$Z,21,0),"")</f>
        <v/>
      </c>
      <c r="AW769">
        <v>264</v>
      </c>
      <c r="AX769" s="165" t="str">
        <f t="shared" si="228"/>
        <v>3年目保険料264</v>
      </c>
      <c r="AY769" s="165" t="str">
        <f>IFERROR(+VLOOKUP(AX769,インプットシート!$B:$Z,25,0),"")</f>
        <v/>
      </c>
      <c r="AZ769" s="165" t="str">
        <f>IFERROR(+VLOOKUP(AX769,インプットシート!$B:$Z,21,0),"")</f>
        <v/>
      </c>
      <c r="BA769">
        <v>264</v>
      </c>
      <c r="BB769" s="165" t="str">
        <f t="shared" si="229"/>
        <v>3年目その他の経費264</v>
      </c>
      <c r="BC769" s="165" t="str">
        <f>IFERROR(+VLOOKUP(BB769,インプットシート!$B:$Z,25,0),"")</f>
        <v/>
      </c>
      <c r="BD769" s="165" t="str">
        <f>IFERROR(+VLOOKUP(BB769,インプットシート!$B:$Z,21,0),"")</f>
        <v/>
      </c>
      <c r="BE769">
        <v>264</v>
      </c>
      <c r="BF769" s="165" t="str">
        <f t="shared" si="230"/>
        <v>3年目参加費収入264</v>
      </c>
      <c r="BG769" s="165" t="str">
        <f>IFERROR(+VLOOKUP(BF769,インプットシート!$B:$Z,25,0),"")</f>
        <v/>
      </c>
      <c r="BH769" s="165" t="str">
        <f>IFERROR(+VLOOKUP(BF769,インプットシート!$B:$Z,21,0),"")</f>
        <v/>
      </c>
      <c r="BI769">
        <v>264</v>
      </c>
      <c r="BJ769" s="165" t="str">
        <f t="shared" si="231"/>
        <v>3年目寄付金・協賛金収入264</v>
      </c>
      <c r="BK769" s="165" t="str">
        <f>IFERROR(+VLOOKUP(BJ769,インプットシート!$B:$Z,25,0),"")</f>
        <v/>
      </c>
      <c r="BL769" s="165" t="str">
        <f>IFERROR(+VLOOKUP(BJ769,インプットシート!$B:$Z,21,0),"")</f>
        <v/>
      </c>
      <c r="BM769">
        <v>264</v>
      </c>
      <c r="BN769" s="165" t="str">
        <f t="shared" si="232"/>
        <v>3年目一般会計繰入金264</v>
      </c>
      <c r="BO769" s="165" t="str">
        <f>IFERROR(+VLOOKUP(BN769,インプットシート!$B:$Z,25,0),"")</f>
        <v/>
      </c>
      <c r="BP769" s="165" t="str">
        <f>IFERROR(+VLOOKUP(BN769,インプットシート!$B:$Z,21,0),"")</f>
        <v/>
      </c>
      <c r="BQ769">
        <v>264</v>
      </c>
      <c r="BR769" s="165" t="str">
        <f t="shared" si="233"/>
        <v>3年目賃金（職員）264</v>
      </c>
      <c r="BS769" s="165" t="str">
        <f>IFERROR(+VLOOKUP(BR769,インプットシート!$B:$Z,25,0),"")</f>
        <v/>
      </c>
      <c r="BT769" s="165" t="str">
        <f>IFERROR(+VLOOKUP(BR769,インプットシート!$B:$Z,21,0),"")</f>
        <v/>
      </c>
    </row>
    <row r="770" spans="1:72">
      <c r="A770">
        <v>265</v>
      </c>
      <c r="B770" s="165" t="str">
        <f t="shared" si="216"/>
        <v>3年目謝金265</v>
      </c>
      <c r="C770" s="165" t="str">
        <f>IFERROR(+VLOOKUP(B770,インプットシート!$B:$Z,25,0),"")</f>
        <v/>
      </c>
      <c r="D770" s="165" t="str">
        <f>IFERROR(+VLOOKUP(B770,インプットシート!$B:$Z,21,0),"")</f>
        <v/>
      </c>
      <c r="E770">
        <v>265</v>
      </c>
      <c r="F770" s="165" t="str">
        <f t="shared" si="217"/>
        <v>3年目旅費265</v>
      </c>
      <c r="G770" s="165" t="str">
        <f>IFERROR(+VLOOKUP(F770,インプットシート!$B:$Z,25,0),"")</f>
        <v/>
      </c>
      <c r="H770" s="165" t="str">
        <f>IFERROR(+VLOOKUP(F770,インプットシート!$B:$Z,21,0),"")</f>
        <v/>
      </c>
      <c r="I770">
        <v>265</v>
      </c>
      <c r="J770" s="165" t="str">
        <f t="shared" si="218"/>
        <v>3年目賃金（アルバイト）265</v>
      </c>
      <c r="K770" s="165" t="str">
        <f>IFERROR(+VLOOKUP(J770,インプットシート!$B:$Z,25,0),"")</f>
        <v/>
      </c>
      <c r="L770" s="165" t="str">
        <f>IFERROR(+VLOOKUP(J770,インプットシート!$B:$Z,21,0),"")</f>
        <v/>
      </c>
      <c r="M770">
        <v>265</v>
      </c>
      <c r="N770" s="165" t="str">
        <f t="shared" si="219"/>
        <v>3年目家賃265</v>
      </c>
      <c r="O770" s="165" t="str">
        <f>IFERROR(+VLOOKUP(N770,インプットシート!$B:$Z,25,0),"")</f>
        <v/>
      </c>
      <c r="P770" s="165" t="str">
        <f>IFERROR(+VLOOKUP(N770,インプットシート!$B:$Z,21,0),"")</f>
        <v/>
      </c>
      <c r="Q770">
        <v>265</v>
      </c>
      <c r="R770" s="165" t="str">
        <f t="shared" si="220"/>
        <v>3年目光熱水費265</v>
      </c>
      <c r="S770" s="165" t="str">
        <f>IFERROR(+VLOOKUP(R770,インプットシート!$B:$Z,25,0),"")</f>
        <v/>
      </c>
      <c r="T770" s="165" t="str">
        <f>IFERROR(+VLOOKUP(R770,インプットシート!$B:$Z,21,0),"")</f>
        <v/>
      </c>
      <c r="U770">
        <v>265</v>
      </c>
      <c r="V770" s="165" t="str">
        <f t="shared" si="221"/>
        <v>3年目備品購入費265</v>
      </c>
      <c r="W770" s="165" t="str">
        <f>IFERROR(+VLOOKUP(V770,インプットシート!$B:$Z,25,0),"")</f>
        <v/>
      </c>
      <c r="X770" s="165" t="str">
        <f>IFERROR(+VLOOKUP(V770,インプットシート!$B:$Z,21,0),"")</f>
        <v/>
      </c>
      <c r="Y770">
        <v>265</v>
      </c>
      <c r="Z770" s="165" t="str">
        <f t="shared" si="222"/>
        <v>3年目消耗品費265</v>
      </c>
      <c r="AA770" s="165" t="str">
        <f>IFERROR(+VLOOKUP(Z770,インプットシート!$B:$Z,25,0),"")</f>
        <v/>
      </c>
      <c r="AB770" s="165" t="str">
        <f>IFERROR(+VLOOKUP(Z770,インプットシート!$B:$Z,21,0),"")</f>
        <v/>
      </c>
      <c r="AC770">
        <v>265</v>
      </c>
      <c r="AD770" s="165" t="str">
        <f t="shared" si="223"/>
        <v>3年目借料損料265</v>
      </c>
      <c r="AE770" s="165" t="str">
        <f>IFERROR(+VLOOKUP(AD770,インプットシート!$B:$Z,25,0),"")</f>
        <v/>
      </c>
      <c r="AF770" s="165" t="str">
        <f>IFERROR(+VLOOKUP(AD770,インプットシート!$B:$Z,21,0),"")</f>
        <v/>
      </c>
      <c r="AG770">
        <v>265</v>
      </c>
      <c r="AH770" s="165" t="str">
        <f t="shared" si="224"/>
        <v>3年目印刷製本費265</v>
      </c>
      <c r="AI770" s="165" t="str">
        <f>IFERROR(+VLOOKUP(AH770,インプットシート!$B:$Z,25,0),"")</f>
        <v/>
      </c>
      <c r="AJ770" s="165" t="str">
        <f>IFERROR(+VLOOKUP(AH770,インプットシート!$B:$Z,21,0),"")</f>
        <v/>
      </c>
      <c r="AK770">
        <v>265</v>
      </c>
      <c r="AL770" s="165" t="str">
        <f t="shared" si="225"/>
        <v>3年目通信運搬費265</v>
      </c>
      <c r="AM770" s="165" t="str">
        <f>IFERROR(+VLOOKUP(AL770,インプットシート!$B:$Z,25,0),"")</f>
        <v/>
      </c>
      <c r="AN770" s="165" t="str">
        <f>IFERROR(+VLOOKUP(AL770,インプットシート!$B:$Z,21,0),"")</f>
        <v/>
      </c>
      <c r="AO770">
        <v>265</v>
      </c>
      <c r="AP770" s="165" t="str">
        <f t="shared" si="226"/>
        <v>3年目委託費265</v>
      </c>
      <c r="AQ770" s="165" t="str">
        <f>IFERROR(+VLOOKUP(AP770,インプットシート!$B:$Z,25,0),"")</f>
        <v/>
      </c>
      <c r="AR770" s="165" t="str">
        <f>IFERROR(+VLOOKUP(AP770,インプットシート!$B:$Z,21,0),"")</f>
        <v/>
      </c>
      <c r="AS770">
        <v>265</v>
      </c>
      <c r="AT770" s="165" t="str">
        <f t="shared" si="227"/>
        <v>3年目雑役務費265</v>
      </c>
      <c r="AU770" s="165" t="str">
        <f>IFERROR(+VLOOKUP(AT770,インプットシート!$B:$Z,25,0),"")</f>
        <v/>
      </c>
      <c r="AV770" s="165" t="str">
        <f>IFERROR(+VLOOKUP(AT770,インプットシート!$B:$Z,21,0),"")</f>
        <v/>
      </c>
      <c r="AW770">
        <v>265</v>
      </c>
      <c r="AX770" s="165" t="str">
        <f t="shared" si="228"/>
        <v>3年目保険料265</v>
      </c>
      <c r="AY770" s="165" t="str">
        <f>IFERROR(+VLOOKUP(AX770,インプットシート!$B:$Z,25,0),"")</f>
        <v/>
      </c>
      <c r="AZ770" s="165" t="str">
        <f>IFERROR(+VLOOKUP(AX770,インプットシート!$B:$Z,21,0),"")</f>
        <v/>
      </c>
      <c r="BA770">
        <v>265</v>
      </c>
      <c r="BB770" s="165" t="str">
        <f t="shared" si="229"/>
        <v>3年目その他の経費265</v>
      </c>
      <c r="BC770" s="165" t="str">
        <f>IFERROR(+VLOOKUP(BB770,インプットシート!$B:$Z,25,0),"")</f>
        <v/>
      </c>
      <c r="BD770" s="165" t="str">
        <f>IFERROR(+VLOOKUP(BB770,インプットシート!$B:$Z,21,0),"")</f>
        <v/>
      </c>
      <c r="BE770">
        <v>265</v>
      </c>
      <c r="BF770" s="165" t="str">
        <f t="shared" si="230"/>
        <v>3年目参加費収入265</v>
      </c>
      <c r="BG770" s="165" t="str">
        <f>IFERROR(+VLOOKUP(BF770,インプットシート!$B:$Z,25,0),"")</f>
        <v/>
      </c>
      <c r="BH770" s="165" t="str">
        <f>IFERROR(+VLOOKUP(BF770,インプットシート!$B:$Z,21,0),"")</f>
        <v/>
      </c>
      <c r="BI770">
        <v>265</v>
      </c>
      <c r="BJ770" s="165" t="str">
        <f t="shared" si="231"/>
        <v>3年目寄付金・協賛金収入265</v>
      </c>
      <c r="BK770" s="165" t="str">
        <f>IFERROR(+VLOOKUP(BJ770,インプットシート!$B:$Z,25,0),"")</f>
        <v/>
      </c>
      <c r="BL770" s="165" t="str">
        <f>IFERROR(+VLOOKUP(BJ770,インプットシート!$B:$Z,21,0),"")</f>
        <v/>
      </c>
      <c r="BM770">
        <v>265</v>
      </c>
      <c r="BN770" s="165" t="str">
        <f t="shared" si="232"/>
        <v>3年目一般会計繰入金265</v>
      </c>
      <c r="BO770" s="165" t="str">
        <f>IFERROR(+VLOOKUP(BN770,インプットシート!$B:$Z,25,0),"")</f>
        <v/>
      </c>
      <c r="BP770" s="165" t="str">
        <f>IFERROR(+VLOOKUP(BN770,インプットシート!$B:$Z,21,0),"")</f>
        <v/>
      </c>
      <c r="BQ770">
        <v>265</v>
      </c>
      <c r="BR770" s="165" t="str">
        <f t="shared" si="233"/>
        <v>3年目賃金（職員）265</v>
      </c>
      <c r="BS770" s="165" t="str">
        <f>IFERROR(+VLOOKUP(BR770,インプットシート!$B:$Z,25,0),"")</f>
        <v/>
      </c>
      <c r="BT770" s="165" t="str">
        <f>IFERROR(+VLOOKUP(BR770,インプットシート!$B:$Z,21,0),"")</f>
        <v/>
      </c>
    </row>
    <row r="771" spans="1:72">
      <c r="A771">
        <v>266</v>
      </c>
      <c r="B771" s="165" t="str">
        <f t="shared" si="216"/>
        <v>3年目謝金266</v>
      </c>
      <c r="C771" s="165" t="str">
        <f>IFERROR(+VLOOKUP(B771,インプットシート!$B:$Z,25,0),"")</f>
        <v/>
      </c>
      <c r="D771" s="165" t="str">
        <f>IFERROR(+VLOOKUP(B771,インプットシート!$B:$Z,21,0),"")</f>
        <v/>
      </c>
      <c r="E771">
        <v>266</v>
      </c>
      <c r="F771" s="165" t="str">
        <f t="shared" si="217"/>
        <v>3年目旅費266</v>
      </c>
      <c r="G771" s="165" t="str">
        <f>IFERROR(+VLOOKUP(F771,インプットシート!$B:$Z,25,0),"")</f>
        <v/>
      </c>
      <c r="H771" s="165" t="str">
        <f>IFERROR(+VLOOKUP(F771,インプットシート!$B:$Z,21,0),"")</f>
        <v/>
      </c>
      <c r="I771">
        <v>266</v>
      </c>
      <c r="J771" s="165" t="str">
        <f t="shared" si="218"/>
        <v>3年目賃金（アルバイト）266</v>
      </c>
      <c r="K771" s="165" t="str">
        <f>IFERROR(+VLOOKUP(J771,インプットシート!$B:$Z,25,0),"")</f>
        <v/>
      </c>
      <c r="L771" s="165" t="str">
        <f>IFERROR(+VLOOKUP(J771,インプットシート!$B:$Z,21,0),"")</f>
        <v/>
      </c>
      <c r="M771">
        <v>266</v>
      </c>
      <c r="N771" s="165" t="str">
        <f t="shared" si="219"/>
        <v>3年目家賃266</v>
      </c>
      <c r="O771" s="165" t="str">
        <f>IFERROR(+VLOOKUP(N771,インプットシート!$B:$Z,25,0),"")</f>
        <v/>
      </c>
      <c r="P771" s="165" t="str">
        <f>IFERROR(+VLOOKUP(N771,インプットシート!$B:$Z,21,0),"")</f>
        <v/>
      </c>
      <c r="Q771">
        <v>266</v>
      </c>
      <c r="R771" s="165" t="str">
        <f t="shared" si="220"/>
        <v>3年目光熱水費266</v>
      </c>
      <c r="S771" s="165" t="str">
        <f>IFERROR(+VLOOKUP(R771,インプットシート!$B:$Z,25,0),"")</f>
        <v/>
      </c>
      <c r="T771" s="165" t="str">
        <f>IFERROR(+VLOOKUP(R771,インプットシート!$B:$Z,21,0),"")</f>
        <v/>
      </c>
      <c r="U771">
        <v>266</v>
      </c>
      <c r="V771" s="165" t="str">
        <f t="shared" si="221"/>
        <v>3年目備品購入費266</v>
      </c>
      <c r="W771" s="165" t="str">
        <f>IFERROR(+VLOOKUP(V771,インプットシート!$B:$Z,25,0),"")</f>
        <v/>
      </c>
      <c r="X771" s="165" t="str">
        <f>IFERROR(+VLOOKUP(V771,インプットシート!$B:$Z,21,0),"")</f>
        <v/>
      </c>
      <c r="Y771">
        <v>266</v>
      </c>
      <c r="Z771" s="165" t="str">
        <f t="shared" si="222"/>
        <v>3年目消耗品費266</v>
      </c>
      <c r="AA771" s="165" t="str">
        <f>IFERROR(+VLOOKUP(Z771,インプットシート!$B:$Z,25,0),"")</f>
        <v/>
      </c>
      <c r="AB771" s="165" t="str">
        <f>IFERROR(+VLOOKUP(Z771,インプットシート!$B:$Z,21,0),"")</f>
        <v/>
      </c>
      <c r="AC771">
        <v>266</v>
      </c>
      <c r="AD771" s="165" t="str">
        <f t="shared" si="223"/>
        <v>3年目借料損料266</v>
      </c>
      <c r="AE771" s="165" t="str">
        <f>IFERROR(+VLOOKUP(AD771,インプットシート!$B:$Z,25,0),"")</f>
        <v/>
      </c>
      <c r="AF771" s="165" t="str">
        <f>IFERROR(+VLOOKUP(AD771,インプットシート!$B:$Z,21,0),"")</f>
        <v/>
      </c>
      <c r="AG771">
        <v>266</v>
      </c>
      <c r="AH771" s="165" t="str">
        <f t="shared" si="224"/>
        <v>3年目印刷製本費266</v>
      </c>
      <c r="AI771" s="165" t="str">
        <f>IFERROR(+VLOOKUP(AH771,インプットシート!$B:$Z,25,0),"")</f>
        <v/>
      </c>
      <c r="AJ771" s="165" t="str">
        <f>IFERROR(+VLOOKUP(AH771,インプットシート!$B:$Z,21,0),"")</f>
        <v/>
      </c>
      <c r="AK771">
        <v>266</v>
      </c>
      <c r="AL771" s="165" t="str">
        <f t="shared" si="225"/>
        <v>3年目通信運搬費266</v>
      </c>
      <c r="AM771" s="165" t="str">
        <f>IFERROR(+VLOOKUP(AL771,インプットシート!$B:$Z,25,0),"")</f>
        <v/>
      </c>
      <c r="AN771" s="165" t="str">
        <f>IFERROR(+VLOOKUP(AL771,インプットシート!$B:$Z,21,0),"")</f>
        <v/>
      </c>
      <c r="AO771">
        <v>266</v>
      </c>
      <c r="AP771" s="165" t="str">
        <f t="shared" si="226"/>
        <v>3年目委託費266</v>
      </c>
      <c r="AQ771" s="165" t="str">
        <f>IFERROR(+VLOOKUP(AP771,インプットシート!$B:$Z,25,0),"")</f>
        <v/>
      </c>
      <c r="AR771" s="165" t="str">
        <f>IFERROR(+VLOOKUP(AP771,インプットシート!$B:$Z,21,0),"")</f>
        <v/>
      </c>
      <c r="AS771">
        <v>266</v>
      </c>
      <c r="AT771" s="165" t="str">
        <f t="shared" si="227"/>
        <v>3年目雑役務費266</v>
      </c>
      <c r="AU771" s="165" t="str">
        <f>IFERROR(+VLOOKUP(AT771,インプットシート!$B:$Z,25,0),"")</f>
        <v/>
      </c>
      <c r="AV771" s="165" t="str">
        <f>IFERROR(+VLOOKUP(AT771,インプットシート!$B:$Z,21,0),"")</f>
        <v/>
      </c>
      <c r="AW771">
        <v>266</v>
      </c>
      <c r="AX771" s="165" t="str">
        <f t="shared" si="228"/>
        <v>3年目保険料266</v>
      </c>
      <c r="AY771" s="165" t="str">
        <f>IFERROR(+VLOOKUP(AX771,インプットシート!$B:$Z,25,0),"")</f>
        <v/>
      </c>
      <c r="AZ771" s="165" t="str">
        <f>IFERROR(+VLOOKUP(AX771,インプットシート!$B:$Z,21,0),"")</f>
        <v/>
      </c>
      <c r="BA771">
        <v>266</v>
      </c>
      <c r="BB771" s="165" t="str">
        <f t="shared" si="229"/>
        <v>3年目その他の経費266</v>
      </c>
      <c r="BC771" s="165" t="str">
        <f>IFERROR(+VLOOKUP(BB771,インプットシート!$B:$Z,25,0),"")</f>
        <v/>
      </c>
      <c r="BD771" s="165" t="str">
        <f>IFERROR(+VLOOKUP(BB771,インプットシート!$B:$Z,21,0),"")</f>
        <v/>
      </c>
      <c r="BE771">
        <v>266</v>
      </c>
      <c r="BF771" s="165" t="str">
        <f t="shared" si="230"/>
        <v>3年目参加費収入266</v>
      </c>
      <c r="BG771" s="165" t="str">
        <f>IFERROR(+VLOOKUP(BF771,インプットシート!$B:$Z,25,0),"")</f>
        <v/>
      </c>
      <c r="BH771" s="165" t="str">
        <f>IFERROR(+VLOOKUP(BF771,インプットシート!$B:$Z,21,0),"")</f>
        <v/>
      </c>
      <c r="BI771">
        <v>266</v>
      </c>
      <c r="BJ771" s="165" t="str">
        <f t="shared" si="231"/>
        <v>3年目寄付金・協賛金収入266</v>
      </c>
      <c r="BK771" s="165" t="str">
        <f>IFERROR(+VLOOKUP(BJ771,インプットシート!$B:$Z,25,0),"")</f>
        <v/>
      </c>
      <c r="BL771" s="165" t="str">
        <f>IFERROR(+VLOOKUP(BJ771,インプットシート!$B:$Z,21,0),"")</f>
        <v/>
      </c>
      <c r="BM771">
        <v>266</v>
      </c>
      <c r="BN771" s="165" t="str">
        <f t="shared" si="232"/>
        <v>3年目一般会計繰入金266</v>
      </c>
      <c r="BO771" s="165" t="str">
        <f>IFERROR(+VLOOKUP(BN771,インプットシート!$B:$Z,25,0),"")</f>
        <v/>
      </c>
      <c r="BP771" s="165" t="str">
        <f>IFERROR(+VLOOKUP(BN771,インプットシート!$B:$Z,21,0),"")</f>
        <v/>
      </c>
      <c r="BQ771">
        <v>266</v>
      </c>
      <c r="BR771" s="165" t="str">
        <f t="shared" si="233"/>
        <v>3年目賃金（職員）266</v>
      </c>
      <c r="BS771" s="165" t="str">
        <f>IFERROR(+VLOOKUP(BR771,インプットシート!$B:$Z,25,0),"")</f>
        <v/>
      </c>
      <c r="BT771" s="165" t="str">
        <f>IFERROR(+VLOOKUP(BR771,インプットシート!$B:$Z,21,0),"")</f>
        <v/>
      </c>
    </row>
    <row r="772" spans="1:72">
      <c r="A772">
        <v>267</v>
      </c>
      <c r="B772" s="165" t="str">
        <f t="shared" si="216"/>
        <v>3年目謝金267</v>
      </c>
      <c r="C772" s="165" t="str">
        <f>IFERROR(+VLOOKUP(B772,インプットシート!$B:$Z,25,0),"")</f>
        <v/>
      </c>
      <c r="D772" s="165" t="str">
        <f>IFERROR(+VLOOKUP(B772,インプットシート!$B:$Z,21,0),"")</f>
        <v/>
      </c>
      <c r="E772">
        <v>267</v>
      </c>
      <c r="F772" s="165" t="str">
        <f t="shared" si="217"/>
        <v>3年目旅費267</v>
      </c>
      <c r="G772" s="165" t="str">
        <f>IFERROR(+VLOOKUP(F772,インプットシート!$B:$Z,25,0),"")</f>
        <v/>
      </c>
      <c r="H772" s="165" t="str">
        <f>IFERROR(+VLOOKUP(F772,インプットシート!$B:$Z,21,0),"")</f>
        <v/>
      </c>
      <c r="I772">
        <v>267</v>
      </c>
      <c r="J772" s="165" t="str">
        <f t="shared" si="218"/>
        <v>3年目賃金（アルバイト）267</v>
      </c>
      <c r="K772" s="165" t="str">
        <f>IFERROR(+VLOOKUP(J772,インプットシート!$B:$Z,25,0),"")</f>
        <v/>
      </c>
      <c r="L772" s="165" t="str">
        <f>IFERROR(+VLOOKUP(J772,インプットシート!$B:$Z,21,0),"")</f>
        <v/>
      </c>
      <c r="M772">
        <v>267</v>
      </c>
      <c r="N772" s="165" t="str">
        <f t="shared" si="219"/>
        <v>3年目家賃267</v>
      </c>
      <c r="O772" s="165" t="str">
        <f>IFERROR(+VLOOKUP(N772,インプットシート!$B:$Z,25,0),"")</f>
        <v/>
      </c>
      <c r="P772" s="165" t="str">
        <f>IFERROR(+VLOOKUP(N772,インプットシート!$B:$Z,21,0),"")</f>
        <v/>
      </c>
      <c r="Q772">
        <v>267</v>
      </c>
      <c r="R772" s="165" t="str">
        <f t="shared" si="220"/>
        <v>3年目光熱水費267</v>
      </c>
      <c r="S772" s="165" t="str">
        <f>IFERROR(+VLOOKUP(R772,インプットシート!$B:$Z,25,0),"")</f>
        <v/>
      </c>
      <c r="T772" s="165" t="str">
        <f>IFERROR(+VLOOKUP(R772,インプットシート!$B:$Z,21,0),"")</f>
        <v/>
      </c>
      <c r="U772">
        <v>267</v>
      </c>
      <c r="V772" s="165" t="str">
        <f t="shared" si="221"/>
        <v>3年目備品購入費267</v>
      </c>
      <c r="W772" s="165" t="str">
        <f>IFERROR(+VLOOKUP(V772,インプットシート!$B:$Z,25,0),"")</f>
        <v/>
      </c>
      <c r="X772" s="165" t="str">
        <f>IFERROR(+VLOOKUP(V772,インプットシート!$B:$Z,21,0),"")</f>
        <v/>
      </c>
      <c r="Y772">
        <v>267</v>
      </c>
      <c r="Z772" s="165" t="str">
        <f t="shared" si="222"/>
        <v>3年目消耗品費267</v>
      </c>
      <c r="AA772" s="165" t="str">
        <f>IFERROR(+VLOOKUP(Z772,インプットシート!$B:$Z,25,0),"")</f>
        <v/>
      </c>
      <c r="AB772" s="165" t="str">
        <f>IFERROR(+VLOOKUP(Z772,インプットシート!$B:$Z,21,0),"")</f>
        <v/>
      </c>
      <c r="AC772">
        <v>267</v>
      </c>
      <c r="AD772" s="165" t="str">
        <f t="shared" si="223"/>
        <v>3年目借料損料267</v>
      </c>
      <c r="AE772" s="165" t="str">
        <f>IFERROR(+VLOOKUP(AD772,インプットシート!$B:$Z,25,0),"")</f>
        <v/>
      </c>
      <c r="AF772" s="165" t="str">
        <f>IFERROR(+VLOOKUP(AD772,インプットシート!$B:$Z,21,0),"")</f>
        <v/>
      </c>
      <c r="AG772">
        <v>267</v>
      </c>
      <c r="AH772" s="165" t="str">
        <f t="shared" si="224"/>
        <v>3年目印刷製本費267</v>
      </c>
      <c r="AI772" s="165" t="str">
        <f>IFERROR(+VLOOKUP(AH772,インプットシート!$B:$Z,25,0),"")</f>
        <v/>
      </c>
      <c r="AJ772" s="165" t="str">
        <f>IFERROR(+VLOOKUP(AH772,インプットシート!$B:$Z,21,0),"")</f>
        <v/>
      </c>
      <c r="AK772">
        <v>267</v>
      </c>
      <c r="AL772" s="165" t="str">
        <f t="shared" si="225"/>
        <v>3年目通信運搬費267</v>
      </c>
      <c r="AM772" s="165" t="str">
        <f>IFERROR(+VLOOKUP(AL772,インプットシート!$B:$Z,25,0),"")</f>
        <v/>
      </c>
      <c r="AN772" s="165" t="str">
        <f>IFERROR(+VLOOKUP(AL772,インプットシート!$B:$Z,21,0),"")</f>
        <v/>
      </c>
      <c r="AO772">
        <v>267</v>
      </c>
      <c r="AP772" s="165" t="str">
        <f t="shared" si="226"/>
        <v>3年目委託費267</v>
      </c>
      <c r="AQ772" s="165" t="str">
        <f>IFERROR(+VLOOKUP(AP772,インプットシート!$B:$Z,25,0),"")</f>
        <v/>
      </c>
      <c r="AR772" s="165" t="str">
        <f>IFERROR(+VLOOKUP(AP772,インプットシート!$B:$Z,21,0),"")</f>
        <v/>
      </c>
      <c r="AS772">
        <v>267</v>
      </c>
      <c r="AT772" s="165" t="str">
        <f t="shared" si="227"/>
        <v>3年目雑役務費267</v>
      </c>
      <c r="AU772" s="165" t="str">
        <f>IFERROR(+VLOOKUP(AT772,インプットシート!$B:$Z,25,0),"")</f>
        <v/>
      </c>
      <c r="AV772" s="165" t="str">
        <f>IFERROR(+VLOOKUP(AT772,インプットシート!$B:$Z,21,0),"")</f>
        <v/>
      </c>
      <c r="AW772">
        <v>267</v>
      </c>
      <c r="AX772" s="165" t="str">
        <f t="shared" si="228"/>
        <v>3年目保険料267</v>
      </c>
      <c r="AY772" s="165" t="str">
        <f>IFERROR(+VLOOKUP(AX772,インプットシート!$B:$Z,25,0),"")</f>
        <v/>
      </c>
      <c r="AZ772" s="165" t="str">
        <f>IFERROR(+VLOOKUP(AX772,インプットシート!$B:$Z,21,0),"")</f>
        <v/>
      </c>
      <c r="BA772">
        <v>267</v>
      </c>
      <c r="BB772" s="165" t="str">
        <f t="shared" si="229"/>
        <v>3年目その他の経費267</v>
      </c>
      <c r="BC772" s="165" t="str">
        <f>IFERROR(+VLOOKUP(BB772,インプットシート!$B:$Z,25,0),"")</f>
        <v/>
      </c>
      <c r="BD772" s="165" t="str">
        <f>IFERROR(+VLOOKUP(BB772,インプットシート!$B:$Z,21,0),"")</f>
        <v/>
      </c>
      <c r="BE772">
        <v>267</v>
      </c>
      <c r="BF772" s="165" t="str">
        <f t="shared" si="230"/>
        <v>3年目参加費収入267</v>
      </c>
      <c r="BG772" s="165" t="str">
        <f>IFERROR(+VLOOKUP(BF772,インプットシート!$B:$Z,25,0),"")</f>
        <v/>
      </c>
      <c r="BH772" s="165" t="str">
        <f>IFERROR(+VLOOKUP(BF772,インプットシート!$B:$Z,21,0),"")</f>
        <v/>
      </c>
      <c r="BI772">
        <v>267</v>
      </c>
      <c r="BJ772" s="165" t="str">
        <f t="shared" si="231"/>
        <v>3年目寄付金・協賛金収入267</v>
      </c>
      <c r="BK772" s="165" t="str">
        <f>IFERROR(+VLOOKUP(BJ772,インプットシート!$B:$Z,25,0),"")</f>
        <v/>
      </c>
      <c r="BL772" s="165" t="str">
        <f>IFERROR(+VLOOKUP(BJ772,インプットシート!$B:$Z,21,0),"")</f>
        <v/>
      </c>
      <c r="BM772">
        <v>267</v>
      </c>
      <c r="BN772" s="165" t="str">
        <f t="shared" si="232"/>
        <v>3年目一般会計繰入金267</v>
      </c>
      <c r="BO772" s="165" t="str">
        <f>IFERROR(+VLOOKUP(BN772,インプットシート!$B:$Z,25,0),"")</f>
        <v/>
      </c>
      <c r="BP772" s="165" t="str">
        <f>IFERROR(+VLOOKUP(BN772,インプットシート!$B:$Z,21,0),"")</f>
        <v/>
      </c>
      <c r="BQ772">
        <v>267</v>
      </c>
      <c r="BR772" s="165" t="str">
        <f t="shared" si="233"/>
        <v>3年目賃金（職員）267</v>
      </c>
      <c r="BS772" s="165" t="str">
        <f>IFERROR(+VLOOKUP(BR772,インプットシート!$B:$Z,25,0),"")</f>
        <v/>
      </c>
      <c r="BT772" s="165" t="str">
        <f>IFERROR(+VLOOKUP(BR772,インプットシート!$B:$Z,21,0),"")</f>
        <v/>
      </c>
    </row>
    <row r="773" spans="1:72">
      <c r="A773">
        <v>268</v>
      </c>
      <c r="B773" s="165" t="str">
        <f t="shared" si="216"/>
        <v>3年目謝金268</v>
      </c>
      <c r="C773" s="165" t="str">
        <f>IFERROR(+VLOOKUP(B773,インプットシート!$B:$Z,25,0),"")</f>
        <v/>
      </c>
      <c r="D773" s="165" t="str">
        <f>IFERROR(+VLOOKUP(B773,インプットシート!$B:$Z,21,0),"")</f>
        <v/>
      </c>
      <c r="E773">
        <v>268</v>
      </c>
      <c r="F773" s="165" t="str">
        <f t="shared" si="217"/>
        <v>3年目旅費268</v>
      </c>
      <c r="G773" s="165" t="str">
        <f>IFERROR(+VLOOKUP(F773,インプットシート!$B:$Z,25,0),"")</f>
        <v/>
      </c>
      <c r="H773" s="165" t="str">
        <f>IFERROR(+VLOOKUP(F773,インプットシート!$B:$Z,21,0),"")</f>
        <v/>
      </c>
      <c r="I773">
        <v>268</v>
      </c>
      <c r="J773" s="165" t="str">
        <f t="shared" si="218"/>
        <v>3年目賃金（アルバイト）268</v>
      </c>
      <c r="K773" s="165" t="str">
        <f>IFERROR(+VLOOKUP(J773,インプットシート!$B:$Z,25,0),"")</f>
        <v/>
      </c>
      <c r="L773" s="165" t="str">
        <f>IFERROR(+VLOOKUP(J773,インプットシート!$B:$Z,21,0),"")</f>
        <v/>
      </c>
      <c r="M773">
        <v>268</v>
      </c>
      <c r="N773" s="165" t="str">
        <f t="shared" si="219"/>
        <v>3年目家賃268</v>
      </c>
      <c r="O773" s="165" t="str">
        <f>IFERROR(+VLOOKUP(N773,インプットシート!$B:$Z,25,0),"")</f>
        <v/>
      </c>
      <c r="P773" s="165" t="str">
        <f>IFERROR(+VLOOKUP(N773,インプットシート!$B:$Z,21,0),"")</f>
        <v/>
      </c>
      <c r="Q773">
        <v>268</v>
      </c>
      <c r="R773" s="165" t="str">
        <f t="shared" si="220"/>
        <v>3年目光熱水費268</v>
      </c>
      <c r="S773" s="165" t="str">
        <f>IFERROR(+VLOOKUP(R773,インプットシート!$B:$Z,25,0),"")</f>
        <v/>
      </c>
      <c r="T773" s="165" t="str">
        <f>IFERROR(+VLOOKUP(R773,インプットシート!$B:$Z,21,0),"")</f>
        <v/>
      </c>
      <c r="U773">
        <v>268</v>
      </c>
      <c r="V773" s="165" t="str">
        <f t="shared" si="221"/>
        <v>3年目備品購入費268</v>
      </c>
      <c r="W773" s="165" t="str">
        <f>IFERROR(+VLOOKUP(V773,インプットシート!$B:$Z,25,0),"")</f>
        <v/>
      </c>
      <c r="X773" s="165" t="str">
        <f>IFERROR(+VLOOKUP(V773,インプットシート!$B:$Z,21,0),"")</f>
        <v/>
      </c>
      <c r="Y773">
        <v>268</v>
      </c>
      <c r="Z773" s="165" t="str">
        <f t="shared" si="222"/>
        <v>3年目消耗品費268</v>
      </c>
      <c r="AA773" s="165" t="str">
        <f>IFERROR(+VLOOKUP(Z773,インプットシート!$B:$Z,25,0),"")</f>
        <v/>
      </c>
      <c r="AB773" s="165" t="str">
        <f>IFERROR(+VLOOKUP(Z773,インプットシート!$B:$Z,21,0),"")</f>
        <v/>
      </c>
      <c r="AC773">
        <v>268</v>
      </c>
      <c r="AD773" s="165" t="str">
        <f t="shared" si="223"/>
        <v>3年目借料損料268</v>
      </c>
      <c r="AE773" s="165" t="str">
        <f>IFERROR(+VLOOKUP(AD773,インプットシート!$B:$Z,25,0),"")</f>
        <v/>
      </c>
      <c r="AF773" s="165" t="str">
        <f>IFERROR(+VLOOKUP(AD773,インプットシート!$B:$Z,21,0),"")</f>
        <v/>
      </c>
      <c r="AG773">
        <v>268</v>
      </c>
      <c r="AH773" s="165" t="str">
        <f t="shared" si="224"/>
        <v>3年目印刷製本費268</v>
      </c>
      <c r="AI773" s="165" t="str">
        <f>IFERROR(+VLOOKUP(AH773,インプットシート!$B:$Z,25,0),"")</f>
        <v/>
      </c>
      <c r="AJ773" s="165" t="str">
        <f>IFERROR(+VLOOKUP(AH773,インプットシート!$B:$Z,21,0),"")</f>
        <v/>
      </c>
      <c r="AK773">
        <v>268</v>
      </c>
      <c r="AL773" s="165" t="str">
        <f t="shared" si="225"/>
        <v>3年目通信運搬費268</v>
      </c>
      <c r="AM773" s="165" t="str">
        <f>IFERROR(+VLOOKUP(AL773,インプットシート!$B:$Z,25,0),"")</f>
        <v/>
      </c>
      <c r="AN773" s="165" t="str">
        <f>IFERROR(+VLOOKUP(AL773,インプットシート!$B:$Z,21,0),"")</f>
        <v/>
      </c>
      <c r="AO773">
        <v>268</v>
      </c>
      <c r="AP773" s="165" t="str">
        <f t="shared" si="226"/>
        <v>3年目委託費268</v>
      </c>
      <c r="AQ773" s="165" t="str">
        <f>IFERROR(+VLOOKUP(AP773,インプットシート!$B:$Z,25,0),"")</f>
        <v/>
      </c>
      <c r="AR773" s="165" t="str">
        <f>IFERROR(+VLOOKUP(AP773,インプットシート!$B:$Z,21,0),"")</f>
        <v/>
      </c>
      <c r="AS773">
        <v>268</v>
      </c>
      <c r="AT773" s="165" t="str">
        <f t="shared" si="227"/>
        <v>3年目雑役務費268</v>
      </c>
      <c r="AU773" s="165" t="str">
        <f>IFERROR(+VLOOKUP(AT773,インプットシート!$B:$Z,25,0),"")</f>
        <v/>
      </c>
      <c r="AV773" s="165" t="str">
        <f>IFERROR(+VLOOKUP(AT773,インプットシート!$B:$Z,21,0),"")</f>
        <v/>
      </c>
      <c r="AW773">
        <v>268</v>
      </c>
      <c r="AX773" s="165" t="str">
        <f t="shared" si="228"/>
        <v>3年目保険料268</v>
      </c>
      <c r="AY773" s="165" t="str">
        <f>IFERROR(+VLOOKUP(AX773,インプットシート!$B:$Z,25,0),"")</f>
        <v/>
      </c>
      <c r="AZ773" s="165" t="str">
        <f>IFERROR(+VLOOKUP(AX773,インプットシート!$B:$Z,21,0),"")</f>
        <v/>
      </c>
      <c r="BA773">
        <v>268</v>
      </c>
      <c r="BB773" s="165" t="str">
        <f t="shared" si="229"/>
        <v>3年目その他の経費268</v>
      </c>
      <c r="BC773" s="165" t="str">
        <f>IFERROR(+VLOOKUP(BB773,インプットシート!$B:$Z,25,0),"")</f>
        <v/>
      </c>
      <c r="BD773" s="165" t="str">
        <f>IFERROR(+VLOOKUP(BB773,インプットシート!$B:$Z,21,0),"")</f>
        <v/>
      </c>
      <c r="BE773">
        <v>268</v>
      </c>
      <c r="BF773" s="165" t="str">
        <f t="shared" si="230"/>
        <v>3年目参加費収入268</v>
      </c>
      <c r="BG773" s="165" t="str">
        <f>IFERROR(+VLOOKUP(BF773,インプットシート!$B:$Z,25,0),"")</f>
        <v/>
      </c>
      <c r="BH773" s="165" t="str">
        <f>IFERROR(+VLOOKUP(BF773,インプットシート!$B:$Z,21,0),"")</f>
        <v/>
      </c>
      <c r="BI773">
        <v>268</v>
      </c>
      <c r="BJ773" s="165" t="str">
        <f t="shared" si="231"/>
        <v>3年目寄付金・協賛金収入268</v>
      </c>
      <c r="BK773" s="165" t="str">
        <f>IFERROR(+VLOOKUP(BJ773,インプットシート!$B:$Z,25,0),"")</f>
        <v/>
      </c>
      <c r="BL773" s="165" t="str">
        <f>IFERROR(+VLOOKUP(BJ773,インプットシート!$B:$Z,21,0),"")</f>
        <v/>
      </c>
      <c r="BM773">
        <v>268</v>
      </c>
      <c r="BN773" s="165" t="str">
        <f t="shared" si="232"/>
        <v>3年目一般会計繰入金268</v>
      </c>
      <c r="BO773" s="165" t="str">
        <f>IFERROR(+VLOOKUP(BN773,インプットシート!$B:$Z,25,0),"")</f>
        <v/>
      </c>
      <c r="BP773" s="165" t="str">
        <f>IFERROR(+VLOOKUP(BN773,インプットシート!$B:$Z,21,0),"")</f>
        <v/>
      </c>
      <c r="BQ773">
        <v>268</v>
      </c>
      <c r="BR773" s="165" t="str">
        <f t="shared" si="233"/>
        <v>3年目賃金（職員）268</v>
      </c>
      <c r="BS773" s="165" t="str">
        <f>IFERROR(+VLOOKUP(BR773,インプットシート!$B:$Z,25,0),"")</f>
        <v/>
      </c>
      <c r="BT773" s="165" t="str">
        <f>IFERROR(+VLOOKUP(BR773,インプットシート!$B:$Z,21,0),"")</f>
        <v/>
      </c>
    </row>
    <row r="774" spans="1:72">
      <c r="A774">
        <v>269</v>
      </c>
      <c r="B774" s="165" t="str">
        <f t="shared" si="216"/>
        <v>3年目謝金269</v>
      </c>
      <c r="C774" s="165" t="str">
        <f>IFERROR(+VLOOKUP(B774,インプットシート!$B:$Z,25,0),"")</f>
        <v/>
      </c>
      <c r="D774" s="165" t="str">
        <f>IFERROR(+VLOOKUP(B774,インプットシート!$B:$Z,21,0),"")</f>
        <v/>
      </c>
      <c r="E774">
        <v>269</v>
      </c>
      <c r="F774" s="165" t="str">
        <f t="shared" si="217"/>
        <v>3年目旅費269</v>
      </c>
      <c r="G774" s="165" t="str">
        <f>IFERROR(+VLOOKUP(F774,インプットシート!$B:$Z,25,0),"")</f>
        <v/>
      </c>
      <c r="H774" s="165" t="str">
        <f>IFERROR(+VLOOKUP(F774,インプットシート!$B:$Z,21,0),"")</f>
        <v/>
      </c>
      <c r="I774">
        <v>269</v>
      </c>
      <c r="J774" s="165" t="str">
        <f t="shared" si="218"/>
        <v>3年目賃金（アルバイト）269</v>
      </c>
      <c r="K774" s="165" t="str">
        <f>IFERROR(+VLOOKUP(J774,インプットシート!$B:$Z,25,0),"")</f>
        <v/>
      </c>
      <c r="L774" s="165" t="str">
        <f>IFERROR(+VLOOKUP(J774,インプットシート!$B:$Z,21,0),"")</f>
        <v/>
      </c>
      <c r="M774">
        <v>269</v>
      </c>
      <c r="N774" s="165" t="str">
        <f t="shared" si="219"/>
        <v>3年目家賃269</v>
      </c>
      <c r="O774" s="165" t="str">
        <f>IFERROR(+VLOOKUP(N774,インプットシート!$B:$Z,25,0),"")</f>
        <v/>
      </c>
      <c r="P774" s="165" t="str">
        <f>IFERROR(+VLOOKUP(N774,インプットシート!$B:$Z,21,0),"")</f>
        <v/>
      </c>
      <c r="Q774">
        <v>269</v>
      </c>
      <c r="R774" s="165" t="str">
        <f t="shared" si="220"/>
        <v>3年目光熱水費269</v>
      </c>
      <c r="S774" s="165" t="str">
        <f>IFERROR(+VLOOKUP(R774,インプットシート!$B:$Z,25,0),"")</f>
        <v/>
      </c>
      <c r="T774" s="165" t="str">
        <f>IFERROR(+VLOOKUP(R774,インプットシート!$B:$Z,21,0),"")</f>
        <v/>
      </c>
      <c r="U774">
        <v>269</v>
      </c>
      <c r="V774" s="165" t="str">
        <f t="shared" si="221"/>
        <v>3年目備品購入費269</v>
      </c>
      <c r="W774" s="165" t="str">
        <f>IFERROR(+VLOOKUP(V774,インプットシート!$B:$Z,25,0),"")</f>
        <v/>
      </c>
      <c r="X774" s="165" t="str">
        <f>IFERROR(+VLOOKUP(V774,インプットシート!$B:$Z,21,0),"")</f>
        <v/>
      </c>
      <c r="Y774">
        <v>269</v>
      </c>
      <c r="Z774" s="165" t="str">
        <f t="shared" si="222"/>
        <v>3年目消耗品費269</v>
      </c>
      <c r="AA774" s="165" t="str">
        <f>IFERROR(+VLOOKUP(Z774,インプットシート!$B:$Z,25,0),"")</f>
        <v/>
      </c>
      <c r="AB774" s="165" t="str">
        <f>IFERROR(+VLOOKUP(Z774,インプットシート!$B:$Z,21,0),"")</f>
        <v/>
      </c>
      <c r="AC774">
        <v>269</v>
      </c>
      <c r="AD774" s="165" t="str">
        <f t="shared" si="223"/>
        <v>3年目借料損料269</v>
      </c>
      <c r="AE774" s="165" t="str">
        <f>IFERROR(+VLOOKUP(AD774,インプットシート!$B:$Z,25,0),"")</f>
        <v/>
      </c>
      <c r="AF774" s="165" t="str">
        <f>IFERROR(+VLOOKUP(AD774,インプットシート!$B:$Z,21,0),"")</f>
        <v/>
      </c>
      <c r="AG774">
        <v>269</v>
      </c>
      <c r="AH774" s="165" t="str">
        <f t="shared" si="224"/>
        <v>3年目印刷製本費269</v>
      </c>
      <c r="AI774" s="165" t="str">
        <f>IFERROR(+VLOOKUP(AH774,インプットシート!$B:$Z,25,0),"")</f>
        <v/>
      </c>
      <c r="AJ774" s="165" t="str">
        <f>IFERROR(+VLOOKUP(AH774,インプットシート!$B:$Z,21,0),"")</f>
        <v/>
      </c>
      <c r="AK774">
        <v>269</v>
      </c>
      <c r="AL774" s="165" t="str">
        <f t="shared" si="225"/>
        <v>3年目通信運搬費269</v>
      </c>
      <c r="AM774" s="165" t="str">
        <f>IFERROR(+VLOOKUP(AL774,インプットシート!$B:$Z,25,0),"")</f>
        <v/>
      </c>
      <c r="AN774" s="165" t="str">
        <f>IFERROR(+VLOOKUP(AL774,インプットシート!$B:$Z,21,0),"")</f>
        <v/>
      </c>
      <c r="AO774">
        <v>269</v>
      </c>
      <c r="AP774" s="165" t="str">
        <f t="shared" si="226"/>
        <v>3年目委託費269</v>
      </c>
      <c r="AQ774" s="165" t="str">
        <f>IFERROR(+VLOOKUP(AP774,インプットシート!$B:$Z,25,0),"")</f>
        <v/>
      </c>
      <c r="AR774" s="165" t="str">
        <f>IFERROR(+VLOOKUP(AP774,インプットシート!$B:$Z,21,0),"")</f>
        <v/>
      </c>
      <c r="AS774">
        <v>269</v>
      </c>
      <c r="AT774" s="165" t="str">
        <f t="shared" si="227"/>
        <v>3年目雑役務費269</v>
      </c>
      <c r="AU774" s="165" t="str">
        <f>IFERROR(+VLOOKUP(AT774,インプットシート!$B:$Z,25,0),"")</f>
        <v/>
      </c>
      <c r="AV774" s="165" t="str">
        <f>IFERROR(+VLOOKUP(AT774,インプットシート!$B:$Z,21,0),"")</f>
        <v/>
      </c>
      <c r="AW774">
        <v>269</v>
      </c>
      <c r="AX774" s="165" t="str">
        <f t="shared" si="228"/>
        <v>3年目保険料269</v>
      </c>
      <c r="AY774" s="165" t="str">
        <f>IFERROR(+VLOOKUP(AX774,インプットシート!$B:$Z,25,0),"")</f>
        <v/>
      </c>
      <c r="AZ774" s="165" t="str">
        <f>IFERROR(+VLOOKUP(AX774,インプットシート!$B:$Z,21,0),"")</f>
        <v/>
      </c>
      <c r="BA774">
        <v>269</v>
      </c>
      <c r="BB774" s="165" t="str">
        <f t="shared" si="229"/>
        <v>3年目その他の経費269</v>
      </c>
      <c r="BC774" s="165" t="str">
        <f>IFERROR(+VLOOKUP(BB774,インプットシート!$B:$Z,25,0),"")</f>
        <v/>
      </c>
      <c r="BD774" s="165" t="str">
        <f>IFERROR(+VLOOKUP(BB774,インプットシート!$B:$Z,21,0),"")</f>
        <v/>
      </c>
      <c r="BE774">
        <v>269</v>
      </c>
      <c r="BF774" s="165" t="str">
        <f t="shared" si="230"/>
        <v>3年目参加費収入269</v>
      </c>
      <c r="BG774" s="165" t="str">
        <f>IFERROR(+VLOOKUP(BF774,インプットシート!$B:$Z,25,0),"")</f>
        <v/>
      </c>
      <c r="BH774" s="165" t="str">
        <f>IFERROR(+VLOOKUP(BF774,インプットシート!$B:$Z,21,0),"")</f>
        <v/>
      </c>
      <c r="BI774">
        <v>269</v>
      </c>
      <c r="BJ774" s="165" t="str">
        <f t="shared" si="231"/>
        <v>3年目寄付金・協賛金収入269</v>
      </c>
      <c r="BK774" s="165" t="str">
        <f>IFERROR(+VLOOKUP(BJ774,インプットシート!$B:$Z,25,0),"")</f>
        <v/>
      </c>
      <c r="BL774" s="165" t="str">
        <f>IFERROR(+VLOOKUP(BJ774,インプットシート!$B:$Z,21,0),"")</f>
        <v/>
      </c>
      <c r="BM774">
        <v>269</v>
      </c>
      <c r="BN774" s="165" t="str">
        <f t="shared" si="232"/>
        <v>3年目一般会計繰入金269</v>
      </c>
      <c r="BO774" s="165" t="str">
        <f>IFERROR(+VLOOKUP(BN774,インプットシート!$B:$Z,25,0),"")</f>
        <v/>
      </c>
      <c r="BP774" s="165" t="str">
        <f>IFERROR(+VLOOKUP(BN774,インプットシート!$B:$Z,21,0),"")</f>
        <v/>
      </c>
      <c r="BQ774">
        <v>269</v>
      </c>
      <c r="BR774" s="165" t="str">
        <f t="shared" si="233"/>
        <v>3年目賃金（職員）269</v>
      </c>
      <c r="BS774" s="165" t="str">
        <f>IFERROR(+VLOOKUP(BR774,インプットシート!$B:$Z,25,0),"")</f>
        <v/>
      </c>
      <c r="BT774" s="165" t="str">
        <f>IFERROR(+VLOOKUP(BR774,インプットシート!$B:$Z,21,0),"")</f>
        <v/>
      </c>
    </row>
    <row r="775" spans="1:72">
      <c r="A775">
        <v>270</v>
      </c>
      <c r="B775" s="165" t="str">
        <f t="shared" si="216"/>
        <v>3年目謝金270</v>
      </c>
      <c r="C775" s="165" t="str">
        <f>IFERROR(+VLOOKUP(B775,インプットシート!$B:$Z,25,0),"")</f>
        <v/>
      </c>
      <c r="D775" s="165" t="str">
        <f>IFERROR(+VLOOKUP(B775,インプットシート!$B:$Z,21,0),"")</f>
        <v/>
      </c>
      <c r="E775">
        <v>270</v>
      </c>
      <c r="F775" s="165" t="str">
        <f t="shared" si="217"/>
        <v>3年目旅費270</v>
      </c>
      <c r="G775" s="165" t="str">
        <f>IFERROR(+VLOOKUP(F775,インプットシート!$B:$Z,25,0),"")</f>
        <v/>
      </c>
      <c r="H775" s="165" t="str">
        <f>IFERROR(+VLOOKUP(F775,インプットシート!$B:$Z,21,0),"")</f>
        <v/>
      </c>
      <c r="I775">
        <v>270</v>
      </c>
      <c r="J775" s="165" t="str">
        <f t="shared" si="218"/>
        <v>3年目賃金（アルバイト）270</v>
      </c>
      <c r="K775" s="165" t="str">
        <f>IFERROR(+VLOOKUP(J775,インプットシート!$B:$Z,25,0),"")</f>
        <v/>
      </c>
      <c r="L775" s="165" t="str">
        <f>IFERROR(+VLOOKUP(J775,インプットシート!$B:$Z,21,0),"")</f>
        <v/>
      </c>
      <c r="M775">
        <v>270</v>
      </c>
      <c r="N775" s="165" t="str">
        <f t="shared" si="219"/>
        <v>3年目家賃270</v>
      </c>
      <c r="O775" s="165" t="str">
        <f>IFERROR(+VLOOKUP(N775,インプットシート!$B:$Z,25,0),"")</f>
        <v/>
      </c>
      <c r="P775" s="165" t="str">
        <f>IFERROR(+VLOOKUP(N775,インプットシート!$B:$Z,21,0),"")</f>
        <v/>
      </c>
      <c r="Q775">
        <v>270</v>
      </c>
      <c r="R775" s="165" t="str">
        <f t="shared" si="220"/>
        <v>3年目光熱水費270</v>
      </c>
      <c r="S775" s="165" t="str">
        <f>IFERROR(+VLOOKUP(R775,インプットシート!$B:$Z,25,0),"")</f>
        <v/>
      </c>
      <c r="T775" s="165" t="str">
        <f>IFERROR(+VLOOKUP(R775,インプットシート!$B:$Z,21,0),"")</f>
        <v/>
      </c>
      <c r="U775">
        <v>270</v>
      </c>
      <c r="V775" s="165" t="str">
        <f t="shared" si="221"/>
        <v>3年目備品購入費270</v>
      </c>
      <c r="W775" s="165" t="str">
        <f>IFERROR(+VLOOKUP(V775,インプットシート!$B:$Z,25,0),"")</f>
        <v/>
      </c>
      <c r="X775" s="165" t="str">
        <f>IFERROR(+VLOOKUP(V775,インプットシート!$B:$Z,21,0),"")</f>
        <v/>
      </c>
      <c r="Y775">
        <v>270</v>
      </c>
      <c r="Z775" s="165" t="str">
        <f t="shared" si="222"/>
        <v>3年目消耗品費270</v>
      </c>
      <c r="AA775" s="165" t="str">
        <f>IFERROR(+VLOOKUP(Z775,インプットシート!$B:$Z,25,0),"")</f>
        <v/>
      </c>
      <c r="AB775" s="165" t="str">
        <f>IFERROR(+VLOOKUP(Z775,インプットシート!$B:$Z,21,0),"")</f>
        <v/>
      </c>
      <c r="AC775">
        <v>270</v>
      </c>
      <c r="AD775" s="165" t="str">
        <f t="shared" si="223"/>
        <v>3年目借料損料270</v>
      </c>
      <c r="AE775" s="165" t="str">
        <f>IFERROR(+VLOOKUP(AD775,インプットシート!$B:$Z,25,0),"")</f>
        <v/>
      </c>
      <c r="AF775" s="165" t="str">
        <f>IFERROR(+VLOOKUP(AD775,インプットシート!$B:$Z,21,0),"")</f>
        <v/>
      </c>
      <c r="AG775">
        <v>270</v>
      </c>
      <c r="AH775" s="165" t="str">
        <f t="shared" si="224"/>
        <v>3年目印刷製本費270</v>
      </c>
      <c r="AI775" s="165" t="str">
        <f>IFERROR(+VLOOKUP(AH775,インプットシート!$B:$Z,25,0),"")</f>
        <v/>
      </c>
      <c r="AJ775" s="165" t="str">
        <f>IFERROR(+VLOOKUP(AH775,インプットシート!$B:$Z,21,0),"")</f>
        <v/>
      </c>
      <c r="AK775">
        <v>270</v>
      </c>
      <c r="AL775" s="165" t="str">
        <f t="shared" si="225"/>
        <v>3年目通信運搬費270</v>
      </c>
      <c r="AM775" s="165" t="str">
        <f>IFERROR(+VLOOKUP(AL775,インプットシート!$B:$Z,25,0),"")</f>
        <v/>
      </c>
      <c r="AN775" s="165" t="str">
        <f>IFERROR(+VLOOKUP(AL775,インプットシート!$B:$Z,21,0),"")</f>
        <v/>
      </c>
      <c r="AO775">
        <v>270</v>
      </c>
      <c r="AP775" s="165" t="str">
        <f t="shared" si="226"/>
        <v>3年目委託費270</v>
      </c>
      <c r="AQ775" s="165" t="str">
        <f>IFERROR(+VLOOKUP(AP775,インプットシート!$B:$Z,25,0),"")</f>
        <v/>
      </c>
      <c r="AR775" s="165" t="str">
        <f>IFERROR(+VLOOKUP(AP775,インプットシート!$B:$Z,21,0),"")</f>
        <v/>
      </c>
      <c r="AS775">
        <v>270</v>
      </c>
      <c r="AT775" s="165" t="str">
        <f t="shared" si="227"/>
        <v>3年目雑役務費270</v>
      </c>
      <c r="AU775" s="165" t="str">
        <f>IFERROR(+VLOOKUP(AT775,インプットシート!$B:$Z,25,0),"")</f>
        <v/>
      </c>
      <c r="AV775" s="165" t="str">
        <f>IFERROR(+VLOOKUP(AT775,インプットシート!$B:$Z,21,0),"")</f>
        <v/>
      </c>
      <c r="AW775">
        <v>270</v>
      </c>
      <c r="AX775" s="165" t="str">
        <f t="shared" si="228"/>
        <v>3年目保険料270</v>
      </c>
      <c r="AY775" s="165" t="str">
        <f>IFERROR(+VLOOKUP(AX775,インプットシート!$B:$Z,25,0),"")</f>
        <v/>
      </c>
      <c r="AZ775" s="165" t="str">
        <f>IFERROR(+VLOOKUP(AX775,インプットシート!$B:$Z,21,0),"")</f>
        <v/>
      </c>
      <c r="BA775">
        <v>270</v>
      </c>
      <c r="BB775" s="165" t="str">
        <f t="shared" si="229"/>
        <v>3年目その他の経費270</v>
      </c>
      <c r="BC775" s="165" t="str">
        <f>IFERROR(+VLOOKUP(BB775,インプットシート!$B:$Z,25,0),"")</f>
        <v/>
      </c>
      <c r="BD775" s="165" t="str">
        <f>IFERROR(+VLOOKUP(BB775,インプットシート!$B:$Z,21,0),"")</f>
        <v/>
      </c>
      <c r="BE775">
        <v>270</v>
      </c>
      <c r="BF775" s="165" t="str">
        <f t="shared" si="230"/>
        <v>3年目参加費収入270</v>
      </c>
      <c r="BG775" s="165" t="str">
        <f>IFERROR(+VLOOKUP(BF775,インプットシート!$B:$Z,25,0),"")</f>
        <v/>
      </c>
      <c r="BH775" s="165" t="str">
        <f>IFERROR(+VLOOKUP(BF775,インプットシート!$B:$Z,21,0),"")</f>
        <v/>
      </c>
      <c r="BI775">
        <v>270</v>
      </c>
      <c r="BJ775" s="165" t="str">
        <f t="shared" si="231"/>
        <v>3年目寄付金・協賛金収入270</v>
      </c>
      <c r="BK775" s="165" t="str">
        <f>IFERROR(+VLOOKUP(BJ775,インプットシート!$B:$Z,25,0),"")</f>
        <v/>
      </c>
      <c r="BL775" s="165" t="str">
        <f>IFERROR(+VLOOKUP(BJ775,インプットシート!$B:$Z,21,0),"")</f>
        <v/>
      </c>
      <c r="BM775">
        <v>270</v>
      </c>
      <c r="BN775" s="165" t="str">
        <f t="shared" si="232"/>
        <v>3年目一般会計繰入金270</v>
      </c>
      <c r="BO775" s="165" t="str">
        <f>IFERROR(+VLOOKUP(BN775,インプットシート!$B:$Z,25,0),"")</f>
        <v/>
      </c>
      <c r="BP775" s="165" t="str">
        <f>IFERROR(+VLOOKUP(BN775,インプットシート!$B:$Z,21,0),"")</f>
        <v/>
      </c>
      <c r="BQ775">
        <v>270</v>
      </c>
      <c r="BR775" s="165" t="str">
        <f t="shared" si="233"/>
        <v>3年目賃金（職員）270</v>
      </c>
      <c r="BS775" s="165" t="str">
        <f>IFERROR(+VLOOKUP(BR775,インプットシート!$B:$Z,25,0),"")</f>
        <v/>
      </c>
      <c r="BT775" s="165" t="str">
        <f>IFERROR(+VLOOKUP(BR775,インプットシート!$B:$Z,21,0),"")</f>
        <v/>
      </c>
    </row>
    <row r="776" spans="1:72">
      <c r="A776">
        <v>271</v>
      </c>
      <c r="B776" s="165" t="str">
        <f t="shared" si="216"/>
        <v>3年目謝金271</v>
      </c>
      <c r="C776" s="165" t="str">
        <f>IFERROR(+VLOOKUP(B776,インプットシート!$B:$Z,25,0),"")</f>
        <v/>
      </c>
      <c r="D776" s="165" t="str">
        <f>IFERROR(+VLOOKUP(B776,インプットシート!$B:$Z,21,0),"")</f>
        <v/>
      </c>
      <c r="E776">
        <v>271</v>
      </c>
      <c r="F776" s="165" t="str">
        <f t="shared" si="217"/>
        <v>3年目旅費271</v>
      </c>
      <c r="G776" s="165" t="str">
        <f>IFERROR(+VLOOKUP(F776,インプットシート!$B:$Z,25,0),"")</f>
        <v/>
      </c>
      <c r="H776" s="165" t="str">
        <f>IFERROR(+VLOOKUP(F776,インプットシート!$B:$Z,21,0),"")</f>
        <v/>
      </c>
      <c r="I776">
        <v>271</v>
      </c>
      <c r="J776" s="165" t="str">
        <f t="shared" si="218"/>
        <v>3年目賃金（アルバイト）271</v>
      </c>
      <c r="K776" s="165" t="str">
        <f>IFERROR(+VLOOKUP(J776,インプットシート!$B:$Z,25,0),"")</f>
        <v/>
      </c>
      <c r="L776" s="165" t="str">
        <f>IFERROR(+VLOOKUP(J776,インプットシート!$B:$Z,21,0),"")</f>
        <v/>
      </c>
      <c r="M776">
        <v>271</v>
      </c>
      <c r="N776" s="165" t="str">
        <f t="shared" si="219"/>
        <v>3年目家賃271</v>
      </c>
      <c r="O776" s="165" t="str">
        <f>IFERROR(+VLOOKUP(N776,インプットシート!$B:$Z,25,0),"")</f>
        <v/>
      </c>
      <c r="P776" s="165" t="str">
        <f>IFERROR(+VLOOKUP(N776,インプットシート!$B:$Z,21,0),"")</f>
        <v/>
      </c>
      <c r="Q776">
        <v>271</v>
      </c>
      <c r="R776" s="165" t="str">
        <f t="shared" si="220"/>
        <v>3年目光熱水費271</v>
      </c>
      <c r="S776" s="165" t="str">
        <f>IFERROR(+VLOOKUP(R776,インプットシート!$B:$Z,25,0),"")</f>
        <v/>
      </c>
      <c r="T776" s="165" t="str">
        <f>IFERROR(+VLOOKUP(R776,インプットシート!$B:$Z,21,0),"")</f>
        <v/>
      </c>
      <c r="U776">
        <v>271</v>
      </c>
      <c r="V776" s="165" t="str">
        <f t="shared" si="221"/>
        <v>3年目備品購入費271</v>
      </c>
      <c r="W776" s="165" t="str">
        <f>IFERROR(+VLOOKUP(V776,インプットシート!$B:$Z,25,0),"")</f>
        <v/>
      </c>
      <c r="X776" s="165" t="str">
        <f>IFERROR(+VLOOKUP(V776,インプットシート!$B:$Z,21,0),"")</f>
        <v/>
      </c>
      <c r="Y776">
        <v>271</v>
      </c>
      <c r="Z776" s="165" t="str">
        <f t="shared" si="222"/>
        <v>3年目消耗品費271</v>
      </c>
      <c r="AA776" s="165" t="str">
        <f>IFERROR(+VLOOKUP(Z776,インプットシート!$B:$Z,25,0),"")</f>
        <v/>
      </c>
      <c r="AB776" s="165" t="str">
        <f>IFERROR(+VLOOKUP(Z776,インプットシート!$B:$Z,21,0),"")</f>
        <v/>
      </c>
      <c r="AC776">
        <v>271</v>
      </c>
      <c r="AD776" s="165" t="str">
        <f t="shared" si="223"/>
        <v>3年目借料損料271</v>
      </c>
      <c r="AE776" s="165" t="str">
        <f>IFERROR(+VLOOKUP(AD776,インプットシート!$B:$Z,25,0),"")</f>
        <v/>
      </c>
      <c r="AF776" s="165" t="str">
        <f>IFERROR(+VLOOKUP(AD776,インプットシート!$B:$Z,21,0),"")</f>
        <v/>
      </c>
      <c r="AG776">
        <v>271</v>
      </c>
      <c r="AH776" s="165" t="str">
        <f t="shared" si="224"/>
        <v>3年目印刷製本費271</v>
      </c>
      <c r="AI776" s="165" t="str">
        <f>IFERROR(+VLOOKUP(AH776,インプットシート!$B:$Z,25,0),"")</f>
        <v/>
      </c>
      <c r="AJ776" s="165" t="str">
        <f>IFERROR(+VLOOKUP(AH776,インプットシート!$B:$Z,21,0),"")</f>
        <v/>
      </c>
      <c r="AK776">
        <v>271</v>
      </c>
      <c r="AL776" s="165" t="str">
        <f t="shared" si="225"/>
        <v>3年目通信運搬費271</v>
      </c>
      <c r="AM776" s="165" t="str">
        <f>IFERROR(+VLOOKUP(AL776,インプットシート!$B:$Z,25,0),"")</f>
        <v/>
      </c>
      <c r="AN776" s="165" t="str">
        <f>IFERROR(+VLOOKUP(AL776,インプットシート!$B:$Z,21,0),"")</f>
        <v/>
      </c>
      <c r="AO776">
        <v>271</v>
      </c>
      <c r="AP776" s="165" t="str">
        <f t="shared" si="226"/>
        <v>3年目委託費271</v>
      </c>
      <c r="AQ776" s="165" t="str">
        <f>IFERROR(+VLOOKUP(AP776,インプットシート!$B:$Z,25,0),"")</f>
        <v/>
      </c>
      <c r="AR776" s="165" t="str">
        <f>IFERROR(+VLOOKUP(AP776,インプットシート!$B:$Z,21,0),"")</f>
        <v/>
      </c>
      <c r="AS776">
        <v>271</v>
      </c>
      <c r="AT776" s="165" t="str">
        <f t="shared" si="227"/>
        <v>3年目雑役務費271</v>
      </c>
      <c r="AU776" s="165" t="str">
        <f>IFERROR(+VLOOKUP(AT776,インプットシート!$B:$Z,25,0),"")</f>
        <v/>
      </c>
      <c r="AV776" s="165" t="str">
        <f>IFERROR(+VLOOKUP(AT776,インプットシート!$B:$Z,21,0),"")</f>
        <v/>
      </c>
      <c r="AW776">
        <v>271</v>
      </c>
      <c r="AX776" s="165" t="str">
        <f t="shared" si="228"/>
        <v>3年目保険料271</v>
      </c>
      <c r="AY776" s="165" t="str">
        <f>IFERROR(+VLOOKUP(AX776,インプットシート!$B:$Z,25,0),"")</f>
        <v/>
      </c>
      <c r="AZ776" s="165" t="str">
        <f>IFERROR(+VLOOKUP(AX776,インプットシート!$B:$Z,21,0),"")</f>
        <v/>
      </c>
      <c r="BA776">
        <v>271</v>
      </c>
      <c r="BB776" s="165" t="str">
        <f t="shared" si="229"/>
        <v>3年目その他の経費271</v>
      </c>
      <c r="BC776" s="165" t="str">
        <f>IFERROR(+VLOOKUP(BB776,インプットシート!$B:$Z,25,0),"")</f>
        <v/>
      </c>
      <c r="BD776" s="165" t="str">
        <f>IFERROR(+VLOOKUP(BB776,インプットシート!$B:$Z,21,0),"")</f>
        <v/>
      </c>
      <c r="BE776">
        <v>271</v>
      </c>
      <c r="BF776" s="165" t="str">
        <f t="shared" si="230"/>
        <v>3年目参加費収入271</v>
      </c>
      <c r="BG776" s="165" t="str">
        <f>IFERROR(+VLOOKUP(BF776,インプットシート!$B:$Z,25,0),"")</f>
        <v/>
      </c>
      <c r="BH776" s="165" t="str">
        <f>IFERROR(+VLOOKUP(BF776,インプットシート!$B:$Z,21,0),"")</f>
        <v/>
      </c>
      <c r="BI776">
        <v>271</v>
      </c>
      <c r="BJ776" s="165" t="str">
        <f t="shared" si="231"/>
        <v>3年目寄付金・協賛金収入271</v>
      </c>
      <c r="BK776" s="165" t="str">
        <f>IFERROR(+VLOOKUP(BJ776,インプットシート!$B:$Z,25,0),"")</f>
        <v/>
      </c>
      <c r="BL776" s="165" t="str">
        <f>IFERROR(+VLOOKUP(BJ776,インプットシート!$B:$Z,21,0),"")</f>
        <v/>
      </c>
      <c r="BM776">
        <v>271</v>
      </c>
      <c r="BN776" s="165" t="str">
        <f t="shared" si="232"/>
        <v>3年目一般会計繰入金271</v>
      </c>
      <c r="BO776" s="165" t="str">
        <f>IFERROR(+VLOOKUP(BN776,インプットシート!$B:$Z,25,0),"")</f>
        <v/>
      </c>
      <c r="BP776" s="165" t="str">
        <f>IFERROR(+VLOOKUP(BN776,インプットシート!$B:$Z,21,0),"")</f>
        <v/>
      </c>
      <c r="BQ776">
        <v>271</v>
      </c>
      <c r="BR776" s="165" t="str">
        <f t="shared" si="233"/>
        <v>3年目賃金（職員）271</v>
      </c>
      <c r="BS776" s="165" t="str">
        <f>IFERROR(+VLOOKUP(BR776,インプットシート!$B:$Z,25,0),"")</f>
        <v/>
      </c>
      <c r="BT776" s="165" t="str">
        <f>IFERROR(+VLOOKUP(BR776,インプットシート!$B:$Z,21,0),"")</f>
        <v/>
      </c>
    </row>
    <row r="777" spans="1:72">
      <c r="A777">
        <v>272</v>
      </c>
      <c r="B777" s="165" t="str">
        <f t="shared" si="216"/>
        <v>3年目謝金272</v>
      </c>
      <c r="C777" s="165" t="str">
        <f>IFERROR(+VLOOKUP(B777,インプットシート!$B:$Z,25,0),"")</f>
        <v/>
      </c>
      <c r="D777" s="165" t="str">
        <f>IFERROR(+VLOOKUP(B777,インプットシート!$B:$Z,21,0),"")</f>
        <v/>
      </c>
      <c r="E777">
        <v>272</v>
      </c>
      <c r="F777" s="165" t="str">
        <f t="shared" si="217"/>
        <v>3年目旅費272</v>
      </c>
      <c r="G777" s="165" t="str">
        <f>IFERROR(+VLOOKUP(F777,インプットシート!$B:$Z,25,0),"")</f>
        <v/>
      </c>
      <c r="H777" s="165" t="str">
        <f>IFERROR(+VLOOKUP(F777,インプットシート!$B:$Z,21,0),"")</f>
        <v/>
      </c>
      <c r="I777">
        <v>272</v>
      </c>
      <c r="J777" s="165" t="str">
        <f t="shared" si="218"/>
        <v>3年目賃金（アルバイト）272</v>
      </c>
      <c r="K777" s="165" t="str">
        <f>IFERROR(+VLOOKUP(J777,インプットシート!$B:$Z,25,0),"")</f>
        <v/>
      </c>
      <c r="L777" s="165" t="str">
        <f>IFERROR(+VLOOKUP(J777,インプットシート!$B:$Z,21,0),"")</f>
        <v/>
      </c>
      <c r="M777">
        <v>272</v>
      </c>
      <c r="N777" s="165" t="str">
        <f t="shared" si="219"/>
        <v>3年目家賃272</v>
      </c>
      <c r="O777" s="165" t="str">
        <f>IFERROR(+VLOOKUP(N777,インプットシート!$B:$Z,25,0),"")</f>
        <v/>
      </c>
      <c r="P777" s="165" t="str">
        <f>IFERROR(+VLOOKUP(N777,インプットシート!$B:$Z,21,0),"")</f>
        <v/>
      </c>
      <c r="Q777">
        <v>272</v>
      </c>
      <c r="R777" s="165" t="str">
        <f t="shared" si="220"/>
        <v>3年目光熱水費272</v>
      </c>
      <c r="S777" s="165" t="str">
        <f>IFERROR(+VLOOKUP(R777,インプットシート!$B:$Z,25,0),"")</f>
        <v/>
      </c>
      <c r="T777" s="165" t="str">
        <f>IFERROR(+VLOOKUP(R777,インプットシート!$B:$Z,21,0),"")</f>
        <v/>
      </c>
      <c r="U777">
        <v>272</v>
      </c>
      <c r="V777" s="165" t="str">
        <f t="shared" si="221"/>
        <v>3年目備品購入費272</v>
      </c>
      <c r="W777" s="165" t="str">
        <f>IFERROR(+VLOOKUP(V777,インプットシート!$B:$Z,25,0),"")</f>
        <v/>
      </c>
      <c r="X777" s="165" t="str">
        <f>IFERROR(+VLOOKUP(V777,インプットシート!$B:$Z,21,0),"")</f>
        <v/>
      </c>
      <c r="Y777">
        <v>272</v>
      </c>
      <c r="Z777" s="165" t="str">
        <f t="shared" si="222"/>
        <v>3年目消耗品費272</v>
      </c>
      <c r="AA777" s="165" t="str">
        <f>IFERROR(+VLOOKUP(Z777,インプットシート!$B:$Z,25,0),"")</f>
        <v/>
      </c>
      <c r="AB777" s="165" t="str">
        <f>IFERROR(+VLOOKUP(Z777,インプットシート!$B:$Z,21,0),"")</f>
        <v/>
      </c>
      <c r="AC777">
        <v>272</v>
      </c>
      <c r="AD777" s="165" t="str">
        <f t="shared" si="223"/>
        <v>3年目借料損料272</v>
      </c>
      <c r="AE777" s="165" t="str">
        <f>IFERROR(+VLOOKUP(AD777,インプットシート!$B:$Z,25,0),"")</f>
        <v/>
      </c>
      <c r="AF777" s="165" t="str">
        <f>IFERROR(+VLOOKUP(AD777,インプットシート!$B:$Z,21,0),"")</f>
        <v/>
      </c>
      <c r="AG777">
        <v>272</v>
      </c>
      <c r="AH777" s="165" t="str">
        <f t="shared" si="224"/>
        <v>3年目印刷製本費272</v>
      </c>
      <c r="AI777" s="165" t="str">
        <f>IFERROR(+VLOOKUP(AH777,インプットシート!$B:$Z,25,0),"")</f>
        <v/>
      </c>
      <c r="AJ777" s="165" t="str">
        <f>IFERROR(+VLOOKUP(AH777,インプットシート!$B:$Z,21,0),"")</f>
        <v/>
      </c>
      <c r="AK777">
        <v>272</v>
      </c>
      <c r="AL777" s="165" t="str">
        <f t="shared" si="225"/>
        <v>3年目通信運搬費272</v>
      </c>
      <c r="AM777" s="165" t="str">
        <f>IFERROR(+VLOOKUP(AL777,インプットシート!$B:$Z,25,0),"")</f>
        <v/>
      </c>
      <c r="AN777" s="165" t="str">
        <f>IFERROR(+VLOOKUP(AL777,インプットシート!$B:$Z,21,0),"")</f>
        <v/>
      </c>
      <c r="AO777">
        <v>272</v>
      </c>
      <c r="AP777" s="165" t="str">
        <f t="shared" si="226"/>
        <v>3年目委託費272</v>
      </c>
      <c r="AQ777" s="165" t="str">
        <f>IFERROR(+VLOOKUP(AP777,インプットシート!$B:$Z,25,0),"")</f>
        <v/>
      </c>
      <c r="AR777" s="165" t="str">
        <f>IFERROR(+VLOOKUP(AP777,インプットシート!$B:$Z,21,0),"")</f>
        <v/>
      </c>
      <c r="AS777">
        <v>272</v>
      </c>
      <c r="AT777" s="165" t="str">
        <f t="shared" si="227"/>
        <v>3年目雑役務費272</v>
      </c>
      <c r="AU777" s="165" t="str">
        <f>IFERROR(+VLOOKUP(AT777,インプットシート!$B:$Z,25,0),"")</f>
        <v/>
      </c>
      <c r="AV777" s="165" t="str">
        <f>IFERROR(+VLOOKUP(AT777,インプットシート!$B:$Z,21,0),"")</f>
        <v/>
      </c>
      <c r="AW777">
        <v>272</v>
      </c>
      <c r="AX777" s="165" t="str">
        <f t="shared" si="228"/>
        <v>3年目保険料272</v>
      </c>
      <c r="AY777" s="165" t="str">
        <f>IFERROR(+VLOOKUP(AX777,インプットシート!$B:$Z,25,0),"")</f>
        <v/>
      </c>
      <c r="AZ777" s="165" t="str">
        <f>IFERROR(+VLOOKUP(AX777,インプットシート!$B:$Z,21,0),"")</f>
        <v/>
      </c>
      <c r="BA777">
        <v>272</v>
      </c>
      <c r="BB777" s="165" t="str">
        <f t="shared" si="229"/>
        <v>3年目その他の経費272</v>
      </c>
      <c r="BC777" s="165" t="str">
        <f>IFERROR(+VLOOKUP(BB777,インプットシート!$B:$Z,25,0),"")</f>
        <v/>
      </c>
      <c r="BD777" s="165" t="str">
        <f>IFERROR(+VLOOKUP(BB777,インプットシート!$B:$Z,21,0),"")</f>
        <v/>
      </c>
      <c r="BE777">
        <v>272</v>
      </c>
      <c r="BF777" s="165" t="str">
        <f t="shared" si="230"/>
        <v>3年目参加費収入272</v>
      </c>
      <c r="BG777" s="165" t="str">
        <f>IFERROR(+VLOOKUP(BF777,インプットシート!$B:$Z,25,0),"")</f>
        <v/>
      </c>
      <c r="BH777" s="165" t="str">
        <f>IFERROR(+VLOOKUP(BF777,インプットシート!$B:$Z,21,0),"")</f>
        <v/>
      </c>
      <c r="BI777">
        <v>272</v>
      </c>
      <c r="BJ777" s="165" t="str">
        <f t="shared" si="231"/>
        <v>3年目寄付金・協賛金収入272</v>
      </c>
      <c r="BK777" s="165" t="str">
        <f>IFERROR(+VLOOKUP(BJ777,インプットシート!$B:$Z,25,0),"")</f>
        <v/>
      </c>
      <c r="BL777" s="165" t="str">
        <f>IFERROR(+VLOOKUP(BJ777,インプットシート!$B:$Z,21,0),"")</f>
        <v/>
      </c>
      <c r="BM777">
        <v>272</v>
      </c>
      <c r="BN777" s="165" t="str">
        <f t="shared" si="232"/>
        <v>3年目一般会計繰入金272</v>
      </c>
      <c r="BO777" s="165" t="str">
        <f>IFERROR(+VLOOKUP(BN777,インプットシート!$B:$Z,25,0),"")</f>
        <v/>
      </c>
      <c r="BP777" s="165" t="str">
        <f>IFERROR(+VLOOKUP(BN777,インプットシート!$B:$Z,21,0),"")</f>
        <v/>
      </c>
      <c r="BQ777">
        <v>272</v>
      </c>
      <c r="BR777" s="165" t="str">
        <f t="shared" si="233"/>
        <v>3年目賃金（職員）272</v>
      </c>
      <c r="BS777" s="165" t="str">
        <f>IFERROR(+VLOOKUP(BR777,インプットシート!$B:$Z,25,0),"")</f>
        <v/>
      </c>
      <c r="BT777" s="165" t="str">
        <f>IFERROR(+VLOOKUP(BR777,インプットシート!$B:$Z,21,0),"")</f>
        <v/>
      </c>
    </row>
    <row r="778" spans="1:72">
      <c r="A778">
        <v>273</v>
      </c>
      <c r="B778" s="165" t="str">
        <f t="shared" si="216"/>
        <v>3年目謝金273</v>
      </c>
      <c r="C778" s="165" t="str">
        <f>IFERROR(+VLOOKUP(B778,インプットシート!$B:$Z,25,0),"")</f>
        <v/>
      </c>
      <c r="D778" s="165" t="str">
        <f>IFERROR(+VLOOKUP(B778,インプットシート!$B:$Z,21,0),"")</f>
        <v/>
      </c>
      <c r="E778">
        <v>273</v>
      </c>
      <c r="F778" s="165" t="str">
        <f t="shared" si="217"/>
        <v>3年目旅費273</v>
      </c>
      <c r="G778" s="165" t="str">
        <f>IFERROR(+VLOOKUP(F778,インプットシート!$B:$Z,25,0),"")</f>
        <v/>
      </c>
      <c r="H778" s="165" t="str">
        <f>IFERROR(+VLOOKUP(F778,インプットシート!$B:$Z,21,0),"")</f>
        <v/>
      </c>
      <c r="I778">
        <v>273</v>
      </c>
      <c r="J778" s="165" t="str">
        <f t="shared" si="218"/>
        <v>3年目賃金（アルバイト）273</v>
      </c>
      <c r="K778" s="165" t="str">
        <f>IFERROR(+VLOOKUP(J778,インプットシート!$B:$Z,25,0),"")</f>
        <v/>
      </c>
      <c r="L778" s="165" t="str">
        <f>IFERROR(+VLOOKUP(J778,インプットシート!$B:$Z,21,0),"")</f>
        <v/>
      </c>
      <c r="M778">
        <v>273</v>
      </c>
      <c r="N778" s="165" t="str">
        <f t="shared" si="219"/>
        <v>3年目家賃273</v>
      </c>
      <c r="O778" s="165" t="str">
        <f>IFERROR(+VLOOKUP(N778,インプットシート!$B:$Z,25,0),"")</f>
        <v/>
      </c>
      <c r="P778" s="165" t="str">
        <f>IFERROR(+VLOOKUP(N778,インプットシート!$B:$Z,21,0),"")</f>
        <v/>
      </c>
      <c r="Q778">
        <v>273</v>
      </c>
      <c r="R778" s="165" t="str">
        <f t="shared" si="220"/>
        <v>3年目光熱水費273</v>
      </c>
      <c r="S778" s="165" t="str">
        <f>IFERROR(+VLOOKUP(R778,インプットシート!$B:$Z,25,0),"")</f>
        <v/>
      </c>
      <c r="T778" s="165" t="str">
        <f>IFERROR(+VLOOKUP(R778,インプットシート!$B:$Z,21,0),"")</f>
        <v/>
      </c>
      <c r="U778">
        <v>273</v>
      </c>
      <c r="V778" s="165" t="str">
        <f t="shared" si="221"/>
        <v>3年目備品購入費273</v>
      </c>
      <c r="W778" s="165" t="str">
        <f>IFERROR(+VLOOKUP(V778,インプットシート!$B:$Z,25,0),"")</f>
        <v/>
      </c>
      <c r="X778" s="165" t="str">
        <f>IFERROR(+VLOOKUP(V778,インプットシート!$B:$Z,21,0),"")</f>
        <v/>
      </c>
      <c r="Y778">
        <v>273</v>
      </c>
      <c r="Z778" s="165" t="str">
        <f t="shared" si="222"/>
        <v>3年目消耗品費273</v>
      </c>
      <c r="AA778" s="165" t="str">
        <f>IFERROR(+VLOOKUP(Z778,インプットシート!$B:$Z,25,0),"")</f>
        <v/>
      </c>
      <c r="AB778" s="165" t="str">
        <f>IFERROR(+VLOOKUP(Z778,インプットシート!$B:$Z,21,0),"")</f>
        <v/>
      </c>
      <c r="AC778">
        <v>273</v>
      </c>
      <c r="AD778" s="165" t="str">
        <f t="shared" si="223"/>
        <v>3年目借料損料273</v>
      </c>
      <c r="AE778" s="165" t="str">
        <f>IFERROR(+VLOOKUP(AD778,インプットシート!$B:$Z,25,0),"")</f>
        <v/>
      </c>
      <c r="AF778" s="165" t="str">
        <f>IFERROR(+VLOOKUP(AD778,インプットシート!$B:$Z,21,0),"")</f>
        <v/>
      </c>
      <c r="AG778">
        <v>273</v>
      </c>
      <c r="AH778" s="165" t="str">
        <f t="shared" si="224"/>
        <v>3年目印刷製本費273</v>
      </c>
      <c r="AI778" s="165" t="str">
        <f>IFERROR(+VLOOKUP(AH778,インプットシート!$B:$Z,25,0),"")</f>
        <v/>
      </c>
      <c r="AJ778" s="165" t="str">
        <f>IFERROR(+VLOOKUP(AH778,インプットシート!$B:$Z,21,0),"")</f>
        <v/>
      </c>
      <c r="AK778">
        <v>273</v>
      </c>
      <c r="AL778" s="165" t="str">
        <f t="shared" si="225"/>
        <v>3年目通信運搬費273</v>
      </c>
      <c r="AM778" s="165" t="str">
        <f>IFERROR(+VLOOKUP(AL778,インプットシート!$B:$Z,25,0),"")</f>
        <v/>
      </c>
      <c r="AN778" s="165" t="str">
        <f>IFERROR(+VLOOKUP(AL778,インプットシート!$B:$Z,21,0),"")</f>
        <v/>
      </c>
      <c r="AO778">
        <v>273</v>
      </c>
      <c r="AP778" s="165" t="str">
        <f t="shared" si="226"/>
        <v>3年目委託費273</v>
      </c>
      <c r="AQ778" s="165" t="str">
        <f>IFERROR(+VLOOKUP(AP778,インプットシート!$B:$Z,25,0),"")</f>
        <v/>
      </c>
      <c r="AR778" s="165" t="str">
        <f>IFERROR(+VLOOKUP(AP778,インプットシート!$B:$Z,21,0),"")</f>
        <v/>
      </c>
      <c r="AS778">
        <v>273</v>
      </c>
      <c r="AT778" s="165" t="str">
        <f t="shared" si="227"/>
        <v>3年目雑役務費273</v>
      </c>
      <c r="AU778" s="165" t="str">
        <f>IFERROR(+VLOOKUP(AT778,インプットシート!$B:$Z,25,0),"")</f>
        <v/>
      </c>
      <c r="AV778" s="165" t="str">
        <f>IFERROR(+VLOOKUP(AT778,インプットシート!$B:$Z,21,0),"")</f>
        <v/>
      </c>
      <c r="AW778">
        <v>273</v>
      </c>
      <c r="AX778" s="165" t="str">
        <f t="shared" si="228"/>
        <v>3年目保険料273</v>
      </c>
      <c r="AY778" s="165" t="str">
        <f>IFERROR(+VLOOKUP(AX778,インプットシート!$B:$Z,25,0),"")</f>
        <v/>
      </c>
      <c r="AZ778" s="165" t="str">
        <f>IFERROR(+VLOOKUP(AX778,インプットシート!$B:$Z,21,0),"")</f>
        <v/>
      </c>
      <c r="BA778">
        <v>273</v>
      </c>
      <c r="BB778" s="165" t="str">
        <f t="shared" si="229"/>
        <v>3年目その他の経費273</v>
      </c>
      <c r="BC778" s="165" t="str">
        <f>IFERROR(+VLOOKUP(BB778,インプットシート!$B:$Z,25,0),"")</f>
        <v/>
      </c>
      <c r="BD778" s="165" t="str">
        <f>IFERROR(+VLOOKUP(BB778,インプットシート!$B:$Z,21,0),"")</f>
        <v/>
      </c>
      <c r="BE778">
        <v>273</v>
      </c>
      <c r="BF778" s="165" t="str">
        <f t="shared" si="230"/>
        <v>3年目参加費収入273</v>
      </c>
      <c r="BG778" s="165" t="str">
        <f>IFERROR(+VLOOKUP(BF778,インプットシート!$B:$Z,25,0),"")</f>
        <v/>
      </c>
      <c r="BH778" s="165" t="str">
        <f>IFERROR(+VLOOKUP(BF778,インプットシート!$B:$Z,21,0),"")</f>
        <v/>
      </c>
      <c r="BI778">
        <v>273</v>
      </c>
      <c r="BJ778" s="165" t="str">
        <f t="shared" si="231"/>
        <v>3年目寄付金・協賛金収入273</v>
      </c>
      <c r="BK778" s="165" t="str">
        <f>IFERROR(+VLOOKUP(BJ778,インプットシート!$B:$Z,25,0),"")</f>
        <v/>
      </c>
      <c r="BL778" s="165" t="str">
        <f>IFERROR(+VLOOKUP(BJ778,インプットシート!$B:$Z,21,0),"")</f>
        <v/>
      </c>
      <c r="BM778">
        <v>273</v>
      </c>
      <c r="BN778" s="165" t="str">
        <f t="shared" si="232"/>
        <v>3年目一般会計繰入金273</v>
      </c>
      <c r="BO778" s="165" t="str">
        <f>IFERROR(+VLOOKUP(BN778,インプットシート!$B:$Z,25,0),"")</f>
        <v/>
      </c>
      <c r="BP778" s="165" t="str">
        <f>IFERROR(+VLOOKUP(BN778,インプットシート!$B:$Z,21,0),"")</f>
        <v/>
      </c>
      <c r="BQ778">
        <v>273</v>
      </c>
      <c r="BR778" s="165" t="str">
        <f t="shared" si="233"/>
        <v>3年目賃金（職員）273</v>
      </c>
      <c r="BS778" s="165" t="str">
        <f>IFERROR(+VLOOKUP(BR778,インプットシート!$B:$Z,25,0),"")</f>
        <v/>
      </c>
      <c r="BT778" s="165" t="str">
        <f>IFERROR(+VLOOKUP(BR778,インプットシート!$B:$Z,21,0),"")</f>
        <v/>
      </c>
    </row>
    <row r="779" spans="1:72">
      <c r="A779">
        <v>274</v>
      </c>
      <c r="B779" s="165" t="str">
        <f t="shared" si="216"/>
        <v>3年目謝金274</v>
      </c>
      <c r="C779" s="165" t="str">
        <f>IFERROR(+VLOOKUP(B779,インプットシート!$B:$Z,25,0),"")</f>
        <v/>
      </c>
      <c r="D779" s="165" t="str">
        <f>IFERROR(+VLOOKUP(B779,インプットシート!$B:$Z,21,0),"")</f>
        <v/>
      </c>
      <c r="E779">
        <v>274</v>
      </c>
      <c r="F779" s="165" t="str">
        <f t="shared" si="217"/>
        <v>3年目旅費274</v>
      </c>
      <c r="G779" s="165" t="str">
        <f>IFERROR(+VLOOKUP(F779,インプットシート!$B:$Z,25,0),"")</f>
        <v/>
      </c>
      <c r="H779" s="165" t="str">
        <f>IFERROR(+VLOOKUP(F779,インプットシート!$B:$Z,21,0),"")</f>
        <v/>
      </c>
      <c r="I779">
        <v>274</v>
      </c>
      <c r="J779" s="165" t="str">
        <f t="shared" si="218"/>
        <v>3年目賃金（アルバイト）274</v>
      </c>
      <c r="K779" s="165" t="str">
        <f>IFERROR(+VLOOKUP(J779,インプットシート!$B:$Z,25,0),"")</f>
        <v/>
      </c>
      <c r="L779" s="165" t="str">
        <f>IFERROR(+VLOOKUP(J779,インプットシート!$B:$Z,21,0),"")</f>
        <v/>
      </c>
      <c r="M779">
        <v>274</v>
      </c>
      <c r="N779" s="165" t="str">
        <f t="shared" si="219"/>
        <v>3年目家賃274</v>
      </c>
      <c r="O779" s="165" t="str">
        <f>IFERROR(+VLOOKUP(N779,インプットシート!$B:$Z,25,0),"")</f>
        <v/>
      </c>
      <c r="P779" s="165" t="str">
        <f>IFERROR(+VLOOKUP(N779,インプットシート!$B:$Z,21,0),"")</f>
        <v/>
      </c>
      <c r="Q779">
        <v>274</v>
      </c>
      <c r="R779" s="165" t="str">
        <f t="shared" si="220"/>
        <v>3年目光熱水費274</v>
      </c>
      <c r="S779" s="165" t="str">
        <f>IFERROR(+VLOOKUP(R779,インプットシート!$B:$Z,25,0),"")</f>
        <v/>
      </c>
      <c r="T779" s="165" t="str">
        <f>IFERROR(+VLOOKUP(R779,インプットシート!$B:$Z,21,0),"")</f>
        <v/>
      </c>
      <c r="U779">
        <v>274</v>
      </c>
      <c r="V779" s="165" t="str">
        <f t="shared" si="221"/>
        <v>3年目備品購入費274</v>
      </c>
      <c r="W779" s="165" t="str">
        <f>IFERROR(+VLOOKUP(V779,インプットシート!$B:$Z,25,0),"")</f>
        <v/>
      </c>
      <c r="X779" s="165" t="str">
        <f>IFERROR(+VLOOKUP(V779,インプットシート!$B:$Z,21,0),"")</f>
        <v/>
      </c>
      <c r="Y779">
        <v>274</v>
      </c>
      <c r="Z779" s="165" t="str">
        <f t="shared" si="222"/>
        <v>3年目消耗品費274</v>
      </c>
      <c r="AA779" s="165" t="str">
        <f>IFERROR(+VLOOKUP(Z779,インプットシート!$B:$Z,25,0),"")</f>
        <v/>
      </c>
      <c r="AB779" s="165" t="str">
        <f>IFERROR(+VLOOKUP(Z779,インプットシート!$B:$Z,21,0),"")</f>
        <v/>
      </c>
      <c r="AC779">
        <v>274</v>
      </c>
      <c r="AD779" s="165" t="str">
        <f t="shared" si="223"/>
        <v>3年目借料損料274</v>
      </c>
      <c r="AE779" s="165" t="str">
        <f>IFERROR(+VLOOKUP(AD779,インプットシート!$B:$Z,25,0),"")</f>
        <v/>
      </c>
      <c r="AF779" s="165" t="str">
        <f>IFERROR(+VLOOKUP(AD779,インプットシート!$B:$Z,21,0),"")</f>
        <v/>
      </c>
      <c r="AG779">
        <v>274</v>
      </c>
      <c r="AH779" s="165" t="str">
        <f t="shared" si="224"/>
        <v>3年目印刷製本費274</v>
      </c>
      <c r="AI779" s="165" t="str">
        <f>IFERROR(+VLOOKUP(AH779,インプットシート!$B:$Z,25,0),"")</f>
        <v/>
      </c>
      <c r="AJ779" s="165" t="str">
        <f>IFERROR(+VLOOKUP(AH779,インプットシート!$B:$Z,21,0),"")</f>
        <v/>
      </c>
      <c r="AK779">
        <v>274</v>
      </c>
      <c r="AL779" s="165" t="str">
        <f t="shared" si="225"/>
        <v>3年目通信運搬費274</v>
      </c>
      <c r="AM779" s="165" t="str">
        <f>IFERROR(+VLOOKUP(AL779,インプットシート!$B:$Z,25,0),"")</f>
        <v/>
      </c>
      <c r="AN779" s="165" t="str">
        <f>IFERROR(+VLOOKUP(AL779,インプットシート!$B:$Z,21,0),"")</f>
        <v/>
      </c>
      <c r="AO779">
        <v>274</v>
      </c>
      <c r="AP779" s="165" t="str">
        <f t="shared" si="226"/>
        <v>3年目委託費274</v>
      </c>
      <c r="AQ779" s="165" t="str">
        <f>IFERROR(+VLOOKUP(AP779,インプットシート!$B:$Z,25,0),"")</f>
        <v/>
      </c>
      <c r="AR779" s="165" t="str">
        <f>IFERROR(+VLOOKUP(AP779,インプットシート!$B:$Z,21,0),"")</f>
        <v/>
      </c>
      <c r="AS779">
        <v>274</v>
      </c>
      <c r="AT779" s="165" t="str">
        <f t="shared" si="227"/>
        <v>3年目雑役務費274</v>
      </c>
      <c r="AU779" s="165" t="str">
        <f>IFERROR(+VLOOKUP(AT779,インプットシート!$B:$Z,25,0),"")</f>
        <v/>
      </c>
      <c r="AV779" s="165" t="str">
        <f>IFERROR(+VLOOKUP(AT779,インプットシート!$B:$Z,21,0),"")</f>
        <v/>
      </c>
      <c r="AW779">
        <v>274</v>
      </c>
      <c r="AX779" s="165" t="str">
        <f t="shared" si="228"/>
        <v>3年目保険料274</v>
      </c>
      <c r="AY779" s="165" t="str">
        <f>IFERROR(+VLOOKUP(AX779,インプットシート!$B:$Z,25,0),"")</f>
        <v/>
      </c>
      <c r="AZ779" s="165" t="str">
        <f>IFERROR(+VLOOKUP(AX779,インプットシート!$B:$Z,21,0),"")</f>
        <v/>
      </c>
      <c r="BA779">
        <v>274</v>
      </c>
      <c r="BB779" s="165" t="str">
        <f t="shared" si="229"/>
        <v>3年目その他の経費274</v>
      </c>
      <c r="BC779" s="165" t="str">
        <f>IFERROR(+VLOOKUP(BB779,インプットシート!$B:$Z,25,0),"")</f>
        <v/>
      </c>
      <c r="BD779" s="165" t="str">
        <f>IFERROR(+VLOOKUP(BB779,インプットシート!$B:$Z,21,0),"")</f>
        <v/>
      </c>
      <c r="BE779">
        <v>274</v>
      </c>
      <c r="BF779" s="165" t="str">
        <f t="shared" si="230"/>
        <v>3年目参加費収入274</v>
      </c>
      <c r="BG779" s="165" t="str">
        <f>IFERROR(+VLOOKUP(BF779,インプットシート!$B:$Z,25,0),"")</f>
        <v/>
      </c>
      <c r="BH779" s="165" t="str">
        <f>IFERROR(+VLOOKUP(BF779,インプットシート!$B:$Z,21,0),"")</f>
        <v/>
      </c>
      <c r="BI779">
        <v>274</v>
      </c>
      <c r="BJ779" s="165" t="str">
        <f t="shared" si="231"/>
        <v>3年目寄付金・協賛金収入274</v>
      </c>
      <c r="BK779" s="165" t="str">
        <f>IFERROR(+VLOOKUP(BJ779,インプットシート!$B:$Z,25,0),"")</f>
        <v/>
      </c>
      <c r="BL779" s="165" t="str">
        <f>IFERROR(+VLOOKUP(BJ779,インプットシート!$B:$Z,21,0),"")</f>
        <v/>
      </c>
      <c r="BM779">
        <v>274</v>
      </c>
      <c r="BN779" s="165" t="str">
        <f t="shared" si="232"/>
        <v>3年目一般会計繰入金274</v>
      </c>
      <c r="BO779" s="165" t="str">
        <f>IFERROR(+VLOOKUP(BN779,インプットシート!$B:$Z,25,0),"")</f>
        <v/>
      </c>
      <c r="BP779" s="165" t="str">
        <f>IFERROR(+VLOOKUP(BN779,インプットシート!$B:$Z,21,0),"")</f>
        <v/>
      </c>
      <c r="BQ779">
        <v>274</v>
      </c>
      <c r="BR779" s="165" t="str">
        <f t="shared" si="233"/>
        <v>3年目賃金（職員）274</v>
      </c>
      <c r="BS779" s="165" t="str">
        <f>IFERROR(+VLOOKUP(BR779,インプットシート!$B:$Z,25,0),"")</f>
        <v/>
      </c>
      <c r="BT779" s="165" t="str">
        <f>IFERROR(+VLOOKUP(BR779,インプットシート!$B:$Z,21,0),"")</f>
        <v/>
      </c>
    </row>
    <row r="780" spans="1:72">
      <c r="A780">
        <v>275</v>
      </c>
      <c r="B780" s="165" t="str">
        <f t="shared" si="216"/>
        <v>3年目謝金275</v>
      </c>
      <c r="C780" s="165" t="str">
        <f>IFERROR(+VLOOKUP(B780,インプットシート!$B:$Z,25,0),"")</f>
        <v/>
      </c>
      <c r="D780" s="165" t="str">
        <f>IFERROR(+VLOOKUP(B780,インプットシート!$B:$Z,21,0),"")</f>
        <v/>
      </c>
      <c r="E780">
        <v>275</v>
      </c>
      <c r="F780" s="165" t="str">
        <f t="shared" si="217"/>
        <v>3年目旅費275</v>
      </c>
      <c r="G780" s="165" t="str">
        <f>IFERROR(+VLOOKUP(F780,インプットシート!$B:$Z,25,0),"")</f>
        <v/>
      </c>
      <c r="H780" s="165" t="str">
        <f>IFERROR(+VLOOKUP(F780,インプットシート!$B:$Z,21,0),"")</f>
        <v/>
      </c>
      <c r="I780">
        <v>275</v>
      </c>
      <c r="J780" s="165" t="str">
        <f t="shared" si="218"/>
        <v>3年目賃金（アルバイト）275</v>
      </c>
      <c r="K780" s="165" t="str">
        <f>IFERROR(+VLOOKUP(J780,インプットシート!$B:$Z,25,0),"")</f>
        <v/>
      </c>
      <c r="L780" s="165" t="str">
        <f>IFERROR(+VLOOKUP(J780,インプットシート!$B:$Z,21,0),"")</f>
        <v/>
      </c>
      <c r="M780">
        <v>275</v>
      </c>
      <c r="N780" s="165" t="str">
        <f t="shared" si="219"/>
        <v>3年目家賃275</v>
      </c>
      <c r="O780" s="165" t="str">
        <f>IFERROR(+VLOOKUP(N780,インプットシート!$B:$Z,25,0),"")</f>
        <v/>
      </c>
      <c r="P780" s="165" t="str">
        <f>IFERROR(+VLOOKUP(N780,インプットシート!$B:$Z,21,0),"")</f>
        <v/>
      </c>
      <c r="Q780">
        <v>275</v>
      </c>
      <c r="R780" s="165" t="str">
        <f t="shared" si="220"/>
        <v>3年目光熱水費275</v>
      </c>
      <c r="S780" s="165" t="str">
        <f>IFERROR(+VLOOKUP(R780,インプットシート!$B:$Z,25,0),"")</f>
        <v/>
      </c>
      <c r="T780" s="165" t="str">
        <f>IFERROR(+VLOOKUP(R780,インプットシート!$B:$Z,21,0),"")</f>
        <v/>
      </c>
      <c r="U780">
        <v>275</v>
      </c>
      <c r="V780" s="165" t="str">
        <f t="shared" si="221"/>
        <v>3年目備品購入費275</v>
      </c>
      <c r="W780" s="165" t="str">
        <f>IFERROR(+VLOOKUP(V780,インプットシート!$B:$Z,25,0),"")</f>
        <v/>
      </c>
      <c r="X780" s="165" t="str">
        <f>IFERROR(+VLOOKUP(V780,インプットシート!$B:$Z,21,0),"")</f>
        <v/>
      </c>
      <c r="Y780">
        <v>275</v>
      </c>
      <c r="Z780" s="165" t="str">
        <f t="shared" si="222"/>
        <v>3年目消耗品費275</v>
      </c>
      <c r="AA780" s="165" t="str">
        <f>IFERROR(+VLOOKUP(Z780,インプットシート!$B:$Z,25,0),"")</f>
        <v/>
      </c>
      <c r="AB780" s="165" t="str">
        <f>IFERROR(+VLOOKUP(Z780,インプットシート!$B:$Z,21,0),"")</f>
        <v/>
      </c>
      <c r="AC780">
        <v>275</v>
      </c>
      <c r="AD780" s="165" t="str">
        <f t="shared" si="223"/>
        <v>3年目借料損料275</v>
      </c>
      <c r="AE780" s="165" t="str">
        <f>IFERROR(+VLOOKUP(AD780,インプットシート!$B:$Z,25,0),"")</f>
        <v/>
      </c>
      <c r="AF780" s="165" t="str">
        <f>IFERROR(+VLOOKUP(AD780,インプットシート!$B:$Z,21,0),"")</f>
        <v/>
      </c>
      <c r="AG780">
        <v>275</v>
      </c>
      <c r="AH780" s="165" t="str">
        <f t="shared" si="224"/>
        <v>3年目印刷製本費275</v>
      </c>
      <c r="AI780" s="165" t="str">
        <f>IFERROR(+VLOOKUP(AH780,インプットシート!$B:$Z,25,0),"")</f>
        <v/>
      </c>
      <c r="AJ780" s="165" t="str">
        <f>IFERROR(+VLOOKUP(AH780,インプットシート!$B:$Z,21,0),"")</f>
        <v/>
      </c>
      <c r="AK780">
        <v>275</v>
      </c>
      <c r="AL780" s="165" t="str">
        <f t="shared" si="225"/>
        <v>3年目通信運搬費275</v>
      </c>
      <c r="AM780" s="165" t="str">
        <f>IFERROR(+VLOOKUP(AL780,インプットシート!$B:$Z,25,0),"")</f>
        <v/>
      </c>
      <c r="AN780" s="165" t="str">
        <f>IFERROR(+VLOOKUP(AL780,インプットシート!$B:$Z,21,0),"")</f>
        <v/>
      </c>
      <c r="AO780">
        <v>275</v>
      </c>
      <c r="AP780" s="165" t="str">
        <f t="shared" si="226"/>
        <v>3年目委託費275</v>
      </c>
      <c r="AQ780" s="165" t="str">
        <f>IFERROR(+VLOOKUP(AP780,インプットシート!$B:$Z,25,0),"")</f>
        <v/>
      </c>
      <c r="AR780" s="165" t="str">
        <f>IFERROR(+VLOOKUP(AP780,インプットシート!$B:$Z,21,0),"")</f>
        <v/>
      </c>
      <c r="AS780">
        <v>275</v>
      </c>
      <c r="AT780" s="165" t="str">
        <f t="shared" si="227"/>
        <v>3年目雑役務費275</v>
      </c>
      <c r="AU780" s="165" t="str">
        <f>IFERROR(+VLOOKUP(AT780,インプットシート!$B:$Z,25,0),"")</f>
        <v/>
      </c>
      <c r="AV780" s="165" t="str">
        <f>IFERROR(+VLOOKUP(AT780,インプットシート!$B:$Z,21,0),"")</f>
        <v/>
      </c>
      <c r="AW780">
        <v>275</v>
      </c>
      <c r="AX780" s="165" t="str">
        <f t="shared" si="228"/>
        <v>3年目保険料275</v>
      </c>
      <c r="AY780" s="165" t="str">
        <f>IFERROR(+VLOOKUP(AX780,インプットシート!$B:$Z,25,0),"")</f>
        <v/>
      </c>
      <c r="AZ780" s="165" t="str">
        <f>IFERROR(+VLOOKUP(AX780,インプットシート!$B:$Z,21,0),"")</f>
        <v/>
      </c>
      <c r="BA780">
        <v>275</v>
      </c>
      <c r="BB780" s="165" t="str">
        <f t="shared" si="229"/>
        <v>3年目その他の経費275</v>
      </c>
      <c r="BC780" s="165" t="str">
        <f>IFERROR(+VLOOKUP(BB780,インプットシート!$B:$Z,25,0),"")</f>
        <v/>
      </c>
      <c r="BD780" s="165" t="str">
        <f>IFERROR(+VLOOKUP(BB780,インプットシート!$B:$Z,21,0),"")</f>
        <v/>
      </c>
      <c r="BE780">
        <v>275</v>
      </c>
      <c r="BF780" s="165" t="str">
        <f t="shared" si="230"/>
        <v>3年目参加費収入275</v>
      </c>
      <c r="BG780" s="165" t="str">
        <f>IFERROR(+VLOOKUP(BF780,インプットシート!$B:$Z,25,0),"")</f>
        <v/>
      </c>
      <c r="BH780" s="165" t="str">
        <f>IFERROR(+VLOOKUP(BF780,インプットシート!$B:$Z,21,0),"")</f>
        <v/>
      </c>
      <c r="BI780">
        <v>275</v>
      </c>
      <c r="BJ780" s="165" t="str">
        <f t="shared" si="231"/>
        <v>3年目寄付金・協賛金収入275</v>
      </c>
      <c r="BK780" s="165" t="str">
        <f>IFERROR(+VLOOKUP(BJ780,インプットシート!$B:$Z,25,0),"")</f>
        <v/>
      </c>
      <c r="BL780" s="165" t="str">
        <f>IFERROR(+VLOOKUP(BJ780,インプットシート!$B:$Z,21,0),"")</f>
        <v/>
      </c>
      <c r="BM780">
        <v>275</v>
      </c>
      <c r="BN780" s="165" t="str">
        <f t="shared" si="232"/>
        <v>3年目一般会計繰入金275</v>
      </c>
      <c r="BO780" s="165" t="str">
        <f>IFERROR(+VLOOKUP(BN780,インプットシート!$B:$Z,25,0),"")</f>
        <v/>
      </c>
      <c r="BP780" s="165" t="str">
        <f>IFERROR(+VLOOKUP(BN780,インプットシート!$B:$Z,21,0),"")</f>
        <v/>
      </c>
      <c r="BQ780">
        <v>275</v>
      </c>
      <c r="BR780" s="165" t="str">
        <f t="shared" si="233"/>
        <v>3年目賃金（職員）275</v>
      </c>
      <c r="BS780" s="165" t="str">
        <f>IFERROR(+VLOOKUP(BR780,インプットシート!$B:$Z,25,0),"")</f>
        <v/>
      </c>
      <c r="BT780" s="165" t="str">
        <f>IFERROR(+VLOOKUP(BR780,インプットシート!$B:$Z,21,0),"")</f>
        <v/>
      </c>
    </row>
    <row r="781" spans="1:72">
      <c r="A781">
        <v>276</v>
      </c>
      <c r="B781" s="165" t="str">
        <f t="shared" si="216"/>
        <v>3年目謝金276</v>
      </c>
      <c r="C781" s="165" t="str">
        <f>IFERROR(+VLOOKUP(B781,インプットシート!$B:$Z,25,0),"")</f>
        <v/>
      </c>
      <c r="D781" s="165" t="str">
        <f>IFERROR(+VLOOKUP(B781,インプットシート!$B:$Z,21,0),"")</f>
        <v/>
      </c>
      <c r="E781">
        <v>276</v>
      </c>
      <c r="F781" s="165" t="str">
        <f t="shared" si="217"/>
        <v>3年目旅費276</v>
      </c>
      <c r="G781" s="165" t="str">
        <f>IFERROR(+VLOOKUP(F781,インプットシート!$B:$Z,25,0),"")</f>
        <v/>
      </c>
      <c r="H781" s="165" t="str">
        <f>IFERROR(+VLOOKUP(F781,インプットシート!$B:$Z,21,0),"")</f>
        <v/>
      </c>
      <c r="I781">
        <v>276</v>
      </c>
      <c r="J781" s="165" t="str">
        <f t="shared" si="218"/>
        <v>3年目賃金（アルバイト）276</v>
      </c>
      <c r="K781" s="165" t="str">
        <f>IFERROR(+VLOOKUP(J781,インプットシート!$B:$Z,25,0),"")</f>
        <v/>
      </c>
      <c r="L781" s="165" t="str">
        <f>IFERROR(+VLOOKUP(J781,インプットシート!$B:$Z,21,0),"")</f>
        <v/>
      </c>
      <c r="M781">
        <v>276</v>
      </c>
      <c r="N781" s="165" t="str">
        <f t="shared" si="219"/>
        <v>3年目家賃276</v>
      </c>
      <c r="O781" s="165" t="str">
        <f>IFERROR(+VLOOKUP(N781,インプットシート!$B:$Z,25,0),"")</f>
        <v/>
      </c>
      <c r="P781" s="165" t="str">
        <f>IFERROR(+VLOOKUP(N781,インプットシート!$B:$Z,21,0),"")</f>
        <v/>
      </c>
      <c r="Q781">
        <v>276</v>
      </c>
      <c r="R781" s="165" t="str">
        <f t="shared" si="220"/>
        <v>3年目光熱水費276</v>
      </c>
      <c r="S781" s="165" t="str">
        <f>IFERROR(+VLOOKUP(R781,インプットシート!$B:$Z,25,0),"")</f>
        <v/>
      </c>
      <c r="T781" s="165" t="str">
        <f>IFERROR(+VLOOKUP(R781,インプットシート!$B:$Z,21,0),"")</f>
        <v/>
      </c>
      <c r="U781">
        <v>276</v>
      </c>
      <c r="V781" s="165" t="str">
        <f t="shared" si="221"/>
        <v>3年目備品購入費276</v>
      </c>
      <c r="W781" s="165" t="str">
        <f>IFERROR(+VLOOKUP(V781,インプットシート!$B:$Z,25,0),"")</f>
        <v/>
      </c>
      <c r="X781" s="165" t="str">
        <f>IFERROR(+VLOOKUP(V781,インプットシート!$B:$Z,21,0),"")</f>
        <v/>
      </c>
      <c r="Y781">
        <v>276</v>
      </c>
      <c r="Z781" s="165" t="str">
        <f t="shared" si="222"/>
        <v>3年目消耗品費276</v>
      </c>
      <c r="AA781" s="165" t="str">
        <f>IFERROR(+VLOOKUP(Z781,インプットシート!$B:$Z,25,0),"")</f>
        <v/>
      </c>
      <c r="AB781" s="165" t="str">
        <f>IFERROR(+VLOOKUP(Z781,インプットシート!$B:$Z,21,0),"")</f>
        <v/>
      </c>
      <c r="AC781">
        <v>276</v>
      </c>
      <c r="AD781" s="165" t="str">
        <f t="shared" si="223"/>
        <v>3年目借料損料276</v>
      </c>
      <c r="AE781" s="165" t="str">
        <f>IFERROR(+VLOOKUP(AD781,インプットシート!$B:$Z,25,0),"")</f>
        <v/>
      </c>
      <c r="AF781" s="165" t="str">
        <f>IFERROR(+VLOOKUP(AD781,インプットシート!$B:$Z,21,0),"")</f>
        <v/>
      </c>
      <c r="AG781">
        <v>276</v>
      </c>
      <c r="AH781" s="165" t="str">
        <f t="shared" si="224"/>
        <v>3年目印刷製本費276</v>
      </c>
      <c r="AI781" s="165" t="str">
        <f>IFERROR(+VLOOKUP(AH781,インプットシート!$B:$Z,25,0),"")</f>
        <v/>
      </c>
      <c r="AJ781" s="165" t="str">
        <f>IFERROR(+VLOOKUP(AH781,インプットシート!$B:$Z,21,0),"")</f>
        <v/>
      </c>
      <c r="AK781">
        <v>276</v>
      </c>
      <c r="AL781" s="165" t="str">
        <f t="shared" si="225"/>
        <v>3年目通信運搬費276</v>
      </c>
      <c r="AM781" s="165" t="str">
        <f>IFERROR(+VLOOKUP(AL781,インプットシート!$B:$Z,25,0),"")</f>
        <v/>
      </c>
      <c r="AN781" s="165" t="str">
        <f>IFERROR(+VLOOKUP(AL781,インプットシート!$B:$Z,21,0),"")</f>
        <v/>
      </c>
      <c r="AO781">
        <v>276</v>
      </c>
      <c r="AP781" s="165" t="str">
        <f t="shared" si="226"/>
        <v>3年目委託費276</v>
      </c>
      <c r="AQ781" s="165" t="str">
        <f>IFERROR(+VLOOKUP(AP781,インプットシート!$B:$Z,25,0),"")</f>
        <v/>
      </c>
      <c r="AR781" s="165" t="str">
        <f>IFERROR(+VLOOKUP(AP781,インプットシート!$B:$Z,21,0),"")</f>
        <v/>
      </c>
      <c r="AS781">
        <v>276</v>
      </c>
      <c r="AT781" s="165" t="str">
        <f t="shared" si="227"/>
        <v>3年目雑役務費276</v>
      </c>
      <c r="AU781" s="165" t="str">
        <f>IFERROR(+VLOOKUP(AT781,インプットシート!$B:$Z,25,0),"")</f>
        <v/>
      </c>
      <c r="AV781" s="165" t="str">
        <f>IFERROR(+VLOOKUP(AT781,インプットシート!$B:$Z,21,0),"")</f>
        <v/>
      </c>
      <c r="AW781">
        <v>276</v>
      </c>
      <c r="AX781" s="165" t="str">
        <f t="shared" si="228"/>
        <v>3年目保険料276</v>
      </c>
      <c r="AY781" s="165" t="str">
        <f>IFERROR(+VLOOKUP(AX781,インプットシート!$B:$Z,25,0),"")</f>
        <v/>
      </c>
      <c r="AZ781" s="165" t="str">
        <f>IFERROR(+VLOOKUP(AX781,インプットシート!$B:$Z,21,0),"")</f>
        <v/>
      </c>
      <c r="BA781">
        <v>276</v>
      </c>
      <c r="BB781" s="165" t="str">
        <f t="shared" si="229"/>
        <v>3年目その他の経費276</v>
      </c>
      <c r="BC781" s="165" t="str">
        <f>IFERROR(+VLOOKUP(BB781,インプットシート!$B:$Z,25,0),"")</f>
        <v/>
      </c>
      <c r="BD781" s="165" t="str">
        <f>IFERROR(+VLOOKUP(BB781,インプットシート!$B:$Z,21,0),"")</f>
        <v/>
      </c>
      <c r="BE781">
        <v>276</v>
      </c>
      <c r="BF781" s="165" t="str">
        <f t="shared" si="230"/>
        <v>3年目参加費収入276</v>
      </c>
      <c r="BG781" s="165" t="str">
        <f>IFERROR(+VLOOKUP(BF781,インプットシート!$B:$Z,25,0),"")</f>
        <v/>
      </c>
      <c r="BH781" s="165" t="str">
        <f>IFERROR(+VLOOKUP(BF781,インプットシート!$B:$Z,21,0),"")</f>
        <v/>
      </c>
      <c r="BI781">
        <v>276</v>
      </c>
      <c r="BJ781" s="165" t="str">
        <f t="shared" si="231"/>
        <v>3年目寄付金・協賛金収入276</v>
      </c>
      <c r="BK781" s="165" t="str">
        <f>IFERROR(+VLOOKUP(BJ781,インプットシート!$B:$Z,25,0),"")</f>
        <v/>
      </c>
      <c r="BL781" s="165" t="str">
        <f>IFERROR(+VLOOKUP(BJ781,インプットシート!$B:$Z,21,0),"")</f>
        <v/>
      </c>
      <c r="BM781">
        <v>276</v>
      </c>
      <c r="BN781" s="165" t="str">
        <f t="shared" si="232"/>
        <v>3年目一般会計繰入金276</v>
      </c>
      <c r="BO781" s="165" t="str">
        <f>IFERROR(+VLOOKUP(BN781,インプットシート!$B:$Z,25,0),"")</f>
        <v/>
      </c>
      <c r="BP781" s="165" t="str">
        <f>IFERROR(+VLOOKUP(BN781,インプットシート!$B:$Z,21,0),"")</f>
        <v/>
      </c>
      <c r="BQ781">
        <v>276</v>
      </c>
      <c r="BR781" s="165" t="str">
        <f t="shared" si="233"/>
        <v>3年目賃金（職員）276</v>
      </c>
      <c r="BS781" s="165" t="str">
        <f>IFERROR(+VLOOKUP(BR781,インプットシート!$B:$Z,25,0),"")</f>
        <v/>
      </c>
      <c r="BT781" s="165" t="str">
        <f>IFERROR(+VLOOKUP(BR781,インプットシート!$B:$Z,21,0),"")</f>
        <v/>
      </c>
    </row>
    <row r="782" spans="1:72">
      <c r="A782">
        <v>277</v>
      </c>
      <c r="B782" s="165" t="str">
        <f t="shared" si="216"/>
        <v>3年目謝金277</v>
      </c>
      <c r="C782" s="165" t="str">
        <f>IFERROR(+VLOOKUP(B782,インプットシート!$B:$Z,25,0),"")</f>
        <v/>
      </c>
      <c r="D782" s="165" t="str">
        <f>IFERROR(+VLOOKUP(B782,インプットシート!$B:$Z,21,0),"")</f>
        <v/>
      </c>
      <c r="E782">
        <v>277</v>
      </c>
      <c r="F782" s="165" t="str">
        <f t="shared" si="217"/>
        <v>3年目旅費277</v>
      </c>
      <c r="G782" s="165" t="str">
        <f>IFERROR(+VLOOKUP(F782,インプットシート!$B:$Z,25,0),"")</f>
        <v/>
      </c>
      <c r="H782" s="165" t="str">
        <f>IFERROR(+VLOOKUP(F782,インプットシート!$B:$Z,21,0),"")</f>
        <v/>
      </c>
      <c r="I782">
        <v>277</v>
      </c>
      <c r="J782" s="165" t="str">
        <f t="shared" si="218"/>
        <v>3年目賃金（アルバイト）277</v>
      </c>
      <c r="K782" s="165" t="str">
        <f>IFERROR(+VLOOKUP(J782,インプットシート!$B:$Z,25,0),"")</f>
        <v/>
      </c>
      <c r="L782" s="165" t="str">
        <f>IFERROR(+VLOOKUP(J782,インプットシート!$B:$Z,21,0),"")</f>
        <v/>
      </c>
      <c r="M782">
        <v>277</v>
      </c>
      <c r="N782" s="165" t="str">
        <f t="shared" si="219"/>
        <v>3年目家賃277</v>
      </c>
      <c r="O782" s="165" t="str">
        <f>IFERROR(+VLOOKUP(N782,インプットシート!$B:$Z,25,0),"")</f>
        <v/>
      </c>
      <c r="P782" s="165" t="str">
        <f>IFERROR(+VLOOKUP(N782,インプットシート!$B:$Z,21,0),"")</f>
        <v/>
      </c>
      <c r="Q782">
        <v>277</v>
      </c>
      <c r="R782" s="165" t="str">
        <f t="shared" si="220"/>
        <v>3年目光熱水費277</v>
      </c>
      <c r="S782" s="165" t="str">
        <f>IFERROR(+VLOOKUP(R782,インプットシート!$B:$Z,25,0),"")</f>
        <v/>
      </c>
      <c r="T782" s="165" t="str">
        <f>IFERROR(+VLOOKUP(R782,インプットシート!$B:$Z,21,0),"")</f>
        <v/>
      </c>
      <c r="U782">
        <v>277</v>
      </c>
      <c r="V782" s="165" t="str">
        <f t="shared" si="221"/>
        <v>3年目備品購入費277</v>
      </c>
      <c r="W782" s="165" t="str">
        <f>IFERROR(+VLOOKUP(V782,インプットシート!$B:$Z,25,0),"")</f>
        <v/>
      </c>
      <c r="X782" s="165" t="str">
        <f>IFERROR(+VLOOKUP(V782,インプットシート!$B:$Z,21,0),"")</f>
        <v/>
      </c>
      <c r="Y782">
        <v>277</v>
      </c>
      <c r="Z782" s="165" t="str">
        <f t="shared" si="222"/>
        <v>3年目消耗品費277</v>
      </c>
      <c r="AA782" s="165" t="str">
        <f>IFERROR(+VLOOKUP(Z782,インプットシート!$B:$Z,25,0),"")</f>
        <v/>
      </c>
      <c r="AB782" s="165" t="str">
        <f>IFERROR(+VLOOKUP(Z782,インプットシート!$B:$Z,21,0),"")</f>
        <v/>
      </c>
      <c r="AC782">
        <v>277</v>
      </c>
      <c r="AD782" s="165" t="str">
        <f t="shared" si="223"/>
        <v>3年目借料損料277</v>
      </c>
      <c r="AE782" s="165" t="str">
        <f>IFERROR(+VLOOKUP(AD782,インプットシート!$B:$Z,25,0),"")</f>
        <v/>
      </c>
      <c r="AF782" s="165" t="str">
        <f>IFERROR(+VLOOKUP(AD782,インプットシート!$B:$Z,21,0),"")</f>
        <v/>
      </c>
      <c r="AG782">
        <v>277</v>
      </c>
      <c r="AH782" s="165" t="str">
        <f t="shared" si="224"/>
        <v>3年目印刷製本費277</v>
      </c>
      <c r="AI782" s="165" t="str">
        <f>IFERROR(+VLOOKUP(AH782,インプットシート!$B:$Z,25,0),"")</f>
        <v/>
      </c>
      <c r="AJ782" s="165" t="str">
        <f>IFERROR(+VLOOKUP(AH782,インプットシート!$B:$Z,21,0),"")</f>
        <v/>
      </c>
      <c r="AK782">
        <v>277</v>
      </c>
      <c r="AL782" s="165" t="str">
        <f t="shared" si="225"/>
        <v>3年目通信運搬費277</v>
      </c>
      <c r="AM782" s="165" t="str">
        <f>IFERROR(+VLOOKUP(AL782,インプットシート!$B:$Z,25,0),"")</f>
        <v/>
      </c>
      <c r="AN782" s="165" t="str">
        <f>IFERROR(+VLOOKUP(AL782,インプットシート!$B:$Z,21,0),"")</f>
        <v/>
      </c>
      <c r="AO782">
        <v>277</v>
      </c>
      <c r="AP782" s="165" t="str">
        <f t="shared" si="226"/>
        <v>3年目委託費277</v>
      </c>
      <c r="AQ782" s="165" t="str">
        <f>IFERROR(+VLOOKUP(AP782,インプットシート!$B:$Z,25,0),"")</f>
        <v/>
      </c>
      <c r="AR782" s="165" t="str">
        <f>IFERROR(+VLOOKUP(AP782,インプットシート!$B:$Z,21,0),"")</f>
        <v/>
      </c>
      <c r="AS782">
        <v>277</v>
      </c>
      <c r="AT782" s="165" t="str">
        <f t="shared" si="227"/>
        <v>3年目雑役務費277</v>
      </c>
      <c r="AU782" s="165" t="str">
        <f>IFERROR(+VLOOKUP(AT782,インプットシート!$B:$Z,25,0),"")</f>
        <v/>
      </c>
      <c r="AV782" s="165" t="str">
        <f>IFERROR(+VLOOKUP(AT782,インプットシート!$B:$Z,21,0),"")</f>
        <v/>
      </c>
      <c r="AW782">
        <v>277</v>
      </c>
      <c r="AX782" s="165" t="str">
        <f t="shared" si="228"/>
        <v>3年目保険料277</v>
      </c>
      <c r="AY782" s="165" t="str">
        <f>IFERROR(+VLOOKUP(AX782,インプットシート!$B:$Z,25,0),"")</f>
        <v/>
      </c>
      <c r="AZ782" s="165" t="str">
        <f>IFERROR(+VLOOKUP(AX782,インプットシート!$B:$Z,21,0),"")</f>
        <v/>
      </c>
      <c r="BA782">
        <v>277</v>
      </c>
      <c r="BB782" s="165" t="str">
        <f t="shared" si="229"/>
        <v>3年目その他の経費277</v>
      </c>
      <c r="BC782" s="165" t="str">
        <f>IFERROR(+VLOOKUP(BB782,インプットシート!$B:$Z,25,0),"")</f>
        <v/>
      </c>
      <c r="BD782" s="165" t="str">
        <f>IFERROR(+VLOOKUP(BB782,インプットシート!$B:$Z,21,0),"")</f>
        <v/>
      </c>
      <c r="BE782">
        <v>277</v>
      </c>
      <c r="BF782" s="165" t="str">
        <f t="shared" si="230"/>
        <v>3年目参加費収入277</v>
      </c>
      <c r="BG782" s="165" t="str">
        <f>IFERROR(+VLOOKUP(BF782,インプットシート!$B:$Z,25,0),"")</f>
        <v/>
      </c>
      <c r="BH782" s="165" t="str">
        <f>IFERROR(+VLOOKUP(BF782,インプットシート!$B:$Z,21,0),"")</f>
        <v/>
      </c>
      <c r="BI782">
        <v>277</v>
      </c>
      <c r="BJ782" s="165" t="str">
        <f t="shared" si="231"/>
        <v>3年目寄付金・協賛金収入277</v>
      </c>
      <c r="BK782" s="165" t="str">
        <f>IFERROR(+VLOOKUP(BJ782,インプットシート!$B:$Z,25,0),"")</f>
        <v/>
      </c>
      <c r="BL782" s="165" t="str">
        <f>IFERROR(+VLOOKUP(BJ782,インプットシート!$B:$Z,21,0),"")</f>
        <v/>
      </c>
      <c r="BM782">
        <v>277</v>
      </c>
      <c r="BN782" s="165" t="str">
        <f t="shared" si="232"/>
        <v>3年目一般会計繰入金277</v>
      </c>
      <c r="BO782" s="165" t="str">
        <f>IFERROR(+VLOOKUP(BN782,インプットシート!$B:$Z,25,0),"")</f>
        <v/>
      </c>
      <c r="BP782" s="165" t="str">
        <f>IFERROR(+VLOOKUP(BN782,インプットシート!$B:$Z,21,0),"")</f>
        <v/>
      </c>
      <c r="BQ782">
        <v>277</v>
      </c>
      <c r="BR782" s="165" t="str">
        <f t="shared" si="233"/>
        <v>3年目賃金（職員）277</v>
      </c>
      <c r="BS782" s="165" t="str">
        <f>IFERROR(+VLOOKUP(BR782,インプットシート!$B:$Z,25,0),"")</f>
        <v/>
      </c>
      <c r="BT782" s="165" t="str">
        <f>IFERROR(+VLOOKUP(BR782,インプットシート!$B:$Z,21,0),"")</f>
        <v/>
      </c>
    </row>
    <row r="783" spans="1:72">
      <c r="A783">
        <v>278</v>
      </c>
      <c r="B783" s="165" t="str">
        <f t="shared" si="216"/>
        <v>3年目謝金278</v>
      </c>
      <c r="C783" s="165" t="str">
        <f>IFERROR(+VLOOKUP(B783,インプットシート!$B:$Z,25,0),"")</f>
        <v/>
      </c>
      <c r="D783" s="165" t="str">
        <f>IFERROR(+VLOOKUP(B783,インプットシート!$B:$Z,21,0),"")</f>
        <v/>
      </c>
      <c r="E783">
        <v>278</v>
      </c>
      <c r="F783" s="165" t="str">
        <f t="shared" si="217"/>
        <v>3年目旅費278</v>
      </c>
      <c r="G783" s="165" t="str">
        <f>IFERROR(+VLOOKUP(F783,インプットシート!$B:$Z,25,0),"")</f>
        <v/>
      </c>
      <c r="H783" s="165" t="str">
        <f>IFERROR(+VLOOKUP(F783,インプットシート!$B:$Z,21,0),"")</f>
        <v/>
      </c>
      <c r="I783">
        <v>278</v>
      </c>
      <c r="J783" s="165" t="str">
        <f t="shared" si="218"/>
        <v>3年目賃金（アルバイト）278</v>
      </c>
      <c r="K783" s="165" t="str">
        <f>IFERROR(+VLOOKUP(J783,インプットシート!$B:$Z,25,0),"")</f>
        <v/>
      </c>
      <c r="L783" s="165" t="str">
        <f>IFERROR(+VLOOKUP(J783,インプットシート!$B:$Z,21,0),"")</f>
        <v/>
      </c>
      <c r="M783">
        <v>278</v>
      </c>
      <c r="N783" s="165" t="str">
        <f t="shared" si="219"/>
        <v>3年目家賃278</v>
      </c>
      <c r="O783" s="165" t="str">
        <f>IFERROR(+VLOOKUP(N783,インプットシート!$B:$Z,25,0),"")</f>
        <v/>
      </c>
      <c r="P783" s="165" t="str">
        <f>IFERROR(+VLOOKUP(N783,インプットシート!$B:$Z,21,0),"")</f>
        <v/>
      </c>
      <c r="Q783">
        <v>278</v>
      </c>
      <c r="R783" s="165" t="str">
        <f t="shared" si="220"/>
        <v>3年目光熱水費278</v>
      </c>
      <c r="S783" s="165" t="str">
        <f>IFERROR(+VLOOKUP(R783,インプットシート!$B:$Z,25,0),"")</f>
        <v/>
      </c>
      <c r="T783" s="165" t="str">
        <f>IFERROR(+VLOOKUP(R783,インプットシート!$B:$Z,21,0),"")</f>
        <v/>
      </c>
      <c r="U783">
        <v>278</v>
      </c>
      <c r="V783" s="165" t="str">
        <f t="shared" si="221"/>
        <v>3年目備品購入費278</v>
      </c>
      <c r="W783" s="165" t="str">
        <f>IFERROR(+VLOOKUP(V783,インプットシート!$B:$Z,25,0),"")</f>
        <v/>
      </c>
      <c r="X783" s="165" t="str">
        <f>IFERROR(+VLOOKUP(V783,インプットシート!$B:$Z,21,0),"")</f>
        <v/>
      </c>
      <c r="Y783">
        <v>278</v>
      </c>
      <c r="Z783" s="165" t="str">
        <f t="shared" si="222"/>
        <v>3年目消耗品費278</v>
      </c>
      <c r="AA783" s="165" t="str">
        <f>IFERROR(+VLOOKUP(Z783,インプットシート!$B:$Z,25,0),"")</f>
        <v/>
      </c>
      <c r="AB783" s="165" t="str">
        <f>IFERROR(+VLOOKUP(Z783,インプットシート!$B:$Z,21,0),"")</f>
        <v/>
      </c>
      <c r="AC783">
        <v>278</v>
      </c>
      <c r="AD783" s="165" t="str">
        <f t="shared" si="223"/>
        <v>3年目借料損料278</v>
      </c>
      <c r="AE783" s="165" t="str">
        <f>IFERROR(+VLOOKUP(AD783,インプットシート!$B:$Z,25,0),"")</f>
        <v/>
      </c>
      <c r="AF783" s="165" t="str">
        <f>IFERROR(+VLOOKUP(AD783,インプットシート!$B:$Z,21,0),"")</f>
        <v/>
      </c>
      <c r="AG783">
        <v>278</v>
      </c>
      <c r="AH783" s="165" t="str">
        <f t="shared" si="224"/>
        <v>3年目印刷製本費278</v>
      </c>
      <c r="AI783" s="165" t="str">
        <f>IFERROR(+VLOOKUP(AH783,インプットシート!$B:$Z,25,0),"")</f>
        <v/>
      </c>
      <c r="AJ783" s="165" t="str">
        <f>IFERROR(+VLOOKUP(AH783,インプットシート!$B:$Z,21,0),"")</f>
        <v/>
      </c>
      <c r="AK783">
        <v>278</v>
      </c>
      <c r="AL783" s="165" t="str">
        <f t="shared" si="225"/>
        <v>3年目通信運搬費278</v>
      </c>
      <c r="AM783" s="165" t="str">
        <f>IFERROR(+VLOOKUP(AL783,インプットシート!$B:$Z,25,0),"")</f>
        <v/>
      </c>
      <c r="AN783" s="165" t="str">
        <f>IFERROR(+VLOOKUP(AL783,インプットシート!$B:$Z,21,0),"")</f>
        <v/>
      </c>
      <c r="AO783">
        <v>278</v>
      </c>
      <c r="AP783" s="165" t="str">
        <f t="shared" si="226"/>
        <v>3年目委託費278</v>
      </c>
      <c r="AQ783" s="165" t="str">
        <f>IFERROR(+VLOOKUP(AP783,インプットシート!$B:$Z,25,0),"")</f>
        <v/>
      </c>
      <c r="AR783" s="165" t="str">
        <f>IFERROR(+VLOOKUP(AP783,インプットシート!$B:$Z,21,0),"")</f>
        <v/>
      </c>
      <c r="AS783">
        <v>278</v>
      </c>
      <c r="AT783" s="165" t="str">
        <f t="shared" si="227"/>
        <v>3年目雑役務費278</v>
      </c>
      <c r="AU783" s="165" t="str">
        <f>IFERROR(+VLOOKUP(AT783,インプットシート!$B:$Z,25,0),"")</f>
        <v/>
      </c>
      <c r="AV783" s="165" t="str">
        <f>IFERROR(+VLOOKUP(AT783,インプットシート!$B:$Z,21,0),"")</f>
        <v/>
      </c>
      <c r="AW783">
        <v>278</v>
      </c>
      <c r="AX783" s="165" t="str">
        <f t="shared" si="228"/>
        <v>3年目保険料278</v>
      </c>
      <c r="AY783" s="165" t="str">
        <f>IFERROR(+VLOOKUP(AX783,インプットシート!$B:$Z,25,0),"")</f>
        <v/>
      </c>
      <c r="AZ783" s="165" t="str">
        <f>IFERROR(+VLOOKUP(AX783,インプットシート!$B:$Z,21,0),"")</f>
        <v/>
      </c>
      <c r="BA783">
        <v>278</v>
      </c>
      <c r="BB783" s="165" t="str">
        <f t="shared" si="229"/>
        <v>3年目その他の経費278</v>
      </c>
      <c r="BC783" s="165" t="str">
        <f>IFERROR(+VLOOKUP(BB783,インプットシート!$B:$Z,25,0),"")</f>
        <v/>
      </c>
      <c r="BD783" s="165" t="str">
        <f>IFERROR(+VLOOKUP(BB783,インプットシート!$B:$Z,21,0),"")</f>
        <v/>
      </c>
      <c r="BE783">
        <v>278</v>
      </c>
      <c r="BF783" s="165" t="str">
        <f t="shared" si="230"/>
        <v>3年目参加費収入278</v>
      </c>
      <c r="BG783" s="165" t="str">
        <f>IFERROR(+VLOOKUP(BF783,インプットシート!$B:$Z,25,0),"")</f>
        <v/>
      </c>
      <c r="BH783" s="165" t="str">
        <f>IFERROR(+VLOOKUP(BF783,インプットシート!$B:$Z,21,0),"")</f>
        <v/>
      </c>
      <c r="BI783">
        <v>278</v>
      </c>
      <c r="BJ783" s="165" t="str">
        <f t="shared" si="231"/>
        <v>3年目寄付金・協賛金収入278</v>
      </c>
      <c r="BK783" s="165" t="str">
        <f>IFERROR(+VLOOKUP(BJ783,インプットシート!$B:$Z,25,0),"")</f>
        <v/>
      </c>
      <c r="BL783" s="165" t="str">
        <f>IFERROR(+VLOOKUP(BJ783,インプットシート!$B:$Z,21,0),"")</f>
        <v/>
      </c>
      <c r="BM783">
        <v>278</v>
      </c>
      <c r="BN783" s="165" t="str">
        <f t="shared" si="232"/>
        <v>3年目一般会計繰入金278</v>
      </c>
      <c r="BO783" s="165" t="str">
        <f>IFERROR(+VLOOKUP(BN783,インプットシート!$B:$Z,25,0),"")</f>
        <v/>
      </c>
      <c r="BP783" s="165" t="str">
        <f>IFERROR(+VLOOKUP(BN783,インプットシート!$B:$Z,21,0),"")</f>
        <v/>
      </c>
      <c r="BQ783">
        <v>278</v>
      </c>
      <c r="BR783" s="165" t="str">
        <f t="shared" si="233"/>
        <v>3年目賃金（職員）278</v>
      </c>
      <c r="BS783" s="165" t="str">
        <f>IFERROR(+VLOOKUP(BR783,インプットシート!$B:$Z,25,0),"")</f>
        <v/>
      </c>
      <c r="BT783" s="165" t="str">
        <f>IFERROR(+VLOOKUP(BR783,インプットシート!$B:$Z,21,0),"")</f>
        <v/>
      </c>
    </row>
    <row r="784" spans="1:72">
      <c r="A784">
        <v>279</v>
      </c>
      <c r="B784" s="165" t="str">
        <f t="shared" si="216"/>
        <v>3年目謝金279</v>
      </c>
      <c r="C784" s="165" t="str">
        <f>IFERROR(+VLOOKUP(B784,インプットシート!$B:$Z,25,0),"")</f>
        <v/>
      </c>
      <c r="D784" s="165" t="str">
        <f>IFERROR(+VLOOKUP(B784,インプットシート!$B:$Z,21,0),"")</f>
        <v/>
      </c>
      <c r="E784">
        <v>279</v>
      </c>
      <c r="F784" s="165" t="str">
        <f t="shared" si="217"/>
        <v>3年目旅費279</v>
      </c>
      <c r="G784" s="165" t="str">
        <f>IFERROR(+VLOOKUP(F784,インプットシート!$B:$Z,25,0),"")</f>
        <v/>
      </c>
      <c r="H784" s="165" t="str">
        <f>IFERROR(+VLOOKUP(F784,インプットシート!$B:$Z,21,0),"")</f>
        <v/>
      </c>
      <c r="I784">
        <v>279</v>
      </c>
      <c r="J784" s="165" t="str">
        <f t="shared" si="218"/>
        <v>3年目賃金（アルバイト）279</v>
      </c>
      <c r="K784" s="165" t="str">
        <f>IFERROR(+VLOOKUP(J784,インプットシート!$B:$Z,25,0),"")</f>
        <v/>
      </c>
      <c r="L784" s="165" t="str">
        <f>IFERROR(+VLOOKUP(J784,インプットシート!$B:$Z,21,0),"")</f>
        <v/>
      </c>
      <c r="M784">
        <v>279</v>
      </c>
      <c r="N784" s="165" t="str">
        <f t="shared" si="219"/>
        <v>3年目家賃279</v>
      </c>
      <c r="O784" s="165" t="str">
        <f>IFERROR(+VLOOKUP(N784,インプットシート!$B:$Z,25,0),"")</f>
        <v/>
      </c>
      <c r="P784" s="165" t="str">
        <f>IFERROR(+VLOOKUP(N784,インプットシート!$B:$Z,21,0),"")</f>
        <v/>
      </c>
      <c r="Q784">
        <v>279</v>
      </c>
      <c r="R784" s="165" t="str">
        <f t="shared" si="220"/>
        <v>3年目光熱水費279</v>
      </c>
      <c r="S784" s="165" t="str">
        <f>IFERROR(+VLOOKUP(R784,インプットシート!$B:$Z,25,0),"")</f>
        <v/>
      </c>
      <c r="T784" s="165" t="str">
        <f>IFERROR(+VLOOKUP(R784,インプットシート!$B:$Z,21,0),"")</f>
        <v/>
      </c>
      <c r="U784">
        <v>279</v>
      </c>
      <c r="V784" s="165" t="str">
        <f t="shared" si="221"/>
        <v>3年目備品購入費279</v>
      </c>
      <c r="W784" s="165" t="str">
        <f>IFERROR(+VLOOKUP(V784,インプットシート!$B:$Z,25,0),"")</f>
        <v/>
      </c>
      <c r="X784" s="165" t="str">
        <f>IFERROR(+VLOOKUP(V784,インプットシート!$B:$Z,21,0),"")</f>
        <v/>
      </c>
      <c r="Y784">
        <v>279</v>
      </c>
      <c r="Z784" s="165" t="str">
        <f t="shared" si="222"/>
        <v>3年目消耗品費279</v>
      </c>
      <c r="AA784" s="165" t="str">
        <f>IFERROR(+VLOOKUP(Z784,インプットシート!$B:$Z,25,0),"")</f>
        <v/>
      </c>
      <c r="AB784" s="165" t="str">
        <f>IFERROR(+VLOOKUP(Z784,インプットシート!$B:$Z,21,0),"")</f>
        <v/>
      </c>
      <c r="AC784">
        <v>279</v>
      </c>
      <c r="AD784" s="165" t="str">
        <f t="shared" si="223"/>
        <v>3年目借料損料279</v>
      </c>
      <c r="AE784" s="165" t="str">
        <f>IFERROR(+VLOOKUP(AD784,インプットシート!$B:$Z,25,0),"")</f>
        <v/>
      </c>
      <c r="AF784" s="165" t="str">
        <f>IFERROR(+VLOOKUP(AD784,インプットシート!$B:$Z,21,0),"")</f>
        <v/>
      </c>
      <c r="AG784">
        <v>279</v>
      </c>
      <c r="AH784" s="165" t="str">
        <f t="shared" si="224"/>
        <v>3年目印刷製本費279</v>
      </c>
      <c r="AI784" s="165" t="str">
        <f>IFERROR(+VLOOKUP(AH784,インプットシート!$B:$Z,25,0),"")</f>
        <v/>
      </c>
      <c r="AJ784" s="165" t="str">
        <f>IFERROR(+VLOOKUP(AH784,インプットシート!$B:$Z,21,0),"")</f>
        <v/>
      </c>
      <c r="AK784">
        <v>279</v>
      </c>
      <c r="AL784" s="165" t="str">
        <f t="shared" si="225"/>
        <v>3年目通信運搬費279</v>
      </c>
      <c r="AM784" s="165" t="str">
        <f>IFERROR(+VLOOKUP(AL784,インプットシート!$B:$Z,25,0),"")</f>
        <v/>
      </c>
      <c r="AN784" s="165" t="str">
        <f>IFERROR(+VLOOKUP(AL784,インプットシート!$B:$Z,21,0),"")</f>
        <v/>
      </c>
      <c r="AO784">
        <v>279</v>
      </c>
      <c r="AP784" s="165" t="str">
        <f t="shared" si="226"/>
        <v>3年目委託費279</v>
      </c>
      <c r="AQ784" s="165" t="str">
        <f>IFERROR(+VLOOKUP(AP784,インプットシート!$B:$Z,25,0),"")</f>
        <v/>
      </c>
      <c r="AR784" s="165" t="str">
        <f>IFERROR(+VLOOKUP(AP784,インプットシート!$B:$Z,21,0),"")</f>
        <v/>
      </c>
      <c r="AS784">
        <v>279</v>
      </c>
      <c r="AT784" s="165" t="str">
        <f t="shared" si="227"/>
        <v>3年目雑役務費279</v>
      </c>
      <c r="AU784" s="165" t="str">
        <f>IFERROR(+VLOOKUP(AT784,インプットシート!$B:$Z,25,0),"")</f>
        <v/>
      </c>
      <c r="AV784" s="165" t="str">
        <f>IFERROR(+VLOOKUP(AT784,インプットシート!$B:$Z,21,0),"")</f>
        <v/>
      </c>
      <c r="AW784">
        <v>279</v>
      </c>
      <c r="AX784" s="165" t="str">
        <f t="shared" si="228"/>
        <v>3年目保険料279</v>
      </c>
      <c r="AY784" s="165" t="str">
        <f>IFERROR(+VLOOKUP(AX784,インプットシート!$B:$Z,25,0),"")</f>
        <v/>
      </c>
      <c r="AZ784" s="165" t="str">
        <f>IFERROR(+VLOOKUP(AX784,インプットシート!$B:$Z,21,0),"")</f>
        <v/>
      </c>
      <c r="BA784">
        <v>279</v>
      </c>
      <c r="BB784" s="165" t="str">
        <f t="shared" si="229"/>
        <v>3年目その他の経費279</v>
      </c>
      <c r="BC784" s="165" t="str">
        <f>IFERROR(+VLOOKUP(BB784,インプットシート!$B:$Z,25,0),"")</f>
        <v/>
      </c>
      <c r="BD784" s="165" t="str">
        <f>IFERROR(+VLOOKUP(BB784,インプットシート!$B:$Z,21,0),"")</f>
        <v/>
      </c>
      <c r="BE784">
        <v>279</v>
      </c>
      <c r="BF784" s="165" t="str">
        <f t="shared" si="230"/>
        <v>3年目参加費収入279</v>
      </c>
      <c r="BG784" s="165" t="str">
        <f>IFERROR(+VLOOKUP(BF784,インプットシート!$B:$Z,25,0),"")</f>
        <v/>
      </c>
      <c r="BH784" s="165" t="str">
        <f>IFERROR(+VLOOKUP(BF784,インプットシート!$B:$Z,21,0),"")</f>
        <v/>
      </c>
      <c r="BI784">
        <v>279</v>
      </c>
      <c r="BJ784" s="165" t="str">
        <f t="shared" si="231"/>
        <v>3年目寄付金・協賛金収入279</v>
      </c>
      <c r="BK784" s="165" t="str">
        <f>IFERROR(+VLOOKUP(BJ784,インプットシート!$B:$Z,25,0),"")</f>
        <v/>
      </c>
      <c r="BL784" s="165" t="str">
        <f>IFERROR(+VLOOKUP(BJ784,インプットシート!$B:$Z,21,0),"")</f>
        <v/>
      </c>
      <c r="BM784">
        <v>279</v>
      </c>
      <c r="BN784" s="165" t="str">
        <f t="shared" si="232"/>
        <v>3年目一般会計繰入金279</v>
      </c>
      <c r="BO784" s="165" t="str">
        <f>IFERROR(+VLOOKUP(BN784,インプットシート!$B:$Z,25,0),"")</f>
        <v/>
      </c>
      <c r="BP784" s="165" t="str">
        <f>IFERROR(+VLOOKUP(BN784,インプットシート!$B:$Z,21,0),"")</f>
        <v/>
      </c>
      <c r="BQ784">
        <v>279</v>
      </c>
      <c r="BR784" s="165" t="str">
        <f t="shared" si="233"/>
        <v>3年目賃金（職員）279</v>
      </c>
      <c r="BS784" s="165" t="str">
        <f>IFERROR(+VLOOKUP(BR784,インプットシート!$B:$Z,25,0),"")</f>
        <v/>
      </c>
      <c r="BT784" s="165" t="str">
        <f>IFERROR(+VLOOKUP(BR784,インプットシート!$B:$Z,21,0),"")</f>
        <v/>
      </c>
    </row>
    <row r="785" spans="1:72">
      <c r="A785">
        <v>280</v>
      </c>
      <c r="B785" s="165" t="str">
        <f t="shared" si="216"/>
        <v>3年目謝金280</v>
      </c>
      <c r="C785" s="165" t="str">
        <f>IFERROR(+VLOOKUP(B785,インプットシート!$B:$Z,25,0),"")</f>
        <v/>
      </c>
      <c r="D785" s="165" t="str">
        <f>IFERROR(+VLOOKUP(B785,インプットシート!$B:$Z,21,0),"")</f>
        <v/>
      </c>
      <c r="E785">
        <v>280</v>
      </c>
      <c r="F785" s="165" t="str">
        <f t="shared" si="217"/>
        <v>3年目旅費280</v>
      </c>
      <c r="G785" s="165" t="str">
        <f>IFERROR(+VLOOKUP(F785,インプットシート!$B:$Z,25,0),"")</f>
        <v/>
      </c>
      <c r="H785" s="165" t="str">
        <f>IFERROR(+VLOOKUP(F785,インプットシート!$B:$Z,21,0),"")</f>
        <v/>
      </c>
      <c r="I785">
        <v>280</v>
      </c>
      <c r="J785" s="165" t="str">
        <f t="shared" si="218"/>
        <v>3年目賃金（アルバイト）280</v>
      </c>
      <c r="K785" s="165" t="str">
        <f>IFERROR(+VLOOKUP(J785,インプットシート!$B:$Z,25,0),"")</f>
        <v/>
      </c>
      <c r="L785" s="165" t="str">
        <f>IFERROR(+VLOOKUP(J785,インプットシート!$B:$Z,21,0),"")</f>
        <v/>
      </c>
      <c r="M785">
        <v>280</v>
      </c>
      <c r="N785" s="165" t="str">
        <f t="shared" si="219"/>
        <v>3年目家賃280</v>
      </c>
      <c r="O785" s="165" t="str">
        <f>IFERROR(+VLOOKUP(N785,インプットシート!$B:$Z,25,0),"")</f>
        <v/>
      </c>
      <c r="P785" s="165" t="str">
        <f>IFERROR(+VLOOKUP(N785,インプットシート!$B:$Z,21,0),"")</f>
        <v/>
      </c>
      <c r="Q785">
        <v>280</v>
      </c>
      <c r="R785" s="165" t="str">
        <f t="shared" si="220"/>
        <v>3年目光熱水費280</v>
      </c>
      <c r="S785" s="165" t="str">
        <f>IFERROR(+VLOOKUP(R785,インプットシート!$B:$Z,25,0),"")</f>
        <v/>
      </c>
      <c r="T785" s="165" t="str">
        <f>IFERROR(+VLOOKUP(R785,インプットシート!$B:$Z,21,0),"")</f>
        <v/>
      </c>
      <c r="U785">
        <v>280</v>
      </c>
      <c r="V785" s="165" t="str">
        <f t="shared" si="221"/>
        <v>3年目備品購入費280</v>
      </c>
      <c r="W785" s="165" t="str">
        <f>IFERROR(+VLOOKUP(V785,インプットシート!$B:$Z,25,0),"")</f>
        <v/>
      </c>
      <c r="X785" s="165" t="str">
        <f>IFERROR(+VLOOKUP(V785,インプットシート!$B:$Z,21,0),"")</f>
        <v/>
      </c>
      <c r="Y785">
        <v>280</v>
      </c>
      <c r="Z785" s="165" t="str">
        <f t="shared" si="222"/>
        <v>3年目消耗品費280</v>
      </c>
      <c r="AA785" s="165" t="str">
        <f>IFERROR(+VLOOKUP(Z785,インプットシート!$B:$Z,25,0),"")</f>
        <v/>
      </c>
      <c r="AB785" s="165" t="str">
        <f>IFERROR(+VLOOKUP(Z785,インプットシート!$B:$Z,21,0),"")</f>
        <v/>
      </c>
      <c r="AC785">
        <v>280</v>
      </c>
      <c r="AD785" s="165" t="str">
        <f t="shared" si="223"/>
        <v>3年目借料損料280</v>
      </c>
      <c r="AE785" s="165" t="str">
        <f>IFERROR(+VLOOKUP(AD785,インプットシート!$B:$Z,25,0),"")</f>
        <v/>
      </c>
      <c r="AF785" s="165" t="str">
        <f>IFERROR(+VLOOKUP(AD785,インプットシート!$B:$Z,21,0),"")</f>
        <v/>
      </c>
      <c r="AG785">
        <v>280</v>
      </c>
      <c r="AH785" s="165" t="str">
        <f t="shared" si="224"/>
        <v>3年目印刷製本費280</v>
      </c>
      <c r="AI785" s="165" t="str">
        <f>IFERROR(+VLOOKUP(AH785,インプットシート!$B:$Z,25,0),"")</f>
        <v/>
      </c>
      <c r="AJ785" s="165" t="str">
        <f>IFERROR(+VLOOKUP(AH785,インプットシート!$B:$Z,21,0),"")</f>
        <v/>
      </c>
      <c r="AK785">
        <v>280</v>
      </c>
      <c r="AL785" s="165" t="str">
        <f t="shared" si="225"/>
        <v>3年目通信運搬費280</v>
      </c>
      <c r="AM785" s="165" t="str">
        <f>IFERROR(+VLOOKUP(AL785,インプットシート!$B:$Z,25,0),"")</f>
        <v/>
      </c>
      <c r="AN785" s="165" t="str">
        <f>IFERROR(+VLOOKUP(AL785,インプットシート!$B:$Z,21,0),"")</f>
        <v/>
      </c>
      <c r="AO785">
        <v>280</v>
      </c>
      <c r="AP785" s="165" t="str">
        <f t="shared" si="226"/>
        <v>3年目委託費280</v>
      </c>
      <c r="AQ785" s="165" t="str">
        <f>IFERROR(+VLOOKUP(AP785,インプットシート!$B:$Z,25,0),"")</f>
        <v/>
      </c>
      <c r="AR785" s="165" t="str">
        <f>IFERROR(+VLOOKUP(AP785,インプットシート!$B:$Z,21,0),"")</f>
        <v/>
      </c>
      <c r="AS785">
        <v>280</v>
      </c>
      <c r="AT785" s="165" t="str">
        <f t="shared" si="227"/>
        <v>3年目雑役務費280</v>
      </c>
      <c r="AU785" s="165" t="str">
        <f>IFERROR(+VLOOKUP(AT785,インプットシート!$B:$Z,25,0),"")</f>
        <v/>
      </c>
      <c r="AV785" s="165" t="str">
        <f>IFERROR(+VLOOKUP(AT785,インプットシート!$B:$Z,21,0),"")</f>
        <v/>
      </c>
      <c r="AW785">
        <v>280</v>
      </c>
      <c r="AX785" s="165" t="str">
        <f t="shared" si="228"/>
        <v>3年目保険料280</v>
      </c>
      <c r="AY785" s="165" t="str">
        <f>IFERROR(+VLOOKUP(AX785,インプットシート!$B:$Z,25,0),"")</f>
        <v/>
      </c>
      <c r="AZ785" s="165" t="str">
        <f>IFERROR(+VLOOKUP(AX785,インプットシート!$B:$Z,21,0),"")</f>
        <v/>
      </c>
      <c r="BA785">
        <v>280</v>
      </c>
      <c r="BB785" s="165" t="str">
        <f t="shared" si="229"/>
        <v>3年目その他の経費280</v>
      </c>
      <c r="BC785" s="165" t="str">
        <f>IFERROR(+VLOOKUP(BB785,インプットシート!$B:$Z,25,0),"")</f>
        <v/>
      </c>
      <c r="BD785" s="165" t="str">
        <f>IFERROR(+VLOOKUP(BB785,インプットシート!$B:$Z,21,0),"")</f>
        <v/>
      </c>
      <c r="BE785">
        <v>280</v>
      </c>
      <c r="BF785" s="165" t="str">
        <f t="shared" si="230"/>
        <v>3年目参加費収入280</v>
      </c>
      <c r="BG785" s="165" t="str">
        <f>IFERROR(+VLOOKUP(BF785,インプットシート!$B:$Z,25,0),"")</f>
        <v/>
      </c>
      <c r="BH785" s="165" t="str">
        <f>IFERROR(+VLOOKUP(BF785,インプットシート!$B:$Z,21,0),"")</f>
        <v/>
      </c>
      <c r="BI785">
        <v>280</v>
      </c>
      <c r="BJ785" s="165" t="str">
        <f t="shared" si="231"/>
        <v>3年目寄付金・協賛金収入280</v>
      </c>
      <c r="BK785" s="165" t="str">
        <f>IFERROR(+VLOOKUP(BJ785,インプットシート!$B:$Z,25,0),"")</f>
        <v/>
      </c>
      <c r="BL785" s="165" t="str">
        <f>IFERROR(+VLOOKUP(BJ785,インプットシート!$B:$Z,21,0),"")</f>
        <v/>
      </c>
      <c r="BM785">
        <v>280</v>
      </c>
      <c r="BN785" s="165" t="str">
        <f t="shared" si="232"/>
        <v>3年目一般会計繰入金280</v>
      </c>
      <c r="BO785" s="165" t="str">
        <f>IFERROR(+VLOOKUP(BN785,インプットシート!$B:$Z,25,0),"")</f>
        <v/>
      </c>
      <c r="BP785" s="165" t="str">
        <f>IFERROR(+VLOOKUP(BN785,インプットシート!$B:$Z,21,0),"")</f>
        <v/>
      </c>
      <c r="BQ785">
        <v>280</v>
      </c>
      <c r="BR785" s="165" t="str">
        <f t="shared" si="233"/>
        <v>3年目賃金（職員）280</v>
      </c>
      <c r="BS785" s="165" t="str">
        <f>IFERROR(+VLOOKUP(BR785,インプットシート!$B:$Z,25,0),"")</f>
        <v/>
      </c>
      <c r="BT785" s="165" t="str">
        <f>IFERROR(+VLOOKUP(BR785,インプットシート!$B:$Z,21,0),"")</f>
        <v/>
      </c>
    </row>
    <row r="786" spans="1:72">
      <c r="A786">
        <v>281</v>
      </c>
      <c r="B786" s="165" t="str">
        <f t="shared" si="216"/>
        <v>3年目謝金281</v>
      </c>
      <c r="C786" s="165" t="str">
        <f>IFERROR(+VLOOKUP(B786,インプットシート!$B:$Z,25,0),"")</f>
        <v/>
      </c>
      <c r="D786" s="165" t="str">
        <f>IFERROR(+VLOOKUP(B786,インプットシート!$B:$Z,21,0),"")</f>
        <v/>
      </c>
      <c r="E786">
        <v>281</v>
      </c>
      <c r="F786" s="165" t="str">
        <f t="shared" si="217"/>
        <v>3年目旅費281</v>
      </c>
      <c r="G786" s="165" t="str">
        <f>IFERROR(+VLOOKUP(F786,インプットシート!$B:$Z,25,0),"")</f>
        <v/>
      </c>
      <c r="H786" s="165" t="str">
        <f>IFERROR(+VLOOKUP(F786,インプットシート!$B:$Z,21,0),"")</f>
        <v/>
      </c>
      <c r="I786">
        <v>281</v>
      </c>
      <c r="J786" s="165" t="str">
        <f t="shared" si="218"/>
        <v>3年目賃金（アルバイト）281</v>
      </c>
      <c r="K786" s="165" t="str">
        <f>IFERROR(+VLOOKUP(J786,インプットシート!$B:$Z,25,0),"")</f>
        <v/>
      </c>
      <c r="L786" s="165" t="str">
        <f>IFERROR(+VLOOKUP(J786,インプットシート!$B:$Z,21,0),"")</f>
        <v/>
      </c>
      <c r="M786">
        <v>281</v>
      </c>
      <c r="N786" s="165" t="str">
        <f t="shared" si="219"/>
        <v>3年目家賃281</v>
      </c>
      <c r="O786" s="165" t="str">
        <f>IFERROR(+VLOOKUP(N786,インプットシート!$B:$Z,25,0),"")</f>
        <v/>
      </c>
      <c r="P786" s="165" t="str">
        <f>IFERROR(+VLOOKUP(N786,インプットシート!$B:$Z,21,0),"")</f>
        <v/>
      </c>
      <c r="Q786">
        <v>281</v>
      </c>
      <c r="R786" s="165" t="str">
        <f t="shared" si="220"/>
        <v>3年目光熱水費281</v>
      </c>
      <c r="S786" s="165" t="str">
        <f>IFERROR(+VLOOKUP(R786,インプットシート!$B:$Z,25,0),"")</f>
        <v/>
      </c>
      <c r="T786" s="165" t="str">
        <f>IFERROR(+VLOOKUP(R786,インプットシート!$B:$Z,21,0),"")</f>
        <v/>
      </c>
      <c r="U786">
        <v>281</v>
      </c>
      <c r="V786" s="165" t="str">
        <f t="shared" si="221"/>
        <v>3年目備品購入費281</v>
      </c>
      <c r="W786" s="165" t="str">
        <f>IFERROR(+VLOOKUP(V786,インプットシート!$B:$Z,25,0),"")</f>
        <v/>
      </c>
      <c r="X786" s="165" t="str">
        <f>IFERROR(+VLOOKUP(V786,インプットシート!$B:$Z,21,0),"")</f>
        <v/>
      </c>
      <c r="Y786">
        <v>281</v>
      </c>
      <c r="Z786" s="165" t="str">
        <f t="shared" si="222"/>
        <v>3年目消耗品費281</v>
      </c>
      <c r="AA786" s="165" t="str">
        <f>IFERROR(+VLOOKUP(Z786,インプットシート!$B:$Z,25,0),"")</f>
        <v/>
      </c>
      <c r="AB786" s="165" t="str">
        <f>IFERROR(+VLOOKUP(Z786,インプットシート!$B:$Z,21,0),"")</f>
        <v/>
      </c>
      <c r="AC786">
        <v>281</v>
      </c>
      <c r="AD786" s="165" t="str">
        <f t="shared" si="223"/>
        <v>3年目借料損料281</v>
      </c>
      <c r="AE786" s="165" t="str">
        <f>IFERROR(+VLOOKUP(AD786,インプットシート!$B:$Z,25,0),"")</f>
        <v/>
      </c>
      <c r="AF786" s="165" t="str">
        <f>IFERROR(+VLOOKUP(AD786,インプットシート!$B:$Z,21,0),"")</f>
        <v/>
      </c>
      <c r="AG786">
        <v>281</v>
      </c>
      <c r="AH786" s="165" t="str">
        <f t="shared" si="224"/>
        <v>3年目印刷製本費281</v>
      </c>
      <c r="AI786" s="165" t="str">
        <f>IFERROR(+VLOOKUP(AH786,インプットシート!$B:$Z,25,0),"")</f>
        <v/>
      </c>
      <c r="AJ786" s="165" t="str">
        <f>IFERROR(+VLOOKUP(AH786,インプットシート!$B:$Z,21,0),"")</f>
        <v/>
      </c>
      <c r="AK786">
        <v>281</v>
      </c>
      <c r="AL786" s="165" t="str">
        <f t="shared" si="225"/>
        <v>3年目通信運搬費281</v>
      </c>
      <c r="AM786" s="165" t="str">
        <f>IFERROR(+VLOOKUP(AL786,インプットシート!$B:$Z,25,0),"")</f>
        <v/>
      </c>
      <c r="AN786" s="165" t="str">
        <f>IFERROR(+VLOOKUP(AL786,インプットシート!$B:$Z,21,0),"")</f>
        <v/>
      </c>
      <c r="AO786">
        <v>281</v>
      </c>
      <c r="AP786" s="165" t="str">
        <f t="shared" si="226"/>
        <v>3年目委託費281</v>
      </c>
      <c r="AQ786" s="165" t="str">
        <f>IFERROR(+VLOOKUP(AP786,インプットシート!$B:$Z,25,0),"")</f>
        <v/>
      </c>
      <c r="AR786" s="165" t="str">
        <f>IFERROR(+VLOOKUP(AP786,インプットシート!$B:$Z,21,0),"")</f>
        <v/>
      </c>
      <c r="AS786">
        <v>281</v>
      </c>
      <c r="AT786" s="165" t="str">
        <f t="shared" si="227"/>
        <v>3年目雑役務費281</v>
      </c>
      <c r="AU786" s="165" t="str">
        <f>IFERROR(+VLOOKUP(AT786,インプットシート!$B:$Z,25,0),"")</f>
        <v/>
      </c>
      <c r="AV786" s="165" t="str">
        <f>IFERROR(+VLOOKUP(AT786,インプットシート!$B:$Z,21,0),"")</f>
        <v/>
      </c>
      <c r="AW786">
        <v>281</v>
      </c>
      <c r="AX786" s="165" t="str">
        <f t="shared" si="228"/>
        <v>3年目保険料281</v>
      </c>
      <c r="AY786" s="165" t="str">
        <f>IFERROR(+VLOOKUP(AX786,インプットシート!$B:$Z,25,0),"")</f>
        <v/>
      </c>
      <c r="AZ786" s="165" t="str">
        <f>IFERROR(+VLOOKUP(AX786,インプットシート!$B:$Z,21,0),"")</f>
        <v/>
      </c>
      <c r="BA786">
        <v>281</v>
      </c>
      <c r="BB786" s="165" t="str">
        <f t="shared" si="229"/>
        <v>3年目その他の経費281</v>
      </c>
      <c r="BC786" s="165" t="str">
        <f>IFERROR(+VLOOKUP(BB786,インプットシート!$B:$Z,25,0),"")</f>
        <v/>
      </c>
      <c r="BD786" s="165" t="str">
        <f>IFERROR(+VLOOKUP(BB786,インプットシート!$B:$Z,21,0),"")</f>
        <v/>
      </c>
      <c r="BE786">
        <v>281</v>
      </c>
      <c r="BF786" s="165" t="str">
        <f t="shared" si="230"/>
        <v>3年目参加費収入281</v>
      </c>
      <c r="BG786" s="165" t="str">
        <f>IFERROR(+VLOOKUP(BF786,インプットシート!$B:$Z,25,0),"")</f>
        <v/>
      </c>
      <c r="BH786" s="165" t="str">
        <f>IFERROR(+VLOOKUP(BF786,インプットシート!$B:$Z,21,0),"")</f>
        <v/>
      </c>
      <c r="BI786">
        <v>281</v>
      </c>
      <c r="BJ786" s="165" t="str">
        <f t="shared" si="231"/>
        <v>3年目寄付金・協賛金収入281</v>
      </c>
      <c r="BK786" s="165" t="str">
        <f>IFERROR(+VLOOKUP(BJ786,インプットシート!$B:$Z,25,0),"")</f>
        <v/>
      </c>
      <c r="BL786" s="165" t="str">
        <f>IFERROR(+VLOOKUP(BJ786,インプットシート!$B:$Z,21,0),"")</f>
        <v/>
      </c>
      <c r="BM786">
        <v>281</v>
      </c>
      <c r="BN786" s="165" t="str">
        <f t="shared" si="232"/>
        <v>3年目一般会計繰入金281</v>
      </c>
      <c r="BO786" s="165" t="str">
        <f>IFERROR(+VLOOKUP(BN786,インプットシート!$B:$Z,25,0),"")</f>
        <v/>
      </c>
      <c r="BP786" s="165" t="str">
        <f>IFERROR(+VLOOKUP(BN786,インプットシート!$B:$Z,21,0),"")</f>
        <v/>
      </c>
      <c r="BQ786">
        <v>281</v>
      </c>
      <c r="BR786" s="165" t="str">
        <f t="shared" si="233"/>
        <v>3年目賃金（職員）281</v>
      </c>
      <c r="BS786" s="165" t="str">
        <f>IFERROR(+VLOOKUP(BR786,インプットシート!$B:$Z,25,0),"")</f>
        <v/>
      </c>
      <c r="BT786" s="165" t="str">
        <f>IFERROR(+VLOOKUP(BR786,インプットシート!$B:$Z,21,0),"")</f>
        <v/>
      </c>
    </row>
    <row r="787" spans="1:72">
      <c r="A787">
        <v>282</v>
      </c>
      <c r="B787" s="165" t="str">
        <f t="shared" si="216"/>
        <v>3年目謝金282</v>
      </c>
      <c r="C787" s="165" t="str">
        <f>IFERROR(+VLOOKUP(B787,インプットシート!$B:$Z,25,0),"")</f>
        <v/>
      </c>
      <c r="D787" s="165" t="str">
        <f>IFERROR(+VLOOKUP(B787,インプットシート!$B:$Z,21,0),"")</f>
        <v/>
      </c>
      <c r="E787">
        <v>282</v>
      </c>
      <c r="F787" s="165" t="str">
        <f t="shared" si="217"/>
        <v>3年目旅費282</v>
      </c>
      <c r="G787" s="165" t="str">
        <f>IFERROR(+VLOOKUP(F787,インプットシート!$B:$Z,25,0),"")</f>
        <v/>
      </c>
      <c r="H787" s="165" t="str">
        <f>IFERROR(+VLOOKUP(F787,インプットシート!$B:$Z,21,0),"")</f>
        <v/>
      </c>
      <c r="I787">
        <v>282</v>
      </c>
      <c r="J787" s="165" t="str">
        <f t="shared" si="218"/>
        <v>3年目賃金（アルバイト）282</v>
      </c>
      <c r="K787" s="165" t="str">
        <f>IFERROR(+VLOOKUP(J787,インプットシート!$B:$Z,25,0),"")</f>
        <v/>
      </c>
      <c r="L787" s="165" t="str">
        <f>IFERROR(+VLOOKUP(J787,インプットシート!$B:$Z,21,0),"")</f>
        <v/>
      </c>
      <c r="M787">
        <v>282</v>
      </c>
      <c r="N787" s="165" t="str">
        <f t="shared" si="219"/>
        <v>3年目家賃282</v>
      </c>
      <c r="O787" s="165" t="str">
        <f>IFERROR(+VLOOKUP(N787,インプットシート!$B:$Z,25,0),"")</f>
        <v/>
      </c>
      <c r="P787" s="165" t="str">
        <f>IFERROR(+VLOOKUP(N787,インプットシート!$B:$Z,21,0),"")</f>
        <v/>
      </c>
      <c r="Q787">
        <v>282</v>
      </c>
      <c r="R787" s="165" t="str">
        <f t="shared" si="220"/>
        <v>3年目光熱水費282</v>
      </c>
      <c r="S787" s="165" t="str">
        <f>IFERROR(+VLOOKUP(R787,インプットシート!$B:$Z,25,0),"")</f>
        <v/>
      </c>
      <c r="T787" s="165" t="str">
        <f>IFERROR(+VLOOKUP(R787,インプットシート!$B:$Z,21,0),"")</f>
        <v/>
      </c>
      <c r="U787">
        <v>282</v>
      </c>
      <c r="V787" s="165" t="str">
        <f t="shared" si="221"/>
        <v>3年目備品購入費282</v>
      </c>
      <c r="W787" s="165" t="str">
        <f>IFERROR(+VLOOKUP(V787,インプットシート!$B:$Z,25,0),"")</f>
        <v/>
      </c>
      <c r="X787" s="165" t="str">
        <f>IFERROR(+VLOOKUP(V787,インプットシート!$B:$Z,21,0),"")</f>
        <v/>
      </c>
      <c r="Y787">
        <v>282</v>
      </c>
      <c r="Z787" s="165" t="str">
        <f t="shared" si="222"/>
        <v>3年目消耗品費282</v>
      </c>
      <c r="AA787" s="165" t="str">
        <f>IFERROR(+VLOOKUP(Z787,インプットシート!$B:$Z,25,0),"")</f>
        <v/>
      </c>
      <c r="AB787" s="165" t="str">
        <f>IFERROR(+VLOOKUP(Z787,インプットシート!$B:$Z,21,0),"")</f>
        <v/>
      </c>
      <c r="AC787">
        <v>282</v>
      </c>
      <c r="AD787" s="165" t="str">
        <f t="shared" si="223"/>
        <v>3年目借料損料282</v>
      </c>
      <c r="AE787" s="165" t="str">
        <f>IFERROR(+VLOOKUP(AD787,インプットシート!$B:$Z,25,0),"")</f>
        <v/>
      </c>
      <c r="AF787" s="165" t="str">
        <f>IFERROR(+VLOOKUP(AD787,インプットシート!$B:$Z,21,0),"")</f>
        <v/>
      </c>
      <c r="AG787">
        <v>282</v>
      </c>
      <c r="AH787" s="165" t="str">
        <f t="shared" si="224"/>
        <v>3年目印刷製本費282</v>
      </c>
      <c r="AI787" s="165" t="str">
        <f>IFERROR(+VLOOKUP(AH787,インプットシート!$B:$Z,25,0),"")</f>
        <v/>
      </c>
      <c r="AJ787" s="165" t="str">
        <f>IFERROR(+VLOOKUP(AH787,インプットシート!$B:$Z,21,0),"")</f>
        <v/>
      </c>
      <c r="AK787">
        <v>282</v>
      </c>
      <c r="AL787" s="165" t="str">
        <f t="shared" si="225"/>
        <v>3年目通信運搬費282</v>
      </c>
      <c r="AM787" s="165" t="str">
        <f>IFERROR(+VLOOKUP(AL787,インプットシート!$B:$Z,25,0),"")</f>
        <v/>
      </c>
      <c r="AN787" s="165" t="str">
        <f>IFERROR(+VLOOKUP(AL787,インプットシート!$B:$Z,21,0),"")</f>
        <v/>
      </c>
      <c r="AO787">
        <v>282</v>
      </c>
      <c r="AP787" s="165" t="str">
        <f t="shared" si="226"/>
        <v>3年目委託費282</v>
      </c>
      <c r="AQ787" s="165" t="str">
        <f>IFERROR(+VLOOKUP(AP787,インプットシート!$B:$Z,25,0),"")</f>
        <v/>
      </c>
      <c r="AR787" s="165" t="str">
        <f>IFERROR(+VLOOKUP(AP787,インプットシート!$B:$Z,21,0),"")</f>
        <v/>
      </c>
      <c r="AS787">
        <v>282</v>
      </c>
      <c r="AT787" s="165" t="str">
        <f t="shared" si="227"/>
        <v>3年目雑役務費282</v>
      </c>
      <c r="AU787" s="165" t="str">
        <f>IFERROR(+VLOOKUP(AT787,インプットシート!$B:$Z,25,0),"")</f>
        <v/>
      </c>
      <c r="AV787" s="165" t="str">
        <f>IFERROR(+VLOOKUP(AT787,インプットシート!$B:$Z,21,0),"")</f>
        <v/>
      </c>
      <c r="AW787">
        <v>282</v>
      </c>
      <c r="AX787" s="165" t="str">
        <f t="shared" si="228"/>
        <v>3年目保険料282</v>
      </c>
      <c r="AY787" s="165" t="str">
        <f>IFERROR(+VLOOKUP(AX787,インプットシート!$B:$Z,25,0),"")</f>
        <v/>
      </c>
      <c r="AZ787" s="165" t="str">
        <f>IFERROR(+VLOOKUP(AX787,インプットシート!$B:$Z,21,0),"")</f>
        <v/>
      </c>
      <c r="BA787">
        <v>282</v>
      </c>
      <c r="BB787" s="165" t="str">
        <f t="shared" si="229"/>
        <v>3年目その他の経費282</v>
      </c>
      <c r="BC787" s="165" t="str">
        <f>IFERROR(+VLOOKUP(BB787,インプットシート!$B:$Z,25,0),"")</f>
        <v/>
      </c>
      <c r="BD787" s="165" t="str">
        <f>IFERROR(+VLOOKUP(BB787,インプットシート!$B:$Z,21,0),"")</f>
        <v/>
      </c>
      <c r="BE787">
        <v>282</v>
      </c>
      <c r="BF787" s="165" t="str">
        <f t="shared" si="230"/>
        <v>3年目参加費収入282</v>
      </c>
      <c r="BG787" s="165" t="str">
        <f>IFERROR(+VLOOKUP(BF787,インプットシート!$B:$Z,25,0),"")</f>
        <v/>
      </c>
      <c r="BH787" s="165" t="str">
        <f>IFERROR(+VLOOKUP(BF787,インプットシート!$B:$Z,21,0),"")</f>
        <v/>
      </c>
      <c r="BI787">
        <v>282</v>
      </c>
      <c r="BJ787" s="165" t="str">
        <f t="shared" si="231"/>
        <v>3年目寄付金・協賛金収入282</v>
      </c>
      <c r="BK787" s="165" t="str">
        <f>IFERROR(+VLOOKUP(BJ787,インプットシート!$B:$Z,25,0),"")</f>
        <v/>
      </c>
      <c r="BL787" s="165" t="str">
        <f>IFERROR(+VLOOKUP(BJ787,インプットシート!$B:$Z,21,0),"")</f>
        <v/>
      </c>
      <c r="BM787">
        <v>282</v>
      </c>
      <c r="BN787" s="165" t="str">
        <f t="shared" si="232"/>
        <v>3年目一般会計繰入金282</v>
      </c>
      <c r="BO787" s="165" t="str">
        <f>IFERROR(+VLOOKUP(BN787,インプットシート!$B:$Z,25,0),"")</f>
        <v/>
      </c>
      <c r="BP787" s="165" t="str">
        <f>IFERROR(+VLOOKUP(BN787,インプットシート!$B:$Z,21,0),"")</f>
        <v/>
      </c>
      <c r="BQ787">
        <v>282</v>
      </c>
      <c r="BR787" s="165" t="str">
        <f t="shared" si="233"/>
        <v>3年目賃金（職員）282</v>
      </c>
      <c r="BS787" s="165" t="str">
        <f>IFERROR(+VLOOKUP(BR787,インプットシート!$B:$Z,25,0),"")</f>
        <v/>
      </c>
      <c r="BT787" s="165" t="str">
        <f>IFERROR(+VLOOKUP(BR787,インプットシート!$B:$Z,21,0),"")</f>
        <v/>
      </c>
    </row>
    <row r="788" spans="1:72">
      <c r="A788">
        <v>283</v>
      </c>
      <c r="B788" s="165" t="str">
        <f t="shared" si="216"/>
        <v>3年目謝金283</v>
      </c>
      <c r="C788" s="165" t="str">
        <f>IFERROR(+VLOOKUP(B788,インプットシート!$B:$Z,25,0),"")</f>
        <v/>
      </c>
      <c r="D788" s="165" t="str">
        <f>IFERROR(+VLOOKUP(B788,インプットシート!$B:$Z,21,0),"")</f>
        <v/>
      </c>
      <c r="E788">
        <v>283</v>
      </c>
      <c r="F788" s="165" t="str">
        <f t="shared" si="217"/>
        <v>3年目旅費283</v>
      </c>
      <c r="G788" s="165" t="str">
        <f>IFERROR(+VLOOKUP(F788,インプットシート!$B:$Z,25,0),"")</f>
        <v/>
      </c>
      <c r="H788" s="165" t="str">
        <f>IFERROR(+VLOOKUP(F788,インプットシート!$B:$Z,21,0),"")</f>
        <v/>
      </c>
      <c r="I788">
        <v>283</v>
      </c>
      <c r="J788" s="165" t="str">
        <f t="shared" si="218"/>
        <v>3年目賃金（アルバイト）283</v>
      </c>
      <c r="K788" s="165" t="str">
        <f>IFERROR(+VLOOKUP(J788,インプットシート!$B:$Z,25,0),"")</f>
        <v/>
      </c>
      <c r="L788" s="165" t="str">
        <f>IFERROR(+VLOOKUP(J788,インプットシート!$B:$Z,21,0),"")</f>
        <v/>
      </c>
      <c r="M788">
        <v>283</v>
      </c>
      <c r="N788" s="165" t="str">
        <f t="shared" si="219"/>
        <v>3年目家賃283</v>
      </c>
      <c r="O788" s="165" t="str">
        <f>IFERROR(+VLOOKUP(N788,インプットシート!$B:$Z,25,0),"")</f>
        <v/>
      </c>
      <c r="P788" s="165" t="str">
        <f>IFERROR(+VLOOKUP(N788,インプットシート!$B:$Z,21,0),"")</f>
        <v/>
      </c>
      <c r="Q788">
        <v>283</v>
      </c>
      <c r="R788" s="165" t="str">
        <f t="shared" si="220"/>
        <v>3年目光熱水費283</v>
      </c>
      <c r="S788" s="165" t="str">
        <f>IFERROR(+VLOOKUP(R788,インプットシート!$B:$Z,25,0),"")</f>
        <v/>
      </c>
      <c r="T788" s="165" t="str">
        <f>IFERROR(+VLOOKUP(R788,インプットシート!$B:$Z,21,0),"")</f>
        <v/>
      </c>
      <c r="U788">
        <v>283</v>
      </c>
      <c r="V788" s="165" t="str">
        <f t="shared" si="221"/>
        <v>3年目備品購入費283</v>
      </c>
      <c r="W788" s="165" t="str">
        <f>IFERROR(+VLOOKUP(V788,インプットシート!$B:$Z,25,0),"")</f>
        <v/>
      </c>
      <c r="X788" s="165" t="str">
        <f>IFERROR(+VLOOKUP(V788,インプットシート!$B:$Z,21,0),"")</f>
        <v/>
      </c>
      <c r="Y788">
        <v>283</v>
      </c>
      <c r="Z788" s="165" t="str">
        <f t="shared" si="222"/>
        <v>3年目消耗品費283</v>
      </c>
      <c r="AA788" s="165" t="str">
        <f>IFERROR(+VLOOKUP(Z788,インプットシート!$B:$Z,25,0),"")</f>
        <v/>
      </c>
      <c r="AB788" s="165" t="str">
        <f>IFERROR(+VLOOKUP(Z788,インプットシート!$B:$Z,21,0),"")</f>
        <v/>
      </c>
      <c r="AC788">
        <v>283</v>
      </c>
      <c r="AD788" s="165" t="str">
        <f t="shared" si="223"/>
        <v>3年目借料損料283</v>
      </c>
      <c r="AE788" s="165" t="str">
        <f>IFERROR(+VLOOKUP(AD788,インプットシート!$B:$Z,25,0),"")</f>
        <v/>
      </c>
      <c r="AF788" s="165" t="str">
        <f>IFERROR(+VLOOKUP(AD788,インプットシート!$B:$Z,21,0),"")</f>
        <v/>
      </c>
      <c r="AG788">
        <v>283</v>
      </c>
      <c r="AH788" s="165" t="str">
        <f t="shared" si="224"/>
        <v>3年目印刷製本費283</v>
      </c>
      <c r="AI788" s="165" t="str">
        <f>IFERROR(+VLOOKUP(AH788,インプットシート!$B:$Z,25,0),"")</f>
        <v/>
      </c>
      <c r="AJ788" s="165" t="str">
        <f>IFERROR(+VLOOKUP(AH788,インプットシート!$B:$Z,21,0),"")</f>
        <v/>
      </c>
      <c r="AK788">
        <v>283</v>
      </c>
      <c r="AL788" s="165" t="str">
        <f t="shared" si="225"/>
        <v>3年目通信運搬費283</v>
      </c>
      <c r="AM788" s="165" t="str">
        <f>IFERROR(+VLOOKUP(AL788,インプットシート!$B:$Z,25,0),"")</f>
        <v/>
      </c>
      <c r="AN788" s="165" t="str">
        <f>IFERROR(+VLOOKUP(AL788,インプットシート!$B:$Z,21,0),"")</f>
        <v/>
      </c>
      <c r="AO788">
        <v>283</v>
      </c>
      <c r="AP788" s="165" t="str">
        <f t="shared" si="226"/>
        <v>3年目委託費283</v>
      </c>
      <c r="AQ788" s="165" t="str">
        <f>IFERROR(+VLOOKUP(AP788,インプットシート!$B:$Z,25,0),"")</f>
        <v/>
      </c>
      <c r="AR788" s="165" t="str">
        <f>IFERROR(+VLOOKUP(AP788,インプットシート!$B:$Z,21,0),"")</f>
        <v/>
      </c>
      <c r="AS788">
        <v>283</v>
      </c>
      <c r="AT788" s="165" t="str">
        <f t="shared" si="227"/>
        <v>3年目雑役務費283</v>
      </c>
      <c r="AU788" s="165" t="str">
        <f>IFERROR(+VLOOKUP(AT788,インプットシート!$B:$Z,25,0),"")</f>
        <v/>
      </c>
      <c r="AV788" s="165" t="str">
        <f>IFERROR(+VLOOKUP(AT788,インプットシート!$B:$Z,21,0),"")</f>
        <v/>
      </c>
      <c r="AW788">
        <v>283</v>
      </c>
      <c r="AX788" s="165" t="str">
        <f t="shared" si="228"/>
        <v>3年目保険料283</v>
      </c>
      <c r="AY788" s="165" t="str">
        <f>IFERROR(+VLOOKUP(AX788,インプットシート!$B:$Z,25,0),"")</f>
        <v/>
      </c>
      <c r="AZ788" s="165" t="str">
        <f>IFERROR(+VLOOKUP(AX788,インプットシート!$B:$Z,21,0),"")</f>
        <v/>
      </c>
      <c r="BA788">
        <v>283</v>
      </c>
      <c r="BB788" s="165" t="str">
        <f t="shared" si="229"/>
        <v>3年目その他の経費283</v>
      </c>
      <c r="BC788" s="165" t="str">
        <f>IFERROR(+VLOOKUP(BB788,インプットシート!$B:$Z,25,0),"")</f>
        <v/>
      </c>
      <c r="BD788" s="165" t="str">
        <f>IFERROR(+VLOOKUP(BB788,インプットシート!$B:$Z,21,0),"")</f>
        <v/>
      </c>
      <c r="BE788">
        <v>283</v>
      </c>
      <c r="BF788" s="165" t="str">
        <f t="shared" si="230"/>
        <v>3年目参加費収入283</v>
      </c>
      <c r="BG788" s="165" t="str">
        <f>IFERROR(+VLOOKUP(BF788,インプットシート!$B:$Z,25,0),"")</f>
        <v/>
      </c>
      <c r="BH788" s="165" t="str">
        <f>IFERROR(+VLOOKUP(BF788,インプットシート!$B:$Z,21,0),"")</f>
        <v/>
      </c>
      <c r="BI788">
        <v>283</v>
      </c>
      <c r="BJ788" s="165" t="str">
        <f t="shared" si="231"/>
        <v>3年目寄付金・協賛金収入283</v>
      </c>
      <c r="BK788" s="165" t="str">
        <f>IFERROR(+VLOOKUP(BJ788,インプットシート!$B:$Z,25,0),"")</f>
        <v/>
      </c>
      <c r="BL788" s="165" t="str">
        <f>IFERROR(+VLOOKUP(BJ788,インプットシート!$B:$Z,21,0),"")</f>
        <v/>
      </c>
      <c r="BM788">
        <v>283</v>
      </c>
      <c r="BN788" s="165" t="str">
        <f t="shared" si="232"/>
        <v>3年目一般会計繰入金283</v>
      </c>
      <c r="BO788" s="165" t="str">
        <f>IFERROR(+VLOOKUP(BN788,インプットシート!$B:$Z,25,0),"")</f>
        <v/>
      </c>
      <c r="BP788" s="165" t="str">
        <f>IFERROR(+VLOOKUP(BN788,インプットシート!$B:$Z,21,0),"")</f>
        <v/>
      </c>
      <c r="BQ788">
        <v>283</v>
      </c>
      <c r="BR788" s="165" t="str">
        <f t="shared" si="233"/>
        <v>3年目賃金（職員）283</v>
      </c>
      <c r="BS788" s="165" t="str">
        <f>IFERROR(+VLOOKUP(BR788,インプットシート!$B:$Z,25,0),"")</f>
        <v/>
      </c>
      <c r="BT788" s="165" t="str">
        <f>IFERROR(+VLOOKUP(BR788,インプットシート!$B:$Z,21,0),"")</f>
        <v/>
      </c>
    </row>
    <row r="789" spans="1:72">
      <c r="A789">
        <v>284</v>
      </c>
      <c r="B789" s="165" t="str">
        <f t="shared" si="216"/>
        <v>3年目謝金284</v>
      </c>
      <c r="C789" s="165" t="str">
        <f>IFERROR(+VLOOKUP(B789,インプットシート!$B:$Z,25,0),"")</f>
        <v/>
      </c>
      <c r="D789" s="165" t="str">
        <f>IFERROR(+VLOOKUP(B789,インプットシート!$B:$Z,21,0),"")</f>
        <v/>
      </c>
      <c r="E789">
        <v>284</v>
      </c>
      <c r="F789" s="165" t="str">
        <f t="shared" si="217"/>
        <v>3年目旅費284</v>
      </c>
      <c r="G789" s="165" t="str">
        <f>IFERROR(+VLOOKUP(F789,インプットシート!$B:$Z,25,0),"")</f>
        <v/>
      </c>
      <c r="H789" s="165" t="str">
        <f>IFERROR(+VLOOKUP(F789,インプットシート!$B:$Z,21,0),"")</f>
        <v/>
      </c>
      <c r="I789">
        <v>284</v>
      </c>
      <c r="J789" s="165" t="str">
        <f t="shared" si="218"/>
        <v>3年目賃金（アルバイト）284</v>
      </c>
      <c r="K789" s="165" t="str">
        <f>IFERROR(+VLOOKUP(J789,インプットシート!$B:$Z,25,0),"")</f>
        <v/>
      </c>
      <c r="L789" s="165" t="str">
        <f>IFERROR(+VLOOKUP(J789,インプットシート!$B:$Z,21,0),"")</f>
        <v/>
      </c>
      <c r="M789">
        <v>284</v>
      </c>
      <c r="N789" s="165" t="str">
        <f t="shared" si="219"/>
        <v>3年目家賃284</v>
      </c>
      <c r="O789" s="165" t="str">
        <f>IFERROR(+VLOOKUP(N789,インプットシート!$B:$Z,25,0),"")</f>
        <v/>
      </c>
      <c r="P789" s="165" t="str">
        <f>IFERROR(+VLOOKUP(N789,インプットシート!$B:$Z,21,0),"")</f>
        <v/>
      </c>
      <c r="Q789">
        <v>284</v>
      </c>
      <c r="R789" s="165" t="str">
        <f t="shared" si="220"/>
        <v>3年目光熱水費284</v>
      </c>
      <c r="S789" s="165" t="str">
        <f>IFERROR(+VLOOKUP(R789,インプットシート!$B:$Z,25,0),"")</f>
        <v/>
      </c>
      <c r="T789" s="165" t="str">
        <f>IFERROR(+VLOOKUP(R789,インプットシート!$B:$Z,21,0),"")</f>
        <v/>
      </c>
      <c r="U789">
        <v>284</v>
      </c>
      <c r="V789" s="165" t="str">
        <f t="shared" si="221"/>
        <v>3年目備品購入費284</v>
      </c>
      <c r="W789" s="165" t="str">
        <f>IFERROR(+VLOOKUP(V789,インプットシート!$B:$Z,25,0),"")</f>
        <v/>
      </c>
      <c r="X789" s="165" t="str">
        <f>IFERROR(+VLOOKUP(V789,インプットシート!$B:$Z,21,0),"")</f>
        <v/>
      </c>
      <c r="Y789">
        <v>284</v>
      </c>
      <c r="Z789" s="165" t="str">
        <f t="shared" si="222"/>
        <v>3年目消耗品費284</v>
      </c>
      <c r="AA789" s="165" t="str">
        <f>IFERROR(+VLOOKUP(Z789,インプットシート!$B:$Z,25,0),"")</f>
        <v/>
      </c>
      <c r="AB789" s="165" t="str">
        <f>IFERROR(+VLOOKUP(Z789,インプットシート!$B:$Z,21,0),"")</f>
        <v/>
      </c>
      <c r="AC789">
        <v>284</v>
      </c>
      <c r="AD789" s="165" t="str">
        <f t="shared" si="223"/>
        <v>3年目借料損料284</v>
      </c>
      <c r="AE789" s="165" t="str">
        <f>IFERROR(+VLOOKUP(AD789,インプットシート!$B:$Z,25,0),"")</f>
        <v/>
      </c>
      <c r="AF789" s="165" t="str">
        <f>IFERROR(+VLOOKUP(AD789,インプットシート!$B:$Z,21,0),"")</f>
        <v/>
      </c>
      <c r="AG789">
        <v>284</v>
      </c>
      <c r="AH789" s="165" t="str">
        <f t="shared" si="224"/>
        <v>3年目印刷製本費284</v>
      </c>
      <c r="AI789" s="165" t="str">
        <f>IFERROR(+VLOOKUP(AH789,インプットシート!$B:$Z,25,0),"")</f>
        <v/>
      </c>
      <c r="AJ789" s="165" t="str">
        <f>IFERROR(+VLOOKUP(AH789,インプットシート!$B:$Z,21,0),"")</f>
        <v/>
      </c>
      <c r="AK789">
        <v>284</v>
      </c>
      <c r="AL789" s="165" t="str">
        <f t="shared" si="225"/>
        <v>3年目通信運搬費284</v>
      </c>
      <c r="AM789" s="165" t="str">
        <f>IFERROR(+VLOOKUP(AL789,インプットシート!$B:$Z,25,0),"")</f>
        <v/>
      </c>
      <c r="AN789" s="165" t="str">
        <f>IFERROR(+VLOOKUP(AL789,インプットシート!$B:$Z,21,0),"")</f>
        <v/>
      </c>
      <c r="AO789">
        <v>284</v>
      </c>
      <c r="AP789" s="165" t="str">
        <f t="shared" si="226"/>
        <v>3年目委託費284</v>
      </c>
      <c r="AQ789" s="165" t="str">
        <f>IFERROR(+VLOOKUP(AP789,インプットシート!$B:$Z,25,0),"")</f>
        <v/>
      </c>
      <c r="AR789" s="165" t="str">
        <f>IFERROR(+VLOOKUP(AP789,インプットシート!$B:$Z,21,0),"")</f>
        <v/>
      </c>
      <c r="AS789">
        <v>284</v>
      </c>
      <c r="AT789" s="165" t="str">
        <f t="shared" si="227"/>
        <v>3年目雑役務費284</v>
      </c>
      <c r="AU789" s="165" t="str">
        <f>IFERROR(+VLOOKUP(AT789,インプットシート!$B:$Z,25,0),"")</f>
        <v/>
      </c>
      <c r="AV789" s="165" t="str">
        <f>IFERROR(+VLOOKUP(AT789,インプットシート!$B:$Z,21,0),"")</f>
        <v/>
      </c>
      <c r="AW789">
        <v>284</v>
      </c>
      <c r="AX789" s="165" t="str">
        <f t="shared" si="228"/>
        <v>3年目保険料284</v>
      </c>
      <c r="AY789" s="165" t="str">
        <f>IFERROR(+VLOOKUP(AX789,インプットシート!$B:$Z,25,0),"")</f>
        <v/>
      </c>
      <c r="AZ789" s="165" t="str">
        <f>IFERROR(+VLOOKUP(AX789,インプットシート!$B:$Z,21,0),"")</f>
        <v/>
      </c>
      <c r="BA789">
        <v>284</v>
      </c>
      <c r="BB789" s="165" t="str">
        <f t="shared" si="229"/>
        <v>3年目その他の経費284</v>
      </c>
      <c r="BC789" s="165" t="str">
        <f>IFERROR(+VLOOKUP(BB789,インプットシート!$B:$Z,25,0),"")</f>
        <v/>
      </c>
      <c r="BD789" s="165" t="str">
        <f>IFERROR(+VLOOKUP(BB789,インプットシート!$B:$Z,21,0),"")</f>
        <v/>
      </c>
      <c r="BE789">
        <v>284</v>
      </c>
      <c r="BF789" s="165" t="str">
        <f t="shared" si="230"/>
        <v>3年目参加費収入284</v>
      </c>
      <c r="BG789" s="165" t="str">
        <f>IFERROR(+VLOOKUP(BF789,インプットシート!$B:$Z,25,0),"")</f>
        <v/>
      </c>
      <c r="BH789" s="165" t="str">
        <f>IFERROR(+VLOOKUP(BF789,インプットシート!$B:$Z,21,0),"")</f>
        <v/>
      </c>
      <c r="BI789">
        <v>284</v>
      </c>
      <c r="BJ789" s="165" t="str">
        <f t="shared" si="231"/>
        <v>3年目寄付金・協賛金収入284</v>
      </c>
      <c r="BK789" s="165" t="str">
        <f>IFERROR(+VLOOKUP(BJ789,インプットシート!$B:$Z,25,0),"")</f>
        <v/>
      </c>
      <c r="BL789" s="165" t="str">
        <f>IFERROR(+VLOOKUP(BJ789,インプットシート!$B:$Z,21,0),"")</f>
        <v/>
      </c>
      <c r="BM789">
        <v>284</v>
      </c>
      <c r="BN789" s="165" t="str">
        <f t="shared" si="232"/>
        <v>3年目一般会計繰入金284</v>
      </c>
      <c r="BO789" s="165" t="str">
        <f>IFERROR(+VLOOKUP(BN789,インプットシート!$B:$Z,25,0),"")</f>
        <v/>
      </c>
      <c r="BP789" s="165" t="str">
        <f>IFERROR(+VLOOKUP(BN789,インプットシート!$B:$Z,21,0),"")</f>
        <v/>
      </c>
      <c r="BQ789">
        <v>284</v>
      </c>
      <c r="BR789" s="165" t="str">
        <f t="shared" si="233"/>
        <v>3年目賃金（職員）284</v>
      </c>
      <c r="BS789" s="165" t="str">
        <f>IFERROR(+VLOOKUP(BR789,インプットシート!$B:$Z,25,0),"")</f>
        <v/>
      </c>
      <c r="BT789" s="165" t="str">
        <f>IFERROR(+VLOOKUP(BR789,インプットシート!$B:$Z,21,0),"")</f>
        <v/>
      </c>
    </row>
    <row r="790" spans="1:72">
      <c r="A790">
        <v>285</v>
      </c>
      <c r="B790" s="165" t="str">
        <f t="shared" si="216"/>
        <v>3年目謝金285</v>
      </c>
      <c r="C790" s="165" t="str">
        <f>IFERROR(+VLOOKUP(B790,インプットシート!$B:$Z,25,0),"")</f>
        <v/>
      </c>
      <c r="D790" s="165" t="str">
        <f>IFERROR(+VLOOKUP(B790,インプットシート!$B:$Z,21,0),"")</f>
        <v/>
      </c>
      <c r="E790">
        <v>285</v>
      </c>
      <c r="F790" s="165" t="str">
        <f t="shared" si="217"/>
        <v>3年目旅費285</v>
      </c>
      <c r="G790" s="165" t="str">
        <f>IFERROR(+VLOOKUP(F790,インプットシート!$B:$Z,25,0),"")</f>
        <v/>
      </c>
      <c r="H790" s="165" t="str">
        <f>IFERROR(+VLOOKUP(F790,インプットシート!$B:$Z,21,0),"")</f>
        <v/>
      </c>
      <c r="I790">
        <v>285</v>
      </c>
      <c r="J790" s="165" t="str">
        <f t="shared" si="218"/>
        <v>3年目賃金（アルバイト）285</v>
      </c>
      <c r="K790" s="165" t="str">
        <f>IFERROR(+VLOOKUP(J790,インプットシート!$B:$Z,25,0),"")</f>
        <v/>
      </c>
      <c r="L790" s="165" t="str">
        <f>IFERROR(+VLOOKUP(J790,インプットシート!$B:$Z,21,0),"")</f>
        <v/>
      </c>
      <c r="M790">
        <v>285</v>
      </c>
      <c r="N790" s="165" t="str">
        <f t="shared" si="219"/>
        <v>3年目家賃285</v>
      </c>
      <c r="O790" s="165" t="str">
        <f>IFERROR(+VLOOKUP(N790,インプットシート!$B:$Z,25,0),"")</f>
        <v/>
      </c>
      <c r="P790" s="165" t="str">
        <f>IFERROR(+VLOOKUP(N790,インプットシート!$B:$Z,21,0),"")</f>
        <v/>
      </c>
      <c r="Q790">
        <v>285</v>
      </c>
      <c r="R790" s="165" t="str">
        <f t="shared" si="220"/>
        <v>3年目光熱水費285</v>
      </c>
      <c r="S790" s="165" t="str">
        <f>IFERROR(+VLOOKUP(R790,インプットシート!$B:$Z,25,0),"")</f>
        <v/>
      </c>
      <c r="T790" s="165" t="str">
        <f>IFERROR(+VLOOKUP(R790,インプットシート!$B:$Z,21,0),"")</f>
        <v/>
      </c>
      <c r="U790">
        <v>285</v>
      </c>
      <c r="V790" s="165" t="str">
        <f t="shared" si="221"/>
        <v>3年目備品購入費285</v>
      </c>
      <c r="W790" s="165" t="str">
        <f>IFERROR(+VLOOKUP(V790,インプットシート!$B:$Z,25,0),"")</f>
        <v/>
      </c>
      <c r="X790" s="165" t="str">
        <f>IFERROR(+VLOOKUP(V790,インプットシート!$B:$Z,21,0),"")</f>
        <v/>
      </c>
      <c r="Y790">
        <v>285</v>
      </c>
      <c r="Z790" s="165" t="str">
        <f t="shared" si="222"/>
        <v>3年目消耗品費285</v>
      </c>
      <c r="AA790" s="165" t="str">
        <f>IFERROR(+VLOOKUP(Z790,インプットシート!$B:$Z,25,0),"")</f>
        <v/>
      </c>
      <c r="AB790" s="165" t="str">
        <f>IFERROR(+VLOOKUP(Z790,インプットシート!$B:$Z,21,0),"")</f>
        <v/>
      </c>
      <c r="AC790">
        <v>285</v>
      </c>
      <c r="AD790" s="165" t="str">
        <f t="shared" si="223"/>
        <v>3年目借料損料285</v>
      </c>
      <c r="AE790" s="165" t="str">
        <f>IFERROR(+VLOOKUP(AD790,インプットシート!$B:$Z,25,0),"")</f>
        <v/>
      </c>
      <c r="AF790" s="165" t="str">
        <f>IFERROR(+VLOOKUP(AD790,インプットシート!$B:$Z,21,0),"")</f>
        <v/>
      </c>
      <c r="AG790">
        <v>285</v>
      </c>
      <c r="AH790" s="165" t="str">
        <f t="shared" si="224"/>
        <v>3年目印刷製本費285</v>
      </c>
      <c r="AI790" s="165" t="str">
        <f>IFERROR(+VLOOKUP(AH790,インプットシート!$B:$Z,25,0),"")</f>
        <v/>
      </c>
      <c r="AJ790" s="165" t="str">
        <f>IFERROR(+VLOOKUP(AH790,インプットシート!$B:$Z,21,0),"")</f>
        <v/>
      </c>
      <c r="AK790">
        <v>285</v>
      </c>
      <c r="AL790" s="165" t="str">
        <f t="shared" si="225"/>
        <v>3年目通信運搬費285</v>
      </c>
      <c r="AM790" s="165" t="str">
        <f>IFERROR(+VLOOKUP(AL790,インプットシート!$B:$Z,25,0),"")</f>
        <v/>
      </c>
      <c r="AN790" s="165" t="str">
        <f>IFERROR(+VLOOKUP(AL790,インプットシート!$B:$Z,21,0),"")</f>
        <v/>
      </c>
      <c r="AO790">
        <v>285</v>
      </c>
      <c r="AP790" s="165" t="str">
        <f t="shared" si="226"/>
        <v>3年目委託費285</v>
      </c>
      <c r="AQ790" s="165" t="str">
        <f>IFERROR(+VLOOKUP(AP790,インプットシート!$B:$Z,25,0),"")</f>
        <v/>
      </c>
      <c r="AR790" s="165" t="str">
        <f>IFERROR(+VLOOKUP(AP790,インプットシート!$B:$Z,21,0),"")</f>
        <v/>
      </c>
      <c r="AS790">
        <v>285</v>
      </c>
      <c r="AT790" s="165" t="str">
        <f t="shared" si="227"/>
        <v>3年目雑役務費285</v>
      </c>
      <c r="AU790" s="165" t="str">
        <f>IFERROR(+VLOOKUP(AT790,インプットシート!$B:$Z,25,0),"")</f>
        <v/>
      </c>
      <c r="AV790" s="165" t="str">
        <f>IFERROR(+VLOOKUP(AT790,インプットシート!$B:$Z,21,0),"")</f>
        <v/>
      </c>
      <c r="AW790">
        <v>285</v>
      </c>
      <c r="AX790" s="165" t="str">
        <f t="shared" si="228"/>
        <v>3年目保険料285</v>
      </c>
      <c r="AY790" s="165" t="str">
        <f>IFERROR(+VLOOKUP(AX790,インプットシート!$B:$Z,25,0),"")</f>
        <v/>
      </c>
      <c r="AZ790" s="165" t="str">
        <f>IFERROR(+VLOOKUP(AX790,インプットシート!$B:$Z,21,0),"")</f>
        <v/>
      </c>
      <c r="BA790">
        <v>285</v>
      </c>
      <c r="BB790" s="165" t="str">
        <f t="shared" si="229"/>
        <v>3年目その他の経費285</v>
      </c>
      <c r="BC790" s="165" t="str">
        <f>IFERROR(+VLOOKUP(BB790,インプットシート!$B:$Z,25,0),"")</f>
        <v/>
      </c>
      <c r="BD790" s="165" t="str">
        <f>IFERROR(+VLOOKUP(BB790,インプットシート!$B:$Z,21,0),"")</f>
        <v/>
      </c>
      <c r="BE790">
        <v>285</v>
      </c>
      <c r="BF790" s="165" t="str">
        <f t="shared" si="230"/>
        <v>3年目参加費収入285</v>
      </c>
      <c r="BG790" s="165" t="str">
        <f>IFERROR(+VLOOKUP(BF790,インプットシート!$B:$Z,25,0),"")</f>
        <v/>
      </c>
      <c r="BH790" s="165" t="str">
        <f>IFERROR(+VLOOKUP(BF790,インプットシート!$B:$Z,21,0),"")</f>
        <v/>
      </c>
      <c r="BI790">
        <v>285</v>
      </c>
      <c r="BJ790" s="165" t="str">
        <f t="shared" si="231"/>
        <v>3年目寄付金・協賛金収入285</v>
      </c>
      <c r="BK790" s="165" t="str">
        <f>IFERROR(+VLOOKUP(BJ790,インプットシート!$B:$Z,25,0),"")</f>
        <v/>
      </c>
      <c r="BL790" s="165" t="str">
        <f>IFERROR(+VLOOKUP(BJ790,インプットシート!$B:$Z,21,0),"")</f>
        <v/>
      </c>
      <c r="BM790">
        <v>285</v>
      </c>
      <c r="BN790" s="165" t="str">
        <f t="shared" si="232"/>
        <v>3年目一般会計繰入金285</v>
      </c>
      <c r="BO790" s="165" t="str">
        <f>IFERROR(+VLOOKUP(BN790,インプットシート!$B:$Z,25,0),"")</f>
        <v/>
      </c>
      <c r="BP790" s="165" t="str">
        <f>IFERROR(+VLOOKUP(BN790,インプットシート!$B:$Z,21,0),"")</f>
        <v/>
      </c>
      <c r="BQ790">
        <v>285</v>
      </c>
      <c r="BR790" s="165" t="str">
        <f t="shared" si="233"/>
        <v>3年目賃金（職員）285</v>
      </c>
      <c r="BS790" s="165" t="str">
        <f>IFERROR(+VLOOKUP(BR790,インプットシート!$B:$Z,25,0),"")</f>
        <v/>
      </c>
      <c r="BT790" s="165" t="str">
        <f>IFERROR(+VLOOKUP(BR790,インプットシート!$B:$Z,21,0),"")</f>
        <v/>
      </c>
    </row>
    <row r="791" spans="1:72">
      <c r="A791">
        <v>286</v>
      </c>
      <c r="B791" s="165" t="str">
        <f t="shared" si="216"/>
        <v>3年目謝金286</v>
      </c>
      <c r="C791" s="165" t="str">
        <f>IFERROR(+VLOOKUP(B791,インプットシート!$B:$Z,25,0),"")</f>
        <v/>
      </c>
      <c r="D791" s="165" t="str">
        <f>IFERROR(+VLOOKUP(B791,インプットシート!$B:$Z,21,0),"")</f>
        <v/>
      </c>
      <c r="E791">
        <v>286</v>
      </c>
      <c r="F791" s="165" t="str">
        <f t="shared" si="217"/>
        <v>3年目旅費286</v>
      </c>
      <c r="G791" s="165" t="str">
        <f>IFERROR(+VLOOKUP(F791,インプットシート!$B:$Z,25,0),"")</f>
        <v/>
      </c>
      <c r="H791" s="165" t="str">
        <f>IFERROR(+VLOOKUP(F791,インプットシート!$B:$Z,21,0),"")</f>
        <v/>
      </c>
      <c r="I791">
        <v>286</v>
      </c>
      <c r="J791" s="165" t="str">
        <f t="shared" si="218"/>
        <v>3年目賃金（アルバイト）286</v>
      </c>
      <c r="K791" s="165" t="str">
        <f>IFERROR(+VLOOKUP(J791,インプットシート!$B:$Z,25,0),"")</f>
        <v/>
      </c>
      <c r="L791" s="165" t="str">
        <f>IFERROR(+VLOOKUP(J791,インプットシート!$B:$Z,21,0),"")</f>
        <v/>
      </c>
      <c r="M791">
        <v>286</v>
      </c>
      <c r="N791" s="165" t="str">
        <f t="shared" si="219"/>
        <v>3年目家賃286</v>
      </c>
      <c r="O791" s="165" t="str">
        <f>IFERROR(+VLOOKUP(N791,インプットシート!$B:$Z,25,0),"")</f>
        <v/>
      </c>
      <c r="P791" s="165" t="str">
        <f>IFERROR(+VLOOKUP(N791,インプットシート!$B:$Z,21,0),"")</f>
        <v/>
      </c>
      <c r="Q791">
        <v>286</v>
      </c>
      <c r="R791" s="165" t="str">
        <f t="shared" si="220"/>
        <v>3年目光熱水費286</v>
      </c>
      <c r="S791" s="165" t="str">
        <f>IFERROR(+VLOOKUP(R791,インプットシート!$B:$Z,25,0),"")</f>
        <v/>
      </c>
      <c r="T791" s="165" t="str">
        <f>IFERROR(+VLOOKUP(R791,インプットシート!$B:$Z,21,0),"")</f>
        <v/>
      </c>
      <c r="U791">
        <v>286</v>
      </c>
      <c r="V791" s="165" t="str">
        <f t="shared" si="221"/>
        <v>3年目備品購入費286</v>
      </c>
      <c r="W791" s="165" t="str">
        <f>IFERROR(+VLOOKUP(V791,インプットシート!$B:$Z,25,0),"")</f>
        <v/>
      </c>
      <c r="X791" s="165" t="str">
        <f>IFERROR(+VLOOKUP(V791,インプットシート!$B:$Z,21,0),"")</f>
        <v/>
      </c>
      <c r="Y791">
        <v>286</v>
      </c>
      <c r="Z791" s="165" t="str">
        <f t="shared" si="222"/>
        <v>3年目消耗品費286</v>
      </c>
      <c r="AA791" s="165" t="str">
        <f>IFERROR(+VLOOKUP(Z791,インプットシート!$B:$Z,25,0),"")</f>
        <v/>
      </c>
      <c r="AB791" s="165" t="str">
        <f>IFERROR(+VLOOKUP(Z791,インプットシート!$B:$Z,21,0),"")</f>
        <v/>
      </c>
      <c r="AC791">
        <v>286</v>
      </c>
      <c r="AD791" s="165" t="str">
        <f t="shared" si="223"/>
        <v>3年目借料損料286</v>
      </c>
      <c r="AE791" s="165" t="str">
        <f>IFERROR(+VLOOKUP(AD791,インプットシート!$B:$Z,25,0),"")</f>
        <v/>
      </c>
      <c r="AF791" s="165" t="str">
        <f>IFERROR(+VLOOKUP(AD791,インプットシート!$B:$Z,21,0),"")</f>
        <v/>
      </c>
      <c r="AG791">
        <v>286</v>
      </c>
      <c r="AH791" s="165" t="str">
        <f t="shared" si="224"/>
        <v>3年目印刷製本費286</v>
      </c>
      <c r="AI791" s="165" t="str">
        <f>IFERROR(+VLOOKUP(AH791,インプットシート!$B:$Z,25,0),"")</f>
        <v/>
      </c>
      <c r="AJ791" s="165" t="str">
        <f>IFERROR(+VLOOKUP(AH791,インプットシート!$B:$Z,21,0),"")</f>
        <v/>
      </c>
      <c r="AK791">
        <v>286</v>
      </c>
      <c r="AL791" s="165" t="str">
        <f t="shared" si="225"/>
        <v>3年目通信運搬費286</v>
      </c>
      <c r="AM791" s="165" t="str">
        <f>IFERROR(+VLOOKUP(AL791,インプットシート!$B:$Z,25,0),"")</f>
        <v/>
      </c>
      <c r="AN791" s="165" t="str">
        <f>IFERROR(+VLOOKUP(AL791,インプットシート!$B:$Z,21,0),"")</f>
        <v/>
      </c>
      <c r="AO791">
        <v>286</v>
      </c>
      <c r="AP791" s="165" t="str">
        <f t="shared" si="226"/>
        <v>3年目委託費286</v>
      </c>
      <c r="AQ791" s="165" t="str">
        <f>IFERROR(+VLOOKUP(AP791,インプットシート!$B:$Z,25,0),"")</f>
        <v/>
      </c>
      <c r="AR791" s="165" t="str">
        <f>IFERROR(+VLOOKUP(AP791,インプットシート!$B:$Z,21,0),"")</f>
        <v/>
      </c>
      <c r="AS791">
        <v>286</v>
      </c>
      <c r="AT791" s="165" t="str">
        <f t="shared" si="227"/>
        <v>3年目雑役務費286</v>
      </c>
      <c r="AU791" s="165" t="str">
        <f>IFERROR(+VLOOKUP(AT791,インプットシート!$B:$Z,25,0),"")</f>
        <v/>
      </c>
      <c r="AV791" s="165" t="str">
        <f>IFERROR(+VLOOKUP(AT791,インプットシート!$B:$Z,21,0),"")</f>
        <v/>
      </c>
      <c r="AW791">
        <v>286</v>
      </c>
      <c r="AX791" s="165" t="str">
        <f t="shared" si="228"/>
        <v>3年目保険料286</v>
      </c>
      <c r="AY791" s="165" t="str">
        <f>IFERROR(+VLOOKUP(AX791,インプットシート!$B:$Z,25,0),"")</f>
        <v/>
      </c>
      <c r="AZ791" s="165" t="str">
        <f>IFERROR(+VLOOKUP(AX791,インプットシート!$B:$Z,21,0),"")</f>
        <v/>
      </c>
      <c r="BA791">
        <v>286</v>
      </c>
      <c r="BB791" s="165" t="str">
        <f t="shared" si="229"/>
        <v>3年目その他の経費286</v>
      </c>
      <c r="BC791" s="165" t="str">
        <f>IFERROR(+VLOOKUP(BB791,インプットシート!$B:$Z,25,0),"")</f>
        <v/>
      </c>
      <c r="BD791" s="165" t="str">
        <f>IFERROR(+VLOOKUP(BB791,インプットシート!$B:$Z,21,0),"")</f>
        <v/>
      </c>
      <c r="BE791">
        <v>286</v>
      </c>
      <c r="BF791" s="165" t="str">
        <f t="shared" si="230"/>
        <v>3年目参加費収入286</v>
      </c>
      <c r="BG791" s="165" t="str">
        <f>IFERROR(+VLOOKUP(BF791,インプットシート!$B:$Z,25,0),"")</f>
        <v/>
      </c>
      <c r="BH791" s="165" t="str">
        <f>IFERROR(+VLOOKUP(BF791,インプットシート!$B:$Z,21,0),"")</f>
        <v/>
      </c>
      <c r="BI791">
        <v>286</v>
      </c>
      <c r="BJ791" s="165" t="str">
        <f t="shared" si="231"/>
        <v>3年目寄付金・協賛金収入286</v>
      </c>
      <c r="BK791" s="165" t="str">
        <f>IFERROR(+VLOOKUP(BJ791,インプットシート!$B:$Z,25,0),"")</f>
        <v/>
      </c>
      <c r="BL791" s="165" t="str">
        <f>IFERROR(+VLOOKUP(BJ791,インプットシート!$B:$Z,21,0),"")</f>
        <v/>
      </c>
      <c r="BM791">
        <v>286</v>
      </c>
      <c r="BN791" s="165" t="str">
        <f t="shared" si="232"/>
        <v>3年目一般会計繰入金286</v>
      </c>
      <c r="BO791" s="165" t="str">
        <f>IFERROR(+VLOOKUP(BN791,インプットシート!$B:$Z,25,0),"")</f>
        <v/>
      </c>
      <c r="BP791" s="165" t="str">
        <f>IFERROR(+VLOOKUP(BN791,インプットシート!$B:$Z,21,0),"")</f>
        <v/>
      </c>
      <c r="BQ791">
        <v>286</v>
      </c>
      <c r="BR791" s="165" t="str">
        <f t="shared" si="233"/>
        <v>3年目賃金（職員）286</v>
      </c>
      <c r="BS791" s="165" t="str">
        <f>IFERROR(+VLOOKUP(BR791,インプットシート!$B:$Z,25,0),"")</f>
        <v/>
      </c>
      <c r="BT791" s="165" t="str">
        <f>IFERROR(+VLOOKUP(BR791,インプットシート!$B:$Z,21,0),"")</f>
        <v/>
      </c>
    </row>
    <row r="792" spans="1:72">
      <c r="A792">
        <v>287</v>
      </c>
      <c r="B792" s="165" t="str">
        <f t="shared" si="216"/>
        <v>3年目謝金287</v>
      </c>
      <c r="C792" s="165" t="str">
        <f>IFERROR(+VLOOKUP(B792,インプットシート!$B:$Z,25,0),"")</f>
        <v/>
      </c>
      <c r="D792" s="165" t="str">
        <f>IFERROR(+VLOOKUP(B792,インプットシート!$B:$Z,21,0),"")</f>
        <v/>
      </c>
      <c r="E792">
        <v>287</v>
      </c>
      <c r="F792" s="165" t="str">
        <f t="shared" si="217"/>
        <v>3年目旅費287</v>
      </c>
      <c r="G792" s="165" t="str">
        <f>IFERROR(+VLOOKUP(F792,インプットシート!$B:$Z,25,0),"")</f>
        <v/>
      </c>
      <c r="H792" s="165" t="str">
        <f>IFERROR(+VLOOKUP(F792,インプットシート!$B:$Z,21,0),"")</f>
        <v/>
      </c>
      <c r="I792">
        <v>287</v>
      </c>
      <c r="J792" s="165" t="str">
        <f t="shared" si="218"/>
        <v>3年目賃金（アルバイト）287</v>
      </c>
      <c r="K792" s="165" t="str">
        <f>IFERROR(+VLOOKUP(J792,インプットシート!$B:$Z,25,0),"")</f>
        <v/>
      </c>
      <c r="L792" s="165" t="str">
        <f>IFERROR(+VLOOKUP(J792,インプットシート!$B:$Z,21,0),"")</f>
        <v/>
      </c>
      <c r="M792">
        <v>287</v>
      </c>
      <c r="N792" s="165" t="str">
        <f t="shared" si="219"/>
        <v>3年目家賃287</v>
      </c>
      <c r="O792" s="165" t="str">
        <f>IFERROR(+VLOOKUP(N792,インプットシート!$B:$Z,25,0),"")</f>
        <v/>
      </c>
      <c r="P792" s="165" t="str">
        <f>IFERROR(+VLOOKUP(N792,インプットシート!$B:$Z,21,0),"")</f>
        <v/>
      </c>
      <c r="Q792">
        <v>287</v>
      </c>
      <c r="R792" s="165" t="str">
        <f t="shared" si="220"/>
        <v>3年目光熱水費287</v>
      </c>
      <c r="S792" s="165" t="str">
        <f>IFERROR(+VLOOKUP(R792,インプットシート!$B:$Z,25,0),"")</f>
        <v/>
      </c>
      <c r="T792" s="165" t="str">
        <f>IFERROR(+VLOOKUP(R792,インプットシート!$B:$Z,21,0),"")</f>
        <v/>
      </c>
      <c r="U792">
        <v>287</v>
      </c>
      <c r="V792" s="165" t="str">
        <f t="shared" si="221"/>
        <v>3年目備品購入費287</v>
      </c>
      <c r="W792" s="165" t="str">
        <f>IFERROR(+VLOOKUP(V792,インプットシート!$B:$Z,25,0),"")</f>
        <v/>
      </c>
      <c r="X792" s="165" t="str">
        <f>IFERROR(+VLOOKUP(V792,インプットシート!$B:$Z,21,0),"")</f>
        <v/>
      </c>
      <c r="Y792">
        <v>287</v>
      </c>
      <c r="Z792" s="165" t="str">
        <f t="shared" si="222"/>
        <v>3年目消耗品費287</v>
      </c>
      <c r="AA792" s="165" t="str">
        <f>IFERROR(+VLOOKUP(Z792,インプットシート!$B:$Z,25,0),"")</f>
        <v/>
      </c>
      <c r="AB792" s="165" t="str">
        <f>IFERROR(+VLOOKUP(Z792,インプットシート!$B:$Z,21,0),"")</f>
        <v/>
      </c>
      <c r="AC792">
        <v>287</v>
      </c>
      <c r="AD792" s="165" t="str">
        <f t="shared" si="223"/>
        <v>3年目借料損料287</v>
      </c>
      <c r="AE792" s="165" t="str">
        <f>IFERROR(+VLOOKUP(AD792,インプットシート!$B:$Z,25,0),"")</f>
        <v/>
      </c>
      <c r="AF792" s="165" t="str">
        <f>IFERROR(+VLOOKUP(AD792,インプットシート!$B:$Z,21,0),"")</f>
        <v/>
      </c>
      <c r="AG792">
        <v>287</v>
      </c>
      <c r="AH792" s="165" t="str">
        <f t="shared" si="224"/>
        <v>3年目印刷製本費287</v>
      </c>
      <c r="AI792" s="165" t="str">
        <f>IFERROR(+VLOOKUP(AH792,インプットシート!$B:$Z,25,0),"")</f>
        <v/>
      </c>
      <c r="AJ792" s="165" t="str">
        <f>IFERROR(+VLOOKUP(AH792,インプットシート!$B:$Z,21,0),"")</f>
        <v/>
      </c>
      <c r="AK792">
        <v>287</v>
      </c>
      <c r="AL792" s="165" t="str">
        <f t="shared" si="225"/>
        <v>3年目通信運搬費287</v>
      </c>
      <c r="AM792" s="165" t="str">
        <f>IFERROR(+VLOOKUP(AL792,インプットシート!$B:$Z,25,0),"")</f>
        <v/>
      </c>
      <c r="AN792" s="165" t="str">
        <f>IFERROR(+VLOOKUP(AL792,インプットシート!$B:$Z,21,0),"")</f>
        <v/>
      </c>
      <c r="AO792">
        <v>287</v>
      </c>
      <c r="AP792" s="165" t="str">
        <f t="shared" si="226"/>
        <v>3年目委託費287</v>
      </c>
      <c r="AQ792" s="165" t="str">
        <f>IFERROR(+VLOOKUP(AP792,インプットシート!$B:$Z,25,0),"")</f>
        <v/>
      </c>
      <c r="AR792" s="165" t="str">
        <f>IFERROR(+VLOOKUP(AP792,インプットシート!$B:$Z,21,0),"")</f>
        <v/>
      </c>
      <c r="AS792">
        <v>287</v>
      </c>
      <c r="AT792" s="165" t="str">
        <f t="shared" si="227"/>
        <v>3年目雑役務費287</v>
      </c>
      <c r="AU792" s="165" t="str">
        <f>IFERROR(+VLOOKUP(AT792,インプットシート!$B:$Z,25,0),"")</f>
        <v/>
      </c>
      <c r="AV792" s="165" t="str">
        <f>IFERROR(+VLOOKUP(AT792,インプットシート!$B:$Z,21,0),"")</f>
        <v/>
      </c>
      <c r="AW792">
        <v>287</v>
      </c>
      <c r="AX792" s="165" t="str">
        <f t="shared" si="228"/>
        <v>3年目保険料287</v>
      </c>
      <c r="AY792" s="165" t="str">
        <f>IFERROR(+VLOOKUP(AX792,インプットシート!$B:$Z,25,0),"")</f>
        <v/>
      </c>
      <c r="AZ792" s="165" t="str">
        <f>IFERROR(+VLOOKUP(AX792,インプットシート!$B:$Z,21,0),"")</f>
        <v/>
      </c>
      <c r="BA792">
        <v>287</v>
      </c>
      <c r="BB792" s="165" t="str">
        <f t="shared" si="229"/>
        <v>3年目その他の経費287</v>
      </c>
      <c r="BC792" s="165" t="str">
        <f>IFERROR(+VLOOKUP(BB792,インプットシート!$B:$Z,25,0),"")</f>
        <v/>
      </c>
      <c r="BD792" s="165" t="str">
        <f>IFERROR(+VLOOKUP(BB792,インプットシート!$B:$Z,21,0),"")</f>
        <v/>
      </c>
      <c r="BE792">
        <v>287</v>
      </c>
      <c r="BF792" s="165" t="str">
        <f t="shared" si="230"/>
        <v>3年目参加費収入287</v>
      </c>
      <c r="BG792" s="165" t="str">
        <f>IFERROR(+VLOOKUP(BF792,インプットシート!$B:$Z,25,0),"")</f>
        <v/>
      </c>
      <c r="BH792" s="165" t="str">
        <f>IFERROR(+VLOOKUP(BF792,インプットシート!$B:$Z,21,0),"")</f>
        <v/>
      </c>
      <c r="BI792">
        <v>287</v>
      </c>
      <c r="BJ792" s="165" t="str">
        <f t="shared" si="231"/>
        <v>3年目寄付金・協賛金収入287</v>
      </c>
      <c r="BK792" s="165" t="str">
        <f>IFERROR(+VLOOKUP(BJ792,インプットシート!$B:$Z,25,0),"")</f>
        <v/>
      </c>
      <c r="BL792" s="165" t="str">
        <f>IFERROR(+VLOOKUP(BJ792,インプットシート!$B:$Z,21,0),"")</f>
        <v/>
      </c>
      <c r="BM792">
        <v>287</v>
      </c>
      <c r="BN792" s="165" t="str">
        <f t="shared" si="232"/>
        <v>3年目一般会計繰入金287</v>
      </c>
      <c r="BO792" s="165" t="str">
        <f>IFERROR(+VLOOKUP(BN792,インプットシート!$B:$Z,25,0),"")</f>
        <v/>
      </c>
      <c r="BP792" s="165" t="str">
        <f>IFERROR(+VLOOKUP(BN792,インプットシート!$B:$Z,21,0),"")</f>
        <v/>
      </c>
      <c r="BQ792">
        <v>287</v>
      </c>
      <c r="BR792" s="165" t="str">
        <f t="shared" si="233"/>
        <v>3年目賃金（職員）287</v>
      </c>
      <c r="BS792" s="165" t="str">
        <f>IFERROR(+VLOOKUP(BR792,インプットシート!$B:$Z,25,0),"")</f>
        <v/>
      </c>
      <c r="BT792" s="165" t="str">
        <f>IFERROR(+VLOOKUP(BR792,インプットシート!$B:$Z,21,0),"")</f>
        <v/>
      </c>
    </row>
    <row r="793" spans="1:72">
      <c r="A793">
        <v>288</v>
      </c>
      <c r="B793" s="165" t="str">
        <f t="shared" si="216"/>
        <v>3年目謝金288</v>
      </c>
      <c r="C793" s="165" t="str">
        <f>IFERROR(+VLOOKUP(B793,インプットシート!$B:$Z,25,0),"")</f>
        <v/>
      </c>
      <c r="D793" s="165" t="str">
        <f>IFERROR(+VLOOKUP(B793,インプットシート!$B:$Z,21,0),"")</f>
        <v/>
      </c>
      <c r="E793">
        <v>288</v>
      </c>
      <c r="F793" s="165" t="str">
        <f t="shared" si="217"/>
        <v>3年目旅費288</v>
      </c>
      <c r="G793" s="165" t="str">
        <f>IFERROR(+VLOOKUP(F793,インプットシート!$B:$Z,25,0),"")</f>
        <v/>
      </c>
      <c r="H793" s="165" t="str">
        <f>IFERROR(+VLOOKUP(F793,インプットシート!$B:$Z,21,0),"")</f>
        <v/>
      </c>
      <c r="I793">
        <v>288</v>
      </c>
      <c r="J793" s="165" t="str">
        <f t="shared" si="218"/>
        <v>3年目賃金（アルバイト）288</v>
      </c>
      <c r="K793" s="165" t="str">
        <f>IFERROR(+VLOOKUP(J793,インプットシート!$B:$Z,25,0),"")</f>
        <v/>
      </c>
      <c r="L793" s="165" t="str">
        <f>IFERROR(+VLOOKUP(J793,インプットシート!$B:$Z,21,0),"")</f>
        <v/>
      </c>
      <c r="M793">
        <v>288</v>
      </c>
      <c r="N793" s="165" t="str">
        <f t="shared" si="219"/>
        <v>3年目家賃288</v>
      </c>
      <c r="O793" s="165" t="str">
        <f>IFERROR(+VLOOKUP(N793,インプットシート!$B:$Z,25,0),"")</f>
        <v/>
      </c>
      <c r="P793" s="165" t="str">
        <f>IFERROR(+VLOOKUP(N793,インプットシート!$B:$Z,21,0),"")</f>
        <v/>
      </c>
      <c r="Q793">
        <v>288</v>
      </c>
      <c r="R793" s="165" t="str">
        <f t="shared" si="220"/>
        <v>3年目光熱水費288</v>
      </c>
      <c r="S793" s="165" t="str">
        <f>IFERROR(+VLOOKUP(R793,インプットシート!$B:$Z,25,0),"")</f>
        <v/>
      </c>
      <c r="T793" s="165" t="str">
        <f>IFERROR(+VLOOKUP(R793,インプットシート!$B:$Z,21,0),"")</f>
        <v/>
      </c>
      <c r="U793">
        <v>288</v>
      </c>
      <c r="V793" s="165" t="str">
        <f t="shared" si="221"/>
        <v>3年目備品購入費288</v>
      </c>
      <c r="W793" s="165" t="str">
        <f>IFERROR(+VLOOKUP(V793,インプットシート!$B:$Z,25,0),"")</f>
        <v/>
      </c>
      <c r="X793" s="165" t="str">
        <f>IFERROR(+VLOOKUP(V793,インプットシート!$B:$Z,21,0),"")</f>
        <v/>
      </c>
      <c r="Y793">
        <v>288</v>
      </c>
      <c r="Z793" s="165" t="str">
        <f t="shared" si="222"/>
        <v>3年目消耗品費288</v>
      </c>
      <c r="AA793" s="165" t="str">
        <f>IFERROR(+VLOOKUP(Z793,インプットシート!$B:$Z,25,0),"")</f>
        <v/>
      </c>
      <c r="AB793" s="165" t="str">
        <f>IFERROR(+VLOOKUP(Z793,インプットシート!$B:$Z,21,0),"")</f>
        <v/>
      </c>
      <c r="AC793">
        <v>288</v>
      </c>
      <c r="AD793" s="165" t="str">
        <f t="shared" si="223"/>
        <v>3年目借料損料288</v>
      </c>
      <c r="AE793" s="165" t="str">
        <f>IFERROR(+VLOOKUP(AD793,インプットシート!$B:$Z,25,0),"")</f>
        <v/>
      </c>
      <c r="AF793" s="165" t="str">
        <f>IFERROR(+VLOOKUP(AD793,インプットシート!$B:$Z,21,0),"")</f>
        <v/>
      </c>
      <c r="AG793">
        <v>288</v>
      </c>
      <c r="AH793" s="165" t="str">
        <f t="shared" si="224"/>
        <v>3年目印刷製本費288</v>
      </c>
      <c r="AI793" s="165" t="str">
        <f>IFERROR(+VLOOKUP(AH793,インプットシート!$B:$Z,25,0),"")</f>
        <v/>
      </c>
      <c r="AJ793" s="165" t="str">
        <f>IFERROR(+VLOOKUP(AH793,インプットシート!$B:$Z,21,0),"")</f>
        <v/>
      </c>
      <c r="AK793">
        <v>288</v>
      </c>
      <c r="AL793" s="165" t="str">
        <f t="shared" si="225"/>
        <v>3年目通信運搬費288</v>
      </c>
      <c r="AM793" s="165" t="str">
        <f>IFERROR(+VLOOKUP(AL793,インプットシート!$B:$Z,25,0),"")</f>
        <v/>
      </c>
      <c r="AN793" s="165" t="str">
        <f>IFERROR(+VLOOKUP(AL793,インプットシート!$B:$Z,21,0),"")</f>
        <v/>
      </c>
      <c r="AO793">
        <v>288</v>
      </c>
      <c r="AP793" s="165" t="str">
        <f t="shared" si="226"/>
        <v>3年目委託費288</v>
      </c>
      <c r="AQ793" s="165" t="str">
        <f>IFERROR(+VLOOKUP(AP793,インプットシート!$B:$Z,25,0),"")</f>
        <v/>
      </c>
      <c r="AR793" s="165" t="str">
        <f>IFERROR(+VLOOKUP(AP793,インプットシート!$B:$Z,21,0),"")</f>
        <v/>
      </c>
      <c r="AS793">
        <v>288</v>
      </c>
      <c r="AT793" s="165" t="str">
        <f t="shared" si="227"/>
        <v>3年目雑役務費288</v>
      </c>
      <c r="AU793" s="165" t="str">
        <f>IFERROR(+VLOOKUP(AT793,インプットシート!$B:$Z,25,0),"")</f>
        <v/>
      </c>
      <c r="AV793" s="165" t="str">
        <f>IFERROR(+VLOOKUP(AT793,インプットシート!$B:$Z,21,0),"")</f>
        <v/>
      </c>
      <c r="AW793">
        <v>288</v>
      </c>
      <c r="AX793" s="165" t="str">
        <f t="shared" si="228"/>
        <v>3年目保険料288</v>
      </c>
      <c r="AY793" s="165" t="str">
        <f>IFERROR(+VLOOKUP(AX793,インプットシート!$B:$Z,25,0),"")</f>
        <v/>
      </c>
      <c r="AZ793" s="165" t="str">
        <f>IFERROR(+VLOOKUP(AX793,インプットシート!$B:$Z,21,0),"")</f>
        <v/>
      </c>
      <c r="BA793">
        <v>288</v>
      </c>
      <c r="BB793" s="165" t="str">
        <f t="shared" si="229"/>
        <v>3年目その他の経費288</v>
      </c>
      <c r="BC793" s="165" t="str">
        <f>IFERROR(+VLOOKUP(BB793,インプットシート!$B:$Z,25,0),"")</f>
        <v/>
      </c>
      <c r="BD793" s="165" t="str">
        <f>IFERROR(+VLOOKUP(BB793,インプットシート!$B:$Z,21,0),"")</f>
        <v/>
      </c>
      <c r="BE793">
        <v>288</v>
      </c>
      <c r="BF793" s="165" t="str">
        <f t="shared" si="230"/>
        <v>3年目参加費収入288</v>
      </c>
      <c r="BG793" s="165" t="str">
        <f>IFERROR(+VLOOKUP(BF793,インプットシート!$B:$Z,25,0),"")</f>
        <v/>
      </c>
      <c r="BH793" s="165" t="str">
        <f>IFERROR(+VLOOKUP(BF793,インプットシート!$B:$Z,21,0),"")</f>
        <v/>
      </c>
      <c r="BI793">
        <v>288</v>
      </c>
      <c r="BJ793" s="165" t="str">
        <f t="shared" si="231"/>
        <v>3年目寄付金・協賛金収入288</v>
      </c>
      <c r="BK793" s="165" t="str">
        <f>IFERROR(+VLOOKUP(BJ793,インプットシート!$B:$Z,25,0),"")</f>
        <v/>
      </c>
      <c r="BL793" s="165" t="str">
        <f>IFERROR(+VLOOKUP(BJ793,インプットシート!$B:$Z,21,0),"")</f>
        <v/>
      </c>
      <c r="BM793">
        <v>288</v>
      </c>
      <c r="BN793" s="165" t="str">
        <f t="shared" si="232"/>
        <v>3年目一般会計繰入金288</v>
      </c>
      <c r="BO793" s="165" t="str">
        <f>IFERROR(+VLOOKUP(BN793,インプットシート!$B:$Z,25,0),"")</f>
        <v/>
      </c>
      <c r="BP793" s="165" t="str">
        <f>IFERROR(+VLOOKUP(BN793,インプットシート!$B:$Z,21,0),"")</f>
        <v/>
      </c>
      <c r="BQ793">
        <v>288</v>
      </c>
      <c r="BR793" s="165" t="str">
        <f t="shared" si="233"/>
        <v>3年目賃金（職員）288</v>
      </c>
      <c r="BS793" s="165" t="str">
        <f>IFERROR(+VLOOKUP(BR793,インプットシート!$B:$Z,25,0),"")</f>
        <v/>
      </c>
      <c r="BT793" s="165" t="str">
        <f>IFERROR(+VLOOKUP(BR793,インプットシート!$B:$Z,21,0),"")</f>
        <v/>
      </c>
    </row>
    <row r="794" spans="1:72">
      <c r="A794">
        <v>289</v>
      </c>
      <c r="B794" s="165" t="str">
        <f t="shared" si="216"/>
        <v>3年目謝金289</v>
      </c>
      <c r="C794" s="165" t="str">
        <f>IFERROR(+VLOOKUP(B794,インプットシート!$B:$Z,25,0),"")</f>
        <v/>
      </c>
      <c r="D794" s="165" t="str">
        <f>IFERROR(+VLOOKUP(B794,インプットシート!$B:$Z,21,0),"")</f>
        <v/>
      </c>
      <c r="E794">
        <v>289</v>
      </c>
      <c r="F794" s="165" t="str">
        <f t="shared" si="217"/>
        <v>3年目旅費289</v>
      </c>
      <c r="G794" s="165" t="str">
        <f>IFERROR(+VLOOKUP(F794,インプットシート!$B:$Z,25,0),"")</f>
        <v/>
      </c>
      <c r="H794" s="165" t="str">
        <f>IFERROR(+VLOOKUP(F794,インプットシート!$B:$Z,21,0),"")</f>
        <v/>
      </c>
      <c r="I794">
        <v>289</v>
      </c>
      <c r="J794" s="165" t="str">
        <f t="shared" si="218"/>
        <v>3年目賃金（アルバイト）289</v>
      </c>
      <c r="K794" s="165" t="str">
        <f>IFERROR(+VLOOKUP(J794,インプットシート!$B:$Z,25,0),"")</f>
        <v/>
      </c>
      <c r="L794" s="165" t="str">
        <f>IFERROR(+VLOOKUP(J794,インプットシート!$B:$Z,21,0),"")</f>
        <v/>
      </c>
      <c r="M794">
        <v>289</v>
      </c>
      <c r="N794" s="165" t="str">
        <f t="shared" si="219"/>
        <v>3年目家賃289</v>
      </c>
      <c r="O794" s="165" t="str">
        <f>IFERROR(+VLOOKUP(N794,インプットシート!$B:$Z,25,0),"")</f>
        <v/>
      </c>
      <c r="P794" s="165" t="str">
        <f>IFERROR(+VLOOKUP(N794,インプットシート!$B:$Z,21,0),"")</f>
        <v/>
      </c>
      <c r="Q794">
        <v>289</v>
      </c>
      <c r="R794" s="165" t="str">
        <f t="shared" si="220"/>
        <v>3年目光熱水費289</v>
      </c>
      <c r="S794" s="165" t="str">
        <f>IFERROR(+VLOOKUP(R794,インプットシート!$B:$Z,25,0),"")</f>
        <v/>
      </c>
      <c r="T794" s="165" t="str">
        <f>IFERROR(+VLOOKUP(R794,インプットシート!$B:$Z,21,0),"")</f>
        <v/>
      </c>
      <c r="U794">
        <v>289</v>
      </c>
      <c r="V794" s="165" t="str">
        <f t="shared" si="221"/>
        <v>3年目備品購入費289</v>
      </c>
      <c r="W794" s="165" t="str">
        <f>IFERROR(+VLOOKUP(V794,インプットシート!$B:$Z,25,0),"")</f>
        <v/>
      </c>
      <c r="X794" s="165" t="str">
        <f>IFERROR(+VLOOKUP(V794,インプットシート!$B:$Z,21,0),"")</f>
        <v/>
      </c>
      <c r="Y794">
        <v>289</v>
      </c>
      <c r="Z794" s="165" t="str">
        <f t="shared" si="222"/>
        <v>3年目消耗品費289</v>
      </c>
      <c r="AA794" s="165" t="str">
        <f>IFERROR(+VLOOKUP(Z794,インプットシート!$B:$Z,25,0),"")</f>
        <v/>
      </c>
      <c r="AB794" s="165" t="str">
        <f>IFERROR(+VLOOKUP(Z794,インプットシート!$B:$Z,21,0),"")</f>
        <v/>
      </c>
      <c r="AC794">
        <v>289</v>
      </c>
      <c r="AD794" s="165" t="str">
        <f t="shared" si="223"/>
        <v>3年目借料損料289</v>
      </c>
      <c r="AE794" s="165" t="str">
        <f>IFERROR(+VLOOKUP(AD794,インプットシート!$B:$Z,25,0),"")</f>
        <v/>
      </c>
      <c r="AF794" s="165" t="str">
        <f>IFERROR(+VLOOKUP(AD794,インプットシート!$B:$Z,21,0),"")</f>
        <v/>
      </c>
      <c r="AG794">
        <v>289</v>
      </c>
      <c r="AH794" s="165" t="str">
        <f t="shared" si="224"/>
        <v>3年目印刷製本費289</v>
      </c>
      <c r="AI794" s="165" t="str">
        <f>IFERROR(+VLOOKUP(AH794,インプットシート!$B:$Z,25,0),"")</f>
        <v/>
      </c>
      <c r="AJ794" s="165" t="str">
        <f>IFERROR(+VLOOKUP(AH794,インプットシート!$B:$Z,21,0),"")</f>
        <v/>
      </c>
      <c r="AK794">
        <v>289</v>
      </c>
      <c r="AL794" s="165" t="str">
        <f t="shared" si="225"/>
        <v>3年目通信運搬費289</v>
      </c>
      <c r="AM794" s="165" t="str">
        <f>IFERROR(+VLOOKUP(AL794,インプットシート!$B:$Z,25,0),"")</f>
        <v/>
      </c>
      <c r="AN794" s="165" t="str">
        <f>IFERROR(+VLOOKUP(AL794,インプットシート!$B:$Z,21,0),"")</f>
        <v/>
      </c>
      <c r="AO794">
        <v>289</v>
      </c>
      <c r="AP794" s="165" t="str">
        <f t="shared" si="226"/>
        <v>3年目委託費289</v>
      </c>
      <c r="AQ794" s="165" t="str">
        <f>IFERROR(+VLOOKUP(AP794,インプットシート!$B:$Z,25,0),"")</f>
        <v/>
      </c>
      <c r="AR794" s="165" t="str">
        <f>IFERROR(+VLOOKUP(AP794,インプットシート!$B:$Z,21,0),"")</f>
        <v/>
      </c>
      <c r="AS794">
        <v>289</v>
      </c>
      <c r="AT794" s="165" t="str">
        <f t="shared" si="227"/>
        <v>3年目雑役務費289</v>
      </c>
      <c r="AU794" s="165" t="str">
        <f>IFERROR(+VLOOKUP(AT794,インプットシート!$B:$Z,25,0),"")</f>
        <v/>
      </c>
      <c r="AV794" s="165" t="str">
        <f>IFERROR(+VLOOKUP(AT794,インプットシート!$B:$Z,21,0),"")</f>
        <v/>
      </c>
      <c r="AW794">
        <v>289</v>
      </c>
      <c r="AX794" s="165" t="str">
        <f t="shared" si="228"/>
        <v>3年目保険料289</v>
      </c>
      <c r="AY794" s="165" t="str">
        <f>IFERROR(+VLOOKUP(AX794,インプットシート!$B:$Z,25,0),"")</f>
        <v/>
      </c>
      <c r="AZ794" s="165" t="str">
        <f>IFERROR(+VLOOKUP(AX794,インプットシート!$B:$Z,21,0),"")</f>
        <v/>
      </c>
      <c r="BA794">
        <v>289</v>
      </c>
      <c r="BB794" s="165" t="str">
        <f t="shared" si="229"/>
        <v>3年目その他の経費289</v>
      </c>
      <c r="BC794" s="165" t="str">
        <f>IFERROR(+VLOOKUP(BB794,インプットシート!$B:$Z,25,0),"")</f>
        <v/>
      </c>
      <c r="BD794" s="165" t="str">
        <f>IFERROR(+VLOOKUP(BB794,インプットシート!$B:$Z,21,0),"")</f>
        <v/>
      </c>
      <c r="BE794">
        <v>289</v>
      </c>
      <c r="BF794" s="165" t="str">
        <f t="shared" si="230"/>
        <v>3年目参加費収入289</v>
      </c>
      <c r="BG794" s="165" t="str">
        <f>IFERROR(+VLOOKUP(BF794,インプットシート!$B:$Z,25,0),"")</f>
        <v/>
      </c>
      <c r="BH794" s="165" t="str">
        <f>IFERROR(+VLOOKUP(BF794,インプットシート!$B:$Z,21,0),"")</f>
        <v/>
      </c>
      <c r="BI794">
        <v>289</v>
      </c>
      <c r="BJ794" s="165" t="str">
        <f t="shared" si="231"/>
        <v>3年目寄付金・協賛金収入289</v>
      </c>
      <c r="BK794" s="165" t="str">
        <f>IFERROR(+VLOOKUP(BJ794,インプットシート!$B:$Z,25,0),"")</f>
        <v/>
      </c>
      <c r="BL794" s="165" t="str">
        <f>IFERROR(+VLOOKUP(BJ794,インプットシート!$B:$Z,21,0),"")</f>
        <v/>
      </c>
      <c r="BM794">
        <v>289</v>
      </c>
      <c r="BN794" s="165" t="str">
        <f t="shared" si="232"/>
        <v>3年目一般会計繰入金289</v>
      </c>
      <c r="BO794" s="165" t="str">
        <f>IFERROR(+VLOOKUP(BN794,インプットシート!$B:$Z,25,0),"")</f>
        <v/>
      </c>
      <c r="BP794" s="165" t="str">
        <f>IFERROR(+VLOOKUP(BN794,インプットシート!$B:$Z,21,0),"")</f>
        <v/>
      </c>
      <c r="BQ794">
        <v>289</v>
      </c>
      <c r="BR794" s="165" t="str">
        <f t="shared" si="233"/>
        <v>3年目賃金（職員）289</v>
      </c>
      <c r="BS794" s="165" t="str">
        <f>IFERROR(+VLOOKUP(BR794,インプットシート!$B:$Z,25,0),"")</f>
        <v/>
      </c>
      <c r="BT794" s="165" t="str">
        <f>IFERROR(+VLOOKUP(BR794,インプットシート!$B:$Z,21,0),"")</f>
        <v/>
      </c>
    </row>
    <row r="795" spans="1:72">
      <c r="A795">
        <v>290</v>
      </c>
      <c r="B795" s="165" t="str">
        <f t="shared" si="216"/>
        <v>3年目謝金290</v>
      </c>
      <c r="C795" s="165" t="str">
        <f>IFERROR(+VLOOKUP(B795,インプットシート!$B:$Z,25,0),"")</f>
        <v/>
      </c>
      <c r="D795" s="165" t="str">
        <f>IFERROR(+VLOOKUP(B795,インプットシート!$B:$Z,21,0),"")</f>
        <v/>
      </c>
      <c r="E795">
        <v>290</v>
      </c>
      <c r="F795" s="165" t="str">
        <f t="shared" si="217"/>
        <v>3年目旅費290</v>
      </c>
      <c r="G795" s="165" t="str">
        <f>IFERROR(+VLOOKUP(F795,インプットシート!$B:$Z,25,0),"")</f>
        <v/>
      </c>
      <c r="H795" s="165" t="str">
        <f>IFERROR(+VLOOKUP(F795,インプットシート!$B:$Z,21,0),"")</f>
        <v/>
      </c>
      <c r="I795">
        <v>290</v>
      </c>
      <c r="J795" s="165" t="str">
        <f t="shared" si="218"/>
        <v>3年目賃金（アルバイト）290</v>
      </c>
      <c r="K795" s="165" t="str">
        <f>IFERROR(+VLOOKUP(J795,インプットシート!$B:$Z,25,0),"")</f>
        <v/>
      </c>
      <c r="L795" s="165" t="str">
        <f>IFERROR(+VLOOKUP(J795,インプットシート!$B:$Z,21,0),"")</f>
        <v/>
      </c>
      <c r="M795">
        <v>290</v>
      </c>
      <c r="N795" s="165" t="str">
        <f t="shared" si="219"/>
        <v>3年目家賃290</v>
      </c>
      <c r="O795" s="165" t="str">
        <f>IFERROR(+VLOOKUP(N795,インプットシート!$B:$Z,25,0),"")</f>
        <v/>
      </c>
      <c r="P795" s="165" t="str">
        <f>IFERROR(+VLOOKUP(N795,インプットシート!$B:$Z,21,0),"")</f>
        <v/>
      </c>
      <c r="Q795">
        <v>290</v>
      </c>
      <c r="R795" s="165" t="str">
        <f t="shared" si="220"/>
        <v>3年目光熱水費290</v>
      </c>
      <c r="S795" s="165" t="str">
        <f>IFERROR(+VLOOKUP(R795,インプットシート!$B:$Z,25,0),"")</f>
        <v/>
      </c>
      <c r="T795" s="165" t="str">
        <f>IFERROR(+VLOOKUP(R795,インプットシート!$B:$Z,21,0),"")</f>
        <v/>
      </c>
      <c r="U795">
        <v>290</v>
      </c>
      <c r="V795" s="165" t="str">
        <f t="shared" si="221"/>
        <v>3年目備品購入費290</v>
      </c>
      <c r="W795" s="165" t="str">
        <f>IFERROR(+VLOOKUP(V795,インプットシート!$B:$Z,25,0),"")</f>
        <v/>
      </c>
      <c r="X795" s="165" t="str">
        <f>IFERROR(+VLOOKUP(V795,インプットシート!$B:$Z,21,0),"")</f>
        <v/>
      </c>
      <c r="Y795">
        <v>290</v>
      </c>
      <c r="Z795" s="165" t="str">
        <f t="shared" si="222"/>
        <v>3年目消耗品費290</v>
      </c>
      <c r="AA795" s="165" t="str">
        <f>IFERROR(+VLOOKUP(Z795,インプットシート!$B:$Z,25,0),"")</f>
        <v/>
      </c>
      <c r="AB795" s="165" t="str">
        <f>IFERROR(+VLOOKUP(Z795,インプットシート!$B:$Z,21,0),"")</f>
        <v/>
      </c>
      <c r="AC795">
        <v>290</v>
      </c>
      <c r="AD795" s="165" t="str">
        <f t="shared" si="223"/>
        <v>3年目借料損料290</v>
      </c>
      <c r="AE795" s="165" t="str">
        <f>IFERROR(+VLOOKUP(AD795,インプットシート!$B:$Z,25,0),"")</f>
        <v/>
      </c>
      <c r="AF795" s="165" t="str">
        <f>IFERROR(+VLOOKUP(AD795,インプットシート!$B:$Z,21,0),"")</f>
        <v/>
      </c>
      <c r="AG795">
        <v>290</v>
      </c>
      <c r="AH795" s="165" t="str">
        <f t="shared" si="224"/>
        <v>3年目印刷製本費290</v>
      </c>
      <c r="AI795" s="165" t="str">
        <f>IFERROR(+VLOOKUP(AH795,インプットシート!$B:$Z,25,0),"")</f>
        <v/>
      </c>
      <c r="AJ795" s="165" t="str">
        <f>IFERROR(+VLOOKUP(AH795,インプットシート!$B:$Z,21,0),"")</f>
        <v/>
      </c>
      <c r="AK795">
        <v>290</v>
      </c>
      <c r="AL795" s="165" t="str">
        <f t="shared" si="225"/>
        <v>3年目通信運搬費290</v>
      </c>
      <c r="AM795" s="165" t="str">
        <f>IFERROR(+VLOOKUP(AL795,インプットシート!$B:$Z,25,0),"")</f>
        <v/>
      </c>
      <c r="AN795" s="165" t="str">
        <f>IFERROR(+VLOOKUP(AL795,インプットシート!$B:$Z,21,0),"")</f>
        <v/>
      </c>
      <c r="AO795">
        <v>290</v>
      </c>
      <c r="AP795" s="165" t="str">
        <f t="shared" si="226"/>
        <v>3年目委託費290</v>
      </c>
      <c r="AQ795" s="165" t="str">
        <f>IFERROR(+VLOOKUP(AP795,インプットシート!$B:$Z,25,0),"")</f>
        <v/>
      </c>
      <c r="AR795" s="165" t="str">
        <f>IFERROR(+VLOOKUP(AP795,インプットシート!$B:$Z,21,0),"")</f>
        <v/>
      </c>
      <c r="AS795">
        <v>290</v>
      </c>
      <c r="AT795" s="165" t="str">
        <f t="shared" si="227"/>
        <v>3年目雑役務費290</v>
      </c>
      <c r="AU795" s="165" t="str">
        <f>IFERROR(+VLOOKUP(AT795,インプットシート!$B:$Z,25,0),"")</f>
        <v/>
      </c>
      <c r="AV795" s="165" t="str">
        <f>IFERROR(+VLOOKUP(AT795,インプットシート!$B:$Z,21,0),"")</f>
        <v/>
      </c>
      <c r="AW795">
        <v>290</v>
      </c>
      <c r="AX795" s="165" t="str">
        <f t="shared" si="228"/>
        <v>3年目保険料290</v>
      </c>
      <c r="AY795" s="165" t="str">
        <f>IFERROR(+VLOOKUP(AX795,インプットシート!$B:$Z,25,0),"")</f>
        <v/>
      </c>
      <c r="AZ795" s="165" t="str">
        <f>IFERROR(+VLOOKUP(AX795,インプットシート!$B:$Z,21,0),"")</f>
        <v/>
      </c>
      <c r="BA795">
        <v>290</v>
      </c>
      <c r="BB795" s="165" t="str">
        <f t="shared" si="229"/>
        <v>3年目その他の経費290</v>
      </c>
      <c r="BC795" s="165" t="str">
        <f>IFERROR(+VLOOKUP(BB795,インプットシート!$B:$Z,25,0),"")</f>
        <v/>
      </c>
      <c r="BD795" s="165" t="str">
        <f>IFERROR(+VLOOKUP(BB795,インプットシート!$B:$Z,21,0),"")</f>
        <v/>
      </c>
      <c r="BE795">
        <v>290</v>
      </c>
      <c r="BF795" s="165" t="str">
        <f t="shared" si="230"/>
        <v>3年目参加費収入290</v>
      </c>
      <c r="BG795" s="165" t="str">
        <f>IFERROR(+VLOOKUP(BF795,インプットシート!$B:$Z,25,0),"")</f>
        <v/>
      </c>
      <c r="BH795" s="165" t="str">
        <f>IFERROR(+VLOOKUP(BF795,インプットシート!$B:$Z,21,0),"")</f>
        <v/>
      </c>
      <c r="BI795">
        <v>290</v>
      </c>
      <c r="BJ795" s="165" t="str">
        <f t="shared" si="231"/>
        <v>3年目寄付金・協賛金収入290</v>
      </c>
      <c r="BK795" s="165" t="str">
        <f>IFERROR(+VLOOKUP(BJ795,インプットシート!$B:$Z,25,0),"")</f>
        <v/>
      </c>
      <c r="BL795" s="165" t="str">
        <f>IFERROR(+VLOOKUP(BJ795,インプットシート!$B:$Z,21,0),"")</f>
        <v/>
      </c>
      <c r="BM795">
        <v>290</v>
      </c>
      <c r="BN795" s="165" t="str">
        <f t="shared" si="232"/>
        <v>3年目一般会計繰入金290</v>
      </c>
      <c r="BO795" s="165" t="str">
        <f>IFERROR(+VLOOKUP(BN795,インプットシート!$B:$Z,25,0),"")</f>
        <v/>
      </c>
      <c r="BP795" s="165" t="str">
        <f>IFERROR(+VLOOKUP(BN795,インプットシート!$B:$Z,21,0),"")</f>
        <v/>
      </c>
      <c r="BQ795">
        <v>290</v>
      </c>
      <c r="BR795" s="165" t="str">
        <f t="shared" si="233"/>
        <v>3年目賃金（職員）290</v>
      </c>
      <c r="BS795" s="165" t="str">
        <f>IFERROR(+VLOOKUP(BR795,インプットシート!$B:$Z,25,0),"")</f>
        <v/>
      </c>
      <c r="BT795" s="165" t="str">
        <f>IFERROR(+VLOOKUP(BR795,インプットシート!$B:$Z,21,0),"")</f>
        <v/>
      </c>
    </row>
    <row r="796" spans="1:72">
      <c r="A796">
        <v>291</v>
      </c>
      <c r="B796" s="165" t="str">
        <f t="shared" si="216"/>
        <v>3年目謝金291</v>
      </c>
      <c r="C796" s="165" t="str">
        <f>IFERROR(+VLOOKUP(B796,インプットシート!$B:$Z,25,0),"")</f>
        <v/>
      </c>
      <c r="D796" s="165" t="str">
        <f>IFERROR(+VLOOKUP(B796,インプットシート!$B:$Z,21,0),"")</f>
        <v/>
      </c>
      <c r="E796">
        <v>291</v>
      </c>
      <c r="F796" s="165" t="str">
        <f t="shared" si="217"/>
        <v>3年目旅費291</v>
      </c>
      <c r="G796" s="165" t="str">
        <f>IFERROR(+VLOOKUP(F796,インプットシート!$B:$Z,25,0),"")</f>
        <v/>
      </c>
      <c r="H796" s="165" t="str">
        <f>IFERROR(+VLOOKUP(F796,インプットシート!$B:$Z,21,0),"")</f>
        <v/>
      </c>
      <c r="I796">
        <v>291</v>
      </c>
      <c r="J796" s="165" t="str">
        <f t="shared" si="218"/>
        <v>3年目賃金（アルバイト）291</v>
      </c>
      <c r="K796" s="165" t="str">
        <f>IFERROR(+VLOOKUP(J796,インプットシート!$B:$Z,25,0),"")</f>
        <v/>
      </c>
      <c r="L796" s="165" t="str">
        <f>IFERROR(+VLOOKUP(J796,インプットシート!$B:$Z,21,0),"")</f>
        <v/>
      </c>
      <c r="M796">
        <v>291</v>
      </c>
      <c r="N796" s="165" t="str">
        <f t="shared" si="219"/>
        <v>3年目家賃291</v>
      </c>
      <c r="O796" s="165" t="str">
        <f>IFERROR(+VLOOKUP(N796,インプットシート!$B:$Z,25,0),"")</f>
        <v/>
      </c>
      <c r="P796" s="165" t="str">
        <f>IFERROR(+VLOOKUP(N796,インプットシート!$B:$Z,21,0),"")</f>
        <v/>
      </c>
      <c r="Q796">
        <v>291</v>
      </c>
      <c r="R796" s="165" t="str">
        <f t="shared" si="220"/>
        <v>3年目光熱水費291</v>
      </c>
      <c r="S796" s="165" t="str">
        <f>IFERROR(+VLOOKUP(R796,インプットシート!$B:$Z,25,0),"")</f>
        <v/>
      </c>
      <c r="T796" s="165" t="str">
        <f>IFERROR(+VLOOKUP(R796,インプットシート!$B:$Z,21,0),"")</f>
        <v/>
      </c>
      <c r="U796">
        <v>291</v>
      </c>
      <c r="V796" s="165" t="str">
        <f t="shared" si="221"/>
        <v>3年目備品購入費291</v>
      </c>
      <c r="W796" s="165" t="str">
        <f>IFERROR(+VLOOKUP(V796,インプットシート!$B:$Z,25,0),"")</f>
        <v/>
      </c>
      <c r="X796" s="165" t="str">
        <f>IFERROR(+VLOOKUP(V796,インプットシート!$B:$Z,21,0),"")</f>
        <v/>
      </c>
      <c r="Y796">
        <v>291</v>
      </c>
      <c r="Z796" s="165" t="str">
        <f t="shared" si="222"/>
        <v>3年目消耗品費291</v>
      </c>
      <c r="AA796" s="165" t="str">
        <f>IFERROR(+VLOOKUP(Z796,インプットシート!$B:$Z,25,0),"")</f>
        <v/>
      </c>
      <c r="AB796" s="165" t="str">
        <f>IFERROR(+VLOOKUP(Z796,インプットシート!$B:$Z,21,0),"")</f>
        <v/>
      </c>
      <c r="AC796">
        <v>291</v>
      </c>
      <c r="AD796" s="165" t="str">
        <f t="shared" si="223"/>
        <v>3年目借料損料291</v>
      </c>
      <c r="AE796" s="165" t="str">
        <f>IFERROR(+VLOOKUP(AD796,インプットシート!$B:$Z,25,0),"")</f>
        <v/>
      </c>
      <c r="AF796" s="165" t="str">
        <f>IFERROR(+VLOOKUP(AD796,インプットシート!$B:$Z,21,0),"")</f>
        <v/>
      </c>
      <c r="AG796">
        <v>291</v>
      </c>
      <c r="AH796" s="165" t="str">
        <f t="shared" si="224"/>
        <v>3年目印刷製本費291</v>
      </c>
      <c r="AI796" s="165" t="str">
        <f>IFERROR(+VLOOKUP(AH796,インプットシート!$B:$Z,25,0),"")</f>
        <v/>
      </c>
      <c r="AJ796" s="165" t="str">
        <f>IFERROR(+VLOOKUP(AH796,インプットシート!$B:$Z,21,0),"")</f>
        <v/>
      </c>
      <c r="AK796">
        <v>291</v>
      </c>
      <c r="AL796" s="165" t="str">
        <f t="shared" si="225"/>
        <v>3年目通信運搬費291</v>
      </c>
      <c r="AM796" s="165" t="str">
        <f>IFERROR(+VLOOKUP(AL796,インプットシート!$B:$Z,25,0),"")</f>
        <v/>
      </c>
      <c r="AN796" s="165" t="str">
        <f>IFERROR(+VLOOKUP(AL796,インプットシート!$B:$Z,21,0),"")</f>
        <v/>
      </c>
      <c r="AO796">
        <v>291</v>
      </c>
      <c r="AP796" s="165" t="str">
        <f t="shared" si="226"/>
        <v>3年目委託費291</v>
      </c>
      <c r="AQ796" s="165" t="str">
        <f>IFERROR(+VLOOKUP(AP796,インプットシート!$B:$Z,25,0),"")</f>
        <v/>
      </c>
      <c r="AR796" s="165" t="str">
        <f>IFERROR(+VLOOKUP(AP796,インプットシート!$B:$Z,21,0),"")</f>
        <v/>
      </c>
      <c r="AS796">
        <v>291</v>
      </c>
      <c r="AT796" s="165" t="str">
        <f t="shared" si="227"/>
        <v>3年目雑役務費291</v>
      </c>
      <c r="AU796" s="165" t="str">
        <f>IFERROR(+VLOOKUP(AT796,インプットシート!$B:$Z,25,0),"")</f>
        <v/>
      </c>
      <c r="AV796" s="165" t="str">
        <f>IFERROR(+VLOOKUP(AT796,インプットシート!$B:$Z,21,0),"")</f>
        <v/>
      </c>
      <c r="AW796">
        <v>291</v>
      </c>
      <c r="AX796" s="165" t="str">
        <f t="shared" si="228"/>
        <v>3年目保険料291</v>
      </c>
      <c r="AY796" s="165" t="str">
        <f>IFERROR(+VLOOKUP(AX796,インプットシート!$B:$Z,25,0),"")</f>
        <v/>
      </c>
      <c r="AZ796" s="165" t="str">
        <f>IFERROR(+VLOOKUP(AX796,インプットシート!$B:$Z,21,0),"")</f>
        <v/>
      </c>
      <c r="BA796">
        <v>291</v>
      </c>
      <c r="BB796" s="165" t="str">
        <f t="shared" si="229"/>
        <v>3年目その他の経費291</v>
      </c>
      <c r="BC796" s="165" t="str">
        <f>IFERROR(+VLOOKUP(BB796,インプットシート!$B:$Z,25,0),"")</f>
        <v/>
      </c>
      <c r="BD796" s="165" t="str">
        <f>IFERROR(+VLOOKUP(BB796,インプットシート!$B:$Z,21,0),"")</f>
        <v/>
      </c>
      <c r="BE796">
        <v>291</v>
      </c>
      <c r="BF796" s="165" t="str">
        <f t="shared" si="230"/>
        <v>3年目参加費収入291</v>
      </c>
      <c r="BG796" s="165" t="str">
        <f>IFERROR(+VLOOKUP(BF796,インプットシート!$B:$Z,25,0),"")</f>
        <v/>
      </c>
      <c r="BH796" s="165" t="str">
        <f>IFERROR(+VLOOKUP(BF796,インプットシート!$B:$Z,21,0),"")</f>
        <v/>
      </c>
      <c r="BI796">
        <v>291</v>
      </c>
      <c r="BJ796" s="165" t="str">
        <f t="shared" si="231"/>
        <v>3年目寄付金・協賛金収入291</v>
      </c>
      <c r="BK796" s="165" t="str">
        <f>IFERROR(+VLOOKUP(BJ796,インプットシート!$B:$Z,25,0),"")</f>
        <v/>
      </c>
      <c r="BL796" s="165" t="str">
        <f>IFERROR(+VLOOKUP(BJ796,インプットシート!$B:$Z,21,0),"")</f>
        <v/>
      </c>
      <c r="BM796">
        <v>291</v>
      </c>
      <c r="BN796" s="165" t="str">
        <f t="shared" si="232"/>
        <v>3年目一般会計繰入金291</v>
      </c>
      <c r="BO796" s="165" t="str">
        <f>IFERROR(+VLOOKUP(BN796,インプットシート!$B:$Z,25,0),"")</f>
        <v/>
      </c>
      <c r="BP796" s="165" t="str">
        <f>IFERROR(+VLOOKUP(BN796,インプットシート!$B:$Z,21,0),"")</f>
        <v/>
      </c>
      <c r="BQ796">
        <v>291</v>
      </c>
      <c r="BR796" s="165" t="str">
        <f t="shared" si="233"/>
        <v>3年目賃金（職員）291</v>
      </c>
      <c r="BS796" s="165" t="str">
        <f>IFERROR(+VLOOKUP(BR796,インプットシート!$B:$Z,25,0),"")</f>
        <v/>
      </c>
      <c r="BT796" s="165" t="str">
        <f>IFERROR(+VLOOKUP(BR796,インプットシート!$B:$Z,21,0),"")</f>
        <v/>
      </c>
    </row>
    <row r="797" spans="1:72">
      <c r="A797">
        <v>292</v>
      </c>
      <c r="B797" s="165" t="str">
        <f t="shared" si="216"/>
        <v>3年目謝金292</v>
      </c>
      <c r="C797" s="165" t="str">
        <f>IFERROR(+VLOOKUP(B797,インプットシート!$B:$Z,25,0),"")</f>
        <v/>
      </c>
      <c r="D797" s="165" t="str">
        <f>IFERROR(+VLOOKUP(B797,インプットシート!$B:$Z,21,0),"")</f>
        <v/>
      </c>
      <c r="E797">
        <v>292</v>
      </c>
      <c r="F797" s="165" t="str">
        <f t="shared" si="217"/>
        <v>3年目旅費292</v>
      </c>
      <c r="G797" s="165" t="str">
        <f>IFERROR(+VLOOKUP(F797,インプットシート!$B:$Z,25,0),"")</f>
        <v/>
      </c>
      <c r="H797" s="165" t="str">
        <f>IFERROR(+VLOOKUP(F797,インプットシート!$B:$Z,21,0),"")</f>
        <v/>
      </c>
      <c r="I797">
        <v>292</v>
      </c>
      <c r="J797" s="165" t="str">
        <f t="shared" si="218"/>
        <v>3年目賃金（アルバイト）292</v>
      </c>
      <c r="K797" s="165" t="str">
        <f>IFERROR(+VLOOKUP(J797,インプットシート!$B:$Z,25,0),"")</f>
        <v/>
      </c>
      <c r="L797" s="165" t="str">
        <f>IFERROR(+VLOOKUP(J797,インプットシート!$B:$Z,21,0),"")</f>
        <v/>
      </c>
      <c r="M797">
        <v>292</v>
      </c>
      <c r="N797" s="165" t="str">
        <f t="shared" si="219"/>
        <v>3年目家賃292</v>
      </c>
      <c r="O797" s="165" t="str">
        <f>IFERROR(+VLOOKUP(N797,インプットシート!$B:$Z,25,0),"")</f>
        <v/>
      </c>
      <c r="P797" s="165" t="str">
        <f>IFERROR(+VLOOKUP(N797,インプットシート!$B:$Z,21,0),"")</f>
        <v/>
      </c>
      <c r="Q797">
        <v>292</v>
      </c>
      <c r="R797" s="165" t="str">
        <f t="shared" si="220"/>
        <v>3年目光熱水費292</v>
      </c>
      <c r="S797" s="165" t="str">
        <f>IFERROR(+VLOOKUP(R797,インプットシート!$B:$Z,25,0),"")</f>
        <v/>
      </c>
      <c r="T797" s="165" t="str">
        <f>IFERROR(+VLOOKUP(R797,インプットシート!$B:$Z,21,0),"")</f>
        <v/>
      </c>
      <c r="U797">
        <v>292</v>
      </c>
      <c r="V797" s="165" t="str">
        <f t="shared" si="221"/>
        <v>3年目備品購入費292</v>
      </c>
      <c r="W797" s="165" t="str">
        <f>IFERROR(+VLOOKUP(V797,インプットシート!$B:$Z,25,0),"")</f>
        <v/>
      </c>
      <c r="X797" s="165" t="str">
        <f>IFERROR(+VLOOKUP(V797,インプットシート!$B:$Z,21,0),"")</f>
        <v/>
      </c>
      <c r="Y797">
        <v>292</v>
      </c>
      <c r="Z797" s="165" t="str">
        <f t="shared" si="222"/>
        <v>3年目消耗品費292</v>
      </c>
      <c r="AA797" s="165" t="str">
        <f>IFERROR(+VLOOKUP(Z797,インプットシート!$B:$Z,25,0),"")</f>
        <v/>
      </c>
      <c r="AB797" s="165" t="str">
        <f>IFERROR(+VLOOKUP(Z797,インプットシート!$B:$Z,21,0),"")</f>
        <v/>
      </c>
      <c r="AC797">
        <v>292</v>
      </c>
      <c r="AD797" s="165" t="str">
        <f t="shared" si="223"/>
        <v>3年目借料損料292</v>
      </c>
      <c r="AE797" s="165" t="str">
        <f>IFERROR(+VLOOKUP(AD797,インプットシート!$B:$Z,25,0),"")</f>
        <v/>
      </c>
      <c r="AF797" s="165" t="str">
        <f>IFERROR(+VLOOKUP(AD797,インプットシート!$B:$Z,21,0),"")</f>
        <v/>
      </c>
      <c r="AG797">
        <v>292</v>
      </c>
      <c r="AH797" s="165" t="str">
        <f t="shared" si="224"/>
        <v>3年目印刷製本費292</v>
      </c>
      <c r="AI797" s="165" t="str">
        <f>IFERROR(+VLOOKUP(AH797,インプットシート!$B:$Z,25,0),"")</f>
        <v/>
      </c>
      <c r="AJ797" s="165" t="str">
        <f>IFERROR(+VLOOKUP(AH797,インプットシート!$B:$Z,21,0),"")</f>
        <v/>
      </c>
      <c r="AK797">
        <v>292</v>
      </c>
      <c r="AL797" s="165" t="str">
        <f t="shared" si="225"/>
        <v>3年目通信運搬費292</v>
      </c>
      <c r="AM797" s="165" t="str">
        <f>IFERROR(+VLOOKUP(AL797,インプットシート!$B:$Z,25,0),"")</f>
        <v/>
      </c>
      <c r="AN797" s="165" t="str">
        <f>IFERROR(+VLOOKUP(AL797,インプットシート!$B:$Z,21,0),"")</f>
        <v/>
      </c>
      <c r="AO797">
        <v>292</v>
      </c>
      <c r="AP797" s="165" t="str">
        <f t="shared" si="226"/>
        <v>3年目委託費292</v>
      </c>
      <c r="AQ797" s="165" t="str">
        <f>IFERROR(+VLOOKUP(AP797,インプットシート!$B:$Z,25,0),"")</f>
        <v/>
      </c>
      <c r="AR797" s="165" t="str">
        <f>IFERROR(+VLOOKUP(AP797,インプットシート!$B:$Z,21,0),"")</f>
        <v/>
      </c>
      <c r="AS797">
        <v>292</v>
      </c>
      <c r="AT797" s="165" t="str">
        <f t="shared" si="227"/>
        <v>3年目雑役務費292</v>
      </c>
      <c r="AU797" s="165" t="str">
        <f>IFERROR(+VLOOKUP(AT797,インプットシート!$B:$Z,25,0),"")</f>
        <v/>
      </c>
      <c r="AV797" s="165" t="str">
        <f>IFERROR(+VLOOKUP(AT797,インプットシート!$B:$Z,21,0),"")</f>
        <v/>
      </c>
      <c r="AW797">
        <v>292</v>
      </c>
      <c r="AX797" s="165" t="str">
        <f t="shared" si="228"/>
        <v>3年目保険料292</v>
      </c>
      <c r="AY797" s="165" t="str">
        <f>IFERROR(+VLOOKUP(AX797,インプットシート!$B:$Z,25,0),"")</f>
        <v/>
      </c>
      <c r="AZ797" s="165" t="str">
        <f>IFERROR(+VLOOKUP(AX797,インプットシート!$B:$Z,21,0),"")</f>
        <v/>
      </c>
      <c r="BA797">
        <v>292</v>
      </c>
      <c r="BB797" s="165" t="str">
        <f t="shared" si="229"/>
        <v>3年目その他の経費292</v>
      </c>
      <c r="BC797" s="165" t="str">
        <f>IFERROR(+VLOOKUP(BB797,インプットシート!$B:$Z,25,0),"")</f>
        <v/>
      </c>
      <c r="BD797" s="165" t="str">
        <f>IFERROR(+VLOOKUP(BB797,インプットシート!$B:$Z,21,0),"")</f>
        <v/>
      </c>
      <c r="BE797">
        <v>292</v>
      </c>
      <c r="BF797" s="165" t="str">
        <f t="shared" si="230"/>
        <v>3年目参加費収入292</v>
      </c>
      <c r="BG797" s="165" t="str">
        <f>IFERROR(+VLOOKUP(BF797,インプットシート!$B:$Z,25,0),"")</f>
        <v/>
      </c>
      <c r="BH797" s="165" t="str">
        <f>IFERROR(+VLOOKUP(BF797,インプットシート!$B:$Z,21,0),"")</f>
        <v/>
      </c>
      <c r="BI797">
        <v>292</v>
      </c>
      <c r="BJ797" s="165" t="str">
        <f t="shared" si="231"/>
        <v>3年目寄付金・協賛金収入292</v>
      </c>
      <c r="BK797" s="165" t="str">
        <f>IFERROR(+VLOOKUP(BJ797,インプットシート!$B:$Z,25,0),"")</f>
        <v/>
      </c>
      <c r="BL797" s="165" t="str">
        <f>IFERROR(+VLOOKUP(BJ797,インプットシート!$B:$Z,21,0),"")</f>
        <v/>
      </c>
      <c r="BM797">
        <v>292</v>
      </c>
      <c r="BN797" s="165" t="str">
        <f t="shared" si="232"/>
        <v>3年目一般会計繰入金292</v>
      </c>
      <c r="BO797" s="165" t="str">
        <f>IFERROR(+VLOOKUP(BN797,インプットシート!$B:$Z,25,0),"")</f>
        <v/>
      </c>
      <c r="BP797" s="165" t="str">
        <f>IFERROR(+VLOOKUP(BN797,インプットシート!$B:$Z,21,0),"")</f>
        <v/>
      </c>
      <c r="BQ797">
        <v>292</v>
      </c>
      <c r="BR797" s="165" t="str">
        <f t="shared" si="233"/>
        <v>3年目賃金（職員）292</v>
      </c>
      <c r="BS797" s="165" t="str">
        <f>IFERROR(+VLOOKUP(BR797,インプットシート!$B:$Z,25,0),"")</f>
        <v/>
      </c>
      <c r="BT797" s="165" t="str">
        <f>IFERROR(+VLOOKUP(BR797,インプットシート!$B:$Z,21,0),"")</f>
        <v/>
      </c>
    </row>
    <row r="798" spans="1:72">
      <c r="A798">
        <v>293</v>
      </c>
      <c r="B798" s="165" t="str">
        <f t="shared" si="216"/>
        <v>3年目謝金293</v>
      </c>
      <c r="C798" s="165" t="str">
        <f>IFERROR(+VLOOKUP(B798,インプットシート!$B:$Z,25,0),"")</f>
        <v/>
      </c>
      <c r="D798" s="165" t="str">
        <f>IFERROR(+VLOOKUP(B798,インプットシート!$B:$Z,21,0),"")</f>
        <v/>
      </c>
      <c r="E798">
        <v>293</v>
      </c>
      <c r="F798" s="165" t="str">
        <f t="shared" si="217"/>
        <v>3年目旅費293</v>
      </c>
      <c r="G798" s="165" t="str">
        <f>IFERROR(+VLOOKUP(F798,インプットシート!$B:$Z,25,0),"")</f>
        <v/>
      </c>
      <c r="H798" s="165" t="str">
        <f>IFERROR(+VLOOKUP(F798,インプットシート!$B:$Z,21,0),"")</f>
        <v/>
      </c>
      <c r="I798">
        <v>293</v>
      </c>
      <c r="J798" s="165" t="str">
        <f t="shared" si="218"/>
        <v>3年目賃金（アルバイト）293</v>
      </c>
      <c r="K798" s="165" t="str">
        <f>IFERROR(+VLOOKUP(J798,インプットシート!$B:$Z,25,0),"")</f>
        <v/>
      </c>
      <c r="L798" s="165" t="str">
        <f>IFERROR(+VLOOKUP(J798,インプットシート!$B:$Z,21,0),"")</f>
        <v/>
      </c>
      <c r="M798">
        <v>293</v>
      </c>
      <c r="N798" s="165" t="str">
        <f t="shared" si="219"/>
        <v>3年目家賃293</v>
      </c>
      <c r="O798" s="165" t="str">
        <f>IFERROR(+VLOOKUP(N798,インプットシート!$B:$Z,25,0),"")</f>
        <v/>
      </c>
      <c r="P798" s="165" t="str">
        <f>IFERROR(+VLOOKUP(N798,インプットシート!$B:$Z,21,0),"")</f>
        <v/>
      </c>
      <c r="Q798">
        <v>293</v>
      </c>
      <c r="R798" s="165" t="str">
        <f t="shared" si="220"/>
        <v>3年目光熱水費293</v>
      </c>
      <c r="S798" s="165" t="str">
        <f>IFERROR(+VLOOKUP(R798,インプットシート!$B:$Z,25,0),"")</f>
        <v/>
      </c>
      <c r="T798" s="165" t="str">
        <f>IFERROR(+VLOOKUP(R798,インプットシート!$B:$Z,21,0),"")</f>
        <v/>
      </c>
      <c r="U798">
        <v>293</v>
      </c>
      <c r="V798" s="165" t="str">
        <f t="shared" si="221"/>
        <v>3年目備品購入費293</v>
      </c>
      <c r="W798" s="165" t="str">
        <f>IFERROR(+VLOOKUP(V798,インプットシート!$B:$Z,25,0),"")</f>
        <v/>
      </c>
      <c r="X798" s="165" t="str">
        <f>IFERROR(+VLOOKUP(V798,インプットシート!$B:$Z,21,0),"")</f>
        <v/>
      </c>
      <c r="Y798">
        <v>293</v>
      </c>
      <c r="Z798" s="165" t="str">
        <f t="shared" si="222"/>
        <v>3年目消耗品費293</v>
      </c>
      <c r="AA798" s="165" t="str">
        <f>IFERROR(+VLOOKUP(Z798,インプットシート!$B:$Z,25,0),"")</f>
        <v/>
      </c>
      <c r="AB798" s="165" t="str">
        <f>IFERROR(+VLOOKUP(Z798,インプットシート!$B:$Z,21,0),"")</f>
        <v/>
      </c>
      <c r="AC798">
        <v>293</v>
      </c>
      <c r="AD798" s="165" t="str">
        <f t="shared" si="223"/>
        <v>3年目借料損料293</v>
      </c>
      <c r="AE798" s="165" t="str">
        <f>IFERROR(+VLOOKUP(AD798,インプットシート!$B:$Z,25,0),"")</f>
        <v/>
      </c>
      <c r="AF798" s="165" t="str">
        <f>IFERROR(+VLOOKUP(AD798,インプットシート!$B:$Z,21,0),"")</f>
        <v/>
      </c>
      <c r="AG798">
        <v>293</v>
      </c>
      <c r="AH798" s="165" t="str">
        <f t="shared" si="224"/>
        <v>3年目印刷製本費293</v>
      </c>
      <c r="AI798" s="165" t="str">
        <f>IFERROR(+VLOOKUP(AH798,インプットシート!$B:$Z,25,0),"")</f>
        <v/>
      </c>
      <c r="AJ798" s="165" t="str">
        <f>IFERROR(+VLOOKUP(AH798,インプットシート!$B:$Z,21,0),"")</f>
        <v/>
      </c>
      <c r="AK798">
        <v>293</v>
      </c>
      <c r="AL798" s="165" t="str">
        <f t="shared" si="225"/>
        <v>3年目通信運搬費293</v>
      </c>
      <c r="AM798" s="165" t="str">
        <f>IFERROR(+VLOOKUP(AL798,インプットシート!$B:$Z,25,0),"")</f>
        <v/>
      </c>
      <c r="AN798" s="165" t="str">
        <f>IFERROR(+VLOOKUP(AL798,インプットシート!$B:$Z,21,0),"")</f>
        <v/>
      </c>
      <c r="AO798">
        <v>293</v>
      </c>
      <c r="AP798" s="165" t="str">
        <f t="shared" si="226"/>
        <v>3年目委託費293</v>
      </c>
      <c r="AQ798" s="165" t="str">
        <f>IFERROR(+VLOOKUP(AP798,インプットシート!$B:$Z,25,0),"")</f>
        <v/>
      </c>
      <c r="AR798" s="165" t="str">
        <f>IFERROR(+VLOOKUP(AP798,インプットシート!$B:$Z,21,0),"")</f>
        <v/>
      </c>
      <c r="AS798">
        <v>293</v>
      </c>
      <c r="AT798" s="165" t="str">
        <f t="shared" si="227"/>
        <v>3年目雑役務費293</v>
      </c>
      <c r="AU798" s="165" t="str">
        <f>IFERROR(+VLOOKUP(AT798,インプットシート!$B:$Z,25,0),"")</f>
        <v/>
      </c>
      <c r="AV798" s="165" t="str">
        <f>IFERROR(+VLOOKUP(AT798,インプットシート!$B:$Z,21,0),"")</f>
        <v/>
      </c>
      <c r="AW798">
        <v>293</v>
      </c>
      <c r="AX798" s="165" t="str">
        <f t="shared" si="228"/>
        <v>3年目保険料293</v>
      </c>
      <c r="AY798" s="165" t="str">
        <f>IFERROR(+VLOOKUP(AX798,インプットシート!$B:$Z,25,0),"")</f>
        <v/>
      </c>
      <c r="AZ798" s="165" t="str">
        <f>IFERROR(+VLOOKUP(AX798,インプットシート!$B:$Z,21,0),"")</f>
        <v/>
      </c>
      <c r="BA798">
        <v>293</v>
      </c>
      <c r="BB798" s="165" t="str">
        <f t="shared" si="229"/>
        <v>3年目その他の経費293</v>
      </c>
      <c r="BC798" s="165" t="str">
        <f>IFERROR(+VLOOKUP(BB798,インプットシート!$B:$Z,25,0),"")</f>
        <v/>
      </c>
      <c r="BD798" s="165" t="str">
        <f>IFERROR(+VLOOKUP(BB798,インプットシート!$B:$Z,21,0),"")</f>
        <v/>
      </c>
      <c r="BE798">
        <v>293</v>
      </c>
      <c r="BF798" s="165" t="str">
        <f t="shared" si="230"/>
        <v>3年目参加費収入293</v>
      </c>
      <c r="BG798" s="165" t="str">
        <f>IFERROR(+VLOOKUP(BF798,インプットシート!$B:$Z,25,0),"")</f>
        <v/>
      </c>
      <c r="BH798" s="165" t="str">
        <f>IFERROR(+VLOOKUP(BF798,インプットシート!$B:$Z,21,0),"")</f>
        <v/>
      </c>
      <c r="BI798">
        <v>293</v>
      </c>
      <c r="BJ798" s="165" t="str">
        <f t="shared" si="231"/>
        <v>3年目寄付金・協賛金収入293</v>
      </c>
      <c r="BK798" s="165" t="str">
        <f>IFERROR(+VLOOKUP(BJ798,インプットシート!$B:$Z,25,0),"")</f>
        <v/>
      </c>
      <c r="BL798" s="165" t="str">
        <f>IFERROR(+VLOOKUP(BJ798,インプットシート!$B:$Z,21,0),"")</f>
        <v/>
      </c>
      <c r="BM798">
        <v>293</v>
      </c>
      <c r="BN798" s="165" t="str">
        <f t="shared" si="232"/>
        <v>3年目一般会計繰入金293</v>
      </c>
      <c r="BO798" s="165" t="str">
        <f>IFERROR(+VLOOKUP(BN798,インプットシート!$B:$Z,25,0),"")</f>
        <v/>
      </c>
      <c r="BP798" s="165" t="str">
        <f>IFERROR(+VLOOKUP(BN798,インプットシート!$B:$Z,21,0),"")</f>
        <v/>
      </c>
      <c r="BQ798">
        <v>293</v>
      </c>
      <c r="BR798" s="165" t="str">
        <f t="shared" si="233"/>
        <v>3年目賃金（職員）293</v>
      </c>
      <c r="BS798" s="165" t="str">
        <f>IFERROR(+VLOOKUP(BR798,インプットシート!$B:$Z,25,0),"")</f>
        <v/>
      </c>
      <c r="BT798" s="165" t="str">
        <f>IFERROR(+VLOOKUP(BR798,インプットシート!$B:$Z,21,0),"")</f>
        <v/>
      </c>
    </row>
    <row r="799" spans="1:72">
      <c r="A799">
        <v>294</v>
      </c>
      <c r="B799" s="165" t="str">
        <f t="shared" si="216"/>
        <v>3年目謝金294</v>
      </c>
      <c r="C799" s="165" t="str">
        <f>IFERROR(+VLOOKUP(B799,インプットシート!$B:$Z,25,0),"")</f>
        <v/>
      </c>
      <c r="D799" s="165" t="str">
        <f>IFERROR(+VLOOKUP(B799,インプットシート!$B:$Z,21,0),"")</f>
        <v/>
      </c>
      <c r="E799">
        <v>294</v>
      </c>
      <c r="F799" s="165" t="str">
        <f t="shared" si="217"/>
        <v>3年目旅費294</v>
      </c>
      <c r="G799" s="165" t="str">
        <f>IFERROR(+VLOOKUP(F799,インプットシート!$B:$Z,25,0),"")</f>
        <v/>
      </c>
      <c r="H799" s="165" t="str">
        <f>IFERROR(+VLOOKUP(F799,インプットシート!$B:$Z,21,0),"")</f>
        <v/>
      </c>
      <c r="I799">
        <v>294</v>
      </c>
      <c r="J799" s="165" t="str">
        <f t="shared" si="218"/>
        <v>3年目賃金（アルバイト）294</v>
      </c>
      <c r="K799" s="165" t="str">
        <f>IFERROR(+VLOOKUP(J799,インプットシート!$B:$Z,25,0),"")</f>
        <v/>
      </c>
      <c r="L799" s="165" t="str">
        <f>IFERROR(+VLOOKUP(J799,インプットシート!$B:$Z,21,0),"")</f>
        <v/>
      </c>
      <c r="M799">
        <v>294</v>
      </c>
      <c r="N799" s="165" t="str">
        <f t="shared" si="219"/>
        <v>3年目家賃294</v>
      </c>
      <c r="O799" s="165" t="str">
        <f>IFERROR(+VLOOKUP(N799,インプットシート!$B:$Z,25,0),"")</f>
        <v/>
      </c>
      <c r="P799" s="165" t="str">
        <f>IFERROR(+VLOOKUP(N799,インプットシート!$B:$Z,21,0),"")</f>
        <v/>
      </c>
      <c r="Q799">
        <v>294</v>
      </c>
      <c r="R799" s="165" t="str">
        <f t="shared" si="220"/>
        <v>3年目光熱水費294</v>
      </c>
      <c r="S799" s="165" t="str">
        <f>IFERROR(+VLOOKUP(R799,インプットシート!$B:$Z,25,0),"")</f>
        <v/>
      </c>
      <c r="T799" s="165" t="str">
        <f>IFERROR(+VLOOKUP(R799,インプットシート!$B:$Z,21,0),"")</f>
        <v/>
      </c>
      <c r="U799">
        <v>294</v>
      </c>
      <c r="V799" s="165" t="str">
        <f t="shared" si="221"/>
        <v>3年目備品購入費294</v>
      </c>
      <c r="W799" s="165" t="str">
        <f>IFERROR(+VLOOKUP(V799,インプットシート!$B:$Z,25,0),"")</f>
        <v/>
      </c>
      <c r="X799" s="165" t="str">
        <f>IFERROR(+VLOOKUP(V799,インプットシート!$B:$Z,21,0),"")</f>
        <v/>
      </c>
      <c r="Y799">
        <v>294</v>
      </c>
      <c r="Z799" s="165" t="str">
        <f t="shared" si="222"/>
        <v>3年目消耗品費294</v>
      </c>
      <c r="AA799" s="165" t="str">
        <f>IFERROR(+VLOOKUP(Z799,インプットシート!$B:$Z,25,0),"")</f>
        <v/>
      </c>
      <c r="AB799" s="165" t="str">
        <f>IFERROR(+VLOOKUP(Z799,インプットシート!$B:$Z,21,0),"")</f>
        <v/>
      </c>
      <c r="AC799">
        <v>294</v>
      </c>
      <c r="AD799" s="165" t="str">
        <f t="shared" si="223"/>
        <v>3年目借料損料294</v>
      </c>
      <c r="AE799" s="165" t="str">
        <f>IFERROR(+VLOOKUP(AD799,インプットシート!$B:$Z,25,0),"")</f>
        <v/>
      </c>
      <c r="AF799" s="165" t="str">
        <f>IFERROR(+VLOOKUP(AD799,インプットシート!$B:$Z,21,0),"")</f>
        <v/>
      </c>
      <c r="AG799">
        <v>294</v>
      </c>
      <c r="AH799" s="165" t="str">
        <f t="shared" si="224"/>
        <v>3年目印刷製本費294</v>
      </c>
      <c r="AI799" s="165" t="str">
        <f>IFERROR(+VLOOKUP(AH799,インプットシート!$B:$Z,25,0),"")</f>
        <v/>
      </c>
      <c r="AJ799" s="165" t="str">
        <f>IFERROR(+VLOOKUP(AH799,インプットシート!$B:$Z,21,0),"")</f>
        <v/>
      </c>
      <c r="AK799">
        <v>294</v>
      </c>
      <c r="AL799" s="165" t="str">
        <f t="shared" si="225"/>
        <v>3年目通信運搬費294</v>
      </c>
      <c r="AM799" s="165" t="str">
        <f>IFERROR(+VLOOKUP(AL799,インプットシート!$B:$Z,25,0),"")</f>
        <v/>
      </c>
      <c r="AN799" s="165" t="str">
        <f>IFERROR(+VLOOKUP(AL799,インプットシート!$B:$Z,21,0),"")</f>
        <v/>
      </c>
      <c r="AO799">
        <v>294</v>
      </c>
      <c r="AP799" s="165" t="str">
        <f t="shared" si="226"/>
        <v>3年目委託費294</v>
      </c>
      <c r="AQ799" s="165" t="str">
        <f>IFERROR(+VLOOKUP(AP799,インプットシート!$B:$Z,25,0),"")</f>
        <v/>
      </c>
      <c r="AR799" s="165" t="str">
        <f>IFERROR(+VLOOKUP(AP799,インプットシート!$B:$Z,21,0),"")</f>
        <v/>
      </c>
      <c r="AS799">
        <v>294</v>
      </c>
      <c r="AT799" s="165" t="str">
        <f t="shared" si="227"/>
        <v>3年目雑役務費294</v>
      </c>
      <c r="AU799" s="165" t="str">
        <f>IFERROR(+VLOOKUP(AT799,インプットシート!$B:$Z,25,0),"")</f>
        <v/>
      </c>
      <c r="AV799" s="165" t="str">
        <f>IFERROR(+VLOOKUP(AT799,インプットシート!$B:$Z,21,0),"")</f>
        <v/>
      </c>
      <c r="AW799">
        <v>294</v>
      </c>
      <c r="AX799" s="165" t="str">
        <f t="shared" si="228"/>
        <v>3年目保険料294</v>
      </c>
      <c r="AY799" s="165" t="str">
        <f>IFERROR(+VLOOKUP(AX799,インプットシート!$B:$Z,25,0),"")</f>
        <v/>
      </c>
      <c r="AZ799" s="165" t="str">
        <f>IFERROR(+VLOOKUP(AX799,インプットシート!$B:$Z,21,0),"")</f>
        <v/>
      </c>
      <c r="BA799">
        <v>294</v>
      </c>
      <c r="BB799" s="165" t="str">
        <f t="shared" si="229"/>
        <v>3年目その他の経費294</v>
      </c>
      <c r="BC799" s="165" t="str">
        <f>IFERROR(+VLOOKUP(BB799,インプットシート!$B:$Z,25,0),"")</f>
        <v/>
      </c>
      <c r="BD799" s="165" t="str">
        <f>IFERROR(+VLOOKUP(BB799,インプットシート!$B:$Z,21,0),"")</f>
        <v/>
      </c>
      <c r="BE799">
        <v>294</v>
      </c>
      <c r="BF799" s="165" t="str">
        <f t="shared" si="230"/>
        <v>3年目参加費収入294</v>
      </c>
      <c r="BG799" s="165" t="str">
        <f>IFERROR(+VLOOKUP(BF799,インプットシート!$B:$Z,25,0),"")</f>
        <v/>
      </c>
      <c r="BH799" s="165" t="str">
        <f>IFERROR(+VLOOKUP(BF799,インプットシート!$B:$Z,21,0),"")</f>
        <v/>
      </c>
      <c r="BI799">
        <v>294</v>
      </c>
      <c r="BJ799" s="165" t="str">
        <f t="shared" si="231"/>
        <v>3年目寄付金・協賛金収入294</v>
      </c>
      <c r="BK799" s="165" t="str">
        <f>IFERROR(+VLOOKUP(BJ799,インプットシート!$B:$Z,25,0),"")</f>
        <v/>
      </c>
      <c r="BL799" s="165" t="str">
        <f>IFERROR(+VLOOKUP(BJ799,インプットシート!$B:$Z,21,0),"")</f>
        <v/>
      </c>
      <c r="BM799">
        <v>294</v>
      </c>
      <c r="BN799" s="165" t="str">
        <f t="shared" si="232"/>
        <v>3年目一般会計繰入金294</v>
      </c>
      <c r="BO799" s="165" t="str">
        <f>IFERROR(+VLOOKUP(BN799,インプットシート!$B:$Z,25,0),"")</f>
        <v/>
      </c>
      <c r="BP799" s="165" t="str">
        <f>IFERROR(+VLOOKUP(BN799,インプットシート!$B:$Z,21,0),"")</f>
        <v/>
      </c>
      <c r="BQ799">
        <v>294</v>
      </c>
      <c r="BR799" s="165" t="str">
        <f t="shared" si="233"/>
        <v>3年目賃金（職員）294</v>
      </c>
      <c r="BS799" s="165" t="str">
        <f>IFERROR(+VLOOKUP(BR799,インプットシート!$B:$Z,25,0),"")</f>
        <v/>
      </c>
      <c r="BT799" s="165" t="str">
        <f>IFERROR(+VLOOKUP(BR799,インプットシート!$B:$Z,21,0),"")</f>
        <v/>
      </c>
    </row>
    <row r="800" spans="1:72">
      <c r="A800">
        <v>295</v>
      </c>
      <c r="B800" s="165" t="str">
        <f t="shared" si="216"/>
        <v>3年目謝金295</v>
      </c>
      <c r="C800" s="165" t="str">
        <f>IFERROR(+VLOOKUP(B800,インプットシート!$B:$Z,25,0),"")</f>
        <v/>
      </c>
      <c r="D800" s="165" t="str">
        <f>IFERROR(+VLOOKUP(B800,インプットシート!$B:$Z,21,0),"")</f>
        <v/>
      </c>
      <c r="E800">
        <v>295</v>
      </c>
      <c r="F800" s="165" t="str">
        <f t="shared" si="217"/>
        <v>3年目旅費295</v>
      </c>
      <c r="G800" s="165" t="str">
        <f>IFERROR(+VLOOKUP(F800,インプットシート!$B:$Z,25,0),"")</f>
        <v/>
      </c>
      <c r="H800" s="165" t="str">
        <f>IFERROR(+VLOOKUP(F800,インプットシート!$B:$Z,21,0),"")</f>
        <v/>
      </c>
      <c r="I800">
        <v>295</v>
      </c>
      <c r="J800" s="165" t="str">
        <f t="shared" si="218"/>
        <v>3年目賃金（アルバイト）295</v>
      </c>
      <c r="K800" s="165" t="str">
        <f>IFERROR(+VLOOKUP(J800,インプットシート!$B:$Z,25,0),"")</f>
        <v/>
      </c>
      <c r="L800" s="165" t="str">
        <f>IFERROR(+VLOOKUP(J800,インプットシート!$B:$Z,21,0),"")</f>
        <v/>
      </c>
      <c r="M800">
        <v>295</v>
      </c>
      <c r="N800" s="165" t="str">
        <f t="shared" si="219"/>
        <v>3年目家賃295</v>
      </c>
      <c r="O800" s="165" t="str">
        <f>IFERROR(+VLOOKUP(N800,インプットシート!$B:$Z,25,0),"")</f>
        <v/>
      </c>
      <c r="P800" s="165" t="str">
        <f>IFERROR(+VLOOKUP(N800,インプットシート!$B:$Z,21,0),"")</f>
        <v/>
      </c>
      <c r="Q800">
        <v>295</v>
      </c>
      <c r="R800" s="165" t="str">
        <f t="shared" si="220"/>
        <v>3年目光熱水費295</v>
      </c>
      <c r="S800" s="165" t="str">
        <f>IFERROR(+VLOOKUP(R800,インプットシート!$B:$Z,25,0),"")</f>
        <v/>
      </c>
      <c r="T800" s="165" t="str">
        <f>IFERROR(+VLOOKUP(R800,インプットシート!$B:$Z,21,0),"")</f>
        <v/>
      </c>
      <c r="U800">
        <v>295</v>
      </c>
      <c r="V800" s="165" t="str">
        <f t="shared" si="221"/>
        <v>3年目備品購入費295</v>
      </c>
      <c r="W800" s="165" t="str">
        <f>IFERROR(+VLOOKUP(V800,インプットシート!$B:$Z,25,0),"")</f>
        <v/>
      </c>
      <c r="X800" s="165" t="str">
        <f>IFERROR(+VLOOKUP(V800,インプットシート!$B:$Z,21,0),"")</f>
        <v/>
      </c>
      <c r="Y800">
        <v>295</v>
      </c>
      <c r="Z800" s="165" t="str">
        <f t="shared" si="222"/>
        <v>3年目消耗品費295</v>
      </c>
      <c r="AA800" s="165" t="str">
        <f>IFERROR(+VLOOKUP(Z800,インプットシート!$B:$Z,25,0),"")</f>
        <v/>
      </c>
      <c r="AB800" s="165" t="str">
        <f>IFERROR(+VLOOKUP(Z800,インプットシート!$B:$Z,21,0),"")</f>
        <v/>
      </c>
      <c r="AC800">
        <v>295</v>
      </c>
      <c r="AD800" s="165" t="str">
        <f t="shared" si="223"/>
        <v>3年目借料損料295</v>
      </c>
      <c r="AE800" s="165" t="str">
        <f>IFERROR(+VLOOKUP(AD800,インプットシート!$B:$Z,25,0),"")</f>
        <v/>
      </c>
      <c r="AF800" s="165" t="str">
        <f>IFERROR(+VLOOKUP(AD800,インプットシート!$B:$Z,21,0),"")</f>
        <v/>
      </c>
      <c r="AG800">
        <v>295</v>
      </c>
      <c r="AH800" s="165" t="str">
        <f t="shared" si="224"/>
        <v>3年目印刷製本費295</v>
      </c>
      <c r="AI800" s="165" t="str">
        <f>IFERROR(+VLOOKUP(AH800,インプットシート!$B:$Z,25,0),"")</f>
        <v/>
      </c>
      <c r="AJ800" s="165" t="str">
        <f>IFERROR(+VLOOKUP(AH800,インプットシート!$B:$Z,21,0),"")</f>
        <v/>
      </c>
      <c r="AK800">
        <v>295</v>
      </c>
      <c r="AL800" s="165" t="str">
        <f t="shared" si="225"/>
        <v>3年目通信運搬費295</v>
      </c>
      <c r="AM800" s="165" t="str">
        <f>IFERROR(+VLOOKUP(AL800,インプットシート!$B:$Z,25,0),"")</f>
        <v/>
      </c>
      <c r="AN800" s="165" t="str">
        <f>IFERROR(+VLOOKUP(AL800,インプットシート!$B:$Z,21,0),"")</f>
        <v/>
      </c>
      <c r="AO800">
        <v>295</v>
      </c>
      <c r="AP800" s="165" t="str">
        <f t="shared" si="226"/>
        <v>3年目委託費295</v>
      </c>
      <c r="AQ800" s="165" t="str">
        <f>IFERROR(+VLOOKUP(AP800,インプットシート!$B:$Z,25,0),"")</f>
        <v/>
      </c>
      <c r="AR800" s="165" t="str">
        <f>IFERROR(+VLOOKUP(AP800,インプットシート!$B:$Z,21,0),"")</f>
        <v/>
      </c>
      <c r="AS800">
        <v>295</v>
      </c>
      <c r="AT800" s="165" t="str">
        <f t="shared" si="227"/>
        <v>3年目雑役務費295</v>
      </c>
      <c r="AU800" s="165" t="str">
        <f>IFERROR(+VLOOKUP(AT800,インプットシート!$B:$Z,25,0),"")</f>
        <v/>
      </c>
      <c r="AV800" s="165" t="str">
        <f>IFERROR(+VLOOKUP(AT800,インプットシート!$B:$Z,21,0),"")</f>
        <v/>
      </c>
      <c r="AW800">
        <v>295</v>
      </c>
      <c r="AX800" s="165" t="str">
        <f t="shared" si="228"/>
        <v>3年目保険料295</v>
      </c>
      <c r="AY800" s="165" t="str">
        <f>IFERROR(+VLOOKUP(AX800,インプットシート!$B:$Z,25,0),"")</f>
        <v/>
      </c>
      <c r="AZ800" s="165" t="str">
        <f>IFERROR(+VLOOKUP(AX800,インプットシート!$B:$Z,21,0),"")</f>
        <v/>
      </c>
      <c r="BA800">
        <v>295</v>
      </c>
      <c r="BB800" s="165" t="str">
        <f t="shared" si="229"/>
        <v>3年目その他の経費295</v>
      </c>
      <c r="BC800" s="165" t="str">
        <f>IFERROR(+VLOOKUP(BB800,インプットシート!$B:$Z,25,0),"")</f>
        <v/>
      </c>
      <c r="BD800" s="165" t="str">
        <f>IFERROR(+VLOOKUP(BB800,インプットシート!$B:$Z,21,0),"")</f>
        <v/>
      </c>
      <c r="BE800">
        <v>295</v>
      </c>
      <c r="BF800" s="165" t="str">
        <f t="shared" si="230"/>
        <v>3年目参加費収入295</v>
      </c>
      <c r="BG800" s="165" t="str">
        <f>IFERROR(+VLOOKUP(BF800,インプットシート!$B:$Z,25,0),"")</f>
        <v/>
      </c>
      <c r="BH800" s="165" t="str">
        <f>IFERROR(+VLOOKUP(BF800,インプットシート!$B:$Z,21,0),"")</f>
        <v/>
      </c>
      <c r="BI800">
        <v>295</v>
      </c>
      <c r="BJ800" s="165" t="str">
        <f t="shared" si="231"/>
        <v>3年目寄付金・協賛金収入295</v>
      </c>
      <c r="BK800" s="165" t="str">
        <f>IFERROR(+VLOOKUP(BJ800,インプットシート!$B:$Z,25,0),"")</f>
        <v/>
      </c>
      <c r="BL800" s="165" t="str">
        <f>IFERROR(+VLOOKUP(BJ800,インプットシート!$B:$Z,21,0),"")</f>
        <v/>
      </c>
      <c r="BM800">
        <v>295</v>
      </c>
      <c r="BN800" s="165" t="str">
        <f t="shared" si="232"/>
        <v>3年目一般会計繰入金295</v>
      </c>
      <c r="BO800" s="165" t="str">
        <f>IFERROR(+VLOOKUP(BN800,インプットシート!$B:$Z,25,0),"")</f>
        <v/>
      </c>
      <c r="BP800" s="165" t="str">
        <f>IFERROR(+VLOOKUP(BN800,インプットシート!$B:$Z,21,0),"")</f>
        <v/>
      </c>
      <c r="BQ800">
        <v>295</v>
      </c>
      <c r="BR800" s="165" t="str">
        <f t="shared" si="233"/>
        <v>3年目賃金（職員）295</v>
      </c>
      <c r="BS800" s="165" t="str">
        <f>IFERROR(+VLOOKUP(BR800,インプットシート!$B:$Z,25,0),"")</f>
        <v/>
      </c>
      <c r="BT800" s="165" t="str">
        <f>IFERROR(+VLOOKUP(BR800,インプットシート!$B:$Z,21,0),"")</f>
        <v/>
      </c>
    </row>
    <row r="801" spans="1:72">
      <c r="A801">
        <v>296</v>
      </c>
      <c r="B801" s="165" t="str">
        <f t="shared" si="216"/>
        <v>3年目謝金296</v>
      </c>
      <c r="C801" s="165" t="str">
        <f>IFERROR(+VLOOKUP(B801,インプットシート!$B:$Z,25,0),"")</f>
        <v/>
      </c>
      <c r="D801" s="165" t="str">
        <f>IFERROR(+VLOOKUP(B801,インプットシート!$B:$Z,21,0),"")</f>
        <v/>
      </c>
      <c r="E801">
        <v>296</v>
      </c>
      <c r="F801" s="165" t="str">
        <f t="shared" si="217"/>
        <v>3年目旅費296</v>
      </c>
      <c r="G801" s="165" t="str">
        <f>IFERROR(+VLOOKUP(F801,インプットシート!$B:$Z,25,0),"")</f>
        <v/>
      </c>
      <c r="H801" s="165" t="str">
        <f>IFERROR(+VLOOKUP(F801,インプットシート!$B:$Z,21,0),"")</f>
        <v/>
      </c>
      <c r="I801">
        <v>296</v>
      </c>
      <c r="J801" s="165" t="str">
        <f t="shared" si="218"/>
        <v>3年目賃金（アルバイト）296</v>
      </c>
      <c r="K801" s="165" t="str">
        <f>IFERROR(+VLOOKUP(J801,インプットシート!$B:$Z,25,0),"")</f>
        <v/>
      </c>
      <c r="L801" s="165" t="str">
        <f>IFERROR(+VLOOKUP(J801,インプットシート!$B:$Z,21,0),"")</f>
        <v/>
      </c>
      <c r="M801">
        <v>296</v>
      </c>
      <c r="N801" s="165" t="str">
        <f t="shared" si="219"/>
        <v>3年目家賃296</v>
      </c>
      <c r="O801" s="165" t="str">
        <f>IFERROR(+VLOOKUP(N801,インプットシート!$B:$Z,25,0),"")</f>
        <v/>
      </c>
      <c r="P801" s="165" t="str">
        <f>IFERROR(+VLOOKUP(N801,インプットシート!$B:$Z,21,0),"")</f>
        <v/>
      </c>
      <c r="Q801">
        <v>296</v>
      </c>
      <c r="R801" s="165" t="str">
        <f t="shared" si="220"/>
        <v>3年目光熱水費296</v>
      </c>
      <c r="S801" s="165" t="str">
        <f>IFERROR(+VLOOKUP(R801,インプットシート!$B:$Z,25,0),"")</f>
        <v/>
      </c>
      <c r="T801" s="165" t="str">
        <f>IFERROR(+VLOOKUP(R801,インプットシート!$B:$Z,21,0),"")</f>
        <v/>
      </c>
      <c r="U801">
        <v>296</v>
      </c>
      <c r="V801" s="165" t="str">
        <f t="shared" si="221"/>
        <v>3年目備品購入費296</v>
      </c>
      <c r="W801" s="165" t="str">
        <f>IFERROR(+VLOOKUP(V801,インプットシート!$B:$Z,25,0),"")</f>
        <v/>
      </c>
      <c r="X801" s="165" t="str">
        <f>IFERROR(+VLOOKUP(V801,インプットシート!$B:$Z,21,0),"")</f>
        <v/>
      </c>
      <c r="Y801">
        <v>296</v>
      </c>
      <c r="Z801" s="165" t="str">
        <f t="shared" si="222"/>
        <v>3年目消耗品費296</v>
      </c>
      <c r="AA801" s="165" t="str">
        <f>IFERROR(+VLOOKUP(Z801,インプットシート!$B:$Z,25,0),"")</f>
        <v/>
      </c>
      <c r="AB801" s="165" t="str">
        <f>IFERROR(+VLOOKUP(Z801,インプットシート!$B:$Z,21,0),"")</f>
        <v/>
      </c>
      <c r="AC801">
        <v>296</v>
      </c>
      <c r="AD801" s="165" t="str">
        <f t="shared" si="223"/>
        <v>3年目借料損料296</v>
      </c>
      <c r="AE801" s="165" t="str">
        <f>IFERROR(+VLOOKUP(AD801,インプットシート!$B:$Z,25,0),"")</f>
        <v/>
      </c>
      <c r="AF801" s="165" t="str">
        <f>IFERROR(+VLOOKUP(AD801,インプットシート!$B:$Z,21,0),"")</f>
        <v/>
      </c>
      <c r="AG801">
        <v>296</v>
      </c>
      <c r="AH801" s="165" t="str">
        <f t="shared" si="224"/>
        <v>3年目印刷製本費296</v>
      </c>
      <c r="AI801" s="165" t="str">
        <f>IFERROR(+VLOOKUP(AH801,インプットシート!$B:$Z,25,0),"")</f>
        <v/>
      </c>
      <c r="AJ801" s="165" t="str">
        <f>IFERROR(+VLOOKUP(AH801,インプットシート!$B:$Z,21,0),"")</f>
        <v/>
      </c>
      <c r="AK801">
        <v>296</v>
      </c>
      <c r="AL801" s="165" t="str">
        <f t="shared" si="225"/>
        <v>3年目通信運搬費296</v>
      </c>
      <c r="AM801" s="165" t="str">
        <f>IFERROR(+VLOOKUP(AL801,インプットシート!$B:$Z,25,0),"")</f>
        <v/>
      </c>
      <c r="AN801" s="165" t="str">
        <f>IFERROR(+VLOOKUP(AL801,インプットシート!$B:$Z,21,0),"")</f>
        <v/>
      </c>
      <c r="AO801">
        <v>296</v>
      </c>
      <c r="AP801" s="165" t="str">
        <f t="shared" si="226"/>
        <v>3年目委託費296</v>
      </c>
      <c r="AQ801" s="165" t="str">
        <f>IFERROR(+VLOOKUP(AP801,インプットシート!$B:$Z,25,0),"")</f>
        <v/>
      </c>
      <c r="AR801" s="165" t="str">
        <f>IFERROR(+VLOOKUP(AP801,インプットシート!$B:$Z,21,0),"")</f>
        <v/>
      </c>
      <c r="AS801">
        <v>296</v>
      </c>
      <c r="AT801" s="165" t="str">
        <f t="shared" si="227"/>
        <v>3年目雑役務費296</v>
      </c>
      <c r="AU801" s="165" t="str">
        <f>IFERROR(+VLOOKUP(AT801,インプットシート!$B:$Z,25,0),"")</f>
        <v/>
      </c>
      <c r="AV801" s="165" t="str">
        <f>IFERROR(+VLOOKUP(AT801,インプットシート!$B:$Z,21,0),"")</f>
        <v/>
      </c>
      <c r="AW801">
        <v>296</v>
      </c>
      <c r="AX801" s="165" t="str">
        <f t="shared" si="228"/>
        <v>3年目保険料296</v>
      </c>
      <c r="AY801" s="165" t="str">
        <f>IFERROR(+VLOOKUP(AX801,インプットシート!$B:$Z,25,0),"")</f>
        <v/>
      </c>
      <c r="AZ801" s="165" t="str">
        <f>IFERROR(+VLOOKUP(AX801,インプットシート!$B:$Z,21,0),"")</f>
        <v/>
      </c>
      <c r="BA801">
        <v>296</v>
      </c>
      <c r="BB801" s="165" t="str">
        <f t="shared" si="229"/>
        <v>3年目その他の経費296</v>
      </c>
      <c r="BC801" s="165" t="str">
        <f>IFERROR(+VLOOKUP(BB801,インプットシート!$B:$Z,25,0),"")</f>
        <v/>
      </c>
      <c r="BD801" s="165" t="str">
        <f>IFERROR(+VLOOKUP(BB801,インプットシート!$B:$Z,21,0),"")</f>
        <v/>
      </c>
      <c r="BE801">
        <v>296</v>
      </c>
      <c r="BF801" s="165" t="str">
        <f t="shared" si="230"/>
        <v>3年目参加費収入296</v>
      </c>
      <c r="BG801" s="165" t="str">
        <f>IFERROR(+VLOOKUP(BF801,インプットシート!$B:$Z,25,0),"")</f>
        <v/>
      </c>
      <c r="BH801" s="165" t="str">
        <f>IFERROR(+VLOOKUP(BF801,インプットシート!$B:$Z,21,0),"")</f>
        <v/>
      </c>
      <c r="BI801">
        <v>296</v>
      </c>
      <c r="BJ801" s="165" t="str">
        <f t="shared" si="231"/>
        <v>3年目寄付金・協賛金収入296</v>
      </c>
      <c r="BK801" s="165" t="str">
        <f>IFERROR(+VLOOKUP(BJ801,インプットシート!$B:$Z,25,0),"")</f>
        <v/>
      </c>
      <c r="BL801" s="165" t="str">
        <f>IFERROR(+VLOOKUP(BJ801,インプットシート!$B:$Z,21,0),"")</f>
        <v/>
      </c>
      <c r="BM801">
        <v>296</v>
      </c>
      <c r="BN801" s="165" t="str">
        <f t="shared" si="232"/>
        <v>3年目一般会計繰入金296</v>
      </c>
      <c r="BO801" s="165" t="str">
        <f>IFERROR(+VLOOKUP(BN801,インプットシート!$B:$Z,25,0),"")</f>
        <v/>
      </c>
      <c r="BP801" s="165" t="str">
        <f>IFERROR(+VLOOKUP(BN801,インプットシート!$B:$Z,21,0),"")</f>
        <v/>
      </c>
      <c r="BQ801">
        <v>296</v>
      </c>
      <c r="BR801" s="165" t="str">
        <f t="shared" si="233"/>
        <v>3年目賃金（職員）296</v>
      </c>
      <c r="BS801" s="165" t="str">
        <f>IFERROR(+VLOOKUP(BR801,インプットシート!$B:$Z,25,0),"")</f>
        <v/>
      </c>
      <c r="BT801" s="165" t="str">
        <f>IFERROR(+VLOOKUP(BR801,インプットシート!$B:$Z,21,0),"")</f>
        <v/>
      </c>
    </row>
    <row r="802" spans="1:72">
      <c r="A802">
        <v>297</v>
      </c>
      <c r="B802" s="165" t="str">
        <f t="shared" si="216"/>
        <v>3年目謝金297</v>
      </c>
      <c r="C802" s="165" t="str">
        <f>IFERROR(+VLOOKUP(B802,インプットシート!$B:$Z,25,0),"")</f>
        <v/>
      </c>
      <c r="D802" s="165" t="str">
        <f>IFERROR(+VLOOKUP(B802,インプットシート!$B:$Z,21,0),"")</f>
        <v/>
      </c>
      <c r="E802">
        <v>297</v>
      </c>
      <c r="F802" s="165" t="str">
        <f t="shared" si="217"/>
        <v>3年目旅費297</v>
      </c>
      <c r="G802" s="165" t="str">
        <f>IFERROR(+VLOOKUP(F802,インプットシート!$B:$Z,25,0),"")</f>
        <v/>
      </c>
      <c r="H802" s="165" t="str">
        <f>IFERROR(+VLOOKUP(F802,インプットシート!$B:$Z,21,0),"")</f>
        <v/>
      </c>
      <c r="I802">
        <v>297</v>
      </c>
      <c r="J802" s="165" t="str">
        <f t="shared" si="218"/>
        <v>3年目賃金（アルバイト）297</v>
      </c>
      <c r="K802" s="165" t="str">
        <f>IFERROR(+VLOOKUP(J802,インプットシート!$B:$Z,25,0),"")</f>
        <v/>
      </c>
      <c r="L802" s="165" t="str">
        <f>IFERROR(+VLOOKUP(J802,インプットシート!$B:$Z,21,0),"")</f>
        <v/>
      </c>
      <c r="M802">
        <v>297</v>
      </c>
      <c r="N802" s="165" t="str">
        <f t="shared" si="219"/>
        <v>3年目家賃297</v>
      </c>
      <c r="O802" s="165" t="str">
        <f>IFERROR(+VLOOKUP(N802,インプットシート!$B:$Z,25,0),"")</f>
        <v/>
      </c>
      <c r="P802" s="165" t="str">
        <f>IFERROR(+VLOOKUP(N802,インプットシート!$B:$Z,21,0),"")</f>
        <v/>
      </c>
      <c r="Q802">
        <v>297</v>
      </c>
      <c r="R802" s="165" t="str">
        <f t="shared" si="220"/>
        <v>3年目光熱水費297</v>
      </c>
      <c r="S802" s="165" t="str">
        <f>IFERROR(+VLOOKUP(R802,インプットシート!$B:$Z,25,0),"")</f>
        <v/>
      </c>
      <c r="T802" s="165" t="str">
        <f>IFERROR(+VLOOKUP(R802,インプットシート!$B:$Z,21,0),"")</f>
        <v/>
      </c>
      <c r="U802">
        <v>297</v>
      </c>
      <c r="V802" s="165" t="str">
        <f t="shared" si="221"/>
        <v>3年目備品購入費297</v>
      </c>
      <c r="W802" s="165" t="str">
        <f>IFERROR(+VLOOKUP(V802,インプットシート!$B:$Z,25,0),"")</f>
        <v/>
      </c>
      <c r="X802" s="165" t="str">
        <f>IFERROR(+VLOOKUP(V802,インプットシート!$B:$Z,21,0),"")</f>
        <v/>
      </c>
      <c r="Y802">
        <v>297</v>
      </c>
      <c r="Z802" s="165" t="str">
        <f t="shared" si="222"/>
        <v>3年目消耗品費297</v>
      </c>
      <c r="AA802" s="165" t="str">
        <f>IFERROR(+VLOOKUP(Z802,インプットシート!$B:$Z,25,0),"")</f>
        <v/>
      </c>
      <c r="AB802" s="165" t="str">
        <f>IFERROR(+VLOOKUP(Z802,インプットシート!$B:$Z,21,0),"")</f>
        <v/>
      </c>
      <c r="AC802">
        <v>297</v>
      </c>
      <c r="AD802" s="165" t="str">
        <f t="shared" si="223"/>
        <v>3年目借料損料297</v>
      </c>
      <c r="AE802" s="165" t="str">
        <f>IFERROR(+VLOOKUP(AD802,インプットシート!$B:$Z,25,0),"")</f>
        <v/>
      </c>
      <c r="AF802" s="165" t="str">
        <f>IFERROR(+VLOOKUP(AD802,インプットシート!$B:$Z,21,0),"")</f>
        <v/>
      </c>
      <c r="AG802">
        <v>297</v>
      </c>
      <c r="AH802" s="165" t="str">
        <f t="shared" si="224"/>
        <v>3年目印刷製本費297</v>
      </c>
      <c r="AI802" s="165" t="str">
        <f>IFERROR(+VLOOKUP(AH802,インプットシート!$B:$Z,25,0),"")</f>
        <v/>
      </c>
      <c r="AJ802" s="165" t="str">
        <f>IFERROR(+VLOOKUP(AH802,インプットシート!$B:$Z,21,0),"")</f>
        <v/>
      </c>
      <c r="AK802">
        <v>297</v>
      </c>
      <c r="AL802" s="165" t="str">
        <f t="shared" si="225"/>
        <v>3年目通信運搬費297</v>
      </c>
      <c r="AM802" s="165" t="str">
        <f>IFERROR(+VLOOKUP(AL802,インプットシート!$B:$Z,25,0),"")</f>
        <v/>
      </c>
      <c r="AN802" s="165" t="str">
        <f>IFERROR(+VLOOKUP(AL802,インプットシート!$B:$Z,21,0),"")</f>
        <v/>
      </c>
      <c r="AO802">
        <v>297</v>
      </c>
      <c r="AP802" s="165" t="str">
        <f t="shared" si="226"/>
        <v>3年目委託費297</v>
      </c>
      <c r="AQ802" s="165" t="str">
        <f>IFERROR(+VLOOKUP(AP802,インプットシート!$B:$Z,25,0),"")</f>
        <v/>
      </c>
      <c r="AR802" s="165" t="str">
        <f>IFERROR(+VLOOKUP(AP802,インプットシート!$B:$Z,21,0),"")</f>
        <v/>
      </c>
      <c r="AS802">
        <v>297</v>
      </c>
      <c r="AT802" s="165" t="str">
        <f t="shared" si="227"/>
        <v>3年目雑役務費297</v>
      </c>
      <c r="AU802" s="165" t="str">
        <f>IFERROR(+VLOOKUP(AT802,インプットシート!$B:$Z,25,0),"")</f>
        <v/>
      </c>
      <c r="AV802" s="165" t="str">
        <f>IFERROR(+VLOOKUP(AT802,インプットシート!$B:$Z,21,0),"")</f>
        <v/>
      </c>
      <c r="AW802">
        <v>297</v>
      </c>
      <c r="AX802" s="165" t="str">
        <f t="shared" si="228"/>
        <v>3年目保険料297</v>
      </c>
      <c r="AY802" s="165" t="str">
        <f>IFERROR(+VLOOKUP(AX802,インプットシート!$B:$Z,25,0),"")</f>
        <v/>
      </c>
      <c r="AZ802" s="165" t="str">
        <f>IFERROR(+VLOOKUP(AX802,インプットシート!$B:$Z,21,0),"")</f>
        <v/>
      </c>
      <c r="BA802">
        <v>297</v>
      </c>
      <c r="BB802" s="165" t="str">
        <f t="shared" si="229"/>
        <v>3年目その他の経費297</v>
      </c>
      <c r="BC802" s="165" t="str">
        <f>IFERROR(+VLOOKUP(BB802,インプットシート!$B:$Z,25,0),"")</f>
        <v/>
      </c>
      <c r="BD802" s="165" t="str">
        <f>IFERROR(+VLOOKUP(BB802,インプットシート!$B:$Z,21,0),"")</f>
        <v/>
      </c>
      <c r="BE802">
        <v>297</v>
      </c>
      <c r="BF802" s="165" t="str">
        <f t="shared" si="230"/>
        <v>3年目参加費収入297</v>
      </c>
      <c r="BG802" s="165" t="str">
        <f>IFERROR(+VLOOKUP(BF802,インプットシート!$B:$Z,25,0),"")</f>
        <v/>
      </c>
      <c r="BH802" s="165" t="str">
        <f>IFERROR(+VLOOKUP(BF802,インプットシート!$B:$Z,21,0),"")</f>
        <v/>
      </c>
      <c r="BI802">
        <v>297</v>
      </c>
      <c r="BJ802" s="165" t="str">
        <f t="shared" si="231"/>
        <v>3年目寄付金・協賛金収入297</v>
      </c>
      <c r="BK802" s="165" t="str">
        <f>IFERROR(+VLOOKUP(BJ802,インプットシート!$B:$Z,25,0),"")</f>
        <v/>
      </c>
      <c r="BL802" s="165" t="str">
        <f>IFERROR(+VLOOKUP(BJ802,インプットシート!$B:$Z,21,0),"")</f>
        <v/>
      </c>
      <c r="BM802">
        <v>297</v>
      </c>
      <c r="BN802" s="165" t="str">
        <f t="shared" si="232"/>
        <v>3年目一般会計繰入金297</v>
      </c>
      <c r="BO802" s="165" t="str">
        <f>IFERROR(+VLOOKUP(BN802,インプットシート!$B:$Z,25,0),"")</f>
        <v/>
      </c>
      <c r="BP802" s="165" t="str">
        <f>IFERROR(+VLOOKUP(BN802,インプットシート!$B:$Z,21,0),"")</f>
        <v/>
      </c>
      <c r="BQ802">
        <v>297</v>
      </c>
      <c r="BR802" s="165" t="str">
        <f t="shared" si="233"/>
        <v>3年目賃金（職員）297</v>
      </c>
      <c r="BS802" s="165" t="str">
        <f>IFERROR(+VLOOKUP(BR802,インプットシート!$B:$Z,25,0),"")</f>
        <v/>
      </c>
      <c r="BT802" s="165" t="str">
        <f>IFERROR(+VLOOKUP(BR802,インプットシート!$B:$Z,21,0),"")</f>
        <v/>
      </c>
    </row>
    <row r="803" spans="1:72">
      <c r="A803">
        <v>298</v>
      </c>
      <c r="B803" s="165" t="str">
        <f t="shared" si="216"/>
        <v>3年目謝金298</v>
      </c>
      <c r="C803" s="165" t="str">
        <f>IFERROR(+VLOOKUP(B803,インプットシート!$B:$Z,25,0),"")</f>
        <v/>
      </c>
      <c r="D803" s="165" t="str">
        <f>IFERROR(+VLOOKUP(B803,インプットシート!$B:$Z,21,0),"")</f>
        <v/>
      </c>
      <c r="E803">
        <v>298</v>
      </c>
      <c r="F803" s="165" t="str">
        <f t="shared" si="217"/>
        <v>3年目旅費298</v>
      </c>
      <c r="G803" s="165" t="str">
        <f>IFERROR(+VLOOKUP(F803,インプットシート!$B:$Z,25,0),"")</f>
        <v/>
      </c>
      <c r="H803" s="165" t="str">
        <f>IFERROR(+VLOOKUP(F803,インプットシート!$B:$Z,21,0),"")</f>
        <v/>
      </c>
      <c r="I803">
        <v>298</v>
      </c>
      <c r="J803" s="165" t="str">
        <f t="shared" si="218"/>
        <v>3年目賃金（アルバイト）298</v>
      </c>
      <c r="K803" s="165" t="str">
        <f>IFERROR(+VLOOKUP(J803,インプットシート!$B:$Z,25,0),"")</f>
        <v/>
      </c>
      <c r="L803" s="165" t="str">
        <f>IFERROR(+VLOOKUP(J803,インプットシート!$B:$Z,21,0),"")</f>
        <v/>
      </c>
      <c r="M803">
        <v>298</v>
      </c>
      <c r="N803" s="165" t="str">
        <f t="shared" si="219"/>
        <v>3年目家賃298</v>
      </c>
      <c r="O803" s="165" t="str">
        <f>IFERROR(+VLOOKUP(N803,インプットシート!$B:$Z,25,0),"")</f>
        <v/>
      </c>
      <c r="P803" s="165" t="str">
        <f>IFERROR(+VLOOKUP(N803,インプットシート!$B:$Z,21,0),"")</f>
        <v/>
      </c>
      <c r="Q803">
        <v>298</v>
      </c>
      <c r="R803" s="165" t="str">
        <f t="shared" si="220"/>
        <v>3年目光熱水費298</v>
      </c>
      <c r="S803" s="165" t="str">
        <f>IFERROR(+VLOOKUP(R803,インプットシート!$B:$Z,25,0),"")</f>
        <v/>
      </c>
      <c r="T803" s="165" t="str">
        <f>IFERROR(+VLOOKUP(R803,インプットシート!$B:$Z,21,0),"")</f>
        <v/>
      </c>
      <c r="U803">
        <v>298</v>
      </c>
      <c r="V803" s="165" t="str">
        <f t="shared" si="221"/>
        <v>3年目備品購入費298</v>
      </c>
      <c r="W803" s="165" t="str">
        <f>IFERROR(+VLOOKUP(V803,インプットシート!$B:$Z,25,0),"")</f>
        <v/>
      </c>
      <c r="X803" s="165" t="str">
        <f>IFERROR(+VLOOKUP(V803,インプットシート!$B:$Z,21,0),"")</f>
        <v/>
      </c>
      <c r="Y803">
        <v>298</v>
      </c>
      <c r="Z803" s="165" t="str">
        <f t="shared" si="222"/>
        <v>3年目消耗品費298</v>
      </c>
      <c r="AA803" s="165" t="str">
        <f>IFERROR(+VLOOKUP(Z803,インプットシート!$B:$Z,25,0),"")</f>
        <v/>
      </c>
      <c r="AB803" s="165" t="str">
        <f>IFERROR(+VLOOKUP(Z803,インプットシート!$B:$Z,21,0),"")</f>
        <v/>
      </c>
      <c r="AC803">
        <v>298</v>
      </c>
      <c r="AD803" s="165" t="str">
        <f t="shared" si="223"/>
        <v>3年目借料損料298</v>
      </c>
      <c r="AE803" s="165" t="str">
        <f>IFERROR(+VLOOKUP(AD803,インプットシート!$B:$Z,25,0),"")</f>
        <v/>
      </c>
      <c r="AF803" s="165" t="str">
        <f>IFERROR(+VLOOKUP(AD803,インプットシート!$B:$Z,21,0),"")</f>
        <v/>
      </c>
      <c r="AG803">
        <v>298</v>
      </c>
      <c r="AH803" s="165" t="str">
        <f t="shared" si="224"/>
        <v>3年目印刷製本費298</v>
      </c>
      <c r="AI803" s="165" t="str">
        <f>IFERROR(+VLOOKUP(AH803,インプットシート!$B:$Z,25,0),"")</f>
        <v/>
      </c>
      <c r="AJ803" s="165" t="str">
        <f>IFERROR(+VLOOKUP(AH803,インプットシート!$B:$Z,21,0),"")</f>
        <v/>
      </c>
      <c r="AK803">
        <v>298</v>
      </c>
      <c r="AL803" s="165" t="str">
        <f t="shared" si="225"/>
        <v>3年目通信運搬費298</v>
      </c>
      <c r="AM803" s="165" t="str">
        <f>IFERROR(+VLOOKUP(AL803,インプットシート!$B:$Z,25,0),"")</f>
        <v/>
      </c>
      <c r="AN803" s="165" t="str">
        <f>IFERROR(+VLOOKUP(AL803,インプットシート!$B:$Z,21,0),"")</f>
        <v/>
      </c>
      <c r="AO803">
        <v>298</v>
      </c>
      <c r="AP803" s="165" t="str">
        <f t="shared" si="226"/>
        <v>3年目委託費298</v>
      </c>
      <c r="AQ803" s="165" t="str">
        <f>IFERROR(+VLOOKUP(AP803,インプットシート!$B:$Z,25,0),"")</f>
        <v/>
      </c>
      <c r="AR803" s="165" t="str">
        <f>IFERROR(+VLOOKUP(AP803,インプットシート!$B:$Z,21,0),"")</f>
        <v/>
      </c>
      <c r="AS803">
        <v>298</v>
      </c>
      <c r="AT803" s="165" t="str">
        <f t="shared" si="227"/>
        <v>3年目雑役務費298</v>
      </c>
      <c r="AU803" s="165" t="str">
        <f>IFERROR(+VLOOKUP(AT803,インプットシート!$B:$Z,25,0),"")</f>
        <v/>
      </c>
      <c r="AV803" s="165" t="str">
        <f>IFERROR(+VLOOKUP(AT803,インプットシート!$B:$Z,21,0),"")</f>
        <v/>
      </c>
      <c r="AW803">
        <v>298</v>
      </c>
      <c r="AX803" s="165" t="str">
        <f t="shared" si="228"/>
        <v>3年目保険料298</v>
      </c>
      <c r="AY803" s="165" t="str">
        <f>IFERROR(+VLOOKUP(AX803,インプットシート!$B:$Z,25,0),"")</f>
        <v/>
      </c>
      <c r="AZ803" s="165" t="str">
        <f>IFERROR(+VLOOKUP(AX803,インプットシート!$B:$Z,21,0),"")</f>
        <v/>
      </c>
      <c r="BA803">
        <v>298</v>
      </c>
      <c r="BB803" s="165" t="str">
        <f t="shared" si="229"/>
        <v>3年目その他の経費298</v>
      </c>
      <c r="BC803" s="165" t="str">
        <f>IFERROR(+VLOOKUP(BB803,インプットシート!$B:$Z,25,0),"")</f>
        <v/>
      </c>
      <c r="BD803" s="165" t="str">
        <f>IFERROR(+VLOOKUP(BB803,インプットシート!$B:$Z,21,0),"")</f>
        <v/>
      </c>
      <c r="BE803">
        <v>298</v>
      </c>
      <c r="BF803" s="165" t="str">
        <f t="shared" si="230"/>
        <v>3年目参加費収入298</v>
      </c>
      <c r="BG803" s="165" t="str">
        <f>IFERROR(+VLOOKUP(BF803,インプットシート!$B:$Z,25,0),"")</f>
        <v/>
      </c>
      <c r="BH803" s="165" t="str">
        <f>IFERROR(+VLOOKUP(BF803,インプットシート!$B:$Z,21,0),"")</f>
        <v/>
      </c>
      <c r="BI803">
        <v>298</v>
      </c>
      <c r="BJ803" s="165" t="str">
        <f t="shared" si="231"/>
        <v>3年目寄付金・協賛金収入298</v>
      </c>
      <c r="BK803" s="165" t="str">
        <f>IFERROR(+VLOOKUP(BJ803,インプットシート!$B:$Z,25,0),"")</f>
        <v/>
      </c>
      <c r="BL803" s="165" t="str">
        <f>IFERROR(+VLOOKUP(BJ803,インプットシート!$B:$Z,21,0),"")</f>
        <v/>
      </c>
      <c r="BM803">
        <v>298</v>
      </c>
      <c r="BN803" s="165" t="str">
        <f t="shared" si="232"/>
        <v>3年目一般会計繰入金298</v>
      </c>
      <c r="BO803" s="165" t="str">
        <f>IFERROR(+VLOOKUP(BN803,インプットシート!$B:$Z,25,0),"")</f>
        <v/>
      </c>
      <c r="BP803" s="165" t="str">
        <f>IFERROR(+VLOOKUP(BN803,インプットシート!$B:$Z,21,0),"")</f>
        <v/>
      </c>
      <c r="BQ803">
        <v>298</v>
      </c>
      <c r="BR803" s="165" t="str">
        <f t="shared" si="233"/>
        <v>3年目賃金（職員）298</v>
      </c>
      <c r="BS803" s="165" t="str">
        <f>IFERROR(+VLOOKUP(BR803,インプットシート!$B:$Z,25,0),"")</f>
        <v/>
      </c>
      <c r="BT803" s="165" t="str">
        <f>IFERROR(+VLOOKUP(BR803,インプットシート!$B:$Z,21,0),"")</f>
        <v/>
      </c>
    </row>
    <row r="804" spans="1:72">
      <c r="D804">
        <f>SUM(D506:D803)</f>
        <v>0</v>
      </c>
      <c r="H804">
        <f>SUM(H506:H803)</f>
        <v>0</v>
      </c>
      <c r="L804">
        <f>SUM(L506:L803)</f>
        <v>0</v>
      </c>
      <c r="P804">
        <f>SUM(P506:P803)</f>
        <v>0</v>
      </c>
      <c r="T804">
        <f>SUM(T506:T803)</f>
        <v>0</v>
      </c>
      <c r="X804">
        <f>SUM(X506:X803)</f>
        <v>0</v>
      </c>
      <c r="AB804">
        <f>SUM(AB506:AB803)</f>
        <v>0</v>
      </c>
      <c r="AF804">
        <f>SUM(AF506:AF803)</f>
        <v>0</v>
      </c>
      <c r="AJ804">
        <f>SUM(AJ506:AJ803)</f>
        <v>0</v>
      </c>
      <c r="AN804">
        <f>SUM(AN506:AN803)</f>
        <v>0</v>
      </c>
      <c r="AR804">
        <f>SUM(AR506:AR803)</f>
        <v>0</v>
      </c>
      <c r="AV804">
        <f>SUM(AV506:AV803)</f>
        <v>0</v>
      </c>
      <c r="AZ804">
        <f>SUM(AZ506:AZ803)</f>
        <v>0</v>
      </c>
      <c r="BD804">
        <f>SUM(BD506:BD803)</f>
        <v>0</v>
      </c>
      <c r="BH804">
        <f>SUM(BH506:BH803)</f>
        <v>0</v>
      </c>
      <c r="BL804">
        <f>SUM(BL506:BL803)</f>
        <v>0</v>
      </c>
      <c r="BP804">
        <f>SUM(BP506:BP803)</f>
        <v>0</v>
      </c>
      <c r="BT804">
        <f>SUM(BT506:BT803)</f>
        <v>0</v>
      </c>
    </row>
  </sheetData>
  <autoFilter ref="B2:BP100" xr:uid="{00000000-0009-0000-0000-000007000000}"/>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K34"/>
  <sheetViews>
    <sheetView zoomScale="70" zoomScaleNormal="70" workbookViewId="0"/>
  </sheetViews>
  <sheetFormatPr defaultRowHeight="13.5"/>
  <cols>
    <col min="1" max="1" width="3.875" style="246" customWidth="1"/>
    <col min="2" max="2" width="35.875" style="246" customWidth="1"/>
    <col min="3" max="6" width="18.625" style="246" customWidth="1"/>
    <col min="7" max="7" width="4.5" style="246" customWidth="1"/>
    <col min="8" max="9" width="6.5" style="246" customWidth="1"/>
    <col min="10" max="11" width="8.875" style="246"/>
  </cols>
  <sheetData>
    <row r="1" spans="1:9" ht="5.25" customHeight="1"/>
    <row r="2" spans="1:9" ht="21">
      <c r="B2" s="247" t="s">
        <v>432</v>
      </c>
      <c r="C2" s="1494">
        <f>'要望額調書（1年目）'!F2</f>
        <v>0</v>
      </c>
      <c r="D2" s="1494"/>
      <c r="E2" s="1494"/>
      <c r="F2" s="247" t="s">
        <v>433</v>
      </c>
      <c r="G2" s="247"/>
    </row>
    <row r="3" spans="1:9" ht="21">
      <c r="B3" s="247"/>
      <c r="C3" s="248"/>
      <c r="D3" s="248"/>
      <c r="E3" s="248"/>
      <c r="F3" s="248"/>
      <c r="G3" s="248"/>
      <c r="H3" s="247"/>
    </row>
    <row r="4" spans="1:9" ht="15" thickBot="1">
      <c r="F4" s="249" t="s">
        <v>434</v>
      </c>
      <c r="G4" s="249"/>
      <c r="H4" s="246" t="s">
        <v>435</v>
      </c>
    </row>
    <row r="5" spans="1:9" ht="18" thickBot="1">
      <c r="B5" s="250" t="s">
        <v>436</v>
      </c>
      <c r="C5" s="251" t="s">
        <v>437</v>
      </c>
      <c r="D5" s="251" t="s">
        <v>438</v>
      </c>
      <c r="E5" s="252" t="s">
        <v>439</v>
      </c>
      <c r="F5" s="253" t="s">
        <v>400</v>
      </c>
      <c r="G5" s="254"/>
      <c r="H5" s="255" t="s">
        <v>440</v>
      </c>
      <c r="I5" s="246" t="s">
        <v>441</v>
      </c>
    </row>
    <row r="6" spans="1:9" ht="17.25">
      <c r="A6" s="1495" t="s">
        <v>442</v>
      </c>
      <c r="B6" s="256" t="s">
        <v>443</v>
      </c>
      <c r="C6" s="257">
        <f>'要望額調書（1年目）'!F5</f>
        <v>0</v>
      </c>
      <c r="D6" s="257">
        <f>'要望額調書（2年目）'!F5</f>
        <v>0</v>
      </c>
      <c r="E6" s="258">
        <f>'要望額調書（3年目）'!F5</f>
        <v>0</v>
      </c>
      <c r="F6" s="259">
        <f>SUM(C6:E6)</f>
        <v>0</v>
      </c>
      <c r="G6" s="260"/>
      <c r="H6" s="261" t="e">
        <f t="shared" ref="H6:H20" si="0">F6/$F$21</f>
        <v>#DIV/0!</v>
      </c>
      <c r="I6" s="261" t="e">
        <f t="shared" ref="I6:I22" si="1">F6/$F$23</f>
        <v>#DIV/0!</v>
      </c>
    </row>
    <row r="7" spans="1:9" ht="17.25">
      <c r="A7" s="1496"/>
      <c r="B7" s="262" t="s">
        <v>444</v>
      </c>
      <c r="C7" s="263">
        <f>'要望額調書（1年目）'!F6</f>
        <v>0</v>
      </c>
      <c r="D7" s="263">
        <f>'要望額調書（2年目）'!F6</f>
        <v>0</v>
      </c>
      <c r="E7" s="264">
        <f>'要望額調書（3年目）'!F6</f>
        <v>0</v>
      </c>
      <c r="F7" s="265">
        <f t="shared" ref="F7:F28" si="2">SUM(C7:E7)</f>
        <v>0</v>
      </c>
      <c r="G7" s="260"/>
      <c r="H7" s="261" t="e">
        <f t="shared" si="0"/>
        <v>#DIV/0!</v>
      </c>
      <c r="I7" s="261" t="e">
        <f t="shared" si="1"/>
        <v>#DIV/0!</v>
      </c>
    </row>
    <row r="8" spans="1:9" ht="17.25">
      <c r="A8" s="1496"/>
      <c r="B8" s="266" t="s">
        <v>445</v>
      </c>
      <c r="C8" s="267">
        <f>'要望額調書（1年目）'!F7</f>
        <v>0</v>
      </c>
      <c r="D8" s="267">
        <f>'要望額調書（2年目）'!F7</f>
        <v>0</v>
      </c>
      <c r="E8" s="268">
        <f>'要望額調書（3年目）'!F7</f>
        <v>0</v>
      </c>
      <c r="F8" s="269">
        <f t="shared" si="2"/>
        <v>0</v>
      </c>
      <c r="G8" s="260"/>
      <c r="H8" s="261" t="e">
        <f t="shared" si="0"/>
        <v>#DIV/0!</v>
      </c>
      <c r="I8" s="261" t="e">
        <f t="shared" si="1"/>
        <v>#DIV/0!</v>
      </c>
    </row>
    <row r="9" spans="1:9" ht="17.25">
      <c r="A9" s="1496"/>
      <c r="B9" s="270" t="s">
        <v>446</v>
      </c>
      <c r="C9" s="271">
        <f>'要望額調書（1年目）'!F8</f>
        <v>0</v>
      </c>
      <c r="D9" s="271">
        <f>'要望額調書（2年目）'!F8</f>
        <v>0</v>
      </c>
      <c r="E9" s="272">
        <f>'要望額調書（3年目）'!F8</f>
        <v>0</v>
      </c>
      <c r="F9" s="273">
        <f t="shared" si="2"/>
        <v>0</v>
      </c>
      <c r="G9" s="260"/>
      <c r="H9" s="261" t="e">
        <f t="shared" si="0"/>
        <v>#DIV/0!</v>
      </c>
      <c r="I9" s="261" t="e">
        <f t="shared" si="1"/>
        <v>#DIV/0!</v>
      </c>
    </row>
    <row r="10" spans="1:9" ht="17.25">
      <c r="A10" s="1496"/>
      <c r="B10" s="270" t="s">
        <v>447</v>
      </c>
      <c r="C10" s="271">
        <f>'要望額調書（1年目）'!F9</f>
        <v>0</v>
      </c>
      <c r="D10" s="271">
        <f>'要望額調書（2年目）'!F9</f>
        <v>0</v>
      </c>
      <c r="E10" s="272">
        <f>'要望額調書（3年目）'!F9</f>
        <v>0</v>
      </c>
      <c r="F10" s="273">
        <f t="shared" si="2"/>
        <v>0</v>
      </c>
      <c r="G10" s="260"/>
      <c r="H10" s="261" t="e">
        <f t="shared" si="0"/>
        <v>#DIV/0!</v>
      </c>
      <c r="I10" s="261" t="e">
        <f t="shared" si="1"/>
        <v>#DIV/0!</v>
      </c>
    </row>
    <row r="11" spans="1:9" ht="17.25">
      <c r="A11" s="1496"/>
      <c r="B11" s="274" t="s">
        <v>448</v>
      </c>
      <c r="C11" s="271">
        <f>'要望額調書（1年目）'!F10</f>
        <v>0</v>
      </c>
      <c r="D11" s="271">
        <f>'要望額調書（2年目）'!F10</f>
        <v>0</v>
      </c>
      <c r="E11" s="272">
        <f>'要望額調書（3年目）'!F10</f>
        <v>0</v>
      </c>
      <c r="F11" s="273">
        <f t="shared" si="2"/>
        <v>0</v>
      </c>
      <c r="G11" s="260"/>
      <c r="H11" s="261" t="e">
        <f t="shared" si="0"/>
        <v>#DIV/0!</v>
      </c>
      <c r="I11" s="261" t="e">
        <f t="shared" si="1"/>
        <v>#DIV/0!</v>
      </c>
    </row>
    <row r="12" spans="1:9" ht="17.25">
      <c r="A12" s="1496"/>
      <c r="B12" s="274" t="s">
        <v>449</v>
      </c>
      <c r="C12" s="271">
        <f>'要望額調書（1年目）'!F11</f>
        <v>0</v>
      </c>
      <c r="D12" s="271">
        <f>'要望額調書（2年目）'!F11</f>
        <v>0</v>
      </c>
      <c r="E12" s="272">
        <f>'要望額調書（3年目）'!F11</f>
        <v>0</v>
      </c>
      <c r="F12" s="273">
        <f t="shared" si="2"/>
        <v>0</v>
      </c>
      <c r="G12" s="260"/>
      <c r="H12" s="261" t="e">
        <f t="shared" si="0"/>
        <v>#DIV/0!</v>
      </c>
      <c r="I12" s="261" t="e">
        <f t="shared" si="1"/>
        <v>#DIV/0!</v>
      </c>
    </row>
    <row r="13" spans="1:9" ht="17.25">
      <c r="A13" s="1496"/>
      <c r="B13" s="270" t="s">
        <v>450</v>
      </c>
      <c r="C13" s="271">
        <f>'要望額調書（1年目）'!F12</f>
        <v>0</v>
      </c>
      <c r="D13" s="271">
        <f>'要望額調書（2年目）'!F12</f>
        <v>0</v>
      </c>
      <c r="E13" s="272">
        <f>'要望額調書（3年目）'!F12</f>
        <v>0</v>
      </c>
      <c r="F13" s="273">
        <f t="shared" si="2"/>
        <v>0</v>
      </c>
      <c r="G13" s="260"/>
      <c r="H13" s="261" t="e">
        <f t="shared" si="0"/>
        <v>#DIV/0!</v>
      </c>
      <c r="I13" s="261" t="e">
        <f t="shared" si="1"/>
        <v>#DIV/0!</v>
      </c>
    </row>
    <row r="14" spans="1:9" ht="17.25">
      <c r="A14" s="1496"/>
      <c r="B14" s="274" t="s">
        <v>451</v>
      </c>
      <c r="C14" s="271">
        <f>'要望額調書（1年目）'!F13</f>
        <v>0</v>
      </c>
      <c r="D14" s="271">
        <f>'要望額調書（2年目）'!F13</f>
        <v>0</v>
      </c>
      <c r="E14" s="272">
        <f>'要望額調書（3年目）'!F13</f>
        <v>0</v>
      </c>
      <c r="F14" s="273">
        <f t="shared" si="2"/>
        <v>0</v>
      </c>
      <c r="G14" s="260"/>
      <c r="H14" s="261" t="e">
        <f t="shared" si="0"/>
        <v>#DIV/0!</v>
      </c>
      <c r="I14" s="261" t="e">
        <f t="shared" si="1"/>
        <v>#DIV/0!</v>
      </c>
    </row>
    <row r="15" spans="1:9" ht="17.25">
      <c r="A15" s="1496"/>
      <c r="B15" s="274" t="s">
        <v>452</v>
      </c>
      <c r="C15" s="271">
        <f>'要望額調書（1年目）'!F14</f>
        <v>0</v>
      </c>
      <c r="D15" s="271">
        <f>'要望額調書（2年目）'!F14</f>
        <v>0</v>
      </c>
      <c r="E15" s="272">
        <f>'要望額調書（3年目）'!F14</f>
        <v>0</v>
      </c>
      <c r="F15" s="273">
        <f t="shared" si="2"/>
        <v>0</v>
      </c>
      <c r="G15" s="260"/>
      <c r="H15" s="261" t="e">
        <f t="shared" si="0"/>
        <v>#DIV/0!</v>
      </c>
      <c r="I15" s="261" t="e">
        <f t="shared" si="1"/>
        <v>#DIV/0!</v>
      </c>
    </row>
    <row r="16" spans="1:9" ht="17.25">
      <c r="A16" s="1496"/>
      <c r="B16" s="274" t="s">
        <v>453</v>
      </c>
      <c r="C16" s="271">
        <f>'要望額調書（1年目）'!F15</f>
        <v>0</v>
      </c>
      <c r="D16" s="271">
        <f>'要望額調書（2年目）'!F15</f>
        <v>0</v>
      </c>
      <c r="E16" s="272">
        <f>'要望額調書（3年目）'!F15</f>
        <v>0</v>
      </c>
      <c r="F16" s="273">
        <f t="shared" si="2"/>
        <v>0</v>
      </c>
      <c r="G16" s="260"/>
      <c r="H16" s="261" t="e">
        <f t="shared" si="0"/>
        <v>#DIV/0!</v>
      </c>
      <c r="I16" s="261" t="e">
        <f t="shared" si="1"/>
        <v>#DIV/0!</v>
      </c>
    </row>
    <row r="17" spans="1:9" ht="17.25">
      <c r="A17" s="1496"/>
      <c r="B17" s="274" t="s">
        <v>454</v>
      </c>
      <c r="C17" s="271">
        <f>'要望額調書（1年目）'!F16</f>
        <v>0</v>
      </c>
      <c r="D17" s="271">
        <f>'要望額調書（2年目）'!F16</f>
        <v>0</v>
      </c>
      <c r="E17" s="272">
        <f>'要望額調書（3年目）'!F16</f>
        <v>0</v>
      </c>
      <c r="F17" s="273">
        <f t="shared" si="2"/>
        <v>0</v>
      </c>
      <c r="G17" s="260"/>
      <c r="H17" s="261" t="e">
        <f t="shared" si="0"/>
        <v>#DIV/0!</v>
      </c>
      <c r="I17" s="261" t="e">
        <f t="shared" si="1"/>
        <v>#DIV/0!</v>
      </c>
    </row>
    <row r="18" spans="1:9" ht="17.25">
      <c r="A18" s="1496"/>
      <c r="B18" s="270" t="s">
        <v>455</v>
      </c>
      <c r="C18" s="271">
        <f>'要望額調書（1年目）'!F17</f>
        <v>0</v>
      </c>
      <c r="D18" s="271">
        <f>'要望額調書（2年目）'!F17</f>
        <v>0</v>
      </c>
      <c r="E18" s="272">
        <f>'要望額調書（3年目）'!F17</f>
        <v>0</v>
      </c>
      <c r="F18" s="273">
        <f t="shared" si="2"/>
        <v>0</v>
      </c>
      <c r="G18" s="260"/>
      <c r="H18" s="261" t="e">
        <f t="shared" si="0"/>
        <v>#DIV/0!</v>
      </c>
      <c r="I18" s="261" t="e">
        <f t="shared" si="1"/>
        <v>#DIV/0!</v>
      </c>
    </row>
    <row r="19" spans="1:9" ht="17.25">
      <c r="A19" s="1496"/>
      <c r="B19" s="274" t="s">
        <v>456</v>
      </c>
      <c r="C19" s="271">
        <f>'要望額調書（1年目）'!F18</f>
        <v>0</v>
      </c>
      <c r="D19" s="271">
        <f>'要望額調書（2年目）'!F18</f>
        <v>0</v>
      </c>
      <c r="E19" s="272">
        <f>'要望額調書（3年目）'!F18</f>
        <v>0</v>
      </c>
      <c r="F19" s="273">
        <f t="shared" si="2"/>
        <v>0</v>
      </c>
      <c r="G19" s="260"/>
      <c r="H19" s="261" t="e">
        <f t="shared" si="0"/>
        <v>#DIV/0!</v>
      </c>
      <c r="I19" s="261" t="e">
        <f t="shared" si="1"/>
        <v>#DIV/0!</v>
      </c>
    </row>
    <row r="20" spans="1:9" ht="18" thickBot="1">
      <c r="A20" s="1496"/>
      <c r="B20" s="275" t="s">
        <v>457</v>
      </c>
      <c r="C20" s="271">
        <f>'要望額調書（1年目）'!F19</f>
        <v>0</v>
      </c>
      <c r="D20" s="276">
        <f>'要望額調書（2年目）'!F19</f>
        <v>0</v>
      </c>
      <c r="E20" s="277">
        <f>'要望額調書（3年目）'!F19</f>
        <v>0</v>
      </c>
      <c r="F20" s="278">
        <f t="shared" si="2"/>
        <v>0</v>
      </c>
      <c r="G20" s="260"/>
      <c r="H20" s="261" t="e">
        <f t="shared" si="0"/>
        <v>#DIV/0!</v>
      </c>
      <c r="I20" s="261" t="e">
        <f t="shared" si="1"/>
        <v>#DIV/0!</v>
      </c>
    </row>
    <row r="21" spans="1:9" ht="18" thickTop="1">
      <c r="A21" s="1496"/>
      <c r="B21" s="279" t="s">
        <v>458</v>
      </c>
      <c r="C21" s="280">
        <f>'要望額調書（1年目）'!F20</f>
        <v>0</v>
      </c>
      <c r="D21" s="280">
        <f>'要望額調書（2年目）'!F20</f>
        <v>0</v>
      </c>
      <c r="E21" s="281">
        <f>'要望額調書（3年目）'!F20</f>
        <v>0</v>
      </c>
      <c r="F21" s="282">
        <f t="shared" si="2"/>
        <v>0</v>
      </c>
      <c r="G21" s="260"/>
      <c r="H21" s="283" t="e">
        <f>SUM(H6:H8)</f>
        <v>#DIV/0!</v>
      </c>
      <c r="I21" s="261" t="e">
        <f t="shared" si="1"/>
        <v>#DIV/0!</v>
      </c>
    </row>
    <row r="22" spans="1:9" ht="18" thickBot="1">
      <c r="A22" s="1496"/>
      <c r="B22" s="284" t="s">
        <v>459</v>
      </c>
      <c r="C22" s="285">
        <f>'要望額調書（1年目）'!F22</f>
        <v>0</v>
      </c>
      <c r="D22" s="285">
        <f>'要望額調書（2年目）'!F22</f>
        <v>0</v>
      </c>
      <c r="E22" s="286">
        <f>'要望額調書（3年目）'!F22</f>
        <v>0</v>
      </c>
      <c r="F22" s="287">
        <f t="shared" si="2"/>
        <v>0</v>
      </c>
      <c r="G22" s="260"/>
      <c r="I22" s="261" t="e">
        <f t="shared" si="1"/>
        <v>#DIV/0!</v>
      </c>
    </row>
    <row r="23" spans="1:9" ht="18.75" thickTop="1" thickBot="1">
      <c r="A23" s="1497"/>
      <c r="B23" s="288" t="s">
        <v>460</v>
      </c>
      <c r="C23" s="289">
        <f>'要望額調書（1年目）'!F24</f>
        <v>0</v>
      </c>
      <c r="D23" s="289">
        <f>'要望額調書（2年目）'!F24</f>
        <v>0</v>
      </c>
      <c r="E23" s="290">
        <f>'要望額調書（3年目）'!F24</f>
        <v>0</v>
      </c>
      <c r="F23" s="291">
        <f t="shared" si="2"/>
        <v>0</v>
      </c>
      <c r="G23" s="292"/>
      <c r="I23" s="283" t="e">
        <f>SUM(I6:I8,I22)</f>
        <v>#DIV/0!</v>
      </c>
    </row>
    <row r="24" spans="1:9" ht="17.25">
      <c r="A24" s="1496" t="s">
        <v>461</v>
      </c>
      <c r="B24" s="293" t="s">
        <v>462</v>
      </c>
      <c r="C24" s="294">
        <f>'要望額調書（1年目）'!F29</f>
        <v>0</v>
      </c>
      <c r="D24" s="294">
        <f>'要望額調書（2年目）'!F29</f>
        <v>0</v>
      </c>
      <c r="E24" s="295">
        <f>'要望額調書（3年目）'!F29</f>
        <v>0</v>
      </c>
      <c r="F24" s="296">
        <f t="shared" si="2"/>
        <v>0</v>
      </c>
      <c r="G24" s="297"/>
    </row>
    <row r="25" spans="1:9" ht="17.25">
      <c r="A25" s="1496"/>
      <c r="B25" s="298" t="s">
        <v>463</v>
      </c>
      <c r="C25" s="299">
        <f>'要望額調書（1年目）'!F30</f>
        <v>0</v>
      </c>
      <c r="D25" s="299">
        <f>'要望額調書（2年目）'!F30</f>
        <v>0</v>
      </c>
      <c r="E25" s="300">
        <f>'要望額調書（3年目）'!F30</f>
        <v>0</v>
      </c>
      <c r="F25" s="301">
        <f t="shared" si="2"/>
        <v>0</v>
      </c>
      <c r="G25" s="297"/>
    </row>
    <row r="26" spans="1:9" ht="18" thickBot="1">
      <c r="A26" s="1496"/>
      <c r="B26" s="302" t="s">
        <v>464</v>
      </c>
      <c r="C26" s="303">
        <f>'要望額調書（1年目）'!F31</f>
        <v>0</v>
      </c>
      <c r="D26" s="303">
        <f>'要望額調書（2年目）'!F31</f>
        <v>0</v>
      </c>
      <c r="E26" s="304">
        <f>'要望額調書（3年目）'!F31</f>
        <v>0</v>
      </c>
      <c r="F26" s="305">
        <f t="shared" si="2"/>
        <v>0</v>
      </c>
      <c r="G26" s="297"/>
    </row>
    <row r="27" spans="1:9" ht="18.75" thickTop="1" thickBot="1">
      <c r="A27" s="1496"/>
      <c r="B27" s="306" t="s">
        <v>465</v>
      </c>
      <c r="C27" s="307">
        <f>'要望額調書（1年目）'!F32</f>
        <v>0</v>
      </c>
      <c r="D27" s="307">
        <f>'要望額調書（2年目）'!F32</f>
        <v>0</v>
      </c>
      <c r="E27" s="308">
        <f>'要望額調書（3年目）'!F32</f>
        <v>0</v>
      </c>
      <c r="F27" s="309">
        <f t="shared" si="2"/>
        <v>0</v>
      </c>
      <c r="G27" s="310"/>
    </row>
    <row r="28" spans="1:9" ht="35.25" thickBot="1">
      <c r="A28" s="1497"/>
      <c r="B28" s="311" t="s">
        <v>466</v>
      </c>
      <c r="C28" s="312">
        <f>'要望額調書（1年目）'!F35</f>
        <v>0</v>
      </c>
      <c r="D28" s="312">
        <f>'要望額調書（2年目）'!F35</f>
        <v>0</v>
      </c>
      <c r="E28" s="313">
        <f>'要望額調書（3年目）'!F35</f>
        <v>0</v>
      </c>
      <c r="F28" s="314">
        <f t="shared" si="2"/>
        <v>0</v>
      </c>
      <c r="G28" s="315"/>
    </row>
    <row r="29" spans="1:9" ht="14.25" thickBot="1"/>
    <row r="30" spans="1:9" ht="17.25">
      <c r="B30" s="316" t="s">
        <v>467</v>
      </c>
      <c r="C30" s="317" t="e">
        <f>C9/C28</f>
        <v>#DIV/0!</v>
      </c>
      <c r="D30" s="317" t="e">
        <f t="shared" ref="D30:F30" si="3">D9/D28</f>
        <v>#DIV/0!</v>
      </c>
      <c r="E30" s="318" t="e">
        <f t="shared" si="3"/>
        <v>#DIV/0!</v>
      </c>
      <c r="F30" s="319" t="e">
        <f t="shared" si="3"/>
        <v>#DIV/0!</v>
      </c>
      <c r="G30" s="320"/>
    </row>
    <row r="31" spans="1:9" ht="17.25">
      <c r="B31" s="321" t="s">
        <v>468</v>
      </c>
      <c r="C31" s="322" t="e">
        <f>C18/C23</f>
        <v>#DIV/0!</v>
      </c>
      <c r="D31" s="322" t="e">
        <f t="shared" ref="D31:F31" si="4">D18/D23</f>
        <v>#DIV/0!</v>
      </c>
      <c r="E31" s="323" t="e">
        <f t="shared" si="4"/>
        <v>#DIV/0!</v>
      </c>
      <c r="F31" s="324" t="e">
        <f t="shared" si="4"/>
        <v>#DIV/0!</v>
      </c>
      <c r="G31" s="320"/>
    </row>
    <row r="32" spans="1:9" ht="17.25">
      <c r="B32" s="321" t="s">
        <v>469</v>
      </c>
      <c r="C32" s="322" t="e">
        <f>C27/C23</f>
        <v>#DIV/0!</v>
      </c>
      <c r="D32" s="322" t="e">
        <f t="shared" ref="D32:F32" si="5">D27/D23</f>
        <v>#DIV/0!</v>
      </c>
      <c r="E32" s="323" t="e">
        <f t="shared" si="5"/>
        <v>#DIV/0!</v>
      </c>
      <c r="F32" s="324" t="e">
        <f t="shared" si="5"/>
        <v>#DIV/0!</v>
      </c>
      <c r="G32" s="320"/>
    </row>
    <row r="33" spans="2:7" ht="17.25">
      <c r="B33" s="321" t="s">
        <v>470</v>
      </c>
      <c r="C33" s="322" t="e">
        <f>C21/C23</f>
        <v>#DIV/0!</v>
      </c>
      <c r="D33" s="322" t="e">
        <f t="shared" ref="D33:F33" si="6">D21/D23</f>
        <v>#DIV/0!</v>
      </c>
      <c r="E33" s="323" t="e">
        <f t="shared" si="6"/>
        <v>#DIV/0!</v>
      </c>
      <c r="F33" s="324" t="e">
        <f t="shared" si="6"/>
        <v>#DIV/0!</v>
      </c>
      <c r="G33" s="320"/>
    </row>
    <row r="34" spans="2:7" ht="18" thickBot="1">
      <c r="B34" s="325" t="s">
        <v>471</v>
      </c>
      <c r="C34" s="326" t="e">
        <f>SUM(C24:C25)/C27</f>
        <v>#DIV/0!</v>
      </c>
      <c r="D34" s="326" t="e">
        <f t="shared" ref="D34:E34" si="7">SUM(D24:D25)/D27</f>
        <v>#DIV/0!</v>
      </c>
      <c r="E34" s="327" t="e">
        <f t="shared" si="7"/>
        <v>#DIV/0!</v>
      </c>
      <c r="F34" s="328" t="e">
        <f t="shared" ref="F34" si="8">SUM(F24:F25)/F27</f>
        <v>#DIV/0!</v>
      </c>
      <c r="G34" s="320"/>
    </row>
  </sheetData>
  <sheetProtection algorithmName="SHA-512" hashValue="7uXvtavOasBt4FhNY8CQ4g3C4UFKP7jIRMbkpLZ9IqSXws1geKvGUQT4FjVpzttUTIXvWtDep8DgroBaKD9QpQ==" saltValue="aFhvRoKtjE03jBsod0P34A==" spinCount="100000" sheet="1" selectLockedCells="1"/>
  <mergeCells count="3">
    <mergeCell ref="C2:E2"/>
    <mergeCell ref="A6:A23"/>
    <mergeCell ref="A24:A28"/>
  </mergeCells>
  <phoneticPr fontId="1"/>
  <pageMargins left="0.7" right="0.7" top="0.75" bottom="0.75" header="0.3" footer="0.3"/>
  <pageSetup paperSize="9" scale="74"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pageSetUpPr fitToPage="1"/>
  </sheetPr>
  <dimension ref="B3:BE161"/>
  <sheetViews>
    <sheetView zoomScaleNormal="100" workbookViewId="0">
      <selection activeCell="C12" sqref="C12"/>
    </sheetView>
  </sheetViews>
  <sheetFormatPr defaultColWidth="8.875" defaultRowHeight="13.5"/>
  <cols>
    <col min="1" max="1" width="8.875" style="212"/>
    <col min="2" max="2" width="3.375" style="212" customWidth="1"/>
    <col min="3" max="3" width="35.125" style="212" customWidth="1"/>
    <col min="4" max="15" width="4.5" style="214" customWidth="1"/>
    <col min="16" max="16" width="7.875" style="215" customWidth="1"/>
    <col min="17" max="28" width="4.5" style="214" customWidth="1"/>
    <col min="29" max="29" width="7.875" style="215" customWidth="1"/>
    <col min="30" max="41" width="4.5" style="212" customWidth="1"/>
    <col min="42" max="42" width="7.875" style="215" customWidth="1"/>
    <col min="43" max="16384" width="8.875" style="212"/>
  </cols>
  <sheetData>
    <row r="3" spans="2:57">
      <c r="C3" s="213" t="s">
        <v>392</v>
      </c>
    </row>
    <row r="6" spans="2:57">
      <c r="B6" s="216" t="s">
        <v>393</v>
      </c>
      <c r="AQ6" s="381"/>
      <c r="AR6" s="381"/>
    </row>
    <row r="7" spans="2:57">
      <c r="B7" s="216"/>
      <c r="C7" s="217" t="s">
        <v>394</v>
      </c>
      <c r="AQ7" s="381"/>
      <c r="AR7" s="381"/>
    </row>
    <row r="8" spans="2:57">
      <c r="C8" s="216" t="s">
        <v>395</v>
      </c>
      <c r="AQ8" s="213" t="s">
        <v>565</v>
      </c>
      <c r="AR8" s="380"/>
      <c r="AS8" s="1499" t="s">
        <v>396</v>
      </c>
      <c r="AT8" s="1499"/>
      <c r="AU8" s="1499"/>
      <c r="AV8" s="1499"/>
      <c r="AW8" s="1499"/>
      <c r="AX8" s="1499"/>
      <c r="AY8" s="1499"/>
      <c r="AZ8" s="1499"/>
      <c r="BA8" s="1499"/>
    </row>
    <row r="9" spans="2:57">
      <c r="C9" s="216" t="s">
        <v>397</v>
      </c>
      <c r="AQ9" s="213"/>
      <c r="AS9" s="1499"/>
      <c r="AT9" s="1499"/>
      <c r="AU9" s="1499"/>
      <c r="AV9" s="1499"/>
      <c r="AW9" s="1499"/>
      <c r="AX9" s="1499"/>
      <c r="AY9" s="1499"/>
      <c r="AZ9" s="1499"/>
      <c r="BA9" s="1499"/>
    </row>
    <row r="10" spans="2:57" ht="13.35" customHeight="1">
      <c r="B10" s="1500" t="s">
        <v>398</v>
      </c>
      <c r="C10" s="1501"/>
      <c r="D10" s="1502" t="s">
        <v>399</v>
      </c>
      <c r="E10" s="1503"/>
      <c r="F10" s="1503"/>
      <c r="G10" s="1503"/>
      <c r="H10" s="1503"/>
      <c r="I10" s="1503"/>
      <c r="J10" s="1503"/>
      <c r="K10" s="1503"/>
      <c r="L10" s="1503"/>
      <c r="M10" s="1503"/>
      <c r="N10" s="1503"/>
      <c r="O10" s="1503"/>
      <c r="P10" s="1504" t="s">
        <v>400</v>
      </c>
      <c r="Q10" s="1503" t="s">
        <v>401</v>
      </c>
      <c r="R10" s="1503"/>
      <c r="S10" s="1503"/>
      <c r="T10" s="1503"/>
      <c r="U10" s="1503"/>
      <c r="V10" s="1503"/>
      <c r="W10" s="1503"/>
      <c r="X10" s="1503"/>
      <c r="Y10" s="1503"/>
      <c r="Z10" s="1503"/>
      <c r="AA10" s="1503"/>
      <c r="AB10" s="1501"/>
      <c r="AC10" s="1504" t="s">
        <v>400</v>
      </c>
      <c r="AD10" s="1502" t="s">
        <v>402</v>
      </c>
      <c r="AE10" s="1503"/>
      <c r="AF10" s="1503"/>
      <c r="AG10" s="1503"/>
      <c r="AH10" s="1503"/>
      <c r="AI10" s="1503"/>
      <c r="AJ10" s="1503"/>
      <c r="AK10" s="1503"/>
      <c r="AL10" s="1503"/>
      <c r="AM10" s="1503"/>
      <c r="AN10" s="1503"/>
      <c r="AO10" s="1506"/>
      <c r="AP10" s="1504" t="s">
        <v>400</v>
      </c>
      <c r="AS10" s="1507" t="s">
        <v>403</v>
      </c>
      <c r="AT10" s="1507"/>
      <c r="AU10" s="1507"/>
      <c r="AV10" s="1507"/>
      <c r="AW10" s="1507"/>
      <c r="AX10" s="1507"/>
      <c r="AY10" s="1507"/>
      <c r="AZ10" s="1507"/>
      <c r="BA10" s="1507"/>
      <c r="BB10" s="1507"/>
      <c r="BC10" s="1507"/>
      <c r="BD10" s="1507"/>
      <c r="BE10" s="1507"/>
    </row>
    <row r="11" spans="2:57" s="222" customFormat="1" ht="13.35" customHeight="1">
      <c r="B11" s="1508" t="s">
        <v>404</v>
      </c>
      <c r="C11" s="1509"/>
      <c r="D11" s="218" t="s">
        <v>405</v>
      </c>
      <c r="E11" s="218" t="s">
        <v>406</v>
      </c>
      <c r="F11" s="218" t="s">
        <v>407</v>
      </c>
      <c r="G11" s="218" t="s">
        <v>408</v>
      </c>
      <c r="H11" s="218" t="s">
        <v>409</v>
      </c>
      <c r="I11" s="218" t="s">
        <v>410</v>
      </c>
      <c r="J11" s="218" t="s">
        <v>411</v>
      </c>
      <c r="K11" s="218" t="s">
        <v>412</v>
      </c>
      <c r="L11" s="218" t="s">
        <v>413</v>
      </c>
      <c r="M11" s="218" t="s">
        <v>414</v>
      </c>
      <c r="N11" s="218" t="s">
        <v>415</v>
      </c>
      <c r="O11" s="219" t="s">
        <v>416</v>
      </c>
      <c r="P11" s="1505"/>
      <c r="Q11" s="220" t="s">
        <v>405</v>
      </c>
      <c r="R11" s="218" t="s">
        <v>406</v>
      </c>
      <c r="S11" s="218" t="s">
        <v>407</v>
      </c>
      <c r="T11" s="218" t="s">
        <v>408</v>
      </c>
      <c r="U11" s="218" t="s">
        <v>409</v>
      </c>
      <c r="V11" s="218" t="s">
        <v>410</v>
      </c>
      <c r="W11" s="218" t="s">
        <v>411</v>
      </c>
      <c r="X11" s="218" t="s">
        <v>412</v>
      </c>
      <c r="Y11" s="218" t="s">
        <v>413</v>
      </c>
      <c r="Z11" s="218" t="s">
        <v>414</v>
      </c>
      <c r="AA11" s="218" t="s">
        <v>415</v>
      </c>
      <c r="AB11" s="218" t="s">
        <v>416</v>
      </c>
      <c r="AC11" s="1505"/>
      <c r="AD11" s="218" t="s">
        <v>405</v>
      </c>
      <c r="AE11" s="218" t="s">
        <v>406</v>
      </c>
      <c r="AF11" s="218" t="s">
        <v>407</v>
      </c>
      <c r="AG11" s="218" t="s">
        <v>408</v>
      </c>
      <c r="AH11" s="218" t="s">
        <v>409</v>
      </c>
      <c r="AI11" s="218" t="s">
        <v>410</v>
      </c>
      <c r="AJ11" s="218" t="s">
        <v>411</v>
      </c>
      <c r="AK11" s="218" t="s">
        <v>412</v>
      </c>
      <c r="AL11" s="218" t="s">
        <v>413</v>
      </c>
      <c r="AM11" s="218" t="s">
        <v>414</v>
      </c>
      <c r="AN11" s="218" t="s">
        <v>415</v>
      </c>
      <c r="AO11" s="221" t="s">
        <v>416</v>
      </c>
      <c r="AP11" s="1505"/>
      <c r="AS11" s="1507"/>
      <c r="AT11" s="1507"/>
      <c r="AU11" s="1507"/>
      <c r="AV11" s="1507"/>
      <c r="AW11" s="1507"/>
      <c r="AX11" s="1507"/>
      <c r="AY11" s="1507"/>
      <c r="AZ11" s="1507"/>
      <c r="BA11" s="1507"/>
      <c r="BB11" s="1507"/>
      <c r="BC11" s="1507"/>
      <c r="BD11" s="1507"/>
      <c r="BE11" s="1507"/>
    </row>
    <row r="12" spans="2:57" ht="13.35" customHeight="1">
      <c r="B12" s="223" t="s">
        <v>417</v>
      </c>
      <c r="C12" s="410"/>
      <c r="D12" s="224"/>
      <c r="E12" s="224"/>
      <c r="F12" s="224"/>
      <c r="G12" s="224"/>
      <c r="H12" s="224"/>
      <c r="I12" s="224"/>
      <c r="J12" s="224"/>
      <c r="K12" s="224"/>
      <c r="L12" s="224"/>
      <c r="M12" s="224"/>
      <c r="N12" s="224"/>
      <c r="O12" s="225"/>
      <c r="P12" s="401">
        <f>SUM(D12:O12)</f>
        <v>0</v>
      </c>
      <c r="Q12" s="226"/>
      <c r="R12" s="224"/>
      <c r="S12" s="224"/>
      <c r="T12" s="224"/>
      <c r="U12" s="224"/>
      <c r="V12" s="224"/>
      <c r="W12" s="224"/>
      <c r="X12" s="224"/>
      <c r="Y12" s="224"/>
      <c r="Z12" s="224"/>
      <c r="AA12" s="224"/>
      <c r="AB12" s="224"/>
      <c r="AC12" s="405">
        <f>SUM(Q12:AB12)</f>
        <v>0</v>
      </c>
      <c r="AD12" s="224"/>
      <c r="AE12" s="224"/>
      <c r="AF12" s="224"/>
      <c r="AG12" s="224"/>
      <c r="AH12" s="224"/>
      <c r="AI12" s="224"/>
      <c r="AJ12" s="224"/>
      <c r="AK12" s="224"/>
      <c r="AL12" s="224"/>
      <c r="AM12" s="224"/>
      <c r="AN12" s="224"/>
      <c r="AO12" s="224"/>
      <c r="AP12" s="405">
        <f>SUM(AD12:AO12)</f>
        <v>0</v>
      </c>
    </row>
    <row r="13" spans="2:57" ht="13.35" customHeight="1">
      <c r="B13" s="1510"/>
      <c r="C13" s="227"/>
      <c r="D13" s="228"/>
      <c r="E13" s="228"/>
      <c r="F13" s="228"/>
      <c r="G13" s="228"/>
      <c r="H13" s="228"/>
      <c r="I13" s="228"/>
      <c r="J13" s="228"/>
      <c r="K13" s="228"/>
      <c r="L13" s="228"/>
      <c r="M13" s="228"/>
      <c r="N13" s="228"/>
      <c r="O13" s="229"/>
      <c r="P13" s="402">
        <f t="shared" ref="P13:P76" si="0">SUM(D13:O13)</f>
        <v>0</v>
      </c>
      <c r="Q13" s="230"/>
      <c r="R13" s="231"/>
      <c r="S13" s="231"/>
      <c r="T13" s="231"/>
      <c r="U13" s="231"/>
      <c r="V13" s="231"/>
      <c r="W13" s="231"/>
      <c r="X13" s="231"/>
      <c r="Y13" s="231"/>
      <c r="Z13" s="231"/>
      <c r="AA13" s="231"/>
      <c r="AB13" s="231"/>
      <c r="AC13" s="406">
        <f t="shared" ref="AC13:AC76" si="1">SUM(Q13:AB13)</f>
        <v>0</v>
      </c>
      <c r="AD13" s="228"/>
      <c r="AE13" s="228"/>
      <c r="AF13" s="228"/>
      <c r="AG13" s="228"/>
      <c r="AH13" s="228"/>
      <c r="AI13" s="228"/>
      <c r="AJ13" s="228"/>
      <c r="AK13" s="228"/>
      <c r="AL13" s="228"/>
      <c r="AM13" s="228"/>
      <c r="AN13" s="228"/>
      <c r="AO13" s="228"/>
      <c r="AP13" s="409">
        <f t="shared" ref="AP13:AP76" si="2">SUM(AD13:AO13)</f>
        <v>0</v>
      </c>
    </row>
    <row r="14" spans="2:57" ht="13.35" customHeight="1">
      <c r="B14" s="1498"/>
      <c r="C14" s="227"/>
      <c r="D14" s="228"/>
      <c r="E14" s="228"/>
      <c r="F14" s="228"/>
      <c r="G14" s="228"/>
      <c r="H14" s="228"/>
      <c r="I14" s="228"/>
      <c r="J14" s="228"/>
      <c r="K14" s="228"/>
      <c r="L14" s="228"/>
      <c r="M14" s="228"/>
      <c r="N14" s="228"/>
      <c r="O14" s="229"/>
      <c r="P14" s="402">
        <f t="shared" si="0"/>
        <v>0</v>
      </c>
      <c r="Q14" s="230"/>
      <c r="R14" s="231"/>
      <c r="S14" s="231"/>
      <c r="T14" s="231"/>
      <c r="U14" s="231"/>
      <c r="V14" s="231"/>
      <c r="W14" s="231"/>
      <c r="X14" s="231"/>
      <c r="Y14" s="231"/>
      <c r="Z14" s="231"/>
      <c r="AA14" s="231"/>
      <c r="AB14" s="231"/>
      <c r="AC14" s="406">
        <f t="shared" si="1"/>
        <v>0</v>
      </c>
      <c r="AD14" s="228"/>
      <c r="AE14" s="228"/>
      <c r="AF14" s="228"/>
      <c r="AG14" s="228"/>
      <c r="AH14" s="228"/>
      <c r="AI14" s="228"/>
      <c r="AJ14" s="228"/>
      <c r="AK14" s="228"/>
      <c r="AL14" s="228"/>
      <c r="AM14" s="228"/>
      <c r="AN14" s="228"/>
      <c r="AO14" s="228"/>
      <c r="AP14" s="409">
        <f t="shared" si="2"/>
        <v>0</v>
      </c>
    </row>
    <row r="15" spans="2:57" ht="13.35" customHeight="1">
      <c r="B15" s="1498"/>
      <c r="C15" s="227"/>
      <c r="D15" s="228"/>
      <c r="E15" s="228"/>
      <c r="F15" s="228"/>
      <c r="G15" s="228"/>
      <c r="H15" s="228"/>
      <c r="I15" s="228"/>
      <c r="J15" s="228"/>
      <c r="K15" s="228"/>
      <c r="L15" s="228"/>
      <c r="M15" s="228"/>
      <c r="N15" s="228"/>
      <c r="O15" s="229"/>
      <c r="P15" s="402">
        <f t="shared" si="0"/>
        <v>0</v>
      </c>
      <c r="Q15" s="230"/>
      <c r="R15" s="231"/>
      <c r="S15" s="231"/>
      <c r="T15" s="231"/>
      <c r="U15" s="231"/>
      <c r="V15" s="231"/>
      <c r="W15" s="231"/>
      <c r="X15" s="231"/>
      <c r="Y15" s="231"/>
      <c r="Z15" s="231"/>
      <c r="AA15" s="231"/>
      <c r="AB15" s="231"/>
      <c r="AC15" s="406">
        <f t="shared" si="1"/>
        <v>0</v>
      </c>
      <c r="AD15" s="228"/>
      <c r="AE15" s="228"/>
      <c r="AF15" s="228"/>
      <c r="AG15" s="228"/>
      <c r="AH15" s="228"/>
      <c r="AI15" s="228"/>
      <c r="AJ15" s="228"/>
      <c r="AK15" s="228"/>
      <c r="AL15" s="228"/>
      <c r="AM15" s="228"/>
      <c r="AN15" s="228"/>
      <c r="AO15" s="228"/>
      <c r="AP15" s="409">
        <f t="shared" si="2"/>
        <v>0</v>
      </c>
    </row>
    <row r="16" spans="2:57" ht="13.35" customHeight="1">
      <c r="B16" s="1498"/>
      <c r="C16" s="227"/>
      <c r="D16" s="228"/>
      <c r="E16" s="228"/>
      <c r="F16" s="228"/>
      <c r="G16" s="228"/>
      <c r="H16" s="228"/>
      <c r="I16" s="228"/>
      <c r="J16" s="228"/>
      <c r="K16" s="228"/>
      <c r="L16" s="228"/>
      <c r="M16" s="228"/>
      <c r="N16" s="228"/>
      <c r="O16" s="229"/>
      <c r="P16" s="402">
        <f t="shared" si="0"/>
        <v>0</v>
      </c>
      <c r="Q16" s="230"/>
      <c r="R16" s="231"/>
      <c r="S16" s="231"/>
      <c r="T16" s="231"/>
      <c r="U16" s="231"/>
      <c r="V16" s="231"/>
      <c r="W16" s="231"/>
      <c r="X16" s="231"/>
      <c r="Y16" s="231"/>
      <c r="Z16" s="231"/>
      <c r="AA16" s="231"/>
      <c r="AB16" s="231"/>
      <c r="AC16" s="406">
        <f t="shared" si="1"/>
        <v>0</v>
      </c>
      <c r="AD16" s="228"/>
      <c r="AE16" s="228"/>
      <c r="AF16" s="228"/>
      <c r="AG16" s="228"/>
      <c r="AH16" s="228"/>
      <c r="AI16" s="228"/>
      <c r="AJ16" s="228"/>
      <c r="AK16" s="228"/>
      <c r="AL16" s="228"/>
      <c r="AM16" s="228"/>
      <c r="AN16" s="228"/>
      <c r="AO16" s="228"/>
      <c r="AP16" s="409">
        <f t="shared" si="2"/>
        <v>0</v>
      </c>
    </row>
    <row r="17" spans="2:42" ht="13.35" customHeight="1">
      <c r="B17" s="1498"/>
      <c r="C17" s="232"/>
      <c r="D17" s="228"/>
      <c r="E17" s="228"/>
      <c r="F17" s="228"/>
      <c r="G17" s="228"/>
      <c r="H17" s="228"/>
      <c r="I17" s="228"/>
      <c r="J17" s="228"/>
      <c r="K17" s="228"/>
      <c r="L17" s="228"/>
      <c r="M17" s="228"/>
      <c r="N17" s="228"/>
      <c r="O17" s="229"/>
      <c r="P17" s="402">
        <f t="shared" si="0"/>
        <v>0</v>
      </c>
      <c r="Q17" s="230"/>
      <c r="R17" s="231"/>
      <c r="S17" s="231"/>
      <c r="T17" s="231"/>
      <c r="U17" s="231"/>
      <c r="V17" s="231"/>
      <c r="W17" s="231"/>
      <c r="X17" s="231"/>
      <c r="Y17" s="231"/>
      <c r="Z17" s="231"/>
      <c r="AA17" s="231"/>
      <c r="AB17" s="231"/>
      <c r="AC17" s="406">
        <f t="shared" si="1"/>
        <v>0</v>
      </c>
      <c r="AD17" s="228"/>
      <c r="AE17" s="228"/>
      <c r="AF17" s="228"/>
      <c r="AG17" s="228"/>
      <c r="AH17" s="228"/>
      <c r="AI17" s="228"/>
      <c r="AJ17" s="228"/>
      <c r="AK17" s="228"/>
      <c r="AL17" s="228"/>
      <c r="AM17" s="228"/>
      <c r="AN17" s="228"/>
      <c r="AO17" s="228"/>
      <c r="AP17" s="409">
        <f t="shared" si="2"/>
        <v>0</v>
      </c>
    </row>
    <row r="18" spans="2:42" ht="13.35" customHeight="1">
      <c r="B18" s="1498"/>
      <c r="C18" s="232"/>
      <c r="D18" s="228"/>
      <c r="E18" s="228"/>
      <c r="F18" s="228"/>
      <c r="G18" s="228"/>
      <c r="H18" s="228"/>
      <c r="I18" s="228"/>
      <c r="J18" s="228"/>
      <c r="K18" s="228"/>
      <c r="L18" s="228"/>
      <c r="M18" s="228"/>
      <c r="N18" s="228"/>
      <c r="O18" s="229"/>
      <c r="P18" s="402">
        <f t="shared" si="0"/>
        <v>0</v>
      </c>
      <c r="Q18" s="230"/>
      <c r="R18" s="231"/>
      <c r="S18" s="231"/>
      <c r="T18" s="231"/>
      <c r="U18" s="231"/>
      <c r="V18" s="231"/>
      <c r="W18" s="231"/>
      <c r="X18" s="231"/>
      <c r="Y18" s="231"/>
      <c r="Z18" s="231"/>
      <c r="AA18" s="231"/>
      <c r="AB18" s="231"/>
      <c r="AC18" s="406">
        <f t="shared" si="1"/>
        <v>0</v>
      </c>
      <c r="AD18" s="228"/>
      <c r="AE18" s="228"/>
      <c r="AF18" s="228"/>
      <c r="AG18" s="228"/>
      <c r="AH18" s="228"/>
      <c r="AI18" s="228"/>
      <c r="AJ18" s="228"/>
      <c r="AK18" s="228"/>
      <c r="AL18" s="228"/>
      <c r="AM18" s="228"/>
      <c r="AN18" s="228"/>
      <c r="AO18" s="228"/>
      <c r="AP18" s="409">
        <f t="shared" si="2"/>
        <v>0</v>
      </c>
    </row>
    <row r="19" spans="2:42" ht="13.35" customHeight="1">
      <c r="B19" s="1498"/>
      <c r="C19" s="232"/>
      <c r="D19" s="228"/>
      <c r="E19" s="228"/>
      <c r="F19" s="228"/>
      <c r="G19" s="228"/>
      <c r="H19" s="228"/>
      <c r="I19" s="228"/>
      <c r="J19" s="228"/>
      <c r="K19" s="228"/>
      <c r="L19" s="228"/>
      <c r="M19" s="228"/>
      <c r="N19" s="228"/>
      <c r="O19" s="229"/>
      <c r="P19" s="402">
        <f t="shared" si="0"/>
        <v>0</v>
      </c>
      <c r="Q19" s="230"/>
      <c r="R19" s="231"/>
      <c r="S19" s="231"/>
      <c r="T19" s="231"/>
      <c r="U19" s="231"/>
      <c r="V19" s="231"/>
      <c r="W19" s="231"/>
      <c r="X19" s="231"/>
      <c r="Y19" s="231"/>
      <c r="Z19" s="231"/>
      <c r="AA19" s="231"/>
      <c r="AB19" s="231"/>
      <c r="AC19" s="406">
        <f t="shared" si="1"/>
        <v>0</v>
      </c>
      <c r="AD19" s="228"/>
      <c r="AE19" s="228"/>
      <c r="AF19" s="228"/>
      <c r="AG19" s="228"/>
      <c r="AH19" s="228"/>
      <c r="AI19" s="228"/>
      <c r="AJ19" s="228"/>
      <c r="AK19" s="228"/>
      <c r="AL19" s="228"/>
      <c r="AM19" s="228"/>
      <c r="AN19" s="228"/>
      <c r="AO19" s="228"/>
      <c r="AP19" s="409">
        <f t="shared" si="2"/>
        <v>0</v>
      </c>
    </row>
    <row r="20" spans="2:42" ht="13.35" customHeight="1">
      <c r="B20" s="1498"/>
      <c r="C20" s="232"/>
      <c r="D20" s="228"/>
      <c r="E20" s="228"/>
      <c r="F20" s="228"/>
      <c r="G20" s="228"/>
      <c r="H20" s="228"/>
      <c r="I20" s="228"/>
      <c r="J20" s="228"/>
      <c r="K20" s="228"/>
      <c r="L20" s="228"/>
      <c r="M20" s="228"/>
      <c r="N20" s="228"/>
      <c r="O20" s="229"/>
      <c r="P20" s="402">
        <f t="shared" si="0"/>
        <v>0</v>
      </c>
      <c r="Q20" s="230"/>
      <c r="R20" s="231"/>
      <c r="S20" s="231"/>
      <c r="T20" s="231"/>
      <c r="U20" s="231"/>
      <c r="V20" s="231"/>
      <c r="W20" s="231"/>
      <c r="X20" s="231"/>
      <c r="Y20" s="231"/>
      <c r="Z20" s="231"/>
      <c r="AA20" s="231"/>
      <c r="AB20" s="231"/>
      <c r="AC20" s="406">
        <f t="shared" si="1"/>
        <v>0</v>
      </c>
      <c r="AD20" s="228"/>
      <c r="AE20" s="228"/>
      <c r="AF20" s="228"/>
      <c r="AG20" s="228"/>
      <c r="AH20" s="228"/>
      <c r="AI20" s="228"/>
      <c r="AJ20" s="228"/>
      <c r="AK20" s="228"/>
      <c r="AL20" s="228"/>
      <c r="AM20" s="228"/>
      <c r="AN20" s="228"/>
      <c r="AO20" s="228"/>
      <c r="AP20" s="409">
        <f t="shared" si="2"/>
        <v>0</v>
      </c>
    </row>
    <row r="21" spans="2:42" ht="13.35" customHeight="1">
      <c r="B21" s="1498"/>
      <c r="C21" s="232"/>
      <c r="D21" s="228"/>
      <c r="E21" s="228"/>
      <c r="F21" s="228"/>
      <c r="G21" s="228"/>
      <c r="H21" s="228"/>
      <c r="I21" s="228"/>
      <c r="J21" s="228"/>
      <c r="K21" s="228"/>
      <c r="L21" s="228"/>
      <c r="M21" s="228"/>
      <c r="N21" s="228"/>
      <c r="O21" s="229"/>
      <c r="P21" s="402">
        <f t="shared" si="0"/>
        <v>0</v>
      </c>
      <c r="Q21" s="230"/>
      <c r="R21" s="231"/>
      <c r="S21" s="231"/>
      <c r="T21" s="231"/>
      <c r="U21" s="231"/>
      <c r="V21" s="231"/>
      <c r="W21" s="231"/>
      <c r="X21" s="231"/>
      <c r="Y21" s="231"/>
      <c r="Z21" s="231"/>
      <c r="AA21" s="231"/>
      <c r="AB21" s="231"/>
      <c r="AC21" s="406">
        <f t="shared" si="1"/>
        <v>0</v>
      </c>
      <c r="AD21" s="228"/>
      <c r="AE21" s="228"/>
      <c r="AF21" s="228"/>
      <c r="AG21" s="228"/>
      <c r="AH21" s="228"/>
      <c r="AI21" s="228"/>
      <c r="AJ21" s="228"/>
      <c r="AK21" s="228"/>
      <c r="AL21" s="228"/>
      <c r="AM21" s="228"/>
      <c r="AN21" s="228"/>
      <c r="AO21" s="228"/>
      <c r="AP21" s="409">
        <f t="shared" si="2"/>
        <v>0</v>
      </c>
    </row>
    <row r="22" spans="2:42" ht="13.35" customHeight="1">
      <c r="B22" s="233" t="s">
        <v>418</v>
      </c>
      <c r="C22" s="234"/>
      <c r="D22" s="235"/>
      <c r="E22" s="235"/>
      <c r="F22" s="235"/>
      <c r="G22" s="235"/>
      <c r="H22" s="235"/>
      <c r="I22" s="235"/>
      <c r="J22" s="235"/>
      <c r="K22" s="235"/>
      <c r="L22" s="235"/>
      <c r="M22" s="235"/>
      <c r="N22" s="235"/>
      <c r="O22" s="236"/>
      <c r="P22" s="403">
        <f t="shared" si="0"/>
        <v>0</v>
      </c>
      <c r="Q22" s="237"/>
      <c r="R22" s="235"/>
      <c r="S22" s="235"/>
      <c r="T22" s="235"/>
      <c r="U22" s="235"/>
      <c r="V22" s="235"/>
      <c r="W22" s="235"/>
      <c r="X22" s="235"/>
      <c r="Y22" s="235"/>
      <c r="Z22" s="235"/>
      <c r="AA22" s="235"/>
      <c r="AB22" s="235"/>
      <c r="AC22" s="407">
        <f t="shared" si="1"/>
        <v>0</v>
      </c>
      <c r="AD22" s="235"/>
      <c r="AE22" s="235"/>
      <c r="AF22" s="235"/>
      <c r="AG22" s="235"/>
      <c r="AH22" s="235"/>
      <c r="AI22" s="235"/>
      <c r="AJ22" s="235"/>
      <c r="AK22" s="235"/>
      <c r="AL22" s="235"/>
      <c r="AM22" s="235"/>
      <c r="AN22" s="235"/>
      <c r="AO22" s="235"/>
      <c r="AP22" s="407">
        <f t="shared" si="2"/>
        <v>0</v>
      </c>
    </row>
    <row r="23" spans="2:42" ht="13.35" customHeight="1">
      <c r="B23" s="1510"/>
      <c r="C23" s="227"/>
      <c r="D23" s="228"/>
      <c r="E23" s="228"/>
      <c r="F23" s="228"/>
      <c r="G23" s="228"/>
      <c r="H23" s="228"/>
      <c r="I23" s="228"/>
      <c r="J23" s="228"/>
      <c r="K23" s="228"/>
      <c r="L23" s="228"/>
      <c r="M23" s="228"/>
      <c r="N23" s="228"/>
      <c r="O23" s="229"/>
      <c r="P23" s="402">
        <f t="shared" si="0"/>
        <v>0</v>
      </c>
      <c r="Q23" s="230"/>
      <c r="R23" s="231"/>
      <c r="S23" s="231"/>
      <c r="T23" s="231"/>
      <c r="U23" s="231"/>
      <c r="V23" s="231"/>
      <c r="W23" s="231"/>
      <c r="X23" s="231"/>
      <c r="Y23" s="231"/>
      <c r="Z23" s="231"/>
      <c r="AA23" s="231"/>
      <c r="AB23" s="231"/>
      <c r="AC23" s="406">
        <f t="shared" si="1"/>
        <v>0</v>
      </c>
      <c r="AD23" s="228"/>
      <c r="AE23" s="228"/>
      <c r="AF23" s="228"/>
      <c r="AG23" s="228"/>
      <c r="AH23" s="228"/>
      <c r="AI23" s="228"/>
      <c r="AJ23" s="228"/>
      <c r="AK23" s="228"/>
      <c r="AL23" s="228"/>
      <c r="AM23" s="228"/>
      <c r="AN23" s="228"/>
      <c r="AO23" s="228"/>
      <c r="AP23" s="409">
        <f t="shared" si="2"/>
        <v>0</v>
      </c>
    </row>
    <row r="24" spans="2:42" ht="13.35" customHeight="1">
      <c r="B24" s="1498"/>
      <c r="C24" s="227"/>
      <c r="D24" s="228"/>
      <c r="E24" s="228"/>
      <c r="F24" s="228"/>
      <c r="G24" s="228"/>
      <c r="H24" s="228"/>
      <c r="I24" s="228"/>
      <c r="J24" s="228"/>
      <c r="K24" s="228"/>
      <c r="L24" s="228"/>
      <c r="M24" s="228"/>
      <c r="N24" s="228"/>
      <c r="O24" s="229"/>
      <c r="P24" s="402">
        <f t="shared" si="0"/>
        <v>0</v>
      </c>
      <c r="Q24" s="230"/>
      <c r="R24" s="231"/>
      <c r="S24" s="231"/>
      <c r="T24" s="231"/>
      <c r="U24" s="231"/>
      <c r="V24" s="231"/>
      <c r="W24" s="231"/>
      <c r="X24" s="231"/>
      <c r="Y24" s="231"/>
      <c r="Z24" s="231"/>
      <c r="AA24" s="231"/>
      <c r="AB24" s="231"/>
      <c r="AC24" s="406">
        <f t="shared" si="1"/>
        <v>0</v>
      </c>
      <c r="AD24" s="228"/>
      <c r="AE24" s="228"/>
      <c r="AF24" s="228"/>
      <c r="AG24" s="228"/>
      <c r="AH24" s="228"/>
      <c r="AI24" s="228"/>
      <c r="AJ24" s="228"/>
      <c r="AK24" s="228"/>
      <c r="AL24" s="228"/>
      <c r="AM24" s="228"/>
      <c r="AN24" s="228"/>
      <c r="AO24" s="228"/>
      <c r="AP24" s="409">
        <f t="shared" si="2"/>
        <v>0</v>
      </c>
    </row>
    <row r="25" spans="2:42" ht="13.35" customHeight="1">
      <c r="B25" s="1498"/>
      <c r="C25" s="232"/>
      <c r="D25" s="228"/>
      <c r="E25" s="228"/>
      <c r="F25" s="228"/>
      <c r="G25" s="228"/>
      <c r="H25" s="228"/>
      <c r="I25" s="228"/>
      <c r="J25" s="228"/>
      <c r="K25" s="228"/>
      <c r="L25" s="228"/>
      <c r="M25" s="228"/>
      <c r="N25" s="228"/>
      <c r="O25" s="229"/>
      <c r="P25" s="402">
        <f t="shared" si="0"/>
        <v>0</v>
      </c>
      <c r="Q25" s="230"/>
      <c r="R25" s="231"/>
      <c r="S25" s="231"/>
      <c r="T25" s="231"/>
      <c r="U25" s="231"/>
      <c r="V25" s="231"/>
      <c r="W25" s="231"/>
      <c r="X25" s="231"/>
      <c r="Y25" s="231"/>
      <c r="Z25" s="231"/>
      <c r="AA25" s="231"/>
      <c r="AB25" s="231"/>
      <c r="AC25" s="406">
        <f t="shared" si="1"/>
        <v>0</v>
      </c>
      <c r="AD25" s="228"/>
      <c r="AE25" s="228"/>
      <c r="AF25" s="228"/>
      <c r="AG25" s="228"/>
      <c r="AH25" s="228"/>
      <c r="AI25" s="228"/>
      <c r="AJ25" s="228"/>
      <c r="AK25" s="228"/>
      <c r="AL25" s="228"/>
      <c r="AM25" s="228"/>
      <c r="AN25" s="228"/>
      <c r="AO25" s="228"/>
      <c r="AP25" s="409">
        <f t="shared" si="2"/>
        <v>0</v>
      </c>
    </row>
    <row r="26" spans="2:42" ht="13.35" customHeight="1">
      <c r="B26" s="1498"/>
      <c r="C26" s="232"/>
      <c r="D26" s="228"/>
      <c r="E26" s="228"/>
      <c r="F26" s="228"/>
      <c r="G26" s="228"/>
      <c r="H26" s="228"/>
      <c r="I26" s="228"/>
      <c r="J26" s="228"/>
      <c r="K26" s="228"/>
      <c r="L26" s="228"/>
      <c r="M26" s="228"/>
      <c r="N26" s="228"/>
      <c r="O26" s="229"/>
      <c r="P26" s="402">
        <f t="shared" si="0"/>
        <v>0</v>
      </c>
      <c r="Q26" s="230"/>
      <c r="R26" s="231"/>
      <c r="S26" s="231"/>
      <c r="T26" s="231"/>
      <c r="U26" s="231"/>
      <c r="V26" s="231"/>
      <c r="W26" s="231"/>
      <c r="X26" s="231"/>
      <c r="Y26" s="231"/>
      <c r="Z26" s="231"/>
      <c r="AA26" s="231"/>
      <c r="AB26" s="231"/>
      <c r="AC26" s="406">
        <f t="shared" si="1"/>
        <v>0</v>
      </c>
      <c r="AD26" s="228"/>
      <c r="AE26" s="228"/>
      <c r="AF26" s="228"/>
      <c r="AG26" s="228"/>
      <c r="AH26" s="228"/>
      <c r="AI26" s="228"/>
      <c r="AJ26" s="228"/>
      <c r="AK26" s="228"/>
      <c r="AL26" s="228"/>
      <c r="AM26" s="228"/>
      <c r="AN26" s="228"/>
      <c r="AO26" s="228"/>
      <c r="AP26" s="409">
        <f t="shared" si="2"/>
        <v>0</v>
      </c>
    </row>
    <row r="27" spans="2:42" ht="13.35" customHeight="1">
      <c r="B27" s="1498"/>
      <c r="C27" s="232"/>
      <c r="D27" s="228"/>
      <c r="E27" s="228"/>
      <c r="F27" s="228"/>
      <c r="G27" s="228"/>
      <c r="H27" s="228"/>
      <c r="I27" s="228"/>
      <c r="J27" s="228"/>
      <c r="K27" s="228"/>
      <c r="L27" s="228"/>
      <c r="M27" s="228"/>
      <c r="N27" s="228"/>
      <c r="O27" s="229"/>
      <c r="P27" s="402">
        <f t="shared" si="0"/>
        <v>0</v>
      </c>
      <c r="Q27" s="230"/>
      <c r="R27" s="231"/>
      <c r="S27" s="231"/>
      <c r="T27" s="231"/>
      <c r="U27" s="231"/>
      <c r="V27" s="231"/>
      <c r="W27" s="231"/>
      <c r="X27" s="231"/>
      <c r="Y27" s="231"/>
      <c r="Z27" s="231"/>
      <c r="AA27" s="231"/>
      <c r="AB27" s="231"/>
      <c r="AC27" s="406">
        <f t="shared" si="1"/>
        <v>0</v>
      </c>
      <c r="AD27" s="228"/>
      <c r="AE27" s="228"/>
      <c r="AF27" s="228"/>
      <c r="AG27" s="228"/>
      <c r="AH27" s="228"/>
      <c r="AI27" s="228"/>
      <c r="AJ27" s="228"/>
      <c r="AK27" s="228"/>
      <c r="AL27" s="228"/>
      <c r="AM27" s="228"/>
      <c r="AN27" s="228"/>
      <c r="AO27" s="228"/>
      <c r="AP27" s="409">
        <f t="shared" si="2"/>
        <v>0</v>
      </c>
    </row>
    <row r="28" spans="2:42" ht="13.35" customHeight="1">
      <c r="B28" s="1498"/>
      <c r="C28" s="232"/>
      <c r="D28" s="228"/>
      <c r="E28" s="228"/>
      <c r="F28" s="228"/>
      <c r="G28" s="228"/>
      <c r="H28" s="228"/>
      <c r="I28" s="228"/>
      <c r="J28" s="228"/>
      <c r="K28" s="228"/>
      <c r="L28" s="228"/>
      <c r="M28" s="228"/>
      <c r="N28" s="228"/>
      <c r="O28" s="229"/>
      <c r="P28" s="402">
        <f t="shared" si="0"/>
        <v>0</v>
      </c>
      <c r="Q28" s="230"/>
      <c r="R28" s="231"/>
      <c r="S28" s="231"/>
      <c r="T28" s="231"/>
      <c r="U28" s="231"/>
      <c r="V28" s="231"/>
      <c r="W28" s="231"/>
      <c r="X28" s="231"/>
      <c r="Y28" s="231"/>
      <c r="Z28" s="231"/>
      <c r="AA28" s="231"/>
      <c r="AB28" s="231"/>
      <c r="AC28" s="406">
        <f t="shared" si="1"/>
        <v>0</v>
      </c>
      <c r="AD28" s="228"/>
      <c r="AE28" s="228"/>
      <c r="AF28" s="228"/>
      <c r="AG28" s="228"/>
      <c r="AH28" s="228"/>
      <c r="AI28" s="228"/>
      <c r="AJ28" s="228"/>
      <c r="AK28" s="228"/>
      <c r="AL28" s="228"/>
      <c r="AM28" s="228"/>
      <c r="AN28" s="228"/>
      <c r="AO28" s="228"/>
      <c r="AP28" s="409">
        <f t="shared" si="2"/>
        <v>0</v>
      </c>
    </row>
    <row r="29" spans="2:42" ht="13.35" customHeight="1">
      <c r="B29" s="1498"/>
      <c r="C29" s="232"/>
      <c r="D29" s="228"/>
      <c r="E29" s="228"/>
      <c r="F29" s="228"/>
      <c r="G29" s="228"/>
      <c r="H29" s="228"/>
      <c r="I29" s="228"/>
      <c r="J29" s="228"/>
      <c r="K29" s="228"/>
      <c r="L29" s="228"/>
      <c r="M29" s="228"/>
      <c r="N29" s="228"/>
      <c r="O29" s="229"/>
      <c r="P29" s="402">
        <f t="shared" si="0"/>
        <v>0</v>
      </c>
      <c r="Q29" s="230"/>
      <c r="R29" s="231"/>
      <c r="S29" s="231"/>
      <c r="T29" s="231"/>
      <c r="U29" s="231"/>
      <c r="V29" s="231"/>
      <c r="W29" s="231"/>
      <c r="X29" s="231"/>
      <c r="Y29" s="231"/>
      <c r="Z29" s="231"/>
      <c r="AA29" s="231"/>
      <c r="AB29" s="231"/>
      <c r="AC29" s="406">
        <f t="shared" si="1"/>
        <v>0</v>
      </c>
      <c r="AD29" s="228"/>
      <c r="AE29" s="228"/>
      <c r="AF29" s="228"/>
      <c r="AG29" s="228"/>
      <c r="AH29" s="228"/>
      <c r="AI29" s="228"/>
      <c r="AJ29" s="228"/>
      <c r="AK29" s="228"/>
      <c r="AL29" s="228"/>
      <c r="AM29" s="228"/>
      <c r="AN29" s="228"/>
      <c r="AO29" s="228"/>
      <c r="AP29" s="409">
        <f t="shared" si="2"/>
        <v>0</v>
      </c>
    </row>
    <row r="30" spans="2:42" ht="13.35" customHeight="1">
      <c r="B30" s="1498"/>
      <c r="C30" s="232"/>
      <c r="D30" s="228"/>
      <c r="E30" s="228"/>
      <c r="F30" s="228"/>
      <c r="G30" s="228"/>
      <c r="H30" s="228"/>
      <c r="I30" s="228"/>
      <c r="J30" s="228"/>
      <c r="K30" s="228"/>
      <c r="L30" s="228"/>
      <c r="M30" s="228"/>
      <c r="N30" s="228"/>
      <c r="O30" s="229"/>
      <c r="P30" s="402">
        <f t="shared" si="0"/>
        <v>0</v>
      </c>
      <c r="Q30" s="230"/>
      <c r="R30" s="231"/>
      <c r="S30" s="231"/>
      <c r="T30" s="231"/>
      <c r="U30" s="231"/>
      <c r="V30" s="231"/>
      <c r="W30" s="231"/>
      <c r="X30" s="231"/>
      <c r="Y30" s="231"/>
      <c r="Z30" s="231"/>
      <c r="AA30" s="231"/>
      <c r="AB30" s="231"/>
      <c r="AC30" s="406">
        <f t="shared" si="1"/>
        <v>0</v>
      </c>
      <c r="AD30" s="228"/>
      <c r="AE30" s="228"/>
      <c r="AF30" s="228"/>
      <c r="AG30" s="228"/>
      <c r="AH30" s="228"/>
      <c r="AI30" s="228"/>
      <c r="AJ30" s="228"/>
      <c r="AK30" s="228"/>
      <c r="AL30" s="228"/>
      <c r="AM30" s="228"/>
      <c r="AN30" s="228"/>
      <c r="AO30" s="228"/>
      <c r="AP30" s="409">
        <f t="shared" si="2"/>
        <v>0</v>
      </c>
    </row>
    <row r="31" spans="2:42" ht="13.35" customHeight="1">
      <c r="B31" s="1498"/>
      <c r="C31" s="232"/>
      <c r="D31" s="228"/>
      <c r="E31" s="228"/>
      <c r="F31" s="228"/>
      <c r="G31" s="228"/>
      <c r="H31" s="228"/>
      <c r="I31" s="228"/>
      <c r="J31" s="228"/>
      <c r="K31" s="228"/>
      <c r="L31" s="228"/>
      <c r="M31" s="228"/>
      <c r="N31" s="228"/>
      <c r="O31" s="229"/>
      <c r="P31" s="402">
        <f t="shared" si="0"/>
        <v>0</v>
      </c>
      <c r="Q31" s="230"/>
      <c r="R31" s="231"/>
      <c r="S31" s="231"/>
      <c r="T31" s="231"/>
      <c r="U31" s="231"/>
      <c r="V31" s="231"/>
      <c r="W31" s="231"/>
      <c r="X31" s="231"/>
      <c r="Y31" s="231"/>
      <c r="Z31" s="231"/>
      <c r="AA31" s="231"/>
      <c r="AB31" s="231"/>
      <c r="AC31" s="406">
        <f t="shared" si="1"/>
        <v>0</v>
      </c>
      <c r="AD31" s="228"/>
      <c r="AE31" s="228"/>
      <c r="AF31" s="228"/>
      <c r="AG31" s="228"/>
      <c r="AH31" s="228"/>
      <c r="AI31" s="228"/>
      <c r="AJ31" s="228"/>
      <c r="AK31" s="228"/>
      <c r="AL31" s="228"/>
      <c r="AM31" s="228"/>
      <c r="AN31" s="228"/>
      <c r="AO31" s="228"/>
      <c r="AP31" s="409">
        <f t="shared" si="2"/>
        <v>0</v>
      </c>
    </row>
    <row r="32" spans="2:42" ht="13.35" customHeight="1">
      <c r="B32" s="233" t="s">
        <v>419</v>
      </c>
      <c r="C32" s="234"/>
      <c r="D32" s="235"/>
      <c r="E32" s="235"/>
      <c r="F32" s="235"/>
      <c r="G32" s="235"/>
      <c r="H32" s="235"/>
      <c r="I32" s="235"/>
      <c r="J32" s="235"/>
      <c r="K32" s="235"/>
      <c r="L32" s="235"/>
      <c r="M32" s="235"/>
      <c r="N32" s="235"/>
      <c r="O32" s="236"/>
      <c r="P32" s="403">
        <f t="shared" si="0"/>
        <v>0</v>
      </c>
      <c r="Q32" s="237"/>
      <c r="R32" s="235"/>
      <c r="S32" s="235"/>
      <c r="T32" s="235"/>
      <c r="U32" s="235"/>
      <c r="V32" s="235"/>
      <c r="W32" s="235"/>
      <c r="X32" s="235"/>
      <c r="Y32" s="235"/>
      <c r="Z32" s="235"/>
      <c r="AA32" s="235"/>
      <c r="AB32" s="235"/>
      <c r="AC32" s="407">
        <f t="shared" si="1"/>
        <v>0</v>
      </c>
      <c r="AD32" s="235"/>
      <c r="AE32" s="235"/>
      <c r="AF32" s="235"/>
      <c r="AG32" s="235"/>
      <c r="AH32" s="235"/>
      <c r="AI32" s="235"/>
      <c r="AJ32" s="235"/>
      <c r="AK32" s="235"/>
      <c r="AL32" s="235"/>
      <c r="AM32" s="235"/>
      <c r="AN32" s="235"/>
      <c r="AO32" s="235"/>
      <c r="AP32" s="407">
        <f t="shared" si="2"/>
        <v>0</v>
      </c>
    </row>
    <row r="33" spans="2:42" ht="13.35" customHeight="1">
      <c r="B33" s="1510"/>
      <c r="C33" s="227"/>
      <c r="D33" s="228"/>
      <c r="E33" s="228"/>
      <c r="F33" s="228"/>
      <c r="G33" s="228"/>
      <c r="H33" s="228"/>
      <c r="I33" s="228"/>
      <c r="J33" s="228"/>
      <c r="K33" s="228"/>
      <c r="L33" s="228"/>
      <c r="M33" s="228"/>
      <c r="N33" s="228"/>
      <c r="O33" s="229"/>
      <c r="P33" s="402">
        <f t="shared" si="0"/>
        <v>0</v>
      </c>
      <c r="Q33" s="230"/>
      <c r="R33" s="231"/>
      <c r="S33" s="231"/>
      <c r="T33" s="231"/>
      <c r="U33" s="231"/>
      <c r="V33" s="231"/>
      <c r="W33" s="231"/>
      <c r="X33" s="231"/>
      <c r="Y33" s="231"/>
      <c r="Z33" s="231"/>
      <c r="AA33" s="231"/>
      <c r="AB33" s="231"/>
      <c r="AC33" s="406">
        <f t="shared" si="1"/>
        <v>0</v>
      </c>
      <c r="AD33" s="228"/>
      <c r="AE33" s="228"/>
      <c r="AF33" s="228"/>
      <c r="AG33" s="228"/>
      <c r="AH33" s="228"/>
      <c r="AI33" s="228"/>
      <c r="AJ33" s="228"/>
      <c r="AK33" s="228"/>
      <c r="AL33" s="228"/>
      <c r="AM33" s="228"/>
      <c r="AN33" s="228"/>
      <c r="AO33" s="228"/>
      <c r="AP33" s="409">
        <f t="shared" si="2"/>
        <v>0</v>
      </c>
    </row>
    <row r="34" spans="2:42" ht="13.35" customHeight="1">
      <c r="B34" s="1498"/>
      <c r="C34" s="227"/>
      <c r="D34" s="228"/>
      <c r="E34" s="228"/>
      <c r="F34" s="228"/>
      <c r="G34" s="228"/>
      <c r="H34" s="228"/>
      <c r="I34" s="228"/>
      <c r="J34" s="228"/>
      <c r="K34" s="228"/>
      <c r="L34" s="228"/>
      <c r="M34" s="228"/>
      <c r="N34" s="228"/>
      <c r="O34" s="229"/>
      <c r="P34" s="402">
        <f t="shared" si="0"/>
        <v>0</v>
      </c>
      <c r="Q34" s="230"/>
      <c r="R34" s="231"/>
      <c r="S34" s="231"/>
      <c r="T34" s="231"/>
      <c r="U34" s="231"/>
      <c r="V34" s="231"/>
      <c r="W34" s="231"/>
      <c r="X34" s="231"/>
      <c r="Y34" s="231"/>
      <c r="Z34" s="231"/>
      <c r="AA34" s="231"/>
      <c r="AB34" s="231"/>
      <c r="AC34" s="406">
        <f t="shared" si="1"/>
        <v>0</v>
      </c>
      <c r="AD34" s="228"/>
      <c r="AE34" s="228"/>
      <c r="AF34" s="228"/>
      <c r="AG34" s="228"/>
      <c r="AH34" s="228"/>
      <c r="AI34" s="228"/>
      <c r="AJ34" s="228"/>
      <c r="AK34" s="228"/>
      <c r="AL34" s="228"/>
      <c r="AM34" s="228"/>
      <c r="AN34" s="228"/>
      <c r="AO34" s="228"/>
      <c r="AP34" s="409">
        <f t="shared" si="2"/>
        <v>0</v>
      </c>
    </row>
    <row r="35" spans="2:42" ht="13.35" customHeight="1">
      <c r="B35" s="1498"/>
      <c r="C35" s="227"/>
      <c r="D35" s="228"/>
      <c r="E35" s="228"/>
      <c r="F35" s="228"/>
      <c r="G35" s="228"/>
      <c r="H35" s="228"/>
      <c r="I35" s="228"/>
      <c r="J35" s="228"/>
      <c r="K35" s="228"/>
      <c r="L35" s="228"/>
      <c r="M35" s="228"/>
      <c r="N35" s="228"/>
      <c r="O35" s="229"/>
      <c r="P35" s="402">
        <f t="shared" si="0"/>
        <v>0</v>
      </c>
      <c r="Q35" s="230"/>
      <c r="R35" s="231"/>
      <c r="S35" s="231"/>
      <c r="T35" s="231"/>
      <c r="U35" s="231"/>
      <c r="V35" s="231"/>
      <c r="W35" s="231"/>
      <c r="X35" s="231"/>
      <c r="Y35" s="231"/>
      <c r="Z35" s="231"/>
      <c r="AA35" s="231"/>
      <c r="AB35" s="231"/>
      <c r="AC35" s="406">
        <f t="shared" si="1"/>
        <v>0</v>
      </c>
      <c r="AD35" s="228"/>
      <c r="AE35" s="228"/>
      <c r="AF35" s="228"/>
      <c r="AG35" s="228"/>
      <c r="AH35" s="228"/>
      <c r="AI35" s="228"/>
      <c r="AJ35" s="228"/>
      <c r="AK35" s="228"/>
      <c r="AL35" s="228"/>
      <c r="AM35" s="228"/>
      <c r="AN35" s="228"/>
      <c r="AO35" s="228"/>
      <c r="AP35" s="409">
        <f t="shared" si="2"/>
        <v>0</v>
      </c>
    </row>
    <row r="36" spans="2:42" ht="13.35" customHeight="1">
      <c r="B36" s="1498"/>
      <c r="C36" s="227"/>
      <c r="D36" s="228"/>
      <c r="E36" s="228"/>
      <c r="F36" s="228"/>
      <c r="G36" s="228"/>
      <c r="H36" s="228"/>
      <c r="I36" s="228"/>
      <c r="J36" s="228"/>
      <c r="K36" s="228"/>
      <c r="L36" s="228"/>
      <c r="M36" s="228"/>
      <c r="N36" s="228"/>
      <c r="O36" s="229"/>
      <c r="P36" s="402">
        <f t="shared" si="0"/>
        <v>0</v>
      </c>
      <c r="Q36" s="230"/>
      <c r="R36" s="231"/>
      <c r="S36" s="231"/>
      <c r="T36" s="231"/>
      <c r="U36" s="231"/>
      <c r="V36" s="231"/>
      <c r="W36" s="231"/>
      <c r="X36" s="231"/>
      <c r="Y36" s="231"/>
      <c r="Z36" s="231"/>
      <c r="AA36" s="231"/>
      <c r="AB36" s="231"/>
      <c r="AC36" s="406">
        <f t="shared" si="1"/>
        <v>0</v>
      </c>
      <c r="AD36" s="228"/>
      <c r="AE36" s="228"/>
      <c r="AF36" s="228"/>
      <c r="AG36" s="228"/>
      <c r="AH36" s="228"/>
      <c r="AI36" s="228"/>
      <c r="AJ36" s="228"/>
      <c r="AK36" s="228"/>
      <c r="AL36" s="228"/>
      <c r="AM36" s="228"/>
      <c r="AN36" s="228"/>
      <c r="AO36" s="228"/>
      <c r="AP36" s="409">
        <f t="shared" si="2"/>
        <v>0</v>
      </c>
    </row>
    <row r="37" spans="2:42" ht="13.35" customHeight="1">
      <c r="B37" s="1498"/>
      <c r="C37" s="232"/>
      <c r="D37" s="228"/>
      <c r="E37" s="228"/>
      <c r="F37" s="228"/>
      <c r="G37" s="228"/>
      <c r="H37" s="228"/>
      <c r="I37" s="228"/>
      <c r="J37" s="228"/>
      <c r="K37" s="228"/>
      <c r="L37" s="228"/>
      <c r="M37" s="228"/>
      <c r="N37" s="228"/>
      <c r="O37" s="229"/>
      <c r="P37" s="402">
        <f t="shared" si="0"/>
        <v>0</v>
      </c>
      <c r="Q37" s="230"/>
      <c r="R37" s="231"/>
      <c r="S37" s="231"/>
      <c r="T37" s="231"/>
      <c r="U37" s="231"/>
      <c r="V37" s="231"/>
      <c r="W37" s="231"/>
      <c r="X37" s="231"/>
      <c r="Y37" s="231"/>
      <c r="Z37" s="231"/>
      <c r="AA37" s="231"/>
      <c r="AB37" s="231"/>
      <c r="AC37" s="406">
        <f t="shared" si="1"/>
        <v>0</v>
      </c>
      <c r="AD37" s="228"/>
      <c r="AE37" s="228"/>
      <c r="AF37" s="228"/>
      <c r="AG37" s="228"/>
      <c r="AH37" s="228"/>
      <c r="AI37" s="228"/>
      <c r="AJ37" s="228"/>
      <c r="AK37" s="228"/>
      <c r="AL37" s="228"/>
      <c r="AM37" s="228"/>
      <c r="AN37" s="228"/>
      <c r="AO37" s="228"/>
      <c r="AP37" s="409">
        <f t="shared" si="2"/>
        <v>0</v>
      </c>
    </row>
    <row r="38" spans="2:42" ht="13.35" customHeight="1">
      <c r="B38" s="1498"/>
      <c r="C38" s="232"/>
      <c r="D38" s="228"/>
      <c r="E38" s="228"/>
      <c r="F38" s="228"/>
      <c r="G38" s="228"/>
      <c r="H38" s="228"/>
      <c r="I38" s="228"/>
      <c r="J38" s="228"/>
      <c r="K38" s="228"/>
      <c r="L38" s="228"/>
      <c r="M38" s="228"/>
      <c r="N38" s="228"/>
      <c r="O38" s="229"/>
      <c r="P38" s="402">
        <f t="shared" si="0"/>
        <v>0</v>
      </c>
      <c r="Q38" s="230"/>
      <c r="R38" s="231"/>
      <c r="S38" s="231"/>
      <c r="T38" s="231"/>
      <c r="U38" s="231"/>
      <c r="V38" s="231"/>
      <c r="W38" s="231"/>
      <c r="X38" s="231"/>
      <c r="Y38" s="231"/>
      <c r="Z38" s="231"/>
      <c r="AA38" s="231"/>
      <c r="AB38" s="231"/>
      <c r="AC38" s="406">
        <f t="shared" si="1"/>
        <v>0</v>
      </c>
      <c r="AD38" s="228"/>
      <c r="AE38" s="228"/>
      <c r="AF38" s="228"/>
      <c r="AG38" s="228"/>
      <c r="AH38" s="228"/>
      <c r="AI38" s="228"/>
      <c r="AJ38" s="228"/>
      <c r="AK38" s="228"/>
      <c r="AL38" s="228"/>
      <c r="AM38" s="228"/>
      <c r="AN38" s="228"/>
      <c r="AO38" s="228"/>
      <c r="AP38" s="409">
        <f t="shared" si="2"/>
        <v>0</v>
      </c>
    </row>
    <row r="39" spans="2:42" ht="13.35" customHeight="1">
      <c r="B39" s="1498"/>
      <c r="C39" s="232"/>
      <c r="D39" s="228"/>
      <c r="E39" s="228"/>
      <c r="F39" s="228"/>
      <c r="G39" s="228"/>
      <c r="H39" s="228"/>
      <c r="I39" s="228"/>
      <c r="J39" s="228"/>
      <c r="K39" s="228"/>
      <c r="L39" s="228"/>
      <c r="M39" s="228"/>
      <c r="N39" s="228"/>
      <c r="O39" s="229"/>
      <c r="P39" s="402">
        <f t="shared" si="0"/>
        <v>0</v>
      </c>
      <c r="Q39" s="230"/>
      <c r="R39" s="231"/>
      <c r="S39" s="231"/>
      <c r="T39" s="231"/>
      <c r="U39" s="231"/>
      <c r="V39" s="231"/>
      <c r="W39" s="231"/>
      <c r="X39" s="231"/>
      <c r="Y39" s="231"/>
      <c r="Z39" s="231"/>
      <c r="AA39" s="231"/>
      <c r="AB39" s="231"/>
      <c r="AC39" s="406">
        <f t="shared" si="1"/>
        <v>0</v>
      </c>
      <c r="AD39" s="228"/>
      <c r="AE39" s="228"/>
      <c r="AF39" s="228"/>
      <c r="AG39" s="228"/>
      <c r="AH39" s="228"/>
      <c r="AI39" s="228"/>
      <c r="AJ39" s="228"/>
      <c r="AK39" s="228"/>
      <c r="AL39" s="228"/>
      <c r="AM39" s="228"/>
      <c r="AN39" s="228"/>
      <c r="AO39" s="228"/>
      <c r="AP39" s="409">
        <f t="shared" si="2"/>
        <v>0</v>
      </c>
    </row>
    <row r="40" spans="2:42" ht="13.35" customHeight="1">
      <c r="B40" s="1498"/>
      <c r="C40" s="232"/>
      <c r="D40" s="228"/>
      <c r="E40" s="228"/>
      <c r="F40" s="228"/>
      <c r="G40" s="228"/>
      <c r="H40" s="228"/>
      <c r="I40" s="228"/>
      <c r="J40" s="228"/>
      <c r="K40" s="228"/>
      <c r="L40" s="228"/>
      <c r="M40" s="228"/>
      <c r="N40" s="228"/>
      <c r="O40" s="229"/>
      <c r="P40" s="402">
        <f t="shared" si="0"/>
        <v>0</v>
      </c>
      <c r="Q40" s="230"/>
      <c r="R40" s="231"/>
      <c r="S40" s="231"/>
      <c r="T40" s="231"/>
      <c r="U40" s="231"/>
      <c r="V40" s="231"/>
      <c r="W40" s="231"/>
      <c r="X40" s="231"/>
      <c r="Y40" s="231"/>
      <c r="Z40" s="231"/>
      <c r="AA40" s="231"/>
      <c r="AB40" s="231"/>
      <c r="AC40" s="406">
        <f t="shared" si="1"/>
        <v>0</v>
      </c>
      <c r="AD40" s="228"/>
      <c r="AE40" s="228"/>
      <c r="AF40" s="228"/>
      <c r="AG40" s="228"/>
      <c r="AH40" s="228"/>
      <c r="AI40" s="228"/>
      <c r="AJ40" s="228"/>
      <c r="AK40" s="228"/>
      <c r="AL40" s="228"/>
      <c r="AM40" s="228"/>
      <c r="AN40" s="228"/>
      <c r="AO40" s="228"/>
      <c r="AP40" s="409">
        <f t="shared" si="2"/>
        <v>0</v>
      </c>
    </row>
    <row r="41" spans="2:42" ht="13.35" customHeight="1">
      <c r="B41" s="1498"/>
      <c r="C41" s="232"/>
      <c r="D41" s="228"/>
      <c r="E41" s="228"/>
      <c r="F41" s="228"/>
      <c r="G41" s="228"/>
      <c r="H41" s="228"/>
      <c r="I41" s="228"/>
      <c r="J41" s="228"/>
      <c r="K41" s="228"/>
      <c r="L41" s="228"/>
      <c r="M41" s="228"/>
      <c r="N41" s="228"/>
      <c r="O41" s="229"/>
      <c r="P41" s="402">
        <f t="shared" si="0"/>
        <v>0</v>
      </c>
      <c r="Q41" s="230"/>
      <c r="R41" s="231"/>
      <c r="S41" s="231"/>
      <c r="T41" s="231"/>
      <c r="U41" s="231"/>
      <c r="V41" s="231"/>
      <c r="W41" s="231"/>
      <c r="X41" s="231"/>
      <c r="Y41" s="231"/>
      <c r="Z41" s="231"/>
      <c r="AA41" s="231"/>
      <c r="AB41" s="231"/>
      <c r="AC41" s="406">
        <f t="shared" si="1"/>
        <v>0</v>
      </c>
      <c r="AD41" s="228"/>
      <c r="AE41" s="228"/>
      <c r="AF41" s="228"/>
      <c r="AG41" s="228"/>
      <c r="AH41" s="228"/>
      <c r="AI41" s="228"/>
      <c r="AJ41" s="228"/>
      <c r="AK41" s="228"/>
      <c r="AL41" s="228"/>
      <c r="AM41" s="228"/>
      <c r="AN41" s="228"/>
      <c r="AO41" s="228"/>
      <c r="AP41" s="409">
        <f t="shared" si="2"/>
        <v>0</v>
      </c>
    </row>
    <row r="42" spans="2:42" ht="13.35" customHeight="1">
      <c r="B42" s="233" t="s">
        <v>420</v>
      </c>
      <c r="C42" s="234"/>
      <c r="D42" s="235"/>
      <c r="E42" s="235"/>
      <c r="F42" s="235"/>
      <c r="G42" s="235"/>
      <c r="H42" s="235"/>
      <c r="I42" s="235"/>
      <c r="J42" s="235"/>
      <c r="K42" s="235"/>
      <c r="L42" s="235"/>
      <c r="M42" s="235"/>
      <c r="N42" s="235"/>
      <c r="O42" s="236"/>
      <c r="P42" s="403">
        <f t="shared" si="0"/>
        <v>0</v>
      </c>
      <c r="Q42" s="237"/>
      <c r="R42" s="235"/>
      <c r="S42" s="235"/>
      <c r="T42" s="235"/>
      <c r="U42" s="235"/>
      <c r="V42" s="235"/>
      <c r="W42" s="235"/>
      <c r="X42" s="235"/>
      <c r="Y42" s="235"/>
      <c r="Z42" s="235"/>
      <c r="AA42" s="235"/>
      <c r="AB42" s="235"/>
      <c r="AC42" s="407">
        <f t="shared" si="1"/>
        <v>0</v>
      </c>
      <c r="AD42" s="235"/>
      <c r="AE42" s="235"/>
      <c r="AF42" s="235"/>
      <c r="AG42" s="235"/>
      <c r="AH42" s="235"/>
      <c r="AI42" s="235"/>
      <c r="AJ42" s="235"/>
      <c r="AK42" s="235"/>
      <c r="AL42" s="235"/>
      <c r="AM42" s="235"/>
      <c r="AN42" s="235"/>
      <c r="AO42" s="235"/>
      <c r="AP42" s="407">
        <f t="shared" si="2"/>
        <v>0</v>
      </c>
    </row>
    <row r="43" spans="2:42" ht="13.35" customHeight="1">
      <c r="B43" s="1510"/>
      <c r="C43" s="227"/>
      <c r="D43" s="228"/>
      <c r="E43" s="228"/>
      <c r="F43" s="228"/>
      <c r="G43" s="228"/>
      <c r="H43" s="228"/>
      <c r="I43" s="228"/>
      <c r="J43" s="228"/>
      <c r="K43" s="228"/>
      <c r="L43" s="228"/>
      <c r="M43" s="228"/>
      <c r="N43" s="228"/>
      <c r="O43" s="229"/>
      <c r="P43" s="402">
        <f t="shared" si="0"/>
        <v>0</v>
      </c>
      <c r="Q43" s="230"/>
      <c r="R43" s="231"/>
      <c r="S43" s="231"/>
      <c r="T43" s="231"/>
      <c r="U43" s="231"/>
      <c r="V43" s="231"/>
      <c r="W43" s="231"/>
      <c r="X43" s="231"/>
      <c r="Y43" s="231"/>
      <c r="Z43" s="231"/>
      <c r="AA43" s="231"/>
      <c r="AB43" s="231"/>
      <c r="AC43" s="406">
        <f t="shared" si="1"/>
        <v>0</v>
      </c>
      <c r="AD43" s="228"/>
      <c r="AE43" s="228"/>
      <c r="AF43" s="228"/>
      <c r="AG43" s="228"/>
      <c r="AH43" s="228"/>
      <c r="AI43" s="228"/>
      <c r="AJ43" s="228"/>
      <c r="AK43" s="228"/>
      <c r="AL43" s="228"/>
      <c r="AM43" s="228"/>
      <c r="AN43" s="228"/>
      <c r="AO43" s="228"/>
      <c r="AP43" s="409">
        <f t="shared" si="2"/>
        <v>0</v>
      </c>
    </row>
    <row r="44" spans="2:42" ht="13.35" customHeight="1">
      <c r="B44" s="1498"/>
      <c r="C44" s="232"/>
      <c r="D44" s="228"/>
      <c r="E44" s="228"/>
      <c r="F44" s="228"/>
      <c r="G44" s="228"/>
      <c r="H44" s="228"/>
      <c r="I44" s="228"/>
      <c r="J44" s="228"/>
      <c r="K44" s="228"/>
      <c r="L44" s="228"/>
      <c r="M44" s="228"/>
      <c r="N44" s="228"/>
      <c r="O44" s="229"/>
      <c r="P44" s="402">
        <f t="shared" si="0"/>
        <v>0</v>
      </c>
      <c r="Q44" s="230"/>
      <c r="R44" s="231"/>
      <c r="S44" s="231"/>
      <c r="T44" s="231"/>
      <c r="U44" s="231"/>
      <c r="V44" s="231"/>
      <c r="W44" s="231"/>
      <c r="X44" s="231"/>
      <c r="Y44" s="231"/>
      <c r="Z44" s="231"/>
      <c r="AA44" s="231"/>
      <c r="AB44" s="231"/>
      <c r="AC44" s="406">
        <f t="shared" si="1"/>
        <v>0</v>
      </c>
      <c r="AD44" s="228"/>
      <c r="AE44" s="228"/>
      <c r="AF44" s="228"/>
      <c r="AG44" s="228"/>
      <c r="AH44" s="228"/>
      <c r="AI44" s="228"/>
      <c r="AJ44" s="228"/>
      <c r="AK44" s="228"/>
      <c r="AL44" s="228"/>
      <c r="AM44" s="228"/>
      <c r="AN44" s="228"/>
      <c r="AO44" s="228"/>
      <c r="AP44" s="409">
        <f t="shared" si="2"/>
        <v>0</v>
      </c>
    </row>
    <row r="45" spans="2:42" ht="13.35" customHeight="1">
      <c r="B45" s="1498"/>
      <c r="C45" s="232"/>
      <c r="D45" s="228"/>
      <c r="E45" s="228"/>
      <c r="F45" s="228"/>
      <c r="G45" s="228"/>
      <c r="H45" s="228"/>
      <c r="I45" s="228"/>
      <c r="J45" s="228"/>
      <c r="K45" s="228"/>
      <c r="L45" s="228"/>
      <c r="M45" s="228"/>
      <c r="N45" s="228"/>
      <c r="O45" s="229"/>
      <c r="P45" s="402">
        <f t="shared" si="0"/>
        <v>0</v>
      </c>
      <c r="Q45" s="230"/>
      <c r="R45" s="231"/>
      <c r="S45" s="231"/>
      <c r="T45" s="231"/>
      <c r="U45" s="231"/>
      <c r="V45" s="231"/>
      <c r="W45" s="231"/>
      <c r="X45" s="231"/>
      <c r="Y45" s="231"/>
      <c r="Z45" s="231"/>
      <c r="AA45" s="231"/>
      <c r="AB45" s="231"/>
      <c r="AC45" s="406">
        <f t="shared" si="1"/>
        <v>0</v>
      </c>
      <c r="AD45" s="228"/>
      <c r="AE45" s="228"/>
      <c r="AF45" s="228"/>
      <c r="AG45" s="228"/>
      <c r="AH45" s="228"/>
      <c r="AI45" s="228"/>
      <c r="AJ45" s="228"/>
      <c r="AK45" s="228"/>
      <c r="AL45" s="228"/>
      <c r="AM45" s="228"/>
      <c r="AN45" s="228"/>
      <c r="AO45" s="228"/>
      <c r="AP45" s="409">
        <f t="shared" si="2"/>
        <v>0</v>
      </c>
    </row>
    <row r="46" spans="2:42" ht="13.35" customHeight="1">
      <c r="B46" s="1498"/>
      <c r="C46" s="232"/>
      <c r="D46" s="228"/>
      <c r="E46" s="228"/>
      <c r="F46" s="228"/>
      <c r="G46" s="228"/>
      <c r="H46" s="228"/>
      <c r="I46" s="228"/>
      <c r="J46" s="228"/>
      <c r="K46" s="228"/>
      <c r="L46" s="228"/>
      <c r="M46" s="228"/>
      <c r="N46" s="228"/>
      <c r="O46" s="229"/>
      <c r="P46" s="402">
        <f t="shared" si="0"/>
        <v>0</v>
      </c>
      <c r="Q46" s="230"/>
      <c r="R46" s="231"/>
      <c r="S46" s="231"/>
      <c r="T46" s="231"/>
      <c r="U46" s="231"/>
      <c r="V46" s="231"/>
      <c r="W46" s="231"/>
      <c r="X46" s="231"/>
      <c r="Y46" s="231"/>
      <c r="Z46" s="231"/>
      <c r="AA46" s="231"/>
      <c r="AB46" s="231"/>
      <c r="AC46" s="406">
        <f t="shared" si="1"/>
        <v>0</v>
      </c>
      <c r="AD46" s="228"/>
      <c r="AE46" s="228"/>
      <c r="AF46" s="228"/>
      <c r="AG46" s="228"/>
      <c r="AH46" s="228"/>
      <c r="AI46" s="228"/>
      <c r="AJ46" s="228"/>
      <c r="AK46" s="228"/>
      <c r="AL46" s="228"/>
      <c r="AM46" s="228"/>
      <c r="AN46" s="228"/>
      <c r="AO46" s="228"/>
      <c r="AP46" s="409">
        <f t="shared" si="2"/>
        <v>0</v>
      </c>
    </row>
    <row r="47" spans="2:42" ht="13.35" customHeight="1">
      <c r="B47" s="1498"/>
      <c r="C47" s="232"/>
      <c r="D47" s="228"/>
      <c r="E47" s="228"/>
      <c r="F47" s="228"/>
      <c r="G47" s="228"/>
      <c r="H47" s="228"/>
      <c r="I47" s="228"/>
      <c r="J47" s="228"/>
      <c r="K47" s="228"/>
      <c r="L47" s="228"/>
      <c r="M47" s="228"/>
      <c r="N47" s="228"/>
      <c r="O47" s="229"/>
      <c r="P47" s="402">
        <f t="shared" si="0"/>
        <v>0</v>
      </c>
      <c r="Q47" s="230"/>
      <c r="R47" s="231"/>
      <c r="S47" s="231"/>
      <c r="T47" s="231"/>
      <c r="U47" s="231"/>
      <c r="V47" s="231"/>
      <c r="W47" s="231"/>
      <c r="X47" s="231"/>
      <c r="Y47" s="231"/>
      <c r="Z47" s="231"/>
      <c r="AA47" s="231"/>
      <c r="AB47" s="231"/>
      <c r="AC47" s="406">
        <f t="shared" si="1"/>
        <v>0</v>
      </c>
      <c r="AD47" s="228"/>
      <c r="AE47" s="228"/>
      <c r="AF47" s="228"/>
      <c r="AG47" s="228"/>
      <c r="AH47" s="228"/>
      <c r="AI47" s="228"/>
      <c r="AJ47" s="228"/>
      <c r="AK47" s="228"/>
      <c r="AL47" s="228"/>
      <c r="AM47" s="228"/>
      <c r="AN47" s="228"/>
      <c r="AO47" s="228"/>
      <c r="AP47" s="409">
        <f t="shared" si="2"/>
        <v>0</v>
      </c>
    </row>
    <row r="48" spans="2:42" ht="13.35" customHeight="1">
      <c r="B48" s="1498"/>
      <c r="C48" s="232"/>
      <c r="D48" s="228"/>
      <c r="E48" s="228"/>
      <c r="F48" s="228"/>
      <c r="G48" s="228"/>
      <c r="H48" s="228"/>
      <c r="I48" s="228"/>
      <c r="J48" s="228"/>
      <c r="K48" s="228"/>
      <c r="L48" s="228"/>
      <c r="M48" s="228"/>
      <c r="N48" s="228"/>
      <c r="O48" s="229"/>
      <c r="P48" s="402">
        <f t="shared" si="0"/>
        <v>0</v>
      </c>
      <c r="Q48" s="230"/>
      <c r="R48" s="231"/>
      <c r="S48" s="231"/>
      <c r="T48" s="231"/>
      <c r="U48" s="231"/>
      <c r="V48" s="231"/>
      <c r="W48" s="231"/>
      <c r="X48" s="231"/>
      <c r="Y48" s="231"/>
      <c r="Z48" s="231"/>
      <c r="AA48" s="231"/>
      <c r="AB48" s="231"/>
      <c r="AC48" s="406">
        <f t="shared" si="1"/>
        <v>0</v>
      </c>
      <c r="AD48" s="228"/>
      <c r="AE48" s="228"/>
      <c r="AF48" s="228"/>
      <c r="AG48" s="228"/>
      <c r="AH48" s="228"/>
      <c r="AI48" s="228"/>
      <c r="AJ48" s="228"/>
      <c r="AK48" s="228"/>
      <c r="AL48" s="228"/>
      <c r="AM48" s="228"/>
      <c r="AN48" s="228"/>
      <c r="AO48" s="228"/>
      <c r="AP48" s="409">
        <f t="shared" si="2"/>
        <v>0</v>
      </c>
    </row>
    <row r="49" spans="2:42" ht="13.35" customHeight="1">
      <c r="B49" s="1498"/>
      <c r="C49" s="232"/>
      <c r="D49" s="228"/>
      <c r="E49" s="228"/>
      <c r="F49" s="228"/>
      <c r="G49" s="228"/>
      <c r="H49" s="228"/>
      <c r="I49" s="228"/>
      <c r="J49" s="228"/>
      <c r="K49" s="228"/>
      <c r="L49" s="228"/>
      <c r="M49" s="228"/>
      <c r="N49" s="228"/>
      <c r="O49" s="229"/>
      <c r="P49" s="402">
        <f t="shared" si="0"/>
        <v>0</v>
      </c>
      <c r="Q49" s="230"/>
      <c r="R49" s="231"/>
      <c r="S49" s="231"/>
      <c r="T49" s="231"/>
      <c r="U49" s="231"/>
      <c r="V49" s="231"/>
      <c r="W49" s="231"/>
      <c r="X49" s="231"/>
      <c r="Y49" s="231"/>
      <c r="Z49" s="231"/>
      <c r="AA49" s="231"/>
      <c r="AB49" s="231"/>
      <c r="AC49" s="406">
        <f t="shared" si="1"/>
        <v>0</v>
      </c>
      <c r="AD49" s="228"/>
      <c r="AE49" s="228"/>
      <c r="AF49" s="228"/>
      <c r="AG49" s="228"/>
      <c r="AH49" s="228"/>
      <c r="AI49" s="228"/>
      <c r="AJ49" s="228"/>
      <c r="AK49" s="228"/>
      <c r="AL49" s="228"/>
      <c r="AM49" s="228"/>
      <c r="AN49" s="228"/>
      <c r="AO49" s="228"/>
      <c r="AP49" s="409">
        <f t="shared" si="2"/>
        <v>0</v>
      </c>
    </row>
    <row r="50" spans="2:42" ht="13.35" customHeight="1">
      <c r="B50" s="1498"/>
      <c r="C50" s="232"/>
      <c r="D50" s="228"/>
      <c r="E50" s="228"/>
      <c r="F50" s="228"/>
      <c r="G50" s="228"/>
      <c r="H50" s="228"/>
      <c r="I50" s="228"/>
      <c r="J50" s="228"/>
      <c r="K50" s="228"/>
      <c r="L50" s="228"/>
      <c r="M50" s="228"/>
      <c r="N50" s="228"/>
      <c r="O50" s="229"/>
      <c r="P50" s="402">
        <f t="shared" si="0"/>
        <v>0</v>
      </c>
      <c r="Q50" s="230"/>
      <c r="R50" s="231"/>
      <c r="S50" s="231"/>
      <c r="T50" s="231"/>
      <c r="U50" s="231"/>
      <c r="V50" s="231"/>
      <c r="W50" s="231"/>
      <c r="X50" s="231"/>
      <c r="Y50" s="231"/>
      <c r="Z50" s="231"/>
      <c r="AA50" s="231"/>
      <c r="AB50" s="231"/>
      <c r="AC50" s="406">
        <f t="shared" si="1"/>
        <v>0</v>
      </c>
      <c r="AD50" s="228"/>
      <c r="AE50" s="228"/>
      <c r="AF50" s="228"/>
      <c r="AG50" s="228"/>
      <c r="AH50" s="228"/>
      <c r="AI50" s="228"/>
      <c r="AJ50" s="228"/>
      <c r="AK50" s="228"/>
      <c r="AL50" s="228"/>
      <c r="AM50" s="228"/>
      <c r="AN50" s="228"/>
      <c r="AO50" s="228"/>
      <c r="AP50" s="409">
        <f t="shared" si="2"/>
        <v>0</v>
      </c>
    </row>
    <row r="51" spans="2:42" ht="13.35" customHeight="1">
      <c r="B51" s="1498"/>
      <c r="C51" s="232"/>
      <c r="D51" s="228"/>
      <c r="E51" s="228"/>
      <c r="F51" s="228"/>
      <c r="G51" s="228"/>
      <c r="H51" s="228"/>
      <c r="I51" s="228"/>
      <c r="J51" s="228"/>
      <c r="K51" s="228"/>
      <c r="L51" s="228"/>
      <c r="M51" s="228"/>
      <c r="N51" s="228"/>
      <c r="O51" s="229"/>
      <c r="P51" s="402">
        <f t="shared" si="0"/>
        <v>0</v>
      </c>
      <c r="Q51" s="230"/>
      <c r="R51" s="231"/>
      <c r="S51" s="231"/>
      <c r="T51" s="231"/>
      <c r="U51" s="231"/>
      <c r="V51" s="231"/>
      <c r="W51" s="231"/>
      <c r="X51" s="231"/>
      <c r="Y51" s="231"/>
      <c r="Z51" s="231"/>
      <c r="AA51" s="231"/>
      <c r="AB51" s="231"/>
      <c r="AC51" s="406">
        <f t="shared" si="1"/>
        <v>0</v>
      </c>
      <c r="AD51" s="228"/>
      <c r="AE51" s="228"/>
      <c r="AF51" s="228"/>
      <c r="AG51" s="228"/>
      <c r="AH51" s="228"/>
      <c r="AI51" s="228"/>
      <c r="AJ51" s="228"/>
      <c r="AK51" s="228"/>
      <c r="AL51" s="228"/>
      <c r="AM51" s="228"/>
      <c r="AN51" s="228"/>
      <c r="AO51" s="228"/>
      <c r="AP51" s="409">
        <f t="shared" si="2"/>
        <v>0</v>
      </c>
    </row>
    <row r="52" spans="2:42" ht="13.35" customHeight="1">
      <c r="B52" s="233" t="s">
        <v>421</v>
      </c>
      <c r="C52" s="238"/>
      <c r="D52" s="239"/>
      <c r="E52" s="239"/>
      <c r="F52" s="239"/>
      <c r="G52" s="239"/>
      <c r="H52" s="239"/>
      <c r="I52" s="239"/>
      <c r="J52" s="239"/>
      <c r="K52" s="239"/>
      <c r="L52" s="239"/>
      <c r="M52" s="239"/>
      <c r="N52" s="239"/>
      <c r="O52" s="240"/>
      <c r="P52" s="404">
        <f t="shared" si="0"/>
        <v>0</v>
      </c>
      <c r="Q52" s="241"/>
      <c r="R52" s="239"/>
      <c r="S52" s="239"/>
      <c r="T52" s="239"/>
      <c r="U52" s="239"/>
      <c r="V52" s="239"/>
      <c r="W52" s="239"/>
      <c r="X52" s="239"/>
      <c r="Y52" s="239"/>
      <c r="Z52" s="239"/>
      <c r="AA52" s="239"/>
      <c r="AB52" s="239"/>
      <c r="AC52" s="408">
        <f t="shared" si="1"/>
        <v>0</v>
      </c>
      <c r="AD52" s="239"/>
      <c r="AE52" s="239"/>
      <c r="AF52" s="239"/>
      <c r="AG52" s="239"/>
      <c r="AH52" s="239"/>
      <c r="AI52" s="239"/>
      <c r="AJ52" s="239"/>
      <c r="AK52" s="239"/>
      <c r="AL52" s="239"/>
      <c r="AM52" s="239"/>
      <c r="AN52" s="239"/>
      <c r="AO52" s="239"/>
      <c r="AP52" s="408">
        <f t="shared" si="2"/>
        <v>0</v>
      </c>
    </row>
    <row r="53" spans="2:42" ht="13.35" customHeight="1">
      <c r="B53" s="1498"/>
      <c r="C53" s="232"/>
      <c r="D53" s="228"/>
      <c r="E53" s="228"/>
      <c r="F53" s="228"/>
      <c r="G53" s="228"/>
      <c r="H53" s="228"/>
      <c r="I53" s="228"/>
      <c r="J53" s="228"/>
      <c r="K53" s="228"/>
      <c r="L53" s="228"/>
      <c r="M53" s="228"/>
      <c r="N53" s="228"/>
      <c r="O53" s="229"/>
      <c r="P53" s="402">
        <f t="shared" si="0"/>
        <v>0</v>
      </c>
      <c r="Q53" s="230"/>
      <c r="R53" s="231"/>
      <c r="S53" s="231"/>
      <c r="T53" s="231"/>
      <c r="U53" s="231"/>
      <c r="V53" s="231"/>
      <c r="W53" s="231"/>
      <c r="X53" s="231"/>
      <c r="Y53" s="231"/>
      <c r="Z53" s="231"/>
      <c r="AA53" s="231"/>
      <c r="AB53" s="231"/>
      <c r="AC53" s="406">
        <f t="shared" si="1"/>
        <v>0</v>
      </c>
      <c r="AD53" s="228"/>
      <c r="AE53" s="228"/>
      <c r="AF53" s="228"/>
      <c r="AG53" s="228"/>
      <c r="AH53" s="228"/>
      <c r="AI53" s="228"/>
      <c r="AJ53" s="228"/>
      <c r="AK53" s="228"/>
      <c r="AL53" s="228"/>
      <c r="AM53" s="228"/>
      <c r="AN53" s="228"/>
      <c r="AO53" s="228"/>
      <c r="AP53" s="409">
        <f t="shared" si="2"/>
        <v>0</v>
      </c>
    </row>
    <row r="54" spans="2:42" ht="13.35" customHeight="1">
      <c r="B54" s="1498"/>
      <c r="C54" s="232"/>
      <c r="D54" s="228"/>
      <c r="E54" s="228"/>
      <c r="F54" s="228"/>
      <c r="G54" s="228"/>
      <c r="H54" s="228"/>
      <c r="I54" s="228"/>
      <c r="J54" s="228"/>
      <c r="K54" s="228"/>
      <c r="L54" s="228"/>
      <c r="M54" s="228"/>
      <c r="N54" s="228"/>
      <c r="O54" s="229"/>
      <c r="P54" s="402">
        <f t="shared" si="0"/>
        <v>0</v>
      </c>
      <c r="Q54" s="230"/>
      <c r="R54" s="231"/>
      <c r="S54" s="231"/>
      <c r="T54" s="231"/>
      <c r="U54" s="231"/>
      <c r="V54" s="231"/>
      <c r="W54" s="231"/>
      <c r="X54" s="231"/>
      <c r="Y54" s="231"/>
      <c r="Z54" s="231"/>
      <c r="AA54" s="231"/>
      <c r="AB54" s="231"/>
      <c r="AC54" s="406">
        <f t="shared" si="1"/>
        <v>0</v>
      </c>
      <c r="AD54" s="228"/>
      <c r="AE54" s="228"/>
      <c r="AF54" s="228"/>
      <c r="AG54" s="228"/>
      <c r="AH54" s="228"/>
      <c r="AI54" s="228"/>
      <c r="AJ54" s="228"/>
      <c r="AK54" s="228"/>
      <c r="AL54" s="228"/>
      <c r="AM54" s="228"/>
      <c r="AN54" s="228"/>
      <c r="AO54" s="228"/>
      <c r="AP54" s="409">
        <f t="shared" si="2"/>
        <v>0</v>
      </c>
    </row>
    <row r="55" spans="2:42" ht="13.35" customHeight="1">
      <c r="B55" s="1498"/>
      <c r="C55" s="232"/>
      <c r="D55" s="228"/>
      <c r="E55" s="228"/>
      <c r="F55" s="228"/>
      <c r="G55" s="228"/>
      <c r="H55" s="228"/>
      <c r="I55" s="228"/>
      <c r="J55" s="228"/>
      <c r="K55" s="228"/>
      <c r="L55" s="228"/>
      <c r="M55" s="228"/>
      <c r="N55" s="228"/>
      <c r="O55" s="229"/>
      <c r="P55" s="402">
        <f t="shared" si="0"/>
        <v>0</v>
      </c>
      <c r="Q55" s="230"/>
      <c r="R55" s="231"/>
      <c r="S55" s="231"/>
      <c r="T55" s="231"/>
      <c r="U55" s="231"/>
      <c r="V55" s="231"/>
      <c r="W55" s="231"/>
      <c r="X55" s="231"/>
      <c r="Y55" s="231"/>
      <c r="Z55" s="231"/>
      <c r="AA55" s="231"/>
      <c r="AB55" s="231"/>
      <c r="AC55" s="406">
        <f t="shared" si="1"/>
        <v>0</v>
      </c>
      <c r="AD55" s="228"/>
      <c r="AE55" s="228"/>
      <c r="AF55" s="228"/>
      <c r="AG55" s="228"/>
      <c r="AH55" s="228"/>
      <c r="AI55" s="228"/>
      <c r="AJ55" s="228"/>
      <c r="AK55" s="228"/>
      <c r="AL55" s="228"/>
      <c r="AM55" s="228"/>
      <c r="AN55" s="228"/>
      <c r="AO55" s="228"/>
      <c r="AP55" s="409">
        <f t="shared" si="2"/>
        <v>0</v>
      </c>
    </row>
    <row r="56" spans="2:42" ht="13.35" customHeight="1">
      <c r="B56" s="1498"/>
      <c r="C56" s="232"/>
      <c r="D56" s="228"/>
      <c r="E56" s="228"/>
      <c r="F56" s="228"/>
      <c r="G56" s="228"/>
      <c r="H56" s="228"/>
      <c r="I56" s="228"/>
      <c r="J56" s="228"/>
      <c r="K56" s="228"/>
      <c r="L56" s="228"/>
      <c r="M56" s="228"/>
      <c r="N56" s="228"/>
      <c r="O56" s="229"/>
      <c r="P56" s="402">
        <f t="shared" si="0"/>
        <v>0</v>
      </c>
      <c r="Q56" s="230"/>
      <c r="R56" s="231"/>
      <c r="S56" s="231"/>
      <c r="T56" s="231"/>
      <c r="U56" s="231"/>
      <c r="V56" s="231"/>
      <c r="W56" s="231"/>
      <c r="X56" s="231"/>
      <c r="Y56" s="231"/>
      <c r="Z56" s="231"/>
      <c r="AA56" s="231"/>
      <c r="AB56" s="231"/>
      <c r="AC56" s="406">
        <f t="shared" si="1"/>
        <v>0</v>
      </c>
      <c r="AD56" s="228"/>
      <c r="AE56" s="228"/>
      <c r="AF56" s="228"/>
      <c r="AG56" s="228"/>
      <c r="AH56" s="228"/>
      <c r="AI56" s="228"/>
      <c r="AJ56" s="228"/>
      <c r="AK56" s="228"/>
      <c r="AL56" s="228"/>
      <c r="AM56" s="228"/>
      <c r="AN56" s="228"/>
      <c r="AO56" s="228"/>
      <c r="AP56" s="409">
        <f t="shared" si="2"/>
        <v>0</v>
      </c>
    </row>
    <row r="57" spans="2:42" ht="13.35" customHeight="1">
      <c r="B57" s="1498"/>
      <c r="C57" s="232"/>
      <c r="D57" s="228"/>
      <c r="E57" s="228"/>
      <c r="F57" s="228"/>
      <c r="G57" s="228"/>
      <c r="H57" s="228"/>
      <c r="I57" s="228"/>
      <c r="J57" s="228"/>
      <c r="K57" s="228"/>
      <c r="L57" s="228"/>
      <c r="M57" s="228"/>
      <c r="N57" s="228"/>
      <c r="O57" s="229"/>
      <c r="P57" s="402">
        <f t="shared" si="0"/>
        <v>0</v>
      </c>
      <c r="Q57" s="230"/>
      <c r="R57" s="231"/>
      <c r="S57" s="231"/>
      <c r="T57" s="231"/>
      <c r="U57" s="231"/>
      <c r="V57" s="231"/>
      <c r="W57" s="231"/>
      <c r="X57" s="231"/>
      <c r="Y57" s="231"/>
      <c r="Z57" s="231"/>
      <c r="AA57" s="231"/>
      <c r="AB57" s="231"/>
      <c r="AC57" s="406">
        <f t="shared" si="1"/>
        <v>0</v>
      </c>
      <c r="AD57" s="228"/>
      <c r="AE57" s="228"/>
      <c r="AF57" s="228"/>
      <c r="AG57" s="228"/>
      <c r="AH57" s="228"/>
      <c r="AI57" s="228"/>
      <c r="AJ57" s="228"/>
      <c r="AK57" s="228"/>
      <c r="AL57" s="228"/>
      <c r="AM57" s="228"/>
      <c r="AN57" s="228"/>
      <c r="AO57" s="228"/>
      <c r="AP57" s="409">
        <f t="shared" si="2"/>
        <v>0</v>
      </c>
    </row>
    <row r="58" spans="2:42" ht="13.35" customHeight="1">
      <c r="B58" s="1498"/>
      <c r="C58" s="232"/>
      <c r="D58" s="228"/>
      <c r="E58" s="228"/>
      <c r="F58" s="228"/>
      <c r="G58" s="228"/>
      <c r="H58" s="228"/>
      <c r="I58" s="228"/>
      <c r="J58" s="228"/>
      <c r="K58" s="228"/>
      <c r="L58" s="228"/>
      <c r="M58" s="228"/>
      <c r="N58" s="228"/>
      <c r="O58" s="229"/>
      <c r="P58" s="402">
        <f t="shared" si="0"/>
        <v>0</v>
      </c>
      <c r="Q58" s="230"/>
      <c r="R58" s="231"/>
      <c r="S58" s="231"/>
      <c r="T58" s="231"/>
      <c r="U58" s="231"/>
      <c r="V58" s="231"/>
      <c r="W58" s="231"/>
      <c r="X58" s="231"/>
      <c r="Y58" s="231"/>
      <c r="Z58" s="231"/>
      <c r="AA58" s="231"/>
      <c r="AB58" s="231"/>
      <c r="AC58" s="406">
        <f t="shared" si="1"/>
        <v>0</v>
      </c>
      <c r="AD58" s="228"/>
      <c r="AE58" s="228"/>
      <c r="AF58" s="228"/>
      <c r="AG58" s="228"/>
      <c r="AH58" s="228"/>
      <c r="AI58" s="228"/>
      <c r="AJ58" s="228"/>
      <c r="AK58" s="228"/>
      <c r="AL58" s="228"/>
      <c r="AM58" s="228"/>
      <c r="AN58" s="228"/>
      <c r="AO58" s="228"/>
      <c r="AP58" s="409">
        <f t="shared" si="2"/>
        <v>0</v>
      </c>
    </row>
    <row r="59" spans="2:42" ht="13.35" customHeight="1">
      <c r="B59" s="1498"/>
      <c r="C59" s="232"/>
      <c r="D59" s="228"/>
      <c r="E59" s="228"/>
      <c r="F59" s="228"/>
      <c r="G59" s="228"/>
      <c r="H59" s="228"/>
      <c r="I59" s="228"/>
      <c r="J59" s="228"/>
      <c r="K59" s="228"/>
      <c r="L59" s="228"/>
      <c r="M59" s="228"/>
      <c r="N59" s="228"/>
      <c r="O59" s="229"/>
      <c r="P59" s="402">
        <f t="shared" si="0"/>
        <v>0</v>
      </c>
      <c r="Q59" s="230"/>
      <c r="R59" s="231"/>
      <c r="S59" s="231"/>
      <c r="T59" s="231"/>
      <c r="U59" s="231"/>
      <c r="V59" s="231"/>
      <c r="W59" s="231"/>
      <c r="X59" s="231"/>
      <c r="Y59" s="231"/>
      <c r="Z59" s="231"/>
      <c r="AA59" s="231"/>
      <c r="AB59" s="231"/>
      <c r="AC59" s="406">
        <f t="shared" si="1"/>
        <v>0</v>
      </c>
      <c r="AD59" s="228"/>
      <c r="AE59" s="228"/>
      <c r="AF59" s="228"/>
      <c r="AG59" s="228"/>
      <c r="AH59" s="228"/>
      <c r="AI59" s="228"/>
      <c r="AJ59" s="228"/>
      <c r="AK59" s="228"/>
      <c r="AL59" s="228"/>
      <c r="AM59" s="228"/>
      <c r="AN59" s="228"/>
      <c r="AO59" s="228"/>
      <c r="AP59" s="409">
        <f t="shared" si="2"/>
        <v>0</v>
      </c>
    </row>
    <row r="60" spans="2:42" ht="13.35" customHeight="1">
      <c r="B60" s="1498"/>
      <c r="C60" s="232"/>
      <c r="D60" s="228"/>
      <c r="E60" s="228"/>
      <c r="F60" s="228"/>
      <c r="G60" s="228"/>
      <c r="H60" s="228"/>
      <c r="I60" s="228"/>
      <c r="J60" s="228"/>
      <c r="K60" s="228"/>
      <c r="L60" s="228"/>
      <c r="M60" s="228"/>
      <c r="N60" s="228"/>
      <c r="O60" s="229"/>
      <c r="P60" s="402">
        <f t="shared" si="0"/>
        <v>0</v>
      </c>
      <c r="Q60" s="230"/>
      <c r="R60" s="231"/>
      <c r="S60" s="231"/>
      <c r="T60" s="231"/>
      <c r="U60" s="231"/>
      <c r="V60" s="231"/>
      <c r="W60" s="231"/>
      <c r="X60" s="231"/>
      <c r="Y60" s="231"/>
      <c r="Z60" s="231"/>
      <c r="AA60" s="231"/>
      <c r="AB60" s="231"/>
      <c r="AC60" s="406">
        <f t="shared" si="1"/>
        <v>0</v>
      </c>
      <c r="AD60" s="228"/>
      <c r="AE60" s="228"/>
      <c r="AF60" s="228"/>
      <c r="AG60" s="228"/>
      <c r="AH60" s="228"/>
      <c r="AI60" s="228"/>
      <c r="AJ60" s="228"/>
      <c r="AK60" s="228"/>
      <c r="AL60" s="228"/>
      <c r="AM60" s="228"/>
      <c r="AN60" s="228"/>
      <c r="AO60" s="228"/>
      <c r="AP60" s="409">
        <f t="shared" si="2"/>
        <v>0</v>
      </c>
    </row>
    <row r="61" spans="2:42" ht="13.35" customHeight="1">
      <c r="B61" s="1498"/>
      <c r="C61" s="232"/>
      <c r="D61" s="228"/>
      <c r="E61" s="228"/>
      <c r="F61" s="228"/>
      <c r="G61" s="228"/>
      <c r="H61" s="228"/>
      <c r="I61" s="228"/>
      <c r="J61" s="228"/>
      <c r="K61" s="228"/>
      <c r="L61" s="228"/>
      <c r="M61" s="228"/>
      <c r="N61" s="228"/>
      <c r="O61" s="229"/>
      <c r="P61" s="402">
        <f t="shared" si="0"/>
        <v>0</v>
      </c>
      <c r="Q61" s="230"/>
      <c r="R61" s="231"/>
      <c r="S61" s="231"/>
      <c r="T61" s="231"/>
      <c r="U61" s="231"/>
      <c r="V61" s="231"/>
      <c r="W61" s="231"/>
      <c r="X61" s="231"/>
      <c r="Y61" s="231"/>
      <c r="Z61" s="231"/>
      <c r="AA61" s="231"/>
      <c r="AB61" s="231"/>
      <c r="AC61" s="406">
        <f t="shared" si="1"/>
        <v>0</v>
      </c>
      <c r="AD61" s="228"/>
      <c r="AE61" s="228"/>
      <c r="AF61" s="228"/>
      <c r="AG61" s="228"/>
      <c r="AH61" s="228"/>
      <c r="AI61" s="228"/>
      <c r="AJ61" s="228"/>
      <c r="AK61" s="228"/>
      <c r="AL61" s="228"/>
      <c r="AM61" s="228"/>
      <c r="AN61" s="228"/>
      <c r="AO61" s="228"/>
      <c r="AP61" s="409">
        <f t="shared" si="2"/>
        <v>0</v>
      </c>
    </row>
    <row r="62" spans="2:42">
      <c r="B62" s="242" t="s">
        <v>422</v>
      </c>
      <c r="C62" s="243"/>
      <c r="D62" s="235"/>
      <c r="E62" s="235"/>
      <c r="F62" s="235"/>
      <c r="G62" s="235"/>
      <c r="H62" s="235"/>
      <c r="I62" s="235"/>
      <c r="J62" s="235"/>
      <c r="K62" s="235"/>
      <c r="L62" s="235"/>
      <c r="M62" s="235"/>
      <c r="N62" s="235"/>
      <c r="O62" s="236"/>
      <c r="P62" s="403">
        <f t="shared" si="0"/>
        <v>0</v>
      </c>
      <c r="Q62" s="237"/>
      <c r="R62" s="235"/>
      <c r="S62" s="235"/>
      <c r="T62" s="235"/>
      <c r="U62" s="235"/>
      <c r="V62" s="235"/>
      <c r="W62" s="235"/>
      <c r="X62" s="235"/>
      <c r="Y62" s="235"/>
      <c r="Z62" s="235"/>
      <c r="AA62" s="235"/>
      <c r="AB62" s="235"/>
      <c r="AC62" s="407">
        <f t="shared" si="1"/>
        <v>0</v>
      </c>
      <c r="AD62" s="235"/>
      <c r="AE62" s="235"/>
      <c r="AF62" s="235"/>
      <c r="AG62" s="235"/>
      <c r="AH62" s="235"/>
      <c r="AI62" s="235"/>
      <c r="AJ62" s="235"/>
      <c r="AK62" s="235"/>
      <c r="AL62" s="235"/>
      <c r="AM62" s="235"/>
      <c r="AN62" s="235"/>
      <c r="AO62" s="235"/>
      <c r="AP62" s="407">
        <f t="shared" si="2"/>
        <v>0</v>
      </c>
    </row>
    <row r="63" spans="2:42">
      <c r="B63" s="1498"/>
      <c r="C63" s="227"/>
      <c r="D63" s="228"/>
      <c r="E63" s="228"/>
      <c r="F63" s="228"/>
      <c r="G63" s="228"/>
      <c r="H63" s="228"/>
      <c r="I63" s="228"/>
      <c r="J63" s="228"/>
      <c r="K63" s="228"/>
      <c r="L63" s="228"/>
      <c r="M63" s="228"/>
      <c r="N63" s="228"/>
      <c r="O63" s="229"/>
      <c r="P63" s="402">
        <f t="shared" si="0"/>
        <v>0</v>
      </c>
      <c r="Q63" s="230"/>
      <c r="R63" s="231"/>
      <c r="S63" s="231"/>
      <c r="T63" s="231"/>
      <c r="U63" s="231"/>
      <c r="V63" s="231"/>
      <c r="W63" s="231"/>
      <c r="X63" s="231"/>
      <c r="Y63" s="231"/>
      <c r="Z63" s="231"/>
      <c r="AA63" s="231"/>
      <c r="AB63" s="231"/>
      <c r="AC63" s="406">
        <f t="shared" si="1"/>
        <v>0</v>
      </c>
      <c r="AD63" s="228"/>
      <c r="AE63" s="228"/>
      <c r="AF63" s="228"/>
      <c r="AG63" s="228"/>
      <c r="AH63" s="228"/>
      <c r="AI63" s="228"/>
      <c r="AJ63" s="228"/>
      <c r="AK63" s="228"/>
      <c r="AL63" s="228"/>
      <c r="AM63" s="228"/>
      <c r="AN63" s="228"/>
      <c r="AO63" s="228"/>
      <c r="AP63" s="409">
        <f t="shared" si="2"/>
        <v>0</v>
      </c>
    </row>
    <row r="64" spans="2:42">
      <c r="B64" s="1498"/>
      <c r="C64" s="227"/>
      <c r="D64" s="228"/>
      <c r="E64" s="228"/>
      <c r="F64" s="228"/>
      <c r="G64" s="228"/>
      <c r="H64" s="228"/>
      <c r="I64" s="228"/>
      <c r="J64" s="228"/>
      <c r="K64" s="228"/>
      <c r="L64" s="228"/>
      <c r="M64" s="228"/>
      <c r="N64" s="228"/>
      <c r="O64" s="229"/>
      <c r="P64" s="402">
        <f t="shared" si="0"/>
        <v>0</v>
      </c>
      <c r="Q64" s="230"/>
      <c r="R64" s="231"/>
      <c r="S64" s="231"/>
      <c r="T64" s="231"/>
      <c r="U64" s="231"/>
      <c r="V64" s="231"/>
      <c r="W64" s="231"/>
      <c r="X64" s="231"/>
      <c r="Y64" s="231"/>
      <c r="Z64" s="231"/>
      <c r="AA64" s="231"/>
      <c r="AB64" s="231"/>
      <c r="AC64" s="406">
        <f t="shared" si="1"/>
        <v>0</v>
      </c>
      <c r="AD64" s="228"/>
      <c r="AE64" s="228"/>
      <c r="AF64" s="228"/>
      <c r="AG64" s="228"/>
      <c r="AH64" s="228"/>
      <c r="AI64" s="228"/>
      <c r="AJ64" s="228"/>
      <c r="AK64" s="228"/>
      <c r="AL64" s="228"/>
      <c r="AM64" s="228"/>
      <c r="AN64" s="228"/>
      <c r="AO64" s="228"/>
      <c r="AP64" s="409">
        <f t="shared" si="2"/>
        <v>0</v>
      </c>
    </row>
    <row r="65" spans="2:42">
      <c r="B65" s="1498"/>
      <c r="C65" s="227"/>
      <c r="D65" s="228"/>
      <c r="E65" s="228"/>
      <c r="F65" s="228"/>
      <c r="G65" s="228"/>
      <c r="H65" s="228"/>
      <c r="I65" s="228"/>
      <c r="J65" s="228"/>
      <c r="K65" s="228"/>
      <c r="L65" s="228"/>
      <c r="M65" s="228"/>
      <c r="N65" s="228"/>
      <c r="O65" s="229"/>
      <c r="P65" s="402">
        <f t="shared" si="0"/>
        <v>0</v>
      </c>
      <c r="Q65" s="230"/>
      <c r="R65" s="231"/>
      <c r="S65" s="231"/>
      <c r="T65" s="231"/>
      <c r="U65" s="231"/>
      <c r="V65" s="231"/>
      <c r="W65" s="231"/>
      <c r="X65" s="231"/>
      <c r="Y65" s="231"/>
      <c r="Z65" s="231"/>
      <c r="AA65" s="231"/>
      <c r="AB65" s="231"/>
      <c r="AC65" s="406">
        <f t="shared" si="1"/>
        <v>0</v>
      </c>
      <c r="AD65" s="228"/>
      <c r="AE65" s="228"/>
      <c r="AF65" s="228"/>
      <c r="AG65" s="228"/>
      <c r="AH65" s="228"/>
      <c r="AI65" s="228"/>
      <c r="AJ65" s="228"/>
      <c r="AK65" s="228"/>
      <c r="AL65" s="228"/>
      <c r="AM65" s="228"/>
      <c r="AN65" s="228"/>
      <c r="AO65" s="228"/>
      <c r="AP65" s="409">
        <f t="shared" si="2"/>
        <v>0</v>
      </c>
    </row>
    <row r="66" spans="2:42">
      <c r="B66" s="1498"/>
      <c r="C66" s="232"/>
      <c r="D66" s="228"/>
      <c r="E66" s="228"/>
      <c r="F66" s="228"/>
      <c r="G66" s="228"/>
      <c r="H66" s="228"/>
      <c r="I66" s="228"/>
      <c r="J66" s="228"/>
      <c r="K66" s="228"/>
      <c r="L66" s="228"/>
      <c r="M66" s="228"/>
      <c r="N66" s="228"/>
      <c r="O66" s="229"/>
      <c r="P66" s="402">
        <f t="shared" si="0"/>
        <v>0</v>
      </c>
      <c r="Q66" s="230"/>
      <c r="R66" s="231"/>
      <c r="S66" s="231"/>
      <c r="T66" s="231"/>
      <c r="U66" s="231"/>
      <c r="V66" s="231"/>
      <c r="W66" s="231"/>
      <c r="X66" s="231"/>
      <c r="Y66" s="231"/>
      <c r="Z66" s="231"/>
      <c r="AA66" s="231"/>
      <c r="AB66" s="231"/>
      <c r="AC66" s="406">
        <f t="shared" si="1"/>
        <v>0</v>
      </c>
      <c r="AD66" s="228"/>
      <c r="AE66" s="228"/>
      <c r="AF66" s="228"/>
      <c r="AG66" s="228"/>
      <c r="AH66" s="228"/>
      <c r="AI66" s="228"/>
      <c r="AJ66" s="228"/>
      <c r="AK66" s="228"/>
      <c r="AL66" s="228"/>
      <c r="AM66" s="228"/>
      <c r="AN66" s="228"/>
      <c r="AO66" s="228"/>
      <c r="AP66" s="409">
        <f t="shared" si="2"/>
        <v>0</v>
      </c>
    </row>
    <row r="67" spans="2:42">
      <c r="B67" s="1498"/>
      <c r="C67" s="232"/>
      <c r="D67" s="228"/>
      <c r="E67" s="228"/>
      <c r="F67" s="228"/>
      <c r="G67" s="228"/>
      <c r="H67" s="228"/>
      <c r="I67" s="228"/>
      <c r="J67" s="228"/>
      <c r="K67" s="228"/>
      <c r="L67" s="228"/>
      <c r="M67" s="228"/>
      <c r="N67" s="228"/>
      <c r="O67" s="229"/>
      <c r="P67" s="402">
        <f t="shared" si="0"/>
        <v>0</v>
      </c>
      <c r="Q67" s="230"/>
      <c r="R67" s="231"/>
      <c r="S67" s="231"/>
      <c r="T67" s="231"/>
      <c r="U67" s="231"/>
      <c r="V67" s="231"/>
      <c r="W67" s="231"/>
      <c r="X67" s="231"/>
      <c r="Y67" s="231"/>
      <c r="Z67" s="231"/>
      <c r="AA67" s="231"/>
      <c r="AB67" s="231"/>
      <c r="AC67" s="406">
        <f t="shared" si="1"/>
        <v>0</v>
      </c>
      <c r="AD67" s="228"/>
      <c r="AE67" s="228"/>
      <c r="AF67" s="228"/>
      <c r="AG67" s="228"/>
      <c r="AH67" s="228"/>
      <c r="AI67" s="228"/>
      <c r="AJ67" s="228"/>
      <c r="AK67" s="228"/>
      <c r="AL67" s="228"/>
      <c r="AM67" s="228"/>
      <c r="AN67" s="228"/>
      <c r="AO67" s="228"/>
      <c r="AP67" s="409">
        <f t="shared" si="2"/>
        <v>0</v>
      </c>
    </row>
    <row r="68" spans="2:42">
      <c r="B68" s="1498"/>
      <c r="C68" s="232"/>
      <c r="D68" s="228"/>
      <c r="E68" s="228"/>
      <c r="F68" s="228"/>
      <c r="G68" s="228"/>
      <c r="H68" s="228"/>
      <c r="I68" s="228"/>
      <c r="J68" s="228"/>
      <c r="K68" s="228"/>
      <c r="L68" s="228"/>
      <c r="M68" s="228"/>
      <c r="N68" s="228"/>
      <c r="O68" s="229"/>
      <c r="P68" s="402">
        <f t="shared" si="0"/>
        <v>0</v>
      </c>
      <c r="Q68" s="230"/>
      <c r="R68" s="231"/>
      <c r="S68" s="231"/>
      <c r="T68" s="231"/>
      <c r="U68" s="231"/>
      <c r="V68" s="231"/>
      <c r="W68" s="231"/>
      <c r="X68" s="231"/>
      <c r="Y68" s="231"/>
      <c r="Z68" s="231"/>
      <c r="AA68" s="231"/>
      <c r="AB68" s="231"/>
      <c r="AC68" s="406">
        <f t="shared" si="1"/>
        <v>0</v>
      </c>
      <c r="AD68" s="228"/>
      <c r="AE68" s="228"/>
      <c r="AF68" s="228"/>
      <c r="AG68" s="228"/>
      <c r="AH68" s="228"/>
      <c r="AI68" s="228"/>
      <c r="AJ68" s="228"/>
      <c r="AK68" s="228"/>
      <c r="AL68" s="228"/>
      <c r="AM68" s="228"/>
      <c r="AN68" s="228"/>
      <c r="AO68" s="228"/>
      <c r="AP68" s="409">
        <f t="shared" si="2"/>
        <v>0</v>
      </c>
    </row>
    <row r="69" spans="2:42">
      <c r="B69" s="1498"/>
      <c r="C69" s="232"/>
      <c r="D69" s="228"/>
      <c r="E69" s="228"/>
      <c r="F69" s="228"/>
      <c r="G69" s="228"/>
      <c r="H69" s="228"/>
      <c r="I69" s="228"/>
      <c r="J69" s="228"/>
      <c r="K69" s="228"/>
      <c r="L69" s="228"/>
      <c r="M69" s="228"/>
      <c r="N69" s="228"/>
      <c r="O69" s="229"/>
      <c r="P69" s="402">
        <f t="shared" si="0"/>
        <v>0</v>
      </c>
      <c r="Q69" s="230"/>
      <c r="R69" s="231"/>
      <c r="S69" s="231"/>
      <c r="T69" s="231"/>
      <c r="U69" s="231"/>
      <c r="V69" s="231"/>
      <c r="W69" s="231"/>
      <c r="X69" s="231"/>
      <c r="Y69" s="231"/>
      <c r="Z69" s="231"/>
      <c r="AA69" s="231"/>
      <c r="AB69" s="231"/>
      <c r="AC69" s="406">
        <f t="shared" si="1"/>
        <v>0</v>
      </c>
      <c r="AD69" s="228"/>
      <c r="AE69" s="228"/>
      <c r="AF69" s="228"/>
      <c r="AG69" s="228"/>
      <c r="AH69" s="228"/>
      <c r="AI69" s="228"/>
      <c r="AJ69" s="228"/>
      <c r="AK69" s="228"/>
      <c r="AL69" s="228"/>
      <c r="AM69" s="228"/>
      <c r="AN69" s="228"/>
      <c r="AO69" s="228"/>
      <c r="AP69" s="409">
        <f t="shared" si="2"/>
        <v>0</v>
      </c>
    </row>
    <row r="70" spans="2:42">
      <c r="B70" s="1498"/>
      <c r="C70" s="232"/>
      <c r="D70" s="228"/>
      <c r="E70" s="228"/>
      <c r="F70" s="228"/>
      <c r="G70" s="228"/>
      <c r="H70" s="228"/>
      <c r="I70" s="228"/>
      <c r="J70" s="228"/>
      <c r="K70" s="228"/>
      <c r="L70" s="228"/>
      <c r="M70" s="228"/>
      <c r="N70" s="228"/>
      <c r="O70" s="229"/>
      <c r="P70" s="402">
        <f t="shared" si="0"/>
        <v>0</v>
      </c>
      <c r="Q70" s="230"/>
      <c r="R70" s="231"/>
      <c r="S70" s="231"/>
      <c r="T70" s="231"/>
      <c r="U70" s="231"/>
      <c r="V70" s="231"/>
      <c r="W70" s="231"/>
      <c r="X70" s="231"/>
      <c r="Y70" s="231"/>
      <c r="Z70" s="231"/>
      <c r="AA70" s="231"/>
      <c r="AB70" s="231"/>
      <c r="AC70" s="406">
        <f t="shared" si="1"/>
        <v>0</v>
      </c>
      <c r="AD70" s="228"/>
      <c r="AE70" s="228"/>
      <c r="AF70" s="228"/>
      <c r="AG70" s="228"/>
      <c r="AH70" s="228"/>
      <c r="AI70" s="228"/>
      <c r="AJ70" s="228"/>
      <c r="AK70" s="228"/>
      <c r="AL70" s="228"/>
      <c r="AM70" s="228"/>
      <c r="AN70" s="228"/>
      <c r="AO70" s="228"/>
      <c r="AP70" s="409">
        <f t="shared" si="2"/>
        <v>0</v>
      </c>
    </row>
    <row r="71" spans="2:42">
      <c r="B71" s="1498"/>
      <c r="C71" s="232"/>
      <c r="D71" s="228"/>
      <c r="E71" s="228"/>
      <c r="F71" s="228"/>
      <c r="G71" s="228"/>
      <c r="H71" s="228"/>
      <c r="I71" s="228"/>
      <c r="J71" s="228"/>
      <c r="K71" s="228"/>
      <c r="L71" s="228"/>
      <c r="M71" s="228"/>
      <c r="N71" s="228"/>
      <c r="O71" s="229"/>
      <c r="P71" s="402">
        <f t="shared" si="0"/>
        <v>0</v>
      </c>
      <c r="Q71" s="230"/>
      <c r="R71" s="231"/>
      <c r="S71" s="231"/>
      <c r="T71" s="231"/>
      <c r="U71" s="231"/>
      <c r="V71" s="231"/>
      <c r="W71" s="231"/>
      <c r="X71" s="231"/>
      <c r="Y71" s="231"/>
      <c r="Z71" s="231"/>
      <c r="AA71" s="231"/>
      <c r="AB71" s="231"/>
      <c r="AC71" s="406">
        <f t="shared" si="1"/>
        <v>0</v>
      </c>
      <c r="AD71" s="228"/>
      <c r="AE71" s="228"/>
      <c r="AF71" s="228"/>
      <c r="AG71" s="228"/>
      <c r="AH71" s="228"/>
      <c r="AI71" s="228"/>
      <c r="AJ71" s="228"/>
      <c r="AK71" s="228"/>
      <c r="AL71" s="228"/>
      <c r="AM71" s="228"/>
      <c r="AN71" s="228"/>
      <c r="AO71" s="228"/>
      <c r="AP71" s="409">
        <f t="shared" si="2"/>
        <v>0</v>
      </c>
    </row>
    <row r="72" spans="2:42">
      <c r="B72" s="242" t="s">
        <v>423</v>
      </c>
      <c r="C72" s="244"/>
      <c r="D72" s="235"/>
      <c r="E72" s="235"/>
      <c r="F72" s="235"/>
      <c r="G72" s="235"/>
      <c r="H72" s="235"/>
      <c r="I72" s="235"/>
      <c r="J72" s="235"/>
      <c r="K72" s="235"/>
      <c r="L72" s="235"/>
      <c r="M72" s="235"/>
      <c r="N72" s="235"/>
      <c r="O72" s="236"/>
      <c r="P72" s="403">
        <f t="shared" si="0"/>
        <v>0</v>
      </c>
      <c r="Q72" s="237"/>
      <c r="R72" s="235"/>
      <c r="S72" s="235"/>
      <c r="T72" s="235"/>
      <c r="U72" s="235"/>
      <c r="V72" s="235"/>
      <c r="W72" s="235"/>
      <c r="X72" s="235"/>
      <c r="Y72" s="235"/>
      <c r="Z72" s="235"/>
      <c r="AA72" s="235"/>
      <c r="AB72" s="235"/>
      <c r="AC72" s="407">
        <f t="shared" si="1"/>
        <v>0</v>
      </c>
      <c r="AD72" s="235"/>
      <c r="AE72" s="235"/>
      <c r="AF72" s="235"/>
      <c r="AG72" s="235"/>
      <c r="AH72" s="235"/>
      <c r="AI72" s="235"/>
      <c r="AJ72" s="235"/>
      <c r="AK72" s="235"/>
      <c r="AL72" s="235"/>
      <c r="AM72" s="235"/>
      <c r="AN72" s="235"/>
      <c r="AO72" s="235"/>
      <c r="AP72" s="407">
        <f t="shared" si="2"/>
        <v>0</v>
      </c>
    </row>
    <row r="73" spans="2:42">
      <c r="B73" s="1498"/>
      <c r="C73" s="227"/>
      <c r="D73" s="228"/>
      <c r="E73" s="228"/>
      <c r="F73" s="228"/>
      <c r="G73" s="228"/>
      <c r="H73" s="228"/>
      <c r="I73" s="228"/>
      <c r="J73" s="228"/>
      <c r="K73" s="228"/>
      <c r="L73" s="228"/>
      <c r="M73" s="228"/>
      <c r="N73" s="228"/>
      <c r="O73" s="229"/>
      <c r="P73" s="402">
        <f t="shared" si="0"/>
        <v>0</v>
      </c>
      <c r="Q73" s="230"/>
      <c r="R73" s="231"/>
      <c r="S73" s="231"/>
      <c r="T73" s="231"/>
      <c r="U73" s="231"/>
      <c r="V73" s="231"/>
      <c r="W73" s="231"/>
      <c r="X73" s="231"/>
      <c r="Y73" s="231"/>
      <c r="Z73" s="231"/>
      <c r="AA73" s="231"/>
      <c r="AB73" s="231"/>
      <c r="AC73" s="406">
        <f t="shared" si="1"/>
        <v>0</v>
      </c>
      <c r="AD73" s="228"/>
      <c r="AE73" s="228"/>
      <c r="AF73" s="228"/>
      <c r="AG73" s="228"/>
      <c r="AH73" s="228"/>
      <c r="AI73" s="228"/>
      <c r="AJ73" s="228"/>
      <c r="AK73" s="228"/>
      <c r="AL73" s="228"/>
      <c r="AM73" s="228"/>
      <c r="AN73" s="228"/>
      <c r="AO73" s="228"/>
      <c r="AP73" s="409">
        <f t="shared" si="2"/>
        <v>0</v>
      </c>
    </row>
    <row r="74" spans="2:42">
      <c r="B74" s="1498"/>
      <c r="C74" s="227"/>
      <c r="D74" s="228"/>
      <c r="E74" s="228"/>
      <c r="F74" s="228"/>
      <c r="G74" s="228"/>
      <c r="H74" s="228"/>
      <c r="I74" s="228"/>
      <c r="J74" s="228"/>
      <c r="K74" s="228"/>
      <c r="L74" s="228"/>
      <c r="M74" s="228"/>
      <c r="N74" s="228"/>
      <c r="O74" s="229"/>
      <c r="P74" s="402">
        <f t="shared" si="0"/>
        <v>0</v>
      </c>
      <c r="Q74" s="230"/>
      <c r="R74" s="231"/>
      <c r="S74" s="231"/>
      <c r="T74" s="231"/>
      <c r="U74" s="231"/>
      <c r="V74" s="231"/>
      <c r="W74" s="231"/>
      <c r="X74" s="231"/>
      <c r="Y74" s="231"/>
      <c r="Z74" s="231"/>
      <c r="AA74" s="231"/>
      <c r="AB74" s="231"/>
      <c r="AC74" s="406">
        <f t="shared" si="1"/>
        <v>0</v>
      </c>
      <c r="AD74" s="228"/>
      <c r="AE74" s="228"/>
      <c r="AF74" s="228"/>
      <c r="AG74" s="228"/>
      <c r="AH74" s="228"/>
      <c r="AI74" s="228"/>
      <c r="AJ74" s="228"/>
      <c r="AK74" s="228"/>
      <c r="AL74" s="228"/>
      <c r="AM74" s="228"/>
      <c r="AN74" s="228"/>
      <c r="AO74" s="228"/>
      <c r="AP74" s="409">
        <f t="shared" si="2"/>
        <v>0</v>
      </c>
    </row>
    <row r="75" spans="2:42">
      <c r="B75" s="1498"/>
      <c r="C75" s="232"/>
      <c r="D75" s="228"/>
      <c r="E75" s="228"/>
      <c r="F75" s="228"/>
      <c r="G75" s="228"/>
      <c r="H75" s="228"/>
      <c r="I75" s="228"/>
      <c r="J75" s="228"/>
      <c r="K75" s="228"/>
      <c r="L75" s="228"/>
      <c r="M75" s="228"/>
      <c r="N75" s="228"/>
      <c r="O75" s="229"/>
      <c r="P75" s="402">
        <f t="shared" si="0"/>
        <v>0</v>
      </c>
      <c r="Q75" s="230"/>
      <c r="R75" s="231"/>
      <c r="S75" s="231"/>
      <c r="T75" s="231"/>
      <c r="U75" s="231"/>
      <c r="V75" s="231"/>
      <c r="W75" s="231"/>
      <c r="X75" s="231"/>
      <c r="Y75" s="231"/>
      <c r="Z75" s="231"/>
      <c r="AA75" s="231"/>
      <c r="AB75" s="231"/>
      <c r="AC75" s="406">
        <f t="shared" si="1"/>
        <v>0</v>
      </c>
      <c r="AD75" s="228"/>
      <c r="AE75" s="228"/>
      <c r="AF75" s="228"/>
      <c r="AG75" s="228"/>
      <c r="AH75" s="228"/>
      <c r="AI75" s="228"/>
      <c r="AJ75" s="228"/>
      <c r="AK75" s="228"/>
      <c r="AL75" s="228"/>
      <c r="AM75" s="228"/>
      <c r="AN75" s="228"/>
      <c r="AO75" s="228"/>
      <c r="AP75" s="409">
        <f t="shared" si="2"/>
        <v>0</v>
      </c>
    </row>
    <row r="76" spans="2:42">
      <c r="B76" s="1498"/>
      <c r="C76" s="232"/>
      <c r="D76" s="228"/>
      <c r="E76" s="228"/>
      <c r="F76" s="228"/>
      <c r="G76" s="228"/>
      <c r="H76" s="228"/>
      <c r="I76" s="228"/>
      <c r="J76" s="228"/>
      <c r="K76" s="228"/>
      <c r="L76" s="228"/>
      <c r="M76" s="228"/>
      <c r="N76" s="228"/>
      <c r="O76" s="229"/>
      <c r="P76" s="402">
        <f t="shared" si="0"/>
        <v>0</v>
      </c>
      <c r="Q76" s="230"/>
      <c r="R76" s="231"/>
      <c r="S76" s="231"/>
      <c r="T76" s="231"/>
      <c r="U76" s="231"/>
      <c r="V76" s="231"/>
      <c r="W76" s="231"/>
      <c r="X76" s="231"/>
      <c r="Y76" s="231"/>
      <c r="Z76" s="231"/>
      <c r="AA76" s="231"/>
      <c r="AB76" s="231"/>
      <c r="AC76" s="406">
        <f t="shared" si="1"/>
        <v>0</v>
      </c>
      <c r="AD76" s="228"/>
      <c r="AE76" s="228"/>
      <c r="AF76" s="228"/>
      <c r="AG76" s="228"/>
      <c r="AH76" s="228"/>
      <c r="AI76" s="228"/>
      <c r="AJ76" s="228"/>
      <c r="AK76" s="228"/>
      <c r="AL76" s="228"/>
      <c r="AM76" s="228"/>
      <c r="AN76" s="228"/>
      <c r="AO76" s="228"/>
      <c r="AP76" s="409">
        <f t="shared" si="2"/>
        <v>0</v>
      </c>
    </row>
    <row r="77" spans="2:42">
      <c r="B77" s="1498"/>
      <c r="C77" s="232"/>
      <c r="D77" s="228"/>
      <c r="E77" s="228"/>
      <c r="F77" s="228"/>
      <c r="G77" s="228"/>
      <c r="H77" s="228"/>
      <c r="I77" s="228"/>
      <c r="J77" s="228"/>
      <c r="K77" s="228"/>
      <c r="L77" s="228"/>
      <c r="M77" s="228"/>
      <c r="N77" s="228"/>
      <c r="O77" s="229"/>
      <c r="P77" s="402">
        <f t="shared" ref="P77:P140" si="3">SUM(D77:O77)</f>
        <v>0</v>
      </c>
      <c r="Q77" s="230"/>
      <c r="R77" s="231"/>
      <c r="S77" s="231"/>
      <c r="T77" s="231"/>
      <c r="U77" s="231"/>
      <c r="V77" s="231"/>
      <c r="W77" s="231"/>
      <c r="X77" s="231"/>
      <c r="Y77" s="231"/>
      <c r="Z77" s="231"/>
      <c r="AA77" s="231"/>
      <c r="AB77" s="231"/>
      <c r="AC77" s="406">
        <f t="shared" ref="AC77:AC140" si="4">SUM(Q77:AB77)</f>
        <v>0</v>
      </c>
      <c r="AD77" s="228"/>
      <c r="AE77" s="228"/>
      <c r="AF77" s="228"/>
      <c r="AG77" s="228"/>
      <c r="AH77" s="228"/>
      <c r="AI77" s="228"/>
      <c r="AJ77" s="228"/>
      <c r="AK77" s="228"/>
      <c r="AL77" s="228"/>
      <c r="AM77" s="228"/>
      <c r="AN77" s="228"/>
      <c r="AO77" s="228"/>
      <c r="AP77" s="409">
        <f t="shared" ref="AP77:AP140" si="5">SUM(AD77:AO77)</f>
        <v>0</v>
      </c>
    </row>
    <row r="78" spans="2:42">
      <c r="B78" s="1498"/>
      <c r="C78" s="232"/>
      <c r="D78" s="228"/>
      <c r="E78" s="228"/>
      <c r="F78" s="228"/>
      <c r="G78" s="228"/>
      <c r="H78" s="228"/>
      <c r="I78" s="228"/>
      <c r="J78" s="228"/>
      <c r="K78" s="228"/>
      <c r="L78" s="228"/>
      <c r="M78" s="228"/>
      <c r="N78" s="228"/>
      <c r="O78" s="229"/>
      <c r="P78" s="402">
        <f t="shared" si="3"/>
        <v>0</v>
      </c>
      <c r="Q78" s="230"/>
      <c r="R78" s="231"/>
      <c r="S78" s="231"/>
      <c r="T78" s="231"/>
      <c r="U78" s="231"/>
      <c r="V78" s="231"/>
      <c r="W78" s="231"/>
      <c r="X78" s="231"/>
      <c r="Y78" s="231"/>
      <c r="Z78" s="231"/>
      <c r="AA78" s="231"/>
      <c r="AB78" s="231"/>
      <c r="AC78" s="406">
        <f t="shared" si="4"/>
        <v>0</v>
      </c>
      <c r="AD78" s="228"/>
      <c r="AE78" s="228"/>
      <c r="AF78" s="228"/>
      <c r="AG78" s="228"/>
      <c r="AH78" s="228"/>
      <c r="AI78" s="228"/>
      <c r="AJ78" s="228"/>
      <c r="AK78" s="228"/>
      <c r="AL78" s="228"/>
      <c r="AM78" s="228"/>
      <c r="AN78" s="228"/>
      <c r="AO78" s="228"/>
      <c r="AP78" s="409">
        <f t="shared" si="5"/>
        <v>0</v>
      </c>
    </row>
    <row r="79" spans="2:42">
      <c r="B79" s="1498"/>
      <c r="C79" s="232"/>
      <c r="D79" s="228"/>
      <c r="E79" s="228"/>
      <c r="F79" s="228"/>
      <c r="G79" s="228"/>
      <c r="H79" s="228"/>
      <c r="I79" s="228"/>
      <c r="J79" s="228"/>
      <c r="K79" s="228"/>
      <c r="L79" s="228"/>
      <c r="M79" s="228"/>
      <c r="N79" s="228"/>
      <c r="O79" s="229"/>
      <c r="P79" s="402">
        <f t="shared" si="3"/>
        <v>0</v>
      </c>
      <c r="Q79" s="230"/>
      <c r="R79" s="231"/>
      <c r="S79" s="231"/>
      <c r="T79" s="231"/>
      <c r="U79" s="231"/>
      <c r="V79" s="231"/>
      <c r="W79" s="231"/>
      <c r="X79" s="231"/>
      <c r="Y79" s="231"/>
      <c r="Z79" s="231"/>
      <c r="AA79" s="231"/>
      <c r="AB79" s="231"/>
      <c r="AC79" s="406">
        <f t="shared" si="4"/>
        <v>0</v>
      </c>
      <c r="AD79" s="228"/>
      <c r="AE79" s="228"/>
      <c r="AF79" s="228"/>
      <c r="AG79" s="228"/>
      <c r="AH79" s="228"/>
      <c r="AI79" s="228"/>
      <c r="AJ79" s="228"/>
      <c r="AK79" s="228"/>
      <c r="AL79" s="228"/>
      <c r="AM79" s="228"/>
      <c r="AN79" s="228"/>
      <c r="AO79" s="228"/>
      <c r="AP79" s="409">
        <f t="shared" si="5"/>
        <v>0</v>
      </c>
    </row>
    <row r="80" spans="2:42">
      <c r="B80" s="1498"/>
      <c r="C80" s="232"/>
      <c r="D80" s="228"/>
      <c r="E80" s="228"/>
      <c r="F80" s="228"/>
      <c r="G80" s="228"/>
      <c r="H80" s="228"/>
      <c r="I80" s="228"/>
      <c r="J80" s="228"/>
      <c r="K80" s="228"/>
      <c r="L80" s="228"/>
      <c r="M80" s="228"/>
      <c r="N80" s="228"/>
      <c r="O80" s="229"/>
      <c r="P80" s="402">
        <f t="shared" si="3"/>
        <v>0</v>
      </c>
      <c r="Q80" s="230"/>
      <c r="R80" s="231"/>
      <c r="S80" s="231"/>
      <c r="T80" s="231"/>
      <c r="U80" s="231"/>
      <c r="V80" s="231"/>
      <c r="W80" s="231"/>
      <c r="X80" s="231"/>
      <c r="Y80" s="231"/>
      <c r="Z80" s="231"/>
      <c r="AA80" s="231"/>
      <c r="AB80" s="231"/>
      <c r="AC80" s="406">
        <f t="shared" si="4"/>
        <v>0</v>
      </c>
      <c r="AD80" s="228"/>
      <c r="AE80" s="228"/>
      <c r="AF80" s="228"/>
      <c r="AG80" s="228"/>
      <c r="AH80" s="228"/>
      <c r="AI80" s="228"/>
      <c r="AJ80" s="228"/>
      <c r="AK80" s="228"/>
      <c r="AL80" s="228"/>
      <c r="AM80" s="228"/>
      <c r="AN80" s="228"/>
      <c r="AO80" s="228"/>
      <c r="AP80" s="409">
        <f t="shared" si="5"/>
        <v>0</v>
      </c>
    </row>
    <row r="81" spans="2:42">
      <c r="B81" s="1498"/>
      <c r="C81" s="232"/>
      <c r="D81" s="228"/>
      <c r="E81" s="228"/>
      <c r="F81" s="228"/>
      <c r="G81" s="228"/>
      <c r="H81" s="228"/>
      <c r="I81" s="228"/>
      <c r="J81" s="228"/>
      <c r="K81" s="228"/>
      <c r="L81" s="228"/>
      <c r="M81" s="228"/>
      <c r="N81" s="228"/>
      <c r="O81" s="229"/>
      <c r="P81" s="402">
        <f t="shared" si="3"/>
        <v>0</v>
      </c>
      <c r="Q81" s="230"/>
      <c r="R81" s="231"/>
      <c r="S81" s="231"/>
      <c r="T81" s="231"/>
      <c r="U81" s="231"/>
      <c r="V81" s="231"/>
      <c r="W81" s="231"/>
      <c r="X81" s="231"/>
      <c r="Y81" s="231"/>
      <c r="Z81" s="231"/>
      <c r="AA81" s="231"/>
      <c r="AB81" s="231"/>
      <c r="AC81" s="406">
        <f t="shared" si="4"/>
        <v>0</v>
      </c>
      <c r="AD81" s="228"/>
      <c r="AE81" s="228"/>
      <c r="AF81" s="228"/>
      <c r="AG81" s="228"/>
      <c r="AH81" s="228"/>
      <c r="AI81" s="228"/>
      <c r="AJ81" s="228"/>
      <c r="AK81" s="228"/>
      <c r="AL81" s="228"/>
      <c r="AM81" s="228"/>
      <c r="AN81" s="228"/>
      <c r="AO81" s="228"/>
      <c r="AP81" s="409">
        <f t="shared" si="5"/>
        <v>0</v>
      </c>
    </row>
    <row r="82" spans="2:42">
      <c r="B82" s="242" t="s">
        <v>424</v>
      </c>
      <c r="C82" s="244"/>
      <c r="D82" s="235"/>
      <c r="E82" s="235"/>
      <c r="F82" s="235"/>
      <c r="G82" s="235"/>
      <c r="H82" s="235"/>
      <c r="I82" s="235"/>
      <c r="J82" s="235"/>
      <c r="K82" s="235"/>
      <c r="L82" s="235"/>
      <c r="M82" s="235"/>
      <c r="N82" s="235"/>
      <c r="O82" s="236"/>
      <c r="P82" s="403">
        <f t="shared" si="3"/>
        <v>0</v>
      </c>
      <c r="Q82" s="237"/>
      <c r="R82" s="235"/>
      <c r="S82" s="235"/>
      <c r="T82" s="235"/>
      <c r="U82" s="235"/>
      <c r="V82" s="235"/>
      <c r="W82" s="235"/>
      <c r="X82" s="235"/>
      <c r="Y82" s="235"/>
      <c r="Z82" s="235"/>
      <c r="AA82" s="235"/>
      <c r="AB82" s="235"/>
      <c r="AC82" s="407">
        <f t="shared" si="4"/>
        <v>0</v>
      </c>
      <c r="AD82" s="235"/>
      <c r="AE82" s="235"/>
      <c r="AF82" s="235"/>
      <c r="AG82" s="235"/>
      <c r="AH82" s="235"/>
      <c r="AI82" s="235"/>
      <c r="AJ82" s="235"/>
      <c r="AK82" s="235"/>
      <c r="AL82" s="235"/>
      <c r="AM82" s="235"/>
      <c r="AN82" s="235"/>
      <c r="AO82" s="235"/>
      <c r="AP82" s="407">
        <f t="shared" si="5"/>
        <v>0</v>
      </c>
    </row>
    <row r="83" spans="2:42">
      <c r="B83" s="1498"/>
      <c r="C83" s="227"/>
      <c r="D83" s="228"/>
      <c r="E83" s="228"/>
      <c r="F83" s="228"/>
      <c r="G83" s="228"/>
      <c r="H83" s="228"/>
      <c r="I83" s="228"/>
      <c r="J83" s="228"/>
      <c r="K83" s="228"/>
      <c r="L83" s="228"/>
      <c r="M83" s="228"/>
      <c r="N83" s="228"/>
      <c r="O83" s="229"/>
      <c r="P83" s="402">
        <f t="shared" si="3"/>
        <v>0</v>
      </c>
      <c r="Q83" s="230"/>
      <c r="R83" s="231"/>
      <c r="S83" s="231"/>
      <c r="T83" s="231"/>
      <c r="U83" s="231"/>
      <c r="V83" s="231"/>
      <c r="W83" s="231"/>
      <c r="X83" s="231"/>
      <c r="Y83" s="231"/>
      <c r="Z83" s="231"/>
      <c r="AA83" s="231"/>
      <c r="AB83" s="231"/>
      <c r="AC83" s="406">
        <f t="shared" si="4"/>
        <v>0</v>
      </c>
      <c r="AD83" s="228"/>
      <c r="AE83" s="228"/>
      <c r="AF83" s="228"/>
      <c r="AG83" s="228"/>
      <c r="AH83" s="228"/>
      <c r="AI83" s="228"/>
      <c r="AJ83" s="228"/>
      <c r="AK83" s="228"/>
      <c r="AL83" s="228"/>
      <c r="AM83" s="228"/>
      <c r="AN83" s="228"/>
      <c r="AO83" s="228"/>
      <c r="AP83" s="409">
        <f t="shared" si="5"/>
        <v>0</v>
      </c>
    </row>
    <row r="84" spans="2:42">
      <c r="B84" s="1498"/>
      <c r="C84" s="227"/>
      <c r="D84" s="228"/>
      <c r="E84" s="228"/>
      <c r="F84" s="228"/>
      <c r="G84" s="228"/>
      <c r="H84" s="228"/>
      <c r="I84" s="228"/>
      <c r="J84" s="228"/>
      <c r="K84" s="228"/>
      <c r="L84" s="228"/>
      <c r="M84" s="228"/>
      <c r="N84" s="228"/>
      <c r="O84" s="229"/>
      <c r="P84" s="402">
        <f t="shared" si="3"/>
        <v>0</v>
      </c>
      <c r="Q84" s="230"/>
      <c r="R84" s="231"/>
      <c r="S84" s="231"/>
      <c r="T84" s="231"/>
      <c r="U84" s="231"/>
      <c r="V84" s="231"/>
      <c r="W84" s="231"/>
      <c r="X84" s="231"/>
      <c r="Y84" s="231"/>
      <c r="Z84" s="231"/>
      <c r="AA84" s="231"/>
      <c r="AB84" s="231"/>
      <c r="AC84" s="406">
        <f t="shared" si="4"/>
        <v>0</v>
      </c>
      <c r="AD84" s="228"/>
      <c r="AE84" s="228"/>
      <c r="AF84" s="228"/>
      <c r="AG84" s="228"/>
      <c r="AH84" s="228"/>
      <c r="AI84" s="228"/>
      <c r="AJ84" s="228"/>
      <c r="AK84" s="228"/>
      <c r="AL84" s="228"/>
      <c r="AM84" s="228"/>
      <c r="AN84" s="228"/>
      <c r="AO84" s="228"/>
      <c r="AP84" s="409">
        <f t="shared" si="5"/>
        <v>0</v>
      </c>
    </row>
    <row r="85" spans="2:42">
      <c r="B85" s="1498"/>
      <c r="C85" s="227"/>
      <c r="D85" s="228"/>
      <c r="E85" s="228"/>
      <c r="F85" s="228"/>
      <c r="G85" s="228"/>
      <c r="H85" s="228"/>
      <c r="I85" s="228"/>
      <c r="J85" s="228"/>
      <c r="K85" s="228"/>
      <c r="L85" s="228"/>
      <c r="M85" s="228"/>
      <c r="N85" s="228"/>
      <c r="O85" s="229"/>
      <c r="P85" s="402">
        <f t="shared" si="3"/>
        <v>0</v>
      </c>
      <c r="Q85" s="230"/>
      <c r="R85" s="231"/>
      <c r="S85" s="231"/>
      <c r="T85" s="231"/>
      <c r="U85" s="231"/>
      <c r="V85" s="231"/>
      <c r="W85" s="231"/>
      <c r="X85" s="231"/>
      <c r="Y85" s="231"/>
      <c r="Z85" s="231"/>
      <c r="AA85" s="231"/>
      <c r="AB85" s="231"/>
      <c r="AC85" s="406">
        <f t="shared" si="4"/>
        <v>0</v>
      </c>
      <c r="AD85" s="228"/>
      <c r="AE85" s="228"/>
      <c r="AF85" s="228"/>
      <c r="AG85" s="228"/>
      <c r="AH85" s="228"/>
      <c r="AI85" s="228"/>
      <c r="AJ85" s="228"/>
      <c r="AK85" s="228"/>
      <c r="AL85" s="228"/>
      <c r="AM85" s="228"/>
      <c r="AN85" s="228"/>
      <c r="AO85" s="228"/>
      <c r="AP85" s="409">
        <f t="shared" si="5"/>
        <v>0</v>
      </c>
    </row>
    <row r="86" spans="2:42">
      <c r="B86" s="1498"/>
      <c r="C86" s="227"/>
      <c r="D86" s="228"/>
      <c r="E86" s="228"/>
      <c r="F86" s="228"/>
      <c r="G86" s="228"/>
      <c r="H86" s="228"/>
      <c r="I86" s="228"/>
      <c r="J86" s="228"/>
      <c r="K86" s="228"/>
      <c r="L86" s="228"/>
      <c r="M86" s="228"/>
      <c r="N86" s="228"/>
      <c r="O86" s="229"/>
      <c r="P86" s="402">
        <f t="shared" si="3"/>
        <v>0</v>
      </c>
      <c r="Q86" s="230"/>
      <c r="R86" s="231"/>
      <c r="S86" s="231"/>
      <c r="T86" s="231"/>
      <c r="U86" s="231"/>
      <c r="V86" s="231"/>
      <c r="W86" s="231"/>
      <c r="X86" s="231"/>
      <c r="Y86" s="231"/>
      <c r="Z86" s="231"/>
      <c r="AA86" s="231"/>
      <c r="AB86" s="231"/>
      <c r="AC86" s="406">
        <f t="shared" si="4"/>
        <v>0</v>
      </c>
      <c r="AD86" s="228"/>
      <c r="AE86" s="228"/>
      <c r="AF86" s="228"/>
      <c r="AG86" s="228"/>
      <c r="AH86" s="228"/>
      <c r="AI86" s="228"/>
      <c r="AJ86" s="228"/>
      <c r="AK86" s="228"/>
      <c r="AL86" s="228"/>
      <c r="AM86" s="228"/>
      <c r="AN86" s="228"/>
      <c r="AO86" s="228"/>
      <c r="AP86" s="409">
        <f t="shared" si="5"/>
        <v>0</v>
      </c>
    </row>
    <row r="87" spans="2:42">
      <c r="B87" s="1498"/>
      <c r="C87" s="232"/>
      <c r="D87" s="228"/>
      <c r="E87" s="228"/>
      <c r="F87" s="228"/>
      <c r="G87" s="228"/>
      <c r="H87" s="228"/>
      <c r="I87" s="228"/>
      <c r="J87" s="228"/>
      <c r="K87" s="228"/>
      <c r="L87" s="228"/>
      <c r="M87" s="228"/>
      <c r="N87" s="228"/>
      <c r="O87" s="229"/>
      <c r="P87" s="402">
        <f t="shared" si="3"/>
        <v>0</v>
      </c>
      <c r="Q87" s="230"/>
      <c r="R87" s="231"/>
      <c r="S87" s="231"/>
      <c r="T87" s="231"/>
      <c r="U87" s="231"/>
      <c r="V87" s="231"/>
      <c r="W87" s="231"/>
      <c r="X87" s="231"/>
      <c r="Y87" s="231"/>
      <c r="Z87" s="231"/>
      <c r="AA87" s="231"/>
      <c r="AB87" s="231"/>
      <c r="AC87" s="406">
        <f t="shared" si="4"/>
        <v>0</v>
      </c>
      <c r="AD87" s="228"/>
      <c r="AE87" s="228"/>
      <c r="AF87" s="228"/>
      <c r="AG87" s="228"/>
      <c r="AH87" s="228"/>
      <c r="AI87" s="228"/>
      <c r="AJ87" s="228"/>
      <c r="AK87" s="228"/>
      <c r="AL87" s="228"/>
      <c r="AM87" s="228"/>
      <c r="AN87" s="228"/>
      <c r="AO87" s="228"/>
      <c r="AP87" s="409">
        <f t="shared" si="5"/>
        <v>0</v>
      </c>
    </row>
    <row r="88" spans="2:42">
      <c r="B88" s="1498"/>
      <c r="C88" s="232"/>
      <c r="D88" s="228"/>
      <c r="E88" s="228"/>
      <c r="F88" s="228"/>
      <c r="G88" s="228"/>
      <c r="H88" s="228"/>
      <c r="I88" s="228"/>
      <c r="J88" s="228"/>
      <c r="K88" s="228"/>
      <c r="L88" s="228"/>
      <c r="M88" s="228"/>
      <c r="N88" s="228"/>
      <c r="O88" s="229"/>
      <c r="P88" s="402">
        <f t="shared" si="3"/>
        <v>0</v>
      </c>
      <c r="Q88" s="230"/>
      <c r="R88" s="231"/>
      <c r="S88" s="231"/>
      <c r="T88" s="231"/>
      <c r="U88" s="231"/>
      <c r="V88" s="231"/>
      <c r="W88" s="231"/>
      <c r="X88" s="231"/>
      <c r="Y88" s="231"/>
      <c r="Z88" s="231"/>
      <c r="AA88" s="231"/>
      <c r="AB88" s="231"/>
      <c r="AC88" s="406">
        <f t="shared" si="4"/>
        <v>0</v>
      </c>
      <c r="AD88" s="228"/>
      <c r="AE88" s="228"/>
      <c r="AF88" s="228"/>
      <c r="AG88" s="228"/>
      <c r="AH88" s="228"/>
      <c r="AI88" s="228"/>
      <c r="AJ88" s="228"/>
      <c r="AK88" s="228"/>
      <c r="AL88" s="228"/>
      <c r="AM88" s="228"/>
      <c r="AN88" s="228"/>
      <c r="AO88" s="228"/>
      <c r="AP88" s="409">
        <f t="shared" si="5"/>
        <v>0</v>
      </c>
    </row>
    <row r="89" spans="2:42">
      <c r="B89" s="1498"/>
      <c r="C89" s="232"/>
      <c r="D89" s="228"/>
      <c r="E89" s="228"/>
      <c r="F89" s="228"/>
      <c r="G89" s="228"/>
      <c r="H89" s="228"/>
      <c r="I89" s="228"/>
      <c r="J89" s="228"/>
      <c r="K89" s="228"/>
      <c r="L89" s="228"/>
      <c r="M89" s="228"/>
      <c r="N89" s="228"/>
      <c r="O89" s="229"/>
      <c r="P89" s="402">
        <f t="shared" si="3"/>
        <v>0</v>
      </c>
      <c r="Q89" s="230"/>
      <c r="R89" s="231"/>
      <c r="S89" s="231"/>
      <c r="T89" s="231"/>
      <c r="U89" s="231"/>
      <c r="V89" s="231"/>
      <c r="W89" s="231"/>
      <c r="X89" s="231"/>
      <c r="Y89" s="231"/>
      <c r="Z89" s="231"/>
      <c r="AA89" s="231"/>
      <c r="AB89" s="231"/>
      <c r="AC89" s="406">
        <f t="shared" si="4"/>
        <v>0</v>
      </c>
      <c r="AD89" s="228"/>
      <c r="AE89" s="228"/>
      <c r="AF89" s="228"/>
      <c r="AG89" s="228"/>
      <c r="AH89" s="228"/>
      <c r="AI89" s="228"/>
      <c r="AJ89" s="228"/>
      <c r="AK89" s="228"/>
      <c r="AL89" s="228"/>
      <c r="AM89" s="228"/>
      <c r="AN89" s="228"/>
      <c r="AO89" s="228"/>
      <c r="AP89" s="409">
        <f t="shared" si="5"/>
        <v>0</v>
      </c>
    </row>
    <row r="90" spans="2:42">
      <c r="B90" s="1498"/>
      <c r="C90" s="232"/>
      <c r="D90" s="228"/>
      <c r="E90" s="228"/>
      <c r="F90" s="228"/>
      <c r="G90" s="228"/>
      <c r="H90" s="228"/>
      <c r="I90" s="228"/>
      <c r="J90" s="228"/>
      <c r="K90" s="228"/>
      <c r="L90" s="228"/>
      <c r="M90" s="228"/>
      <c r="N90" s="228"/>
      <c r="O90" s="229"/>
      <c r="P90" s="402">
        <f t="shared" si="3"/>
        <v>0</v>
      </c>
      <c r="Q90" s="230"/>
      <c r="R90" s="231"/>
      <c r="S90" s="231"/>
      <c r="T90" s="231"/>
      <c r="U90" s="231"/>
      <c r="V90" s="231"/>
      <c r="W90" s="231"/>
      <c r="X90" s="231"/>
      <c r="Y90" s="231"/>
      <c r="Z90" s="231"/>
      <c r="AA90" s="231"/>
      <c r="AB90" s="231"/>
      <c r="AC90" s="406">
        <f t="shared" si="4"/>
        <v>0</v>
      </c>
      <c r="AD90" s="228"/>
      <c r="AE90" s="228"/>
      <c r="AF90" s="228"/>
      <c r="AG90" s="228"/>
      <c r="AH90" s="228"/>
      <c r="AI90" s="228"/>
      <c r="AJ90" s="228"/>
      <c r="AK90" s="228"/>
      <c r="AL90" s="228"/>
      <c r="AM90" s="228"/>
      <c r="AN90" s="228"/>
      <c r="AO90" s="228"/>
      <c r="AP90" s="409">
        <f t="shared" si="5"/>
        <v>0</v>
      </c>
    </row>
    <row r="91" spans="2:42">
      <c r="B91" s="1498"/>
      <c r="C91" s="232"/>
      <c r="D91" s="228"/>
      <c r="E91" s="228"/>
      <c r="F91" s="228"/>
      <c r="G91" s="228"/>
      <c r="H91" s="228"/>
      <c r="I91" s="228"/>
      <c r="J91" s="228"/>
      <c r="K91" s="228"/>
      <c r="L91" s="228"/>
      <c r="M91" s="228"/>
      <c r="N91" s="228"/>
      <c r="O91" s="229"/>
      <c r="P91" s="402">
        <f t="shared" si="3"/>
        <v>0</v>
      </c>
      <c r="Q91" s="230"/>
      <c r="R91" s="231"/>
      <c r="S91" s="231"/>
      <c r="T91" s="231"/>
      <c r="U91" s="231"/>
      <c r="V91" s="231"/>
      <c r="W91" s="231"/>
      <c r="X91" s="231"/>
      <c r="Y91" s="231"/>
      <c r="Z91" s="231"/>
      <c r="AA91" s="231"/>
      <c r="AB91" s="231"/>
      <c r="AC91" s="406">
        <f t="shared" si="4"/>
        <v>0</v>
      </c>
      <c r="AD91" s="228"/>
      <c r="AE91" s="228"/>
      <c r="AF91" s="228"/>
      <c r="AG91" s="228"/>
      <c r="AH91" s="228"/>
      <c r="AI91" s="228"/>
      <c r="AJ91" s="228"/>
      <c r="AK91" s="228"/>
      <c r="AL91" s="228"/>
      <c r="AM91" s="228"/>
      <c r="AN91" s="228"/>
      <c r="AO91" s="228"/>
      <c r="AP91" s="409">
        <f t="shared" si="5"/>
        <v>0</v>
      </c>
    </row>
    <row r="92" spans="2:42">
      <c r="B92" s="242" t="s">
        <v>425</v>
      </c>
      <c r="C92" s="245"/>
      <c r="D92" s="235"/>
      <c r="E92" s="235"/>
      <c r="F92" s="235"/>
      <c r="G92" s="235"/>
      <c r="H92" s="235"/>
      <c r="I92" s="235"/>
      <c r="J92" s="235"/>
      <c r="K92" s="235"/>
      <c r="L92" s="235"/>
      <c r="M92" s="235"/>
      <c r="N92" s="235"/>
      <c r="O92" s="236"/>
      <c r="P92" s="403">
        <f t="shared" si="3"/>
        <v>0</v>
      </c>
      <c r="Q92" s="237"/>
      <c r="R92" s="235"/>
      <c r="S92" s="235"/>
      <c r="T92" s="235"/>
      <c r="U92" s="235"/>
      <c r="V92" s="235"/>
      <c r="W92" s="235"/>
      <c r="X92" s="235"/>
      <c r="Y92" s="235"/>
      <c r="Z92" s="235"/>
      <c r="AA92" s="235"/>
      <c r="AB92" s="235"/>
      <c r="AC92" s="407">
        <f t="shared" si="4"/>
        <v>0</v>
      </c>
      <c r="AD92" s="235"/>
      <c r="AE92" s="235"/>
      <c r="AF92" s="235"/>
      <c r="AG92" s="235"/>
      <c r="AH92" s="235"/>
      <c r="AI92" s="235"/>
      <c r="AJ92" s="235"/>
      <c r="AK92" s="235"/>
      <c r="AL92" s="235"/>
      <c r="AM92" s="235"/>
      <c r="AN92" s="235"/>
      <c r="AO92" s="235"/>
      <c r="AP92" s="407">
        <f t="shared" si="5"/>
        <v>0</v>
      </c>
    </row>
    <row r="93" spans="2:42">
      <c r="B93" s="1498"/>
      <c r="C93" s="232"/>
      <c r="D93" s="228"/>
      <c r="E93" s="228"/>
      <c r="F93" s="228"/>
      <c r="G93" s="228"/>
      <c r="H93" s="228"/>
      <c r="I93" s="228"/>
      <c r="J93" s="228"/>
      <c r="K93" s="228"/>
      <c r="L93" s="228"/>
      <c r="M93" s="228"/>
      <c r="N93" s="228"/>
      <c r="O93" s="229"/>
      <c r="P93" s="402">
        <f t="shared" si="3"/>
        <v>0</v>
      </c>
      <c r="Q93" s="230"/>
      <c r="R93" s="231"/>
      <c r="S93" s="231"/>
      <c r="T93" s="231"/>
      <c r="U93" s="231"/>
      <c r="V93" s="231"/>
      <c r="W93" s="231"/>
      <c r="X93" s="231"/>
      <c r="Y93" s="231"/>
      <c r="Z93" s="231"/>
      <c r="AA93" s="231"/>
      <c r="AB93" s="231"/>
      <c r="AC93" s="406">
        <f t="shared" si="4"/>
        <v>0</v>
      </c>
      <c r="AD93" s="228"/>
      <c r="AE93" s="228"/>
      <c r="AF93" s="228"/>
      <c r="AG93" s="228"/>
      <c r="AH93" s="228"/>
      <c r="AI93" s="228"/>
      <c r="AJ93" s="228"/>
      <c r="AK93" s="228"/>
      <c r="AL93" s="228"/>
      <c r="AM93" s="228"/>
      <c r="AN93" s="228"/>
      <c r="AO93" s="228"/>
      <c r="AP93" s="409">
        <f t="shared" si="5"/>
        <v>0</v>
      </c>
    </row>
    <row r="94" spans="2:42">
      <c r="B94" s="1498"/>
      <c r="C94" s="232"/>
      <c r="D94" s="228"/>
      <c r="E94" s="228"/>
      <c r="F94" s="228"/>
      <c r="G94" s="228"/>
      <c r="H94" s="228"/>
      <c r="I94" s="228"/>
      <c r="J94" s="228"/>
      <c r="K94" s="228"/>
      <c r="L94" s="228"/>
      <c r="M94" s="228"/>
      <c r="N94" s="228"/>
      <c r="O94" s="229"/>
      <c r="P94" s="402">
        <f t="shared" si="3"/>
        <v>0</v>
      </c>
      <c r="Q94" s="230"/>
      <c r="R94" s="231"/>
      <c r="S94" s="231"/>
      <c r="T94" s="231"/>
      <c r="U94" s="231"/>
      <c r="V94" s="231"/>
      <c r="W94" s="231"/>
      <c r="X94" s="231"/>
      <c r="Y94" s="231"/>
      <c r="Z94" s="231"/>
      <c r="AA94" s="231"/>
      <c r="AB94" s="231"/>
      <c r="AC94" s="406">
        <f t="shared" si="4"/>
        <v>0</v>
      </c>
      <c r="AD94" s="228"/>
      <c r="AE94" s="228"/>
      <c r="AF94" s="228"/>
      <c r="AG94" s="228"/>
      <c r="AH94" s="228"/>
      <c r="AI94" s="228"/>
      <c r="AJ94" s="228"/>
      <c r="AK94" s="228"/>
      <c r="AL94" s="228"/>
      <c r="AM94" s="228"/>
      <c r="AN94" s="228"/>
      <c r="AO94" s="228"/>
      <c r="AP94" s="409">
        <f t="shared" si="5"/>
        <v>0</v>
      </c>
    </row>
    <row r="95" spans="2:42">
      <c r="B95" s="1498"/>
      <c r="C95" s="232"/>
      <c r="D95" s="228"/>
      <c r="E95" s="228"/>
      <c r="F95" s="228"/>
      <c r="G95" s="228"/>
      <c r="H95" s="228"/>
      <c r="I95" s="228"/>
      <c r="J95" s="228"/>
      <c r="K95" s="228"/>
      <c r="L95" s="228"/>
      <c r="M95" s="228"/>
      <c r="N95" s="228"/>
      <c r="O95" s="229"/>
      <c r="P95" s="402">
        <f t="shared" si="3"/>
        <v>0</v>
      </c>
      <c r="Q95" s="230"/>
      <c r="R95" s="231"/>
      <c r="S95" s="231"/>
      <c r="T95" s="231"/>
      <c r="U95" s="231"/>
      <c r="V95" s="231"/>
      <c r="W95" s="231"/>
      <c r="X95" s="231"/>
      <c r="Y95" s="231"/>
      <c r="Z95" s="231"/>
      <c r="AA95" s="231"/>
      <c r="AB95" s="231"/>
      <c r="AC95" s="406">
        <f t="shared" si="4"/>
        <v>0</v>
      </c>
      <c r="AD95" s="228"/>
      <c r="AE95" s="228"/>
      <c r="AF95" s="228"/>
      <c r="AG95" s="228"/>
      <c r="AH95" s="228"/>
      <c r="AI95" s="228"/>
      <c r="AJ95" s="228"/>
      <c r="AK95" s="228"/>
      <c r="AL95" s="228"/>
      <c r="AM95" s="228"/>
      <c r="AN95" s="228"/>
      <c r="AO95" s="228"/>
      <c r="AP95" s="409">
        <f t="shared" si="5"/>
        <v>0</v>
      </c>
    </row>
    <row r="96" spans="2:42">
      <c r="B96" s="1498"/>
      <c r="C96" s="232"/>
      <c r="D96" s="228"/>
      <c r="E96" s="228"/>
      <c r="F96" s="228"/>
      <c r="G96" s="228"/>
      <c r="H96" s="228"/>
      <c r="I96" s="228"/>
      <c r="J96" s="228"/>
      <c r="K96" s="228"/>
      <c r="L96" s="228"/>
      <c r="M96" s="228"/>
      <c r="N96" s="228"/>
      <c r="O96" s="229"/>
      <c r="P96" s="402">
        <f t="shared" si="3"/>
        <v>0</v>
      </c>
      <c r="Q96" s="230"/>
      <c r="R96" s="231"/>
      <c r="S96" s="231"/>
      <c r="T96" s="231"/>
      <c r="U96" s="231"/>
      <c r="V96" s="231"/>
      <c r="W96" s="231"/>
      <c r="X96" s="231"/>
      <c r="Y96" s="231"/>
      <c r="Z96" s="231"/>
      <c r="AA96" s="231"/>
      <c r="AB96" s="231"/>
      <c r="AC96" s="406">
        <f t="shared" si="4"/>
        <v>0</v>
      </c>
      <c r="AD96" s="228"/>
      <c r="AE96" s="228"/>
      <c r="AF96" s="228"/>
      <c r="AG96" s="228"/>
      <c r="AH96" s="228"/>
      <c r="AI96" s="228"/>
      <c r="AJ96" s="228"/>
      <c r="AK96" s="228"/>
      <c r="AL96" s="228"/>
      <c r="AM96" s="228"/>
      <c r="AN96" s="228"/>
      <c r="AO96" s="228"/>
      <c r="AP96" s="409">
        <f t="shared" si="5"/>
        <v>0</v>
      </c>
    </row>
    <row r="97" spans="2:42">
      <c r="B97" s="1498"/>
      <c r="C97" s="232"/>
      <c r="D97" s="228"/>
      <c r="E97" s="228"/>
      <c r="F97" s="228"/>
      <c r="G97" s="228"/>
      <c r="H97" s="228"/>
      <c r="I97" s="228"/>
      <c r="J97" s="228"/>
      <c r="K97" s="228"/>
      <c r="L97" s="228"/>
      <c r="M97" s="228"/>
      <c r="N97" s="228"/>
      <c r="O97" s="229"/>
      <c r="P97" s="402">
        <f t="shared" si="3"/>
        <v>0</v>
      </c>
      <c r="Q97" s="230"/>
      <c r="R97" s="231"/>
      <c r="S97" s="231"/>
      <c r="T97" s="231"/>
      <c r="U97" s="231"/>
      <c r="V97" s="231"/>
      <c r="W97" s="231"/>
      <c r="X97" s="231"/>
      <c r="Y97" s="231"/>
      <c r="Z97" s="231"/>
      <c r="AA97" s="231"/>
      <c r="AB97" s="231"/>
      <c r="AC97" s="406">
        <f t="shared" si="4"/>
        <v>0</v>
      </c>
      <c r="AD97" s="228"/>
      <c r="AE97" s="228"/>
      <c r="AF97" s="228"/>
      <c r="AG97" s="228"/>
      <c r="AH97" s="228"/>
      <c r="AI97" s="228"/>
      <c r="AJ97" s="228"/>
      <c r="AK97" s="228"/>
      <c r="AL97" s="228"/>
      <c r="AM97" s="228"/>
      <c r="AN97" s="228"/>
      <c r="AO97" s="228"/>
      <c r="AP97" s="409">
        <f t="shared" si="5"/>
        <v>0</v>
      </c>
    </row>
    <row r="98" spans="2:42">
      <c r="B98" s="1498"/>
      <c r="C98" s="232"/>
      <c r="D98" s="228"/>
      <c r="E98" s="228"/>
      <c r="F98" s="228"/>
      <c r="G98" s="228"/>
      <c r="H98" s="228"/>
      <c r="I98" s="228"/>
      <c r="J98" s="228"/>
      <c r="K98" s="228"/>
      <c r="L98" s="228"/>
      <c r="M98" s="228"/>
      <c r="N98" s="228"/>
      <c r="O98" s="229"/>
      <c r="P98" s="402">
        <f t="shared" si="3"/>
        <v>0</v>
      </c>
      <c r="Q98" s="230"/>
      <c r="R98" s="231"/>
      <c r="S98" s="231"/>
      <c r="T98" s="231"/>
      <c r="U98" s="231"/>
      <c r="V98" s="231"/>
      <c r="W98" s="231"/>
      <c r="X98" s="231"/>
      <c r="Y98" s="231"/>
      <c r="Z98" s="231"/>
      <c r="AA98" s="231"/>
      <c r="AB98" s="231"/>
      <c r="AC98" s="406">
        <f t="shared" si="4"/>
        <v>0</v>
      </c>
      <c r="AD98" s="228"/>
      <c r="AE98" s="228"/>
      <c r="AF98" s="228"/>
      <c r="AG98" s="228"/>
      <c r="AH98" s="228"/>
      <c r="AI98" s="228"/>
      <c r="AJ98" s="228"/>
      <c r="AK98" s="228"/>
      <c r="AL98" s="228"/>
      <c r="AM98" s="228"/>
      <c r="AN98" s="228"/>
      <c r="AO98" s="228"/>
      <c r="AP98" s="409">
        <f t="shared" si="5"/>
        <v>0</v>
      </c>
    </row>
    <row r="99" spans="2:42">
      <c r="B99" s="1498"/>
      <c r="C99" s="232"/>
      <c r="D99" s="228"/>
      <c r="E99" s="228"/>
      <c r="F99" s="228"/>
      <c r="G99" s="228"/>
      <c r="H99" s="228"/>
      <c r="I99" s="228"/>
      <c r="J99" s="228"/>
      <c r="K99" s="228"/>
      <c r="L99" s="228"/>
      <c r="M99" s="228"/>
      <c r="N99" s="228"/>
      <c r="O99" s="229"/>
      <c r="P99" s="402">
        <f t="shared" si="3"/>
        <v>0</v>
      </c>
      <c r="Q99" s="230"/>
      <c r="R99" s="231"/>
      <c r="S99" s="231"/>
      <c r="T99" s="231"/>
      <c r="U99" s="231"/>
      <c r="V99" s="231"/>
      <c r="W99" s="231"/>
      <c r="X99" s="231"/>
      <c r="Y99" s="231"/>
      <c r="Z99" s="231"/>
      <c r="AA99" s="231"/>
      <c r="AB99" s="231"/>
      <c r="AC99" s="406">
        <f t="shared" si="4"/>
        <v>0</v>
      </c>
      <c r="AD99" s="228"/>
      <c r="AE99" s="228"/>
      <c r="AF99" s="228"/>
      <c r="AG99" s="228"/>
      <c r="AH99" s="228"/>
      <c r="AI99" s="228"/>
      <c r="AJ99" s="228"/>
      <c r="AK99" s="228"/>
      <c r="AL99" s="228"/>
      <c r="AM99" s="228"/>
      <c r="AN99" s="228"/>
      <c r="AO99" s="228"/>
      <c r="AP99" s="409">
        <f t="shared" si="5"/>
        <v>0</v>
      </c>
    </row>
    <row r="100" spans="2:42">
      <c r="B100" s="1498"/>
      <c r="C100" s="232"/>
      <c r="D100" s="228"/>
      <c r="E100" s="228"/>
      <c r="F100" s="228"/>
      <c r="G100" s="228"/>
      <c r="H100" s="228"/>
      <c r="I100" s="228"/>
      <c r="J100" s="228"/>
      <c r="K100" s="228"/>
      <c r="L100" s="228"/>
      <c r="M100" s="228"/>
      <c r="N100" s="228"/>
      <c r="O100" s="229"/>
      <c r="P100" s="402">
        <f t="shared" si="3"/>
        <v>0</v>
      </c>
      <c r="Q100" s="230"/>
      <c r="R100" s="231"/>
      <c r="S100" s="231"/>
      <c r="T100" s="231"/>
      <c r="U100" s="231"/>
      <c r="V100" s="231"/>
      <c r="W100" s="231"/>
      <c r="X100" s="231"/>
      <c r="Y100" s="231"/>
      <c r="Z100" s="231"/>
      <c r="AA100" s="231"/>
      <c r="AB100" s="231"/>
      <c r="AC100" s="406">
        <f t="shared" si="4"/>
        <v>0</v>
      </c>
      <c r="AD100" s="228"/>
      <c r="AE100" s="228"/>
      <c r="AF100" s="228"/>
      <c r="AG100" s="228"/>
      <c r="AH100" s="228"/>
      <c r="AI100" s="228"/>
      <c r="AJ100" s="228"/>
      <c r="AK100" s="228"/>
      <c r="AL100" s="228"/>
      <c r="AM100" s="228"/>
      <c r="AN100" s="228"/>
      <c r="AO100" s="228"/>
      <c r="AP100" s="409">
        <f t="shared" si="5"/>
        <v>0</v>
      </c>
    </row>
    <row r="101" spans="2:42">
      <c r="B101" s="1498"/>
      <c r="C101" s="232"/>
      <c r="D101" s="228"/>
      <c r="E101" s="228"/>
      <c r="F101" s="228"/>
      <c r="G101" s="228"/>
      <c r="H101" s="228"/>
      <c r="I101" s="228"/>
      <c r="J101" s="228"/>
      <c r="K101" s="228"/>
      <c r="L101" s="228"/>
      <c r="M101" s="228"/>
      <c r="N101" s="228"/>
      <c r="O101" s="229"/>
      <c r="P101" s="402">
        <f t="shared" si="3"/>
        <v>0</v>
      </c>
      <c r="Q101" s="230"/>
      <c r="R101" s="231"/>
      <c r="S101" s="231"/>
      <c r="T101" s="231"/>
      <c r="U101" s="231"/>
      <c r="V101" s="231"/>
      <c r="W101" s="231"/>
      <c r="X101" s="231"/>
      <c r="Y101" s="231"/>
      <c r="Z101" s="231"/>
      <c r="AA101" s="231"/>
      <c r="AB101" s="231"/>
      <c r="AC101" s="406">
        <f t="shared" si="4"/>
        <v>0</v>
      </c>
      <c r="AD101" s="228"/>
      <c r="AE101" s="228"/>
      <c r="AF101" s="228"/>
      <c r="AG101" s="228"/>
      <c r="AH101" s="228"/>
      <c r="AI101" s="228"/>
      <c r="AJ101" s="228"/>
      <c r="AK101" s="228"/>
      <c r="AL101" s="228"/>
      <c r="AM101" s="228"/>
      <c r="AN101" s="228"/>
      <c r="AO101" s="228"/>
      <c r="AP101" s="409">
        <f t="shared" si="5"/>
        <v>0</v>
      </c>
    </row>
    <row r="102" spans="2:42">
      <c r="B102" s="242" t="s">
        <v>426</v>
      </c>
      <c r="C102" s="245"/>
      <c r="D102" s="235"/>
      <c r="E102" s="235"/>
      <c r="F102" s="235"/>
      <c r="G102" s="235"/>
      <c r="H102" s="235"/>
      <c r="I102" s="235"/>
      <c r="J102" s="235"/>
      <c r="K102" s="235"/>
      <c r="L102" s="235"/>
      <c r="M102" s="235"/>
      <c r="N102" s="235"/>
      <c r="O102" s="236"/>
      <c r="P102" s="403">
        <f t="shared" si="3"/>
        <v>0</v>
      </c>
      <c r="Q102" s="237"/>
      <c r="R102" s="235"/>
      <c r="S102" s="235"/>
      <c r="T102" s="235"/>
      <c r="U102" s="235"/>
      <c r="V102" s="235"/>
      <c r="W102" s="235"/>
      <c r="X102" s="235"/>
      <c r="Y102" s="235"/>
      <c r="Z102" s="235"/>
      <c r="AA102" s="235"/>
      <c r="AB102" s="235"/>
      <c r="AC102" s="407">
        <f t="shared" si="4"/>
        <v>0</v>
      </c>
      <c r="AD102" s="235"/>
      <c r="AE102" s="235"/>
      <c r="AF102" s="235"/>
      <c r="AG102" s="235"/>
      <c r="AH102" s="235"/>
      <c r="AI102" s="235"/>
      <c r="AJ102" s="235"/>
      <c r="AK102" s="235"/>
      <c r="AL102" s="235"/>
      <c r="AM102" s="235"/>
      <c r="AN102" s="235"/>
      <c r="AO102" s="235"/>
      <c r="AP102" s="407">
        <f t="shared" si="5"/>
        <v>0</v>
      </c>
    </row>
    <row r="103" spans="2:42">
      <c r="B103" s="1498"/>
      <c r="C103" s="232"/>
      <c r="D103" s="228"/>
      <c r="E103" s="228"/>
      <c r="F103" s="228"/>
      <c r="G103" s="228"/>
      <c r="H103" s="228"/>
      <c r="I103" s="228"/>
      <c r="J103" s="228"/>
      <c r="K103" s="228"/>
      <c r="L103" s="228"/>
      <c r="M103" s="228"/>
      <c r="N103" s="228"/>
      <c r="O103" s="229"/>
      <c r="P103" s="402">
        <f t="shared" si="3"/>
        <v>0</v>
      </c>
      <c r="Q103" s="230"/>
      <c r="R103" s="231"/>
      <c r="S103" s="231"/>
      <c r="T103" s="231"/>
      <c r="U103" s="231"/>
      <c r="V103" s="231"/>
      <c r="W103" s="231"/>
      <c r="X103" s="231"/>
      <c r="Y103" s="231"/>
      <c r="Z103" s="231"/>
      <c r="AA103" s="231"/>
      <c r="AB103" s="231"/>
      <c r="AC103" s="406">
        <f t="shared" si="4"/>
        <v>0</v>
      </c>
      <c r="AD103" s="228"/>
      <c r="AE103" s="228"/>
      <c r="AF103" s="228"/>
      <c r="AG103" s="228"/>
      <c r="AH103" s="228"/>
      <c r="AI103" s="228"/>
      <c r="AJ103" s="228"/>
      <c r="AK103" s="228"/>
      <c r="AL103" s="228"/>
      <c r="AM103" s="228"/>
      <c r="AN103" s="228"/>
      <c r="AO103" s="228"/>
      <c r="AP103" s="409">
        <f t="shared" si="5"/>
        <v>0</v>
      </c>
    </row>
    <row r="104" spans="2:42">
      <c r="B104" s="1498"/>
      <c r="C104" s="232"/>
      <c r="D104" s="228"/>
      <c r="E104" s="228"/>
      <c r="F104" s="228"/>
      <c r="G104" s="228"/>
      <c r="H104" s="228"/>
      <c r="I104" s="228"/>
      <c r="J104" s="228"/>
      <c r="K104" s="228"/>
      <c r="L104" s="228"/>
      <c r="M104" s="228"/>
      <c r="N104" s="228"/>
      <c r="O104" s="229"/>
      <c r="P104" s="402">
        <f t="shared" si="3"/>
        <v>0</v>
      </c>
      <c r="Q104" s="230"/>
      <c r="R104" s="231"/>
      <c r="S104" s="231"/>
      <c r="T104" s="231"/>
      <c r="U104" s="231"/>
      <c r="V104" s="231"/>
      <c r="W104" s="231"/>
      <c r="X104" s="231"/>
      <c r="Y104" s="231"/>
      <c r="Z104" s="231"/>
      <c r="AA104" s="231"/>
      <c r="AB104" s="231"/>
      <c r="AC104" s="406">
        <f t="shared" si="4"/>
        <v>0</v>
      </c>
      <c r="AD104" s="228"/>
      <c r="AE104" s="228"/>
      <c r="AF104" s="228"/>
      <c r="AG104" s="228"/>
      <c r="AH104" s="228"/>
      <c r="AI104" s="228"/>
      <c r="AJ104" s="228"/>
      <c r="AK104" s="228"/>
      <c r="AL104" s="228"/>
      <c r="AM104" s="228"/>
      <c r="AN104" s="228"/>
      <c r="AO104" s="228"/>
      <c r="AP104" s="409">
        <f t="shared" si="5"/>
        <v>0</v>
      </c>
    </row>
    <row r="105" spans="2:42">
      <c r="B105" s="1498"/>
      <c r="C105" s="232"/>
      <c r="D105" s="228"/>
      <c r="E105" s="228"/>
      <c r="F105" s="228"/>
      <c r="G105" s="228"/>
      <c r="H105" s="228"/>
      <c r="I105" s="228"/>
      <c r="J105" s="228"/>
      <c r="K105" s="228"/>
      <c r="L105" s="228"/>
      <c r="M105" s="228"/>
      <c r="N105" s="228"/>
      <c r="O105" s="229"/>
      <c r="P105" s="402">
        <f t="shared" si="3"/>
        <v>0</v>
      </c>
      <c r="Q105" s="230"/>
      <c r="R105" s="231"/>
      <c r="S105" s="231"/>
      <c r="T105" s="231"/>
      <c r="U105" s="231"/>
      <c r="V105" s="231"/>
      <c r="W105" s="231"/>
      <c r="X105" s="231"/>
      <c r="Y105" s="231"/>
      <c r="Z105" s="231"/>
      <c r="AA105" s="231"/>
      <c r="AB105" s="231"/>
      <c r="AC105" s="406">
        <f t="shared" si="4"/>
        <v>0</v>
      </c>
      <c r="AD105" s="228"/>
      <c r="AE105" s="228"/>
      <c r="AF105" s="228"/>
      <c r="AG105" s="228"/>
      <c r="AH105" s="228"/>
      <c r="AI105" s="228"/>
      <c r="AJ105" s="228"/>
      <c r="AK105" s="228"/>
      <c r="AL105" s="228"/>
      <c r="AM105" s="228"/>
      <c r="AN105" s="228"/>
      <c r="AO105" s="228"/>
      <c r="AP105" s="409">
        <f t="shared" si="5"/>
        <v>0</v>
      </c>
    </row>
    <row r="106" spans="2:42">
      <c r="B106" s="1498"/>
      <c r="C106" s="232"/>
      <c r="D106" s="228"/>
      <c r="E106" s="228"/>
      <c r="F106" s="228"/>
      <c r="G106" s="228"/>
      <c r="H106" s="228"/>
      <c r="I106" s="228"/>
      <c r="J106" s="228"/>
      <c r="K106" s="228"/>
      <c r="L106" s="228"/>
      <c r="M106" s="228"/>
      <c r="N106" s="228"/>
      <c r="O106" s="229"/>
      <c r="P106" s="402">
        <f t="shared" si="3"/>
        <v>0</v>
      </c>
      <c r="Q106" s="230"/>
      <c r="R106" s="231"/>
      <c r="S106" s="231"/>
      <c r="T106" s="231"/>
      <c r="U106" s="231"/>
      <c r="V106" s="231"/>
      <c r="W106" s="231"/>
      <c r="X106" s="231"/>
      <c r="Y106" s="231"/>
      <c r="Z106" s="231"/>
      <c r="AA106" s="231"/>
      <c r="AB106" s="231"/>
      <c r="AC106" s="406">
        <f t="shared" si="4"/>
        <v>0</v>
      </c>
      <c r="AD106" s="228"/>
      <c r="AE106" s="228"/>
      <c r="AF106" s="228"/>
      <c r="AG106" s="228"/>
      <c r="AH106" s="228"/>
      <c r="AI106" s="228"/>
      <c r="AJ106" s="228"/>
      <c r="AK106" s="228"/>
      <c r="AL106" s="228"/>
      <c r="AM106" s="228"/>
      <c r="AN106" s="228"/>
      <c r="AO106" s="228"/>
      <c r="AP106" s="409">
        <f t="shared" si="5"/>
        <v>0</v>
      </c>
    </row>
    <row r="107" spans="2:42">
      <c r="B107" s="1498"/>
      <c r="C107" s="232"/>
      <c r="D107" s="228"/>
      <c r="E107" s="228"/>
      <c r="F107" s="228"/>
      <c r="G107" s="228"/>
      <c r="H107" s="228"/>
      <c r="I107" s="228"/>
      <c r="J107" s="228"/>
      <c r="K107" s="228"/>
      <c r="L107" s="228"/>
      <c r="M107" s="228"/>
      <c r="N107" s="228"/>
      <c r="O107" s="229"/>
      <c r="P107" s="402">
        <f t="shared" si="3"/>
        <v>0</v>
      </c>
      <c r="Q107" s="230"/>
      <c r="R107" s="231"/>
      <c r="S107" s="231"/>
      <c r="T107" s="231"/>
      <c r="U107" s="231"/>
      <c r="V107" s="231"/>
      <c r="W107" s="231"/>
      <c r="X107" s="231"/>
      <c r="Y107" s="231"/>
      <c r="Z107" s="231"/>
      <c r="AA107" s="231"/>
      <c r="AB107" s="231"/>
      <c r="AC107" s="406">
        <f t="shared" si="4"/>
        <v>0</v>
      </c>
      <c r="AD107" s="228"/>
      <c r="AE107" s="228"/>
      <c r="AF107" s="228"/>
      <c r="AG107" s="228"/>
      <c r="AH107" s="228"/>
      <c r="AI107" s="228"/>
      <c r="AJ107" s="228"/>
      <c r="AK107" s="228"/>
      <c r="AL107" s="228"/>
      <c r="AM107" s="228"/>
      <c r="AN107" s="228"/>
      <c r="AO107" s="228"/>
      <c r="AP107" s="409">
        <f t="shared" si="5"/>
        <v>0</v>
      </c>
    </row>
    <row r="108" spans="2:42">
      <c r="B108" s="1498"/>
      <c r="C108" s="232"/>
      <c r="D108" s="228"/>
      <c r="E108" s="228"/>
      <c r="F108" s="228"/>
      <c r="G108" s="228"/>
      <c r="H108" s="228"/>
      <c r="I108" s="228"/>
      <c r="J108" s="228"/>
      <c r="K108" s="228"/>
      <c r="L108" s="228"/>
      <c r="M108" s="228"/>
      <c r="N108" s="228"/>
      <c r="O108" s="229"/>
      <c r="P108" s="402">
        <f t="shared" si="3"/>
        <v>0</v>
      </c>
      <c r="Q108" s="230"/>
      <c r="R108" s="231"/>
      <c r="S108" s="231"/>
      <c r="T108" s="231"/>
      <c r="U108" s="231"/>
      <c r="V108" s="231"/>
      <c r="W108" s="231"/>
      <c r="X108" s="231"/>
      <c r="Y108" s="231"/>
      <c r="Z108" s="231"/>
      <c r="AA108" s="231"/>
      <c r="AB108" s="231"/>
      <c r="AC108" s="406">
        <f t="shared" si="4"/>
        <v>0</v>
      </c>
      <c r="AD108" s="228"/>
      <c r="AE108" s="228"/>
      <c r="AF108" s="228"/>
      <c r="AG108" s="228"/>
      <c r="AH108" s="228"/>
      <c r="AI108" s="228"/>
      <c r="AJ108" s="228"/>
      <c r="AK108" s="228"/>
      <c r="AL108" s="228"/>
      <c r="AM108" s="228"/>
      <c r="AN108" s="228"/>
      <c r="AO108" s="228"/>
      <c r="AP108" s="409">
        <f t="shared" si="5"/>
        <v>0</v>
      </c>
    </row>
    <row r="109" spans="2:42">
      <c r="B109" s="1498"/>
      <c r="C109" s="232"/>
      <c r="D109" s="228"/>
      <c r="E109" s="228"/>
      <c r="F109" s="228"/>
      <c r="G109" s="228"/>
      <c r="H109" s="228"/>
      <c r="I109" s="228"/>
      <c r="J109" s="228"/>
      <c r="K109" s="228"/>
      <c r="L109" s="228"/>
      <c r="M109" s="228"/>
      <c r="N109" s="228"/>
      <c r="O109" s="229"/>
      <c r="P109" s="402">
        <f t="shared" si="3"/>
        <v>0</v>
      </c>
      <c r="Q109" s="230"/>
      <c r="R109" s="231"/>
      <c r="S109" s="231"/>
      <c r="T109" s="231"/>
      <c r="U109" s="231"/>
      <c r="V109" s="231"/>
      <c r="W109" s="231"/>
      <c r="X109" s="231"/>
      <c r="Y109" s="231"/>
      <c r="Z109" s="231"/>
      <c r="AA109" s="231"/>
      <c r="AB109" s="231"/>
      <c r="AC109" s="406">
        <f t="shared" si="4"/>
        <v>0</v>
      </c>
      <c r="AD109" s="228"/>
      <c r="AE109" s="228"/>
      <c r="AF109" s="228"/>
      <c r="AG109" s="228"/>
      <c r="AH109" s="228"/>
      <c r="AI109" s="228"/>
      <c r="AJ109" s="228"/>
      <c r="AK109" s="228"/>
      <c r="AL109" s="228"/>
      <c r="AM109" s="228"/>
      <c r="AN109" s="228"/>
      <c r="AO109" s="228"/>
      <c r="AP109" s="409">
        <f t="shared" si="5"/>
        <v>0</v>
      </c>
    </row>
    <row r="110" spans="2:42">
      <c r="B110" s="1498"/>
      <c r="C110" s="232"/>
      <c r="D110" s="228"/>
      <c r="E110" s="228"/>
      <c r="F110" s="228"/>
      <c r="G110" s="228"/>
      <c r="H110" s="228"/>
      <c r="I110" s="228"/>
      <c r="J110" s="228"/>
      <c r="K110" s="228"/>
      <c r="L110" s="228"/>
      <c r="M110" s="228"/>
      <c r="N110" s="228"/>
      <c r="O110" s="229"/>
      <c r="P110" s="402">
        <f t="shared" si="3"/>
        <v>0</v>
      </c>
      <c r="Q110" s="230"/>
      <c r="R110" s="231"/>
      <c r="S110" s="231"/>
      <c r="T110" s="231"/>
      <c r="U110" s="231"/>
      <c r="V110" s="231"/>
      <c r="W110" s="231"/>
      <c r="X110" s="231"/>
      <c r="Y110" s="231"/>
      <c r="Z110" s="231"/>
      <c r="AA110" s="231"/>
      <c r="AB110" s="231"/>
      <c r="AC110" s="406">
        <f t="shared" si="4"/>
        <v>0</v>
      </c>
      <c r="AD110" s="228"/>
      <c r="AE110" s="228"/>
      <c r="AF110" s="228"/>
      <c r="AG110" s="228"/>
      <c r="AH110" s="228"/>
      <c r="AI110" s="228"/>
      <c r="AJ110" s="228"/>
      <c r="AK110" s="228"/>
      <c r="AL110" s="228"/>
      <c r="AM110" s="228"/>
      <c r="AN110" s="228"/>
      <c r="AO110" s="228"/>
      <c r="AP110" s="409">
        <f t="shared" si="5"/>
        <v>0</v>
      </c>
    </row>
    <row r="111" spans="2:42">
      <c r="B111" s="1498"/>
      <c r="C111" s="232"/>
      <c r="D111" s="228"/>
      <c r="E111" s="228"/>
      <c r="F111" s="228"/>
      <c r="G111" s="228"/>
      <c r="H111" s="228"/>
      <c r="I111" s="228"/>
      <c r="J111" s="228"/>
      <c r="K111" s="228"/>
      <c r="L111" s="228"/>
      <c r="M111" s="228"/>
      <c r="N111" s="228"/>
      <c r="O111" s="229"/>
      <c r="P111" s="402">
        <f t="shared" si="3"/>
        <v>0</v>
      </c>
      <c r="Q111" s="230"/>
      <c r="R111" s="231"/>
      <c r="S111" s="231"/>
      <c r="T111" s="231"/>
      <c r="U111" s="231"/>
      <c r="V111" s="231"/>
      <c r="W111" s="231"/>
      <c r="X111" s="231"/>
      <c r="Y111" s="231"/>
      <c r="Z111" s="231"/>
      <c r="AA111" s="231"/>
      <c r="AB111" s="231"/>
      <c r="AC111" s="406">
        <f t="shared" si="4"/>
        <v>0</v>
      </c>
      <c r="AD111" s="228"/>
      <c r="AE111" s="228"/>
      <c r="AF111" s="228"/>
      <c r="AG111" s="228"/>
      <c r="AH111" s="228"/>
      <c r="AI111" s="228"/>
      <c r="AJ111" s="228"/>
      <c r="AK111" s="228"/>
      <c r="AL111" s="228"/>
      <c r="AM111" s="228"/>
      <c r="AN111" s="228"/>
      <c r="AO111" s="228"/>
      <c r="AP111" s="409">
        <f t="shared" si="5"/>
        <v>0</v>
      </c>
    </row>
    <row r="112" spans="2:42">
      <c r="B112" s="242" t="s">
        <v>427</v>
      </c>
      <c r="C112" s="243"/>
      <c r="D112" s="235"/>
      <c r="E112" s="235"/>
      <c r="F112" s="235"/>
      <c r="G112" s="235"/>
      <c r="H112" s="235"/>
      <c r="I112" s="235"/>
      <c r="J112" s="235"/>
      <c r="K112" s="235"/>
      <c r="L112" s="235"/>
      <c r="M112" s="235"/>
      <c r="N112" s="235"/>
      <c r="O112" s="236"/>
      <c r="P112" s="403">
        <f t="shared" si="3"/>
        <v>0</v>
      </c>
      <c r="Q112" s="237"/>
      <c r="R112" s="235"/>
      <c r="S112" s="235"/>
      <c r="T112" s="235"/>
      <c r="U112" s="235"/>
      <c r="V112" s="235"/>
      <c r="W112" s="235"/>
      <c r="X112" s="235"/>
      <c r="Y112" s="235"/>
      <c r="Z112" s="235"/>
      <c r="AA112" s="235"/>
      <c r="AB112" s="235"/>
      <c r="AC112" s="407">
        <f t="shared" si="4"/>
        <v>0</v>
      </c>
      <c r="AD112" s="235"/>
      <c r="AE112" s="235"/>
      <c r="AF112" s="235"/>
      <c r="AG112" s="235"/>
      <c r="AH112" s="235"/>
      <c r="AI112" s="235"/>
      <c r="AJ112" s="235"/>
      <c r="AK112" s="235"/>
      <c r="AL112" s="235"/>
      <c r="AM112" s="235"/>
      <c r="AN112" s="235"/>
      <c r="AO112" s="235"/>
      <c r="AP112" s="407">
        <f t="shared" si="5"/>
        <v>0</v>
      </c>
    </row>
    <row r="113" spans="2:42">
      <c r="B113" s="1498"/>
      <c r="C113" s="227"/>
      <c r="D113" s="228"/>
      <c r="E113" s="228"/>
      <c r="F113" s="228"/>
      <c r="G113" s="228"/>
      <c r="H113" s="228"/>
      <c r="I113" s="228"/>
      <c r="J113" s="228"/>
      <c r="K113" s="228"/>
      <c r="L113" s="228"/>
      <c r="M113" s="228"/>
      <c r="N113" s="228"/>
      <c r="O113" s="229"/>
      <c r="P113" s="402">
        <f t="shared" si="3"/>
        <v>0</v>
      </c>
      <c r="Q113" s="230"/>
      <c r="R113" s="231"/>
      <c r="S113" s="231"/>
      <c r="T113" s="231"/>
      <c r="U113" s="231"/>
      <c r="V113" s="231"/>
      <c r="W113" s="231"/>
      <c r="X113" s="231"/>
      <c r="Y113" s="231"/>
      <c r="Z113" s="231"/>
      <c r="AA113" s="231"/>
      <c r="AB113" s="231"/>
      <c r="AC113" s="406">
        <f t="shared" si="4"/>
        <v>0</v>
      </c>
      <c r="AD113" s="228"/>
      <c r="AE113" s="228"/>
      <c r="AF113" s="228"/>
      <c r="AG113" s="228"/>
      <c r="AH113" s="228"/>
      <c r="AI113" s="228"/>
      <c r="AJ113" s="228"/>
      <c r="AK113" s="228"/>
      <c r="AL113" s="228"/>
      <c r="AM113" s="228"/>
      <c r="AN113" s="228"/>
      <c r="AO113" s="228"/>
      <c r="AP113" s="409">
        <f t="shared" si="5"/>
        <v>0</v>
      </c>
    </row>
    <row r="114" spans="2:42">
      <c r="B114" s="1498"/>
      <c r="C114" s="227"/>
      <c r="D114" s="228"/>
      <c r="E114" s="228"/>
      <c r="F114" s="228"/>
      <c r="G114" s="228"/>
      <c r="H114" s="228"/>
      <c r="I114" s="228"/>
      <c r="J114" s="228"/>
      <c r="K114" s="228"/>
      <c r="L114" s="228"/>
      <c r="M114" s="228"/>
      <c r="N114" s="228"/>
      <c r="O114" s="229"/>
      <c r="P114" s="402">
        <f t="shared" si="3"/>
        <v>0</v>
      </c>
      <c r="Q114" s="230"/>
      <c r="R114" s="231"/>
      <c r="S114" s="231"/>
      <c r="T114" s="231"/>
      <c r="U114" s="231"/>
      <c r="V114" s="231"/>
      <c r="W114" s="231"/>
      <c r="X114" s="231"/>
      <c r="Y114" s="231"/>
      <c r="Z114" s="231"/>
      <c r="AA114" s="231"/>
      <c r="AB114" s="231"/>
      <c r="AC114" s="406">
        <f t="shared" si="4"/>
        <v>0</v>
      </c>
      <c r="AD114" s="228"/>
      <c r="AE114" s="228"/>
      <c r="AF114" s="228"/>
      <c r="AG114" s="228"/>
      <c r="AH114" s="228"/>
      <c r="AI114" s="228"/>
      <c r="AJ114" s="228"/>
      <c r="AK114" s="228"/>
      <c r="AL114" s="228"/>
      <c r="AM114" s="228"/>
      <c r="AN114" s="228"/>
      <c r="AO114" s="228"/>
      <c r="AP114" s="409">
        <f t="shared" si="5"/>
        <v>0</v>
      </c>
    </row>
    <row r="115" spans="2:42">
      <c r="B115" s="1498"/>
      <c r="C115" s="227"/>
      <c r="D115" s="228"/>
      <c r="E115" s="228"/>
      <c r="F115" s="228"/>
      <c r="G115" s="228"/>
      <c r="H115" s="228"/>
      <c r="I115" s="228"/>
      <c r="J115" s="228"/>
      <c r="K115" s="228"/>
      <c r="L115" s="228"/>
      <c r="M115" s="228"/>
      <c r="N115" s="228"/>
      <c r="O115" s="229"/>
      <c r="P115" s="402">
        <f t="shared" si="3"/>
        <v>0</v>
      </c>
      <c r="Q115" s="230"/>
      <c r="R115" s="231"/>
      <c r="S115" s="231"/>
      <c r="T115" s="231"/>
      <c r="U115" s="231"/>
      <c r="V115" s="231"/>
      <c r="W115" s="231"/>
      <c r="X115" s="231"/>
      <c r="Y115" s="231"/>
      <c r="Z115" s="231"/>
      <c r="AA115" s="231"/>
      <c r="AB115" s="231"/>
      <c r="AC115" s="406">
        <f t="shared" si="4"/>
        <v>0</v>
      </c>
      <c r="AD115" s="228"/>
      <c r="AE115" s="228"/>
      <c r="AF115" s="228"/>
      <c r="AG115" s="228"/>
      <c r="AH115" s="228"/>
      <c r="AI115" s="228"/>
      <c r="AJ115" s="228"/>
      <c r="AK115" s="228"/>
      <c r="AL115" s="228"/>
      <c r="AM115" s="228"/>
      <c r="AN115" s="228"/>
      <c r="AO115" s="228"/>
      <c r="AP115" s="409">
        <f t="shared" si="5"/>
        <v>0</v>
      </c>
    </row>
    <row r="116" spans="2:42">
      <c r="B116" s="1498"/>
      <c r="C116" s="232"/>
      <c r="D116" s="228"/>
      <c r="E116" s="228"/>
      <c r="F116" s="228"/>
      <c r="G116" s="228"/>
      <c r="H116" s="228"/>
      <c r="I116" s="228"/>
      <c r="J116" s="228"/>
      <c r="K116" s="228"/>
      <c r="L116" s="228"/>
      <c r="M116" s="228"/>
      <c r="N116" s="228"/>
      <c r="O116" s="229"/>
      <c r="P116" s="402">
        <f t="shared" si="3"/>
        <v>0</v>
      </c>
      <c r="Q116" s="230"/>
      <c r="R116" s="231"/>
      <c r="S116" s="231"/>
      <c r="T116" s="231"/>
      <c r="U116" s="231"/>
      <c r="V116" s="231"/>
      <c r="W116" s="231"/>
      <c r="X116" s="231"/>
      <c r="Y116" s="231"/>
      <c r="Z116" s="231"/>
      <c r="AA116" s="231"/>
      <c r="AB116" s="231"/>
      <c r="AC116" s="406">
        <f t="shared" si="4"/>
        <v>0</v>
      </c>
      <c r="AD116" s="228"/>
      <c r="AE116" s="228"/>
      <c r="AF116" s="228"/>
      <c r="AG116" s="228"/>
      <c r="AH116" s="228"/>
      <c r="AI116" s="228"/>
      <c r="AJ116" s="228"/>
      <c r="AK116" s="228"/>
      <c r="AL116" s="228"/>
      <c r="AM116" s="228"/>
      <c r="AN116" s="228"/>
      <c r="AO116" s="228"/>
      <c r="AP116" s="409">
        <f t="shared" si="5"/>
        <v>0</v>
      </c>
    </row>
    <row r="117" spans="2:42">
      <c r="B117" s="1498"/>
      <c r="C117" s="232"/>
      <c r="D117" s="228"/>
      <c r="E117" s="228"/>
      <c r="F117" s="228"/>
      <c r="G117" s="228"/>
      <c r="H117" s="228"/>
      <c r="I117" s="228"/>
      <c r="J117" s="228"/>
      <c r="K117" s="228"/>
      <c r="L117" s="228"/>
      <c r="M117" s="228"/>
      <c r="N117" s="228"/>
      <c r="O117" s="229"/>
      <c r="P117" s="402">
        <f t="shared" si="3"/>
        <v>0</v>
      </c>
      <c r="Q117" s="230"/>
      <c r="R117" s="231"/>
      <c r="S117" s="231"/>
      <c r="T117" s="231"/>
      <c r="U117" s="231"/>
      <c r="V117" s="231"/>
      <c r="W117" s="231"/>
      <c r="X117" s="231"/>
      <c r="Y117" s="231"/>
      <c r="Z117" s="231"/>
      <c r="AA117" s="231"/>
      <c r="AB117" s="231"/>
      <c r="AC117" s="406">
        <f t="shared" si="4"/>
        <v>0</v>
      </c>
      <c r="AD117" s="228"/>
      <c r="AE117" s="228"/>
      <c r="AF117" s="228"/>
      <c r="AG117" s="228"/>
      <c r="AH117" s="228"/>
      <c r="AI117" s="228"/>
      <c r="AJ117" s="228"/>
      <c r="AK117" s="228"/>
      <c r="AL117" s="228"/>
      <c r="AM117" s="228"/>
      <c r="AN117" s="228"/>
      <c r="AO117" s="228"/>
      <c r="AP117" s="409">
        <f t="shared" si="5"/>
        <v>0</v>
      </c>
    </row>
    <row r="118" spans="2:42">
      <c r="B118" s="1498"/>
      <c r="C118" s="232"/>
      <c r="D118" s="228"/>
      <c r="E118" s="228"/>
      <c r="F118" s="228"/>
      <c r="G118" s="228"/>
      <c r="H118" s="228"/>
      <c r="I118" s="228"/>
      <c r="J118" s="228"/>
      <c r="K118" s="228"/>
      <c r="L118" s="228"/>
      <c r="M118" s="228"/>
      <c r="N118" s="228"/>
      <c r="O118" s="229"/>
      <c r="P118" s="402">
        <f t="shared" si="3"/>
        <v>0</v>
      </c>
      <c r="Q118" s="230"/>
      <c r="R118" s="231"/>
      <c r="S118" s="231"/>
      <c r="T118" s="231"/>
      <c r="U118" s="231"/>
      <c r="V118" s="231"/>
      <c r="W118" s="231"/>
      <c r="X118" s="231"/>
      <c r="Y118" s="231"/>
      <c r="Z118" s="231"/>
      <c r="AA118" s="231"/>
      <c r="AB118" s="231"/>
      <c r="AC118" s="406">
        <f t="shared" si="4"/>
        <v>0</v>
      </c>
      <c r="AD118" s="228"/>
      <c r="AE118" s="228"/>
      <c r="AF118" s="228"/>
      <c r="AG118" s="228"/>
      <c r="AH118" s="228"/>
      <c r="AI118" s="228"/>
      <c r="AJ118" s="228"/>
      <c r="AK118" s="228"/>
      <c r="AL118" s="228"/>
      <c r="AM118" s="228"/>
      <c r="AN118" s="228"/>
      <c r="AO118" s="228"/>
      <c r="AP118" s="409">
        <f t="shared" si="5"/>
        <v>0</v>
      </c>
    </row>
    <row r="119" spans="2:42">
      <c r="B119" s="1498"/>
      <c r="C119" s="232"/>
      <c r="D119" s="228"/>
      <c r="E119" s="228"/>
      <c r="F119" s="228"/>
      <c r="G119" s="228"/>
      <c r="H119" s="228"/>
      <c r="I119" s="228"/>
      <c r="J119" s="228"/>
      <c r="K119" s="228"/>
      <c r="L119" s="228"/>
      <c r="M119" s="228"/>
      <c r="N119" s="228"/>
      <c r="O119" s="229"/>
      <c r="P119" s="402">
        <f t="shared" si="3"/>
        <v>0</v>
      </c>
      <c r="Q119" s="230"/>
      <c r="R119" s="231"/>
      <c r="S119" s="231"/>
      <c r="T119" s="231"/>
      <c r="U119" s="231"/>
      <c r="V119" s="231"/>
      <c r="W119" s="231"/>
      <c r="X119" s="231"/>
      <c r="Y119" s="231"/>
      <c r="Z119" s="231"/>
      <c r="AA119" s="231"/>
      <c r="AB119" s="231"/>
      <c r="AC119" s="406">
        <f t="shared" si="4"/>
        <v>0</v>
      </c>
      <c r="AD119" s="228"/>
      <c r="AE119" s="228"/>
      <c r="AF119" s="228"/>
      <c r="AG119" s="228"/>
      <c r="AH119" s="228"/>
      <c r="AI119" s="228"/>
      <c r="AJ119" s="228"/>
      <c r="AK119" s="228"/>
      <c r="AL119" s="228"/>
      <c r="AM119" s="228"/>
      <c r="AN119" s="228"/>
      <c r="AO119" s="228"/>
      <c r="AP119" s="409">
        <f t="shared" si="5"/>
        <v>0</v>
      </c>
    </row>
    <row r="120" spans="2:42">
      <c r="B120" s="1498"/>
      <c r="C120" s="232"/>
      <c r="D120" s="228"/>
      <c r="E120" s="228"/>
      <c r="F120" s="228"/>
      <c r="G120" s="228"/>
      <c r="H120" s="228"/>
      <c r="I120" s="228"/>
      <c r="J120" s="228"/>
      <c r="K120" s="228"/>
      <c r="L120" s="228"/>
      <c r="M120" s="228"/>
      <c r="N120" s="228"/>
      <c r="O120" s="229"/>
      <c r="P120" s="402">
        <f t="shared" si="3"/>
        <v>0</v>
      </c>
      <c r="Q120" s="230"/>
      <c r="R120" s="231"/>
      <c r="S120" s="231"/>
      <c r="T120" s="231"/>
      <c r="U120" s="231"/>
      <c r="V120" s="231"/>
      <c r="W120" s="231"/>
      <c r="X120" s="231"/>
      <c r="Y120" s="231"/>
      <c r="Z120" s="231"/>
      <c r="AA120" s="231"/>
      <c r="AB120" s="231"/>
      <c r="AC120" s="406">
        <f t="shared" si="4"/>
        <v>0</v>
      </c>
      <c r="AD120" s="228"/>
      <c r="AE120" s="228"/>
      <c r="AF120" s="228"/>
      <c r="AG120" s="228"/>
      <c r="AH120" s="228"/>
      <c r="AI120" s="228"/>
      <c r="AJ120" s="228"/>
      <c r="AK120" s="228"/>
      <c r="AL120" s="228"/>
      <c r="AM120" s="228"/>
      <c r="AN120" s="228"/>
      <c r="AO120" s="228"/>
      <c r="AP120" s="409">
        <f t="shared" si="5"/>
        <v>0</v>
      </c>
    </row>
    <row r="121" spans="2:42">
      <c r="B121" s="1498"/>
      <c r="C121" s="232"/>
      <c r="D121" s="228"/>
      <c r="E121" s="228"/>
      <c r="F121" s="228"/>
      <c r="G121" s="228"/>
      <c r="H121" s="228"/>
      <c r="I121" s="228"/>
      <c r="J121" s="228"/>
      <c r="K121" s="228"/>
      <c r="L121" s="228"/>
      <c r="M121" s="228"/>
      <c r="N121" s="228"/>
      <c r="O121" s="229"/>
      <c r="P121" s="402">
        <f t="shared" si="3"/>
        <v>0</v>
      </c>
      <c r="Q121" s="230"/>
      <c r="R121" s="231"/>
      <c r="S121" s="231"/>
      <c r="T121" s="231"/>
      <c r="U121" s="231"/>
      <c r="V121" s="231"/>
      <c r="W121" s="231"/>
      <c r="X121" s="231"/>
      <c r="Y121" s="231"/>
      <c r="Z121" s="231"/>
      <c r="AA121" s="231"/>
      <c r="AB121" s="231"/>
      <c r="AC121" s="406">
        <f t="shared" si="4"/>
        <v>0</v>
      </c>
      <c r="AD121" s="228"/>
      <c r="AE121" s="228"/>
      <c r="AF121" s="228"/>
      <c r="AG121" s="228"/>
      <c r="AH121" s="228"/>
      <c r="AI121" s="228"/>
      <c r="AJ121" s="228"/>
      <c r="AK121" s="228"/>
      <c r="AL121" s="228"/>
      <c r="AM121" s="228"/>
      <c r="AN121" s="228"/>
      <c r="AO121" s="228"/>
      <c r="AP121" s="409">
        <f t="shared" si="5"/>
        <v>0</v>
      </c>
    </row>
    <row r="122" spans="2:42">
      <c r="B122" s="242" t="s">
        <v>428</v>
      </c>
      <c r="C122" s="244"/>
      <c r="D122" s="235"/>
      <c r="E122" s="235"/>
      <c r="F122" s="235"/>
      <c r="G122" s="235"/>
      <c r="H122" s="235"/>
      <c r="I122" s="235"/>
      <c r="J122" s="235"/>
      <c r="K122" s="235"/>
      <c r="L122" s="235"/>
      <c r="M122" s="235"/>
      <c r="N122" s="235"/>
      <c r="O122" s="236"/>
      <c r="P122" s="403">
        <f t="shared" si="3"/>
        <v>0</v>
      </c>
      <c r="Q122" s="237"/>
      <c r="R122" s="235"/>
      <c r="S122" s="235"/>
      <c r="T122" s="235"/>
      <c r="U122" s="235"/>
      <c r="V122" s="235"/>
      <c r="W122" s="235"/>
      <c r="X122" s="235"/>
      <c r="Y122" s="235"/>
      <c r="Z122" s="235"/>
      <c r="AA122" s="235"/>
      <c r="AB122" s="235"/>
      <c r="AC122" s="407">
        <f t="shared" si="4"/>
        <v>0</v>
      </c>
      <c r="AD122" s="235"/>
      <c r="AE122" s="235"/>
      <c r="AF122" s="235"/>
      <c r="AG122" s="235"/>
      <c r="AH122" s="235"/>
      <c r="AI122" s="235"/>
      <c r="AJ122" s="235"/>
      <c r="AK122" s="235"/>
      <c r="AL122" s="235"/>
      <c r="AM122" s="235"/>
      <c r="AN122" s="235"/>
      <c r="AO122" s="235"/>
      <c r="AP122" s="407">
        <f t="shared" si="5"/>
        <v>0</v>
      </c>
    </row>
    <row r="123" spans="2:42">
      <c r="B123" s="1498"/>
      <c r="C123" s="227"/>
      <c r="D123" s="228"/>
      <c r="E123" s="228"/>
      <c r="F123" s="228"/>
      <c r="G123" s="228"/>
      <c r="H123" s="228"/>
      <c r="I123" s="228"/>
      <c r="J123" s="228"/>
      <c r="K123" s="228"/>
      <c r="L123" s="228"/>
      <c r="M123" s="228"/>
      <c r="N123" s="228"/>
      <c r="O123" s="229"/>
      <c r="P123" s="402">
        <f t="shared" si="3"/>
        <v>0</v>
      </c>
      <c r="Q123" s="230"/>
      <c r="R123" s="231"/>
      <c r="S123" s="231"/>
      <c r="T123" s="231"/>
      <c r="U123" s="231"/>
      <c r="V123" s="231"/>
      <c r="W123" s="231"/>
      <c r="X123" s="231"/>
      <c r="Y123" s="231"/>
      <c r="Z123" s="231"/>
      <c r="AA123" s="231"/>
      <c r="AB123" s="231"/>
      <c r="AC123" s="406">
        <f t="shared" si="4"/>
        <v>0</v>
      </c>
      <c r="AD123" s="228"/>
      <c r="AE123" s="228"/>
      <c r="AF123" s="228"/>
      <c r="AG123" s="228"/>
      <c r="AH123" s="228"/>
      <c r="AI123" s="228"/>
      <c r="AJ123" s="228"/>
      <c r="AK123" s="228"/>
      <c r="AL123" s="228"/>
      <c r="AM123" s="228"/>
      <c r="AN123" s="228"/>
      <c r="AO123" s="228"/>
      <c r="AP123" s="409">
        <f t="shared" si="5"/>
        <v>0</v>
      </c>
    </row>
    <row r="124" spans="2:42">
      <c r="B124" s="1498"/>
      <c r="C124" s="227"/>
      <c r="D124" s="228"/>
      <c r="E124" s="228"/>
      <c r="F124" s="228"/>
      <c r="G124" s="228"/>
      <c r="H124" s="228"/>
      <c r="I124" s="228"/>
      <c r="J124" s="228"/>
      <c r="K124" s="228"/>
      <c r="L124" s="228"/>
      <c r="M124" s="228"/>
      <c r="N124" s="228"/>
      <c r="O124" s="229"/>
      <c r="P124" s="402">
        <f t="shared" si="3"/>
        <v>0</v>
      </c>
      <c r="Q124" s="230"/>
      <c r="R124" s="231"/>
      <c r="S124" s="231"/>
      <c r="T124" s="231"/>
      <c r="U124" s="231"/>
      <c r="V124" s="231"/>
      <c r="W124" s="231"/>
      <c r="X124" s="231"/>
      <c r="Y124" s="231"/>
      <c r="Z124" s="231"/>
      <c r="AA124" s="231"/>
      <c r="AB124" s="231"/>
      <c r="AC124" s="406">
        <f t="shared" si="4"/>
        <v>0</v>
      </c>
      <c r="AD124" s="228"/>
      <c r="AE124" s="228"/>
      <c r="AF124" s="228"/>
      <c r="AG124" s="228"/>
      <c r="AH124" s="228"/>
      <c r="AI124" s="228"/>
      <c r="AJ124" s="228"/>
      <c r="AK124" s="228"/>
      <c r="AL124" s="228"/>
      <c r="AM124" s="228"/>
      <c r="AN124" s="228"/>
      <c r="AO124" s="228"/>
      <c r="AP124" s="409">
        <f t="shared" si="5"/>
        <v>0</v>
      </c>
    </row>
    <row r="125" spans="2:42">
      <c r="B125" s="1498"/>
      <c r="C125" s="232"/>
      <c r="D125" s="228"/>
      <c r="E125" s="228"/>
      <c r="F125" s="228"/>
      <c r="G125" s="228"/>
      <c r="H125" s="228"/>
      <c r="I125" s="228"/>
      <c r="J125" s="228"/>
      <c r="K125" s="228"/>
      <c r="L125" s="228"/>
      <c r="M125" s="228"/>
      <c r="N125" s="228"/>
      <c r="O125" s="229"/>
      <c r="P125" s="402">
        <f t="shared" si="3"/>
        <v>0</v>
      </c>
      <c r="Q125" s="230"/>
      <c r="R125" s="231"/>
      <c r="S125" s="231"/>
      <c r="T125" s="231"/>
      <c r="U125" s="231"/>
      <c r="V125" s="231"/>
      <c r="W125" s="231"/>
      <c r="X125" s="231"/>
      <c r="Y125" s="231"/>
      <c r="Z125" s="231"/>
      <c r="AA125" s="231"/>
      <c r="AB125" s="231"/>
      <c r="AC125" s="406">
        <f t="shared" si="4"/>
        <v>0</v>
      </c>
      <c r="AD125" s="228"/>
      <c r="AE125" s="228"/>
      <c r="AF125" s="228"/>
      <c r="AG125" s="228"/>
      <c r="AH125" s="228"/>
      <c r="AI125" s="228"/>
      <c r="AJ125" s="228"/>
      <c r="AK125" s="228"/>
      <c r="AL125" s="228"/>
      <c r="AM125" s="228"/>
      <c r="AN125" s="228"/>
      <c r="AO125" s="228"/>
      <c r="AP125" s="409">
        <f t="shared" si="5"/>
        <v>0</v>
      </c>
    </row>
    <row r="126" spans="2:42">
      <c r="B126" s="1498"/>
      <c r="C126" s="232"/>
      <c r="D126" s="228"/>
      <c r="E126" s="228"/>
      <c r="F126" s="228"/>
      <c r="G126" s="228"/>
      <c r="H126" s="228"/>
      <c r="I126" s="228"/>
      <c r="J126" s="228"/>
      <c r="K126" s="228"/>
      <c r="L126" s="228"/>
      <c r="M126" s="228"/>
      <c r="N126" s="228"/>
      <c r="O126" s="229"/>
      <c r="P126" s="402">
        <f t="shared" si="3"/>
        <v>0</v>
      </c>
      <c r="Q126" s="230"/>
      <c r="R126" s="231"/>
      <c r="S126" s="231"/>
      <c r="T126" s="231"/>
      <c r="U126" s="231"/>
      <c r="V126" s="231"/>
      <c r="W126" s="231"/>
      <c r="X126" s="231"/>
      <c r="Y126" s="231"/>
      <c r="Z126" s="231"/>
      <c r="AA126" s="231"/>
      <c r="AB126" s="231"/>
      <c r="AC126" s="406">
        <f t="shared" si="4"/>
        <v>0</v>
      </c>
      <c r="AD126" s="228"/>
      <c r="AE126" s="228"/>
      <c r="AF126" s="228"/>
      <c r="AG126" s="228"/>
      <c r="AH126" s="228"/>
      <c r="AI126" s="228"/>
      <c r="AJ126" s="228"/>
      <c r="AK126" s="228"/>
      <c r="AL126" s="228"/>
      <c r="AM126" s="228"/>
      <c r="AN126" s="228"/>
      <c r="AO126" s="228"/>
      <c r="AP126" s="409">
        <f t="shared" si="5"/>
        <v>0</v>
      </c>
    </row>
    <row r="127" spans="2:42">
      <c r="B127" s="1498"/>
      <c r="C127" s="232"/>
      <c r="D127" s="228"/>
      <c r="E127" s="228"/>
      <c r="F127" s="228"/>
      <c r="G127" s="228"/>
      <c r="H127" s="228"/>
      <c r="I127" s="228"/>
      <c r="J127" s="228"/>
      <c r="K127" s="228"/>
      <c r="L127" s="228"/>
      <c r="M127" s="228"/>
      <c r="N127" s="228"/>
      <c r="O127" s="229"/>
      <c r="P127" s="402">
        <f t="shared" si="3"/>
        <v>0</v>
      </c>
      <c r="Q127" s="230"/>
      <c r="R127" s="231"/>
      <c r="S127" s="231"/>
      <c r="T127" s="231"/>
      <c r="U127" s="231"/>
      <c r="V127" s="231"/>
      <c r="W127" s="231"/>
      <c r="X127" s="231"/>
      <c r="Y127" s="231"/>
      <c r="Z127" s="231"/>
      <c r="AA127" s="231"/>
      <c r="AB127" s="231"/>
      <c r="AC127" s="406">
        <f t="shared" si="4"/>
        <v>0</v>
      </c>
      <c r="AD127" s="228"/>
      <c r="AE127" s="228"/>
      <c r="AF127" s="228"/>
      <c r="AG127" s="228"/>
      <c r="AH127" s="228"/>
      <c r="AI127" s="228"/>
      <c r="AJ127" s="228"/>
      <c r="AK127" s="228"/>
      <c r="AL127" s="228"/>
      <c r="AM127" s="228"/>
      <c r="AN127" s="228"/>
      <c r="AO127" s="228"/>
      <c r="AP127" s="409">
        <f t="shared" si="5"/>
        <v>0</v>
      </c>
    </row>
    <row r="128" spans="2:42">
      <c r="B128" s="1498"/>
      <c r="C128" s="232"/>
      <c r="D128" s="228"/>
      <c r="E128" s="228"/>
      <c r="F128" s="228"/>
      <c r="G128" s="228"/>
      <c r="H128" s="228"/>
      <c r="I128" s="228"/>
      <c r="J128" s="228"/>
      <c r="K128" s="228"/>
      <c r="L128" s="228"/>
      <c r="M128" s="228"/>
      <c r="N128" s="228"/>
      <c r="O128" s="229"/>
      <c r="P128" s="402">
        <f t="shared" si="3"/>
        <v>0</v>
      </c>
      <c r="Q128" s="230"/>
      <c r="R128" s="231"/>
      <c r="S128" s="231"/>
      <c r="T128" s="231"/>
      <c r="U128" s="231"/>
      <c r="V128" s="231"/>
      <c r="W128" s="231"/>
      <c r="X128" s="231"/>
      <c r="Y128" s="231"/>
      <c r="Z128" s="231"/>
      <c r="AA128" s="231"/>
      <c r="AB128" s="231"/>
      <c r="AC128" s="406">
        <f t="shared" si="4"/>
        <v>0</v>
      </c>
      <c r="AD128" s="228"/>
      <c r="AE128" s="228"/>
      <c r="AF128" s="228"/>
      <c r="AG128" s="228"/>
      <c r="AH128" s="228"/>
      <c r="AI128" s="228"/>
      <c r="AJ128" s="228"/>
      <c r="AK128" s="228"/>
      <c r="AL128" s="228"/>
      <c r="AM128" s="228"/>
      <c r="AN128" s="228"/>
      <c r="AO128" s="228"/>
      <c r="AP128" s="409">
        <f t="shared" si="5"/>
        <v>0</v>
      </c>
    </row>
    <row r="129" spans="2:42">
      <c r="B129" s="1498"/>
      <c r="C129" s="232"/>
      <c r="D129" s="228"/>
      <c r="E129" s="228"/>
      <c r="F129" s="228"/>
      <c r="G129" s="228"/>
      <c r="H129" s="228"/>
      <c r="I129" s="228"/>
      <c r="J129" s="228"/>
      <c r="K129" s="228"/>
      <c r="L129" s="228"/>
      <c r="M129" s="228"/>
      <c r="N129" s="228"/>
      <c r="O129" s="229"/>
      <c r="P129" s="402">
        <f t="shared" si="3"/>
        <v>0</v>
      </c>
      <c r="Q129" s="230"/>
      <c r="R129" s="231"/>
      <c r="S129" s="231"/>
      <c r="T129" s="231"/>
      <c r="U129" s="231"/>
      <c r="V129" s="231"/>
      <c r="W129" s="231"/>
      <c r="X129" s="231"/>
      <c r="Y129" s="231"/>
      <c r="Z129" s="231"/>
      <c r="AA129" s="231"/>
      <c r="AB129" s="231"/>
      <c r="AC129" s="406">
        <f t="shared" si="4"/>
        <v>0</v>
      </c>
      <c r="AD129" s="228"/>
      <c r="AE129" s="228"/>
      <c r="AF129" s="228"/>
      <c r="AG129" s="228"/>
      <c r="AH129" s="228"/>
      <c r="AI129" s="228"/>
      <c r="AJ129" s="228"/>
      <c r="AK129" s="228"/>
      <c r="AL129" s="228"/>
      <c r="AM129" s="228"/>
      <c r="AN129" s="228"/>
      <c r="AO129" s="228"/>
      <c r="AP129" s="409">
        <f t="shared" si="5"/>
        <v>0</v>
      </c>
    </row>
    <row r="130" spans="2:42">
      <c r="B130" s="1498"/>
      <c r="C130" s="232"/>
      <c r="D130" s="228"/>
      <c r="E130" s="228"/>
      <c r="F130" s="228"/>
      <c r="G130" s="228"/>
      <c r="H130" s="228"/>
      <c r="I130" s="228"/>
      <c r="J130" s="228"/>
      <c r="K130" s="228"/>
      <c r="L130" s="228"/>
      <c r="M130" s="228"/>
      <c r="N130" s="228"/>
      <c r="O130" s="229"/>
      <c r="P130" s="402">
        <f t="shared" si="3"/>
        <v>0</v>
      </c>
      <c r="Q130" s="230"/>
      <c r="R130" s="231"/>
      <c r="S130" s="231"/>
      <c r="T130" s="231"/>
      <c r="U130" s="231"/>
      <c r="V130" s="231"/>
      <c r="W130" s="231"/>
      <c r="X130" s="231"/>
      <c r="Y130" s="231"/>
      <c r="Z130" s="231"/>
      <c r="AA130" s="231"/>
      <c r="AB130" s="231"/>
      <c r="AC130" s="406">
        <f t="shared" si="4"/>
        <v>0</v>
      </c>
      <c r="AD130" s="228"/>
      <c r="AE130" s="228"/>
      <c r="AF130" s="228"/>
      <c r="AG130" s="228"/>
      <c r="AH130" s="228"/>
      <c r="AI130" s="228"/>
      <c r="AJ130" s="228"/>
      <c r="AK130" s="228"/>
      <c r="AL130" s="228"/>
      <c r="AM130" s="228"/>
      <c r="AN130" s="228"/>
      <c r="AO130" s="228"/>
      <c r="AP130" s="409">
        <f t="shared" si="5"/>
        <v>0</v>
      </c>
    </row>
    <row r="131" spans="2:42">
      <c r="B131" s="1498"/>
      <c r="C131" s="232"/>
      <c r="D131" s="228"/>
      <c r="E131" s="228"/>
      <c r="F131" s="228"/>
      <c r="G131" s="228"/>
      <c r="H131" s="228"/>
      <c r="I131" s="228"/>
      <c r="J131" s="228"/>
      <c r="K131" s="228"/>
      <c r="L131" s="228"/>
      <c r="M131" s="228"/>
      <c r="N131" s="228"/>
      <c r="O131" s="229"/>
      <c r="P131" s="402">
        <f t="shared" si="3"/>
        <v>0</v>
      </c>
      <c r="Q131" s="230"/>
      <c r="R131" s="231"/>
      <c r="S131" s="231"/>
      <c r="T131" s="231"/>
      <c r="U131" s="231"/>
      <c r="V131" s="231"/>
      <c r="W131" s="231"/>
      <c r="X131" s="231"/>
      <c r="Y131" s="231"/>
      <c r="Z131" s="231"/>
      <c r="AA131" s="231"/>
      <c r="AB131" s="231"/>
      <c r="AC131" s="406">
        <f t="shared" si="4"/>
        <v>0</v>
      </c>
      <c r="AD131" s="228"/>
      <c r="AE131" s="228"/>
      <c r="AF131" s="228"/>
      <c r="AG131" s="228"/>
      <c r="AH131" s="228"/>
      <c r="AI131" s="228"/>
      <c r="AJ131" s="228"/>
      <c r="AK131" s="228"/>
      <c r="AL131" s="228"/>
      <c r="AM131" s="228"/>
      <c r="AN131" s="228"/>
      <c r="AO131" s="228"/>
      <c r="AP131" s="409">
        <f t="shared" si="5"/>
        <v>0</v>
      </c>
    </row>
    <row r="132" spans="2:42">
      <c r="B132" s="242" t="s">
        <v>429</v>
      </c>
      <c r="C132" s="244"/>
      <c r="D132" s="235"/>
      <c r="E132" s="235"/>
      <c r="F132" s="235"/>
      <c r="G132" s="235"/>
      <c r="H132" s="235"/>
      <c r="I132" s="235"/>
      <c r="J132" s="235"/>
      <c r="K132" s="235"/>
      <c r="L132" s="235"/>
      <c r="M132" s="235"/>
      <c r="N132" s="235"/>
      <c r="O132" s="236"/>
      <c r="P132" s="403">
        <f t="shared" si="3"/>
        <v>0</v>
      </c>
      <c r="Q132" s="237"/>
      <c r="R132" s="235"/>
      <c r="S132" s="235"/>
      <c r="T132" s="235"/>
      <c r="U132" s="235"/>
      <c r="V132" s="235"/>
      <c r="W132" s="235"/>
      <c r="X132" s="235"/>
      <c r="Y132" s="235"/>
      <c r="Z132" s="235"/>
      <c r="AA132" s="235"/>
      <c r="AB132" s="235"/>
      <c r="AC132" s="407">
        <f t="shared" si="4"/>
        <v>0</v>
      </c>
      <c r="AD132" s="235"/>
      <c r="AE132" s="235"/>
      <c r="AF132" s="235"/>
      <c r="AG132" s="235"/>
      <c r="AH132" s="235"/>
      <c r="AI132" s="235"/>
      <c r="AJ132" s="235"/>
      <c r="AK132" s="235"/>
      <c r="AL132" s="235"/>
      <c r="AM132" s="235"/>
      <c r="AN132" s="235"/>
      <c r="AO132" s="235"/>
      <c r="AP132" s="407">
        <f t="shared" si="5"/>
        <v>0</v>
      </c>
    </row>
    <row r="133" spans="2:42">
      <c r="B133" s="1498"/>
      <c r="C133" s="227"/>
      <c r="D133" s="228"/>
      <c r="E133" s="228"/>
      <c r="F133" s="228"/>
      <c r="G133" s="228"/>
      <c r="H133" s="228"/>
      <c r="I133" s="228"/>
      <c r="J133" s="228"/>
      <c r="K133" s="228"/>
      <c r="L133" s="228"/>
      <c r="M133" s="228"/>
      <c r="N133" s="228"/>
      <c r="O133" s="229"/>
      <c r="P133" s="402">
        <f t="shared" si="3"/>
        <v>0</v>
      </c>
      <c r="Q133" s="230"/>
      <c r="R133" s="231"/>
      <c r="S133" s="231"/>
      <c r="T133" s="231"/>
      <c r="U133" s="231"/>
      <c r="V133" s="231"/>
      <c r="W133" s="231"/>
      <c r="X133" s="231"/>
      <c r="Y133" s="231"/>
      <c r="Z133" s="231"/>
      <c r="AA133" s="231"/>
      <c r="AB133" s="231"/>
      <c r="AC133" s="406">
        <f t="shared" si="4"/>
        <v>0</v>
      </c>
      <c r="AD133" s="228"/>
      <c r="AE133" s="228"/>
      <c r="AF133" s="228"/>
      <c r="AG133" s="228"/>
      <c r="AH133" s="228"/>
      <c r="AI133" s="228"/>
      <c r="AJ133" s="228"/>
      <c r="AK133" s="228"/>
      <c r="AL133" s="228"/>
      <c r="AM133" s="228"/>
      <c r="AN133" s="228"/>
      <c r="AO133" s="228"/>
      <c r="AP133" s="409">
        <f t="shared" si="5"/>
        <v>0</v>
      </c>
    </row>
    <row r="134" spans="2:42">
      <c r="B134" s="1498"/>
      <c r="C134" s="227"/>
      <c r="D134" s="228"/>
      <c r="E134" s="228"/>
      <c r="F134" s="228"/>
      <c r="G134" s="228"/>
      <c r="H134" s="228"/>
      <c r="I134" s="228"/>
      <c r="J134" s="228"/>
      <c r="K134" s="228"/>
      <c r="L134" s="228"/>
      <c r="M134" s="228"/>
      <c r="N134" s="228"/>
      <c r="O134" s="229"/>
      <c r="P134" s="402">
        <f t="shared" si="3"/>
        <v>0</v>
      </c>
      <c r="Q134" s="230"/>
      <c r="R134" s="231"/>
      <c r="S134" s="231"/>
      <c r="T134" s="231"/>
      <c r="U134" s="231"/>
      <c r="V134" s="231"/>
      <c r="W134" s="231"/>
      <c r="X134" s="231"/>
      <c r="Y134" s="231"/>
      <c r="Z134" s="231"/>
      <c r="AA134" s="231"/>
      <c r="AB134" s="231"/>
      <c r="AC134" s="406">
        <f t="shared" si="4"/>
        <v>0</v>
      </c>
      <c r="AD134" s="228"/>
      <c r="AE134" s="228"/>
      <c r="AF134" s="228"/>
      <c r="AG134" s="228"/>
      <c r="AH134" s="228"/>
      <c r="AI134" s="228"/>
      <c r="AJ134" s="228"/>
      <c r="AK134" s="228"/>
      <c r="AL134" s="228"/>
      <c r="AM134" s="228"/>
      <c r="AN134" s="228"/>
      <c r="AO134" s="228"/>
      <c r="AP134" s="409">
        <f t="shared" si="5"/>
        <v>0</v>
      </c>
    </row>
    <row r="135" spans="2:42">
      <c r="B135" s="1498"/>
      <c r="C135" s="227"/>
      <c r="D135" s="228"/>
      <c r="E135" s="228"/>
      <c r="F135" s="228"/>
      <c r="G135" s="228"/>
      <c r="H135" s="228"/>
      <c r="I135" s="228"/>
      <c r="J135" s="228"/>
      <c r="K135" s="228"/>
      <c r="L135" s="228"/>
      <c r="M135" s="228"/>
      <c r="N135" s="228"/>
      <c r="O135" s="229"/>
      <c r="P135" s="402">
        <f t="shared" si="3"/>
        <v>0</v>
      </c>
      <c r="Q135" s="230"/>
      <c r="R135" s="231"/>
      <c r="S135" s="231"/>
      <c r="T135" s="231"/>
      <c r="U135" s="231"/>
      <c r="V135" s="231"/>
      <c r="W135" s="231"/>
      <c r="X135" s="231"/>
      <c r="Y135" s="231"/>
      <c r="Z135" s="231"/>
      <c r="AA135" s="231"/>
      <c r="AB135" s="231"/>
      <c r="AC135" s="406">
        <f t="shared" si="4"/>
        <v>0</v>
      </c>
      <c r="AD135" s="228"/>
      <c r="AE135" s="228"/>
      <c r="AF135" s="228"/>
      <c r="AG135" s="228"/>
      <c r="AH135" s="228"/>
      <c r="AI135" s="228"/>
      <c r="AJ135" s="228"/>
      <c r="AK135" s="228"/>
      <c r="AL135" s="228"/>
      <c r="AM135" s="228"/>
      <c r="AN135" s="228"/>
      <c r="AO135" s="228"/>
      <c r="AP135" s="409">
        <f t="shared" si="5"/>
        <v>0</v>
      </c>
    </row>
    <row r="136" spans="2:42">
      <c r="B136" s="1498"/>
      <c r="C136" s="227"/>
      <c r="D136" s="228"/>
      <c r="E136" s="228"/>
      <c r="F136" s="228"/>
      <c r="G136" s="228"/>
      <c r="H136" s="228"/>
      <c r="I136" s="228"/>
      <c r="J136" s="228"/>
      <c r="K136" s="228"/>
      <c r="L136" s="228"/>
      <c r="M136" s="228"/>
      <c r="N136" s="228"/>
      <c r="O136" s="229"/>
      <c r="P136" s="402">
        <f t="shared" si="3"/>
        <v>0</v>
      </c>
      <c r="Q136" s="230"/>
      <c r="R136" s="231"/>
      <c r="S136" s="231"/>
      <c r="T136" s="231"/>
      <c r="U136" s="231"/>
      <c r="V136" s="231"/>
      <c r="W136" s="231"/>
      <c r="X136" s="231"/>
      <c r="Y136" s="231"/>
      <c r="Z136" s="231"/>
      <c r="AA136" s="231"/>
      <c r="AB136" s="231"/>
      <c r="AC136" s="406">
        <f t="shared" si="4"/>
        <v>0</v>
      </c>
      <c r="AD136" s="228"/>
      <c r="AE136" s="228"/>
      <c r="AF136" s="228"/>
      <c r="AG136" s="228"/>
      <c r="AH136" s="228"/>
      <c r="AI136" s="228"/>
      <c r="AJ136" s="228"/>
      <c r="AK136" s="228"/>
      <c r="AL136" s="228"/>
      <c r="AM136" s="228"/>
      <c r="AN136" s="228"/>
      <c r="AO136" s="228"/>
      <c r="AP136" s="409">
        <f t="shared" si="5"/>
        <v>0</v>
      </c>
    </row>
    <row r="137" spans="2:42">
      <c r="B137" s="1498"/>
      <c r="C137" s="232"/>
      <c r="D137" s="228"/>
      <c r="E137" s="228"/>
      <c r="F137" s="228"/>
      <c r="G137" s="228"/>
      <c r="H137" s="228"/>
      <c r="I137" s="228"/>
      <c r="J137" s="228"/>
      <c r="K137" s="228"/>
      <c r="L137" s="228"/>
      <c r="M137" s="228"/>
      <c r="N137" s="228"/>
      <c r="O137" s="229"/>
      <c r="P137" s="402">
        <f t="shared" si="3"/>
        <v>0</v>
      </c>
      <c r="Q137" s="230"/>
      <c r="R137" s="231"/>
      <c r="S137" s="231"/>
      <c r="T137" s="231"/>
      <c r="U137" s="231"/>
      <c r="V137" s="231"/>
      <c r="W137" s="231"/>
      <c r="X137" s="231"/>
      <c r="Y137" s="231"/>
      <c r="Z137" s="231"/>
      <c r="AA137" s="231"/>
      <c r="AB137" s="231"/>
      <c r="AC137" s="406">
        <f t="shared" si="4"/>
        <v>0</v>
      </c>
      <c r="AD137" s="228"/>
      <c r="AE137" s="228"/>
      <c r="AF137" s="228"/>
      <c r="AG137" s="228"/>
      <c r="AH137" s="228"/>
      <c r="AI137" s="228"/>
      <c r="AJ137" s="228"/>
      <c r="AK137" s="228"/>
      <c r="AL137" s="228"/>
      <c r="AM137" s="228"/>
      <c r="AN137" s="228"/>
      <c r="AO137" s="228"/>
      <c r="AP137" s="409">
        <f t="shared" si="5"/>
        <v>0</v>
      </c>
    </row>
    <row r="138" spans="2:42">
      <c r="B138" s="1498"/>
      <c r="C138" s="232"/>
      <c r="D138" s="228"/>
      <c r="E138" s="228"/>
      <c r="F138" s="228"/>
      <c r="G138" s="228"/>
      <c r="H138" s="228"/>
      <c r="I138" s="228"/>
      <c r="J138" s="228"/>
      <c r="K138" s="228"/>
      <c r="L138" s="228"/>
      <c r="M138" s="228"/>
      <c r="N138" s="228"/>
      <c r="O138" s="229"/>
      <c r="P138" s="402">
        <f t="shared" si="3"/>
        <v>0</v>
      </c>
      <c r="Q138" s="230"/>
      <c r="R138" s="231"/>
      <c r="S138" s="231"/>
      <c r="T138" s="231"/>
      <c r="U138" s="231"/>
      <c r="V138" s="231"/>
      <c r="W138" s="231"/>
      <c r="X138" s="231"/>
      <c r="Y138" s="231"/>
      <c r="Z138" s="231"/>
      <c r="AA138" s="231"/>
      <c r="AB138" s="231"/>
      <c r="AC138" s="406">
        <f t="shared" si="4"/>
        <v>0</v>
      </c>
      <c r="AD138" s="228"/>
      <c r="AE138" s="228"/>
      <c r="AF138" s="228"/>
      <c r="AG138" s="228"/>
      <c r="AH138" s="228"/>
      <c r="AI138" s="228"/>
      <c r="AJ138" s="228"/>
      <c r="AK138" s="228"/>
      <c r="AL138" s="228"/>
      <c r="AM138" s="228"/>
      <c r="AN138" s="228"/>
      <c r="AO138" s="228"/>
      <c r="AP138" s="409">
        <f t="shared" si="5"/>
        <v>0</v>
      </c>
    </row>
    <row r="139" spans="2:42">
      <c r="B139" s="1498"/>
      <c r="C139" s="232"/>
      <c r="D139" s="228"/>
      <c r="E139" s="228"/>
      <c r="F139" s="228"/>
      <c r="G139" s="228"/>
      <c r="H139" s="228"/>
      <c r="I139" s="228"/>
      <c r="J139" s="228"/>
      <c r="K139" s="228"/>
      <c r="L139" s="228"/>
      <c r="M139" s="228"/>
      <c r="N139" s="228"/>
      <c r="O139" s="229"/>
      <c r="P139" s="402">
        <f t="shared" si="3"/>
        <v>0</v>
      </c>
      <c r="Q139" s="230"/>
      <c r="R139" s="231"/>
      <c r="S139" s="231"/>
      <c r="T139" s="231"/>
      <c r="U139" s="231"/>
      <c r="V139" s="231"/>
      <c r="W139" s="231"/>
      <c r="X139" s="231"/>
      <c r="Y139" s="231"/>
      <c r="Z139" s="231"/>
      <c r="AA139" s="231"/>
      <c r="AB139" s="231"/>
      <c r="AC139" s="406">
        <f t="shared" si="4"/>
        <v>0</v>
      </c>
      <c r="AD139" s="228"/>
      <c r="AE139" s="228"/>
      <c r="AF139" s="228"/>
      <c r="AG139" s="228"/>
      <c r="AH139" s="228"/>
      <c r="AI139" s="228"/>
      <c r="AJ139" s="228"/>
      <c r="AK139" s="228"/>
      <c r="AL139" s="228"/>
      <c r="AM139" s="228"/>
      <c r="AN139" s="228"/>
      <c r="AO139" s="228"/>
      <c r="AP139" s="409">
        <f t="shared" si="5"/>
        <v>0</v>
      </c>
    </row>
    <row r="140" spans="2:42">
      <c r="B140" s="1498"/>
      <c r="C140" s="232"/>
      <c r="D140" s="228"/>
      <c r="E140" s="228"/>
      <c r="F140" s="228"/>
      <c r="G140" s="228"/>
      <c r="H140" s="228"/>
      <c r="I140" s="228"/>
      <c r="J140" s="228"/>
      <c r="K140" s="228"/>
      <c r="L140" s="228"/>
      <c r="M140" s="228"/>
      <c r="N140" s="228"/>
      <c r="O140" s="229"/>
      <c r="P140" s="402">
        <f t="shared" si="3"/>
        <v>0</v>
      </c>
      <c r="Q140" s="230"/>
      <c r="R140" s="231"/>
      <c r="S140" s="231"/>
      <c r="T140" s="231"/>
      <c r="U140" s="231"/>
      <c r="V140" s="231"/>
      <c r="W140" s="231"/>
      <c r="X140" s="231"/>
      <c r="Y140" s="231"/>
      <c r="Z140" s="231"/>
      <c r="AA140" s="231"/>
      <c r="AB140" s="231"/>
      <c r="AC140" s="406">
        <f t="shared" si="4"/>
        <v>0</v>
      </c>
      <c r="AD140" s="228"/>
      <c r="AE140" s="228"/>
      <c r="AF140" s="228"/>
      <c r="AG140" s="228"/>
      <c r="AH140" s="228"/>
      <c r="AI140" s="228"/>
      <c r="AJ140" s="228"/>
      <c r="AK140" s="228"/>
      <c r="AL140" s="228"/>
      <c r="AM140" s="228"/>
      <c r="AN140" s="228"/>
      <c r="AO140" s="228"/>
      <c r="AP140" s="409">
        <f t="shared" si="5"/>
        <v>0</v>
      </c>
    </row>
    <row r="141" spans="2:42">
      <c r="B141" s="1498"/>
      <c r="C141" s="232"/>
      <c r="D141" s="228"/>
      <c r="E141" s="228"/>
      <c r="F141" s="228"/>
      <c r="G141" s="228"/>
      <c r="H141" s="228"/>
      <c r="I141" s="228"/>
      <c r="J141" s="228"/>
      <c r="K141" s="228"/>
      <c r="L141" s="228"/>
      <c r="M141" s="228"/>
      <c r="N141" s="228"/>
      <c r="O141" s="229"/>
      <c r="P141" s="402">
        <f t="shared" ref="P141:P161" si="6">SUM(D141:O141)</f>
        <v>0</v>
      </c>
      <c r="Q141" s="230"/>
      <c r="R141" s="231"/>
      <c r="S141" s="231"/>
      <c r="T141" s="231"/>
      <c r="U141" s="231"/>
      <c r="V141" s="231"/>
      <c r="W141" s="231"/>
      <c r="X141" s="231"/>
      <c r="Y141" s="231"/>
      <c r="Z141" s="231"/>
      <c r="AA141" s="231"/>
      <c r="AB141" s="231"/>
      <c r="AC141" s="406">
        <f t="shared" ref="AC141:AC161" si="7">SUM(Q141:AB141)</f>
        <v>0</v>
      </c>
      <c r="AD141" s="228"/>
      <c r="AE141" s="228"/>
      <c r="AF141" s="228"/>
      <c r="AG141" s="228"/>
      <c r="AH141" s="228"/>
      <c r="AI141" s="228"/>
      <c r="AJ141" s="228"/>
      <c r="AK141" s="228"/>
      <c r="AL141" s="228"/>
      <c r="AM141" s="228"/>
      <c r="AN141" s="228"/>
      <c r="AO141" s="228"/>
      <c r="AP141" s="409">
        <f t="shared" ref="AP141:AP161" si="8">SUM(AD141:AO141)</f>
        <v>0</v>
      </c>
    </row>
    <row r="142" spans="2:42">
      <c r="B142" s="242" t="s">
        <v>430</v>
      </c>
      <c r="C142" s="245"/>
      <c r="D142" s="235"/>
      <c r="E142" s="235"/>
      <c r="F142" s="235"/>
      <c r="G142" s="235"/>
      <c r="H142" s="235"/>
      <c r="I142" s="235"/>
      <c r="J142" s="235"/>
      <c r="K142" s="235"/>
      <c r="L142" s="235"/>
      <c r="M142" s="235"/>
      <c r="N142" s="235"/>
      <c r="O142" s="236"/>
      <c r="P142" s="403">
        <f t="shared" si="6"/>
        <v>0</v>
      </c>
      <c r="Q142" s="237"/>
      <c r="R142" s="235"/>
      <c r="S142" s="235"/>
      <c r="T142" s="235"/>
      <c r="U142" s="235"/>
      <c r="V142" s="235"/>
      <c r="W142" s="235"/>
      <c r="X142" s="235"/>
      <c r="Y142" s="235"/>
      <c r="Z142" s="235"/>
      <c r="AA142" s="235"/>
      <c r="AB142" s="235"/>
      <c r="AC142" s="407">
        <f t="shared" si="7"/>
        <v>0</v>
      </c>
      <c r="AD142" s="235"/>
      <c r="AE142" s="235"/>
      <c r="AF142" s="235"/>
      <c r="AG142" s="235"/>
      <c r="AH142" s="235"/>
      <c r="AI142" s="235"/>
      <c r="AJ142" s="235"/>
      <c r="AK142" s="235"/>
      <c r="AL142" s="235"/>
      <c r="AM142" s="235"/>
      <c r="AN142" s="235"/>
      <c r="AO142" s="235"/>
      <c r="AP142" s="407">
        <f t="shared" si="8"/>
        <v>0</v>
      </c>
    </row>
    <row r="143" spans="2:42">
      <c r="B143" s="1498"/>
      <c r="C143" s="232"/>
      <c r="D143" s="228"/>
      <c r="E143" s="228"/>
      <c r="F143" s="228"/>
      <c r="G143" s="228"/>
      <c r="H143" s="228"/>
      <c r="I143" s="228"/>
      <c r="J143" s="228"/>
      <c r="K143" s="228"/>
      <c r="L143" s="228"/>
      <c r="M143" s="228"/>
      <c r="N143" s="228"/>
      <c r="O143" s="229"/>
      <c r="P143" s="402">
        <f t="shared" si="6"/>
        <v>0</v>
      </c>
      <c r="Q143" s="230"/>
      <c r="R143" s="231"/>
      <c r="S143" s="231"/>
      <c r="T143" s="231"/>
      <c r="U143" s="231"/>
      <c r="V143" s="231"/>
      <c r="W143" s="231"/>
      <c r="X143" s="231"/>
      <c r="Y143" s="231"/>
      <c r="Z143" s="231"/>
      <c r="AA143" s="231"/>
      <c r="AB143" s="231"/>
      <c r="AC143" s="406">
        <f t="shared" si="7"/>
        <v>0</v>
      </c>
      <c r="AD143" s="228"/>
      <c r="AE143" s="228"/>
      <c r="AF143" s="228"/>
      <c r="AG143" s="228"/>
      <c r="AH143" s="228"/>
      <c r="AI143" s="228"/>
      <c r="AJ143" s="228"/>
      <c r="AK143" s="228"/>
      <c r="AL143" s="228"/>
      <c r="AM143" s="228"/>
      <c r="AN143" s="228"/>
      <c r="AO143" s="228"/>
      <c r="AP143" s="409">
        <f t="shared" si="8"/>
        <v>0</v>
      </c>
    </row>
    <row r="144" spans="2:42">
      <c r="B144" s="1498"/>
      <c r="C144" s="232"/>
      <c r="D144" s="228"/>
      <c r="E144" s="228"/>
      <c r="F144" s="228"/>
      <c r="G144" s="228"/>
      <c r="H144" s="228"/>
      <c r="I144" s="228"/>
      <c r="J144" s="228"/>
      <c r="K144" s="228"/>
      <c r="L144" s="228"/>
      <c r="M144" s="228"/>
      <c r="N144" s="228"/>
      <c r="O144" s="229"/>
      <c r="P144" s="402">
        <f t="shared" si="6"/>
        <v>0</v>
      </c>
      <c r="Q144" s="230"/>
      <c r="R144" s="231"/>
      <c r="S144" s="231"/>
      <c r="T144" s="231"/>
      <c r="U144" s="231"/>
      <c r="V144" s="231"/>
      <c r="W144" s="231"/>
      <c r="X144" s="231"/>
      <c r="Y144" s="231"/>
      <c r="Z144" s="231"/>
      <c r="AA144" s="231"/>
      <c r="AB144" s="231"/>
      <c r="AC144" s="406">
        <f t="shared" si="7"/>
        <v>0</v>
      </c>
      <c r="AD144" s="228"/>
      <c r="AE144" s="228"/>
      <c r="AF144" s="228"/>
      <c r="AG144" s="228"/>
      <c r="AH144" s="228"/>
      <c r="AI144" s="228"/>
      <c r="AJ144" s="228"/>
      <c r="AK144" s="228"/>
      <c r="AL144" s="228"/>
      <c r="AM144" s="228"/>
      <c r="AN144" s="228"/>
      <c r="AO144" s="228"/>
      <c r="AP144" s="409">
        <f t="shared" si="8"/>
        <v>0</v>
      </c>
    </row>
    <row r="145" spans="2:42">
      <c r="B145" s="1498"/>
      <c r="C145" s="232"/>
      <c r="D145" s="228"/>
      <c r="E145" s="228"/>
      <c r="F145" s="228"/>
      <c r="G145" s="228"/>
      <c r="H145" s="228"/>
      <c r="I145" s="228"/>
      <c r="J145" s="228"/>
      <c r="K145" s="228"/>
      <c r="L145" s="228"/>
      <c r="M145" s="228"/>
      <c r="N145" s="228"/>
      <c r="O145" s="229"/>
      <c r="P145" s="402">
        <f t="shared" si="6"/>
        <v>0</v>
      </c>
      <c r="Q145" s="230"/>
      <c r="R145" s="231"/>
      <c r="S145" s="231"/>
      <c r="T145" s="231"/>
      <c r="U145" s="231"/>
      <c r="V145" s="231"/>
      <c r="W145" s="231"/>
      <c r="X145" s="231"/>
      <c r="Y145" s="231"/>
      <c r="Z145" s="231"/>
      <c r="AA145" s="231"/>
      <c r="AB145" s="231"/>
      <c r="AC145" s="406">
        <f t="shared" si="7"/>
        <v>0</v>
      </c>
      <c r="AD145" s="228"/>
      <c r="AE145" s="228"/>
      <c r="AF145" s="228"/>
      <c r="AG145" s="228"/>
      <c r="AH145" s="228"/>
      <c r="AI145" s="228"/>
      <c r="AJ145" s="228"/>
      <c r="AK145" s="228"/>
      <c r="AL145" s="228"/>
      <c r="AM145" s="228"/>
      <c r="AN145" s="228"/>
      <c r="AO145" s="228"/>
      <c r="AP145" s="409">
        <f t="shared" si="8"/>
        <v>0</v>
      </c>
    </row>
    <row r="146" spans="2:42">
      <c r="B146" s="1498"/>
      <c r="C146" s="232"/>
      <c r="D146" s="228"/>
      <c r="E146" s="228"/>
      <c r="F146" s="228"/>
      <c r="G146" s="228"/>
      <c r="H146" s="228"/>
      <c r="I146" s="228"/>
      <c r="J146" s="228"/>
      <c r="K146" s="228"/>
      <c r="L146" s="228"/>
      <c r="M146" s="228"/>
      <c r="N146" s="228"/>
      <c r="O146" s="229"/>
      <c r="P146" s="402">
        <f t="shared" si="6"/>
        <v>0</v>
      </c>
      <c r="Q146" s="230"/>
      <c r="R146" s="231"/>
      <c r="S146" s="231"/>
      <c r="T146" s="231"/>
      <c r="U146" s="231"/>
      <c r="V146" s="231"/>
      <c r="W146" s="231"/>
      <c r="X146" s="231"/>
      <c r="Y146" s="231"/>
      <c r="Z146" s="231"/>
      <c r="AA146" s="231"/>
      <c r="AB146" s="231"/>
      <c r="AC146" s="406">
        <f t="shared" si="7"/>
        <v>0</v>
      </c>
      <c r="AD146" s="228"/>
      <c r="AE146" s="228"/>
      <c r="AF146" s="228"/>
      <c r="AG146" s="228"/>
      <c r="AH146" s="228"/>
      <c r="AI146" s="228"/>
      <c r="AJ146" s="228"/>
      <c r="AK146" s="228"/>
      <c r="AL146" s="228"/>
      <c r="AM146" s="228"/>
      <c r="AN146" s="228"/>
      <c r="AO146" s="228"/>
      <c r="AP146" s="409">
        <f t="shared" si="8"/>
        <v>0</v>
      </c>
    </row>
    <row r="147" spans="2:42">
      <c r="B147" s="1498"/>
      <c r="C147" s="232"/>
      <c r="D147" s="228"/>
      <c r="E147" s="228"/>
      <c r="F147" s="228"/>
      <c r="G147" s="228"/>
      <c r="H147" s="228"/>
      <c r="I147" s="228"/>
      <c r="J147" s="228"/>
      <c r="K147" s="228"/>
      <c r="L147" s="228"/>
      <c r="M147" s="228"/>
      <c r="N147" s="228"/>
      <c r="O147" s="229"/>
      <c r="P147" s="402">
        <f t="shared" si="6"/>
        <v>0</v>
      </c>
      <c r="Q147" s="230"/>
      <c r="R147" s="231"/>
      <c r="S147" s="231"/>
      <c r="T147" s="231"/>
      <c r="U147" s="231"/>
      <c r="V147" s="231"/>
      <c r="W147" s="231"/>
      <c r="X147" s="231"/>
      <c r="Y147" s="231"/>
      <c r="Z147" s="231"/>
      <c r="AA147" s="231"/>
      <c r="AB147" s="231"/>
      <c r="AC147" s="406">
        <f t="shared" si="7"/>
        <v>0</v>
      </c>
      <c r="AD147" s="228"/>
      <c r="AE147" s="228"/>
      <c r="AF147" s="228"/>
      <c r="AG147" s="228"/>
      <c r="AH147" s="228"/>
      <c r="AI147" s="228"/>
      <c r="AJ147" s="228"/>
      <c r="AK147" s="228"/>
      <c r="AL147" s="228"/>
      <c r="AM147" s="228"/>
      <c r="AN147" s="228"/>
      <c r="AO147" s="228"/>
      <c r="AP147" s="409">
        <f t="shared" si="8"/>
        <v>0</v>
      </c>
    </row>
    <row r="148" spans="2:42">
      <c r="B148" s="1498"/>
      <c r="C148" s="232"/>
      <c r="D148" s="228"/>
      <c r="E148" s="228"/>
      <c r="F148" s="228"/>
      <c r="G148" s="228"/>
      <c r="H148" s="228"/>
      <c r="I148" s="228"/>
      <c r="J148" s="228"/>
      <c r="K148" s="228"/>
      <c r="L148" s="228"/>
      <c r="M148" s="228"/>
      <c r="N148" s="228"/>
      <c r="O148" s="229"/>
      <c r="P148" s="402">
        <f t="shared" si="6"/>
        <v>0</v>
      </c>
      <c r="Q148" s="230"/>
      <c r="R148" s="231"/>
      <c r="S148" s="231"/>
      <c r="T148" s="231"/>
      <c r="U148" s="231"/>
      <c r="V148" s="231"/>
      <c r="W148" s="231"/>
      <c r="X148" s="231"/>
      <c r="Y148" s="231"/>
      <c r="Z148" s="231"/>
      <c r="AA148" s="231"/>
      <c r="AB148" s="231"/>
      <c r="AC148" s="406">
        <f t="shared" si="7"/>
        <v>0</v>
      </c>
      <c r="AD148" s="228"/>
      <c r="AE148" s="228"/>
      <c r="AF148" s="228"/>
      <c r="AG148" s="228"/>
      <c r="AH148" s="228"/>
      <c r="AI148" s="228"/>
      <c r="AJ148" s="228"/>
      <c r="AK148" s="228"/>
      <c r="AL148" s="228"/>
      <c r="AM148" s="228"/>
      <c r="AN148" s="228"/>
      <c r="AO148" s="228"/>
      <c r="AP148" s="409">
        <f t="shared" si="8"/>
        <v>0</v>
      </c>
    </row>
    <row r="149" spans="2:42">
      <c r="B149" s="1498"/>
      <c r="C149" s="232"/>
      <c r="D149" s="228"/>
      <c r="E149" s="228"/>
      <c r="F149" s="228"/>
      <c r="G149" s="228"/>
      <c r="H149" s="228"/>
      <c r="I149" s="228"/>
      <c r="J149" s="228"/>
      <c r="K149" s="228"/>
      <c r="L149" s="228"/>
      <c r="M149" s="228"/>
      <c r="N149" s="228"/>
      <c r="O149" s="229"/>
      <c r="P149" s="402">
        <f t="shared" si="6"/>
        <v>0</v>
      </c>
      <c r="Q149" s="230"/>
      <c r="R149" s="231"/>
      <c r="S149" s="231"/>
      <c r="T149" s="231"/>
      <c r="U149" s="231"/>
      <c r="V149" s="231"/>
      <c r="W149" s="231"/>
      <c r="X149" s="231"/>
      <c r="Y149" s="231"/>
      <c r="Z149" s="231"/>
      <c r="AA149" s="231"/>
      <c r="AB149" s="231"/>
      <c r="AC149" s="406">
        <f t="shared" si="7"/>
        <v>0</v>
      </c>
      <c r="AD149" s="228"/>
      <c r="AE149" s="228"/>
      <c r="AF149" s="228"/>
      <c r="AG149" s="228"/>
      <c r="AH149" s="228"/>
      <c r="AI149" s="228"/>
      <c r="AJ149" s="228"/>
      <c r="AK149" s="228"/>
      <c r="AL149" s="228"/>
      <c r="AM149" s="228"/>
      <c r="AN149" s="228"/>
      <c r="AO149" s="228"/>
      <c r="AP149" s="409">
        <f t="shared" si="8"/>
        <v>0</v>
      </c>
    </row>
    <row r="150" spans="2:42">
      <c r="B150" s="1498"/>
      <c r="C150" s="232"/>
      <c r="D150" s="228"/>
      <c r="E150" s="228"/>
      <c r="F150" s="228"/>
      <c r="G150" s="228"/>
      <c r="H150" s="228"/>
      <c r="I150" s="228"/>
      <c r="J150" s="228"/>
      <c r="K150" s="228"/>
      <c r="L150" s="228"/>
      <c r="M150" s="228"/>
      <c r="N150" s="228"/>
      <c r="O150" s="229"/>
      <c r="P150" s="402">
        <f t="shared" si="6"/>
        <v>0</v>
      </c>
      <c r="Q150" s="230"/>
      <c r="R150" s="231"/>
      <c r="S150" s="231"/>
      <c r="T150" s="231"/>
      <c r="U150" s="231"/>
      <c r="V150" s="231"/>
      <c r="W150" s="231"/>
      <c r="X150" s="231"/>
      <c r="Y150" s="231"/>
      <c r="Z150" s="231"/>
      <c r="AA150" s="231"/>
      <c r="AB150" s="231"/>
      <c r="AC150" s="406">
        <f t="shared" si="7"/>
        <v>0</v>
      </c>
      <c r="AD150" s="228"/>
      <c r="AE150" s="228"/>
      <c r="AF150" s="228"/>
      <c r="AG150" s="228"/>
      <c r="AH150" s="228"/>
      <c r="AI150" s="228"/>
      <c r="AJ150" s="228"/>
      <c r="AK150" s="228"/>
      <c r="AL150" s="228"/>
      <c r="AM150" s="228"/>
      <c r="AN150" s="228"/>
      <c r="AO150" s="228"/>
      <c r="AP150" s="409">
        <f t="shared" si="8"/>
        <v>0</v>
      </c>
    </row>
    <row r="151" spans="2:42">
      <c r="B151" s="1498"/>
      <c r="C151" s="232"/>
      <c r="D151" s="228"/>
      <c r="E151" s="228"/>
      <c r="F151" s="228"/>
      <c r="G151" s="228"/>
      <c r="H151" s="228"/>
      <c r="I151" s="228"/>
      <c r="J151" s="228"/>
      <c r="K151" s="228"/>
      <c r="L151" s="228"/>
      <c r="M151" s="228"/>
      <c r="N151" s="228"/>
      <c r="O151" s="229"/>
      <c r="P151" s="402">
        <f t="shared" si="6"/>
        <v>0</v>
      </c>
      <c r="Q151" s="230"/>
      <c r="R151" s="231"/>
      <c r="S151" s="231"/>
      <c r="T151" s="231"/>
      <c r="U151" s="231"/>
      <c r="V151" s="231"/>
      <c r="W151" s="231"/>
      <c r="X151" s="231"/>
      <c r="Y151" s="231"/>
      <c r="Z151" s="231"/>
      <c r="AA151" s="231"/>
      <c r="AB151" s="231"/>
      <c r="AC151" s="406">
        <f t="shared" si="7"/>
        <v>0</v>
      </c>
      <c r="AD151" s="228"/>
      <c r="AE151" s="228"/>
      <c r="AF151" s="228"/>
      <c r="AG151" s="228"/>
      <c r="AH151" s="228"/>
      <c r="AI151" s="228"/>
      <c r="AJ151" s="228"/>
      <c r="AK151" s="228"/>
      <c r="AL151" s="228"/>
      <c r="AM151" s="228"/>
      <c r="AN151" s="228"/>
      <c r="AO151" s="228"/>
      <c r="AP151" s="409">
        <f t="shared" si="8"/>
        <v>0</v>
      </c>
    </row>
    <row r="152" spans="2:42">
      <c r="B152" s="242" t="s">
        <v>431</v>
      </c>
      <c r="C152" s="245"/>
      <c r="D152" s="235"/>
      <c r="E152" s="235"/>
      <c r="F152" s="235"/>
      <c r="G152" s="235"/>
      <c r="H152" s="235"/>
      <c r="I152" s="235"/>
      <c r="J152" s="235"/>
      <c r="K152" s="235"/>
      <c r="L152" s="235"/>
      <c r="M152" s="235"/>
      <c r="N152" s="235"/>
      <c r="O152" s="236"/>
      <c r="P152" s="403">
        <f t="shared" si="6"/>
        <v>0</v>
      </c>
      <c r="Q152" s="237"/>
      <c r="R152" s="235"/>
      <c r="S152" s="235"/>
      <c r="T152" s="235"/>
      <c r="U152" s="235"/>
      <c r="V152" s="235"/>
      <c r="W152" s="235"/>
      <c r="X152" s="235"/>
      <c r="Y152" s="235"/>
      <c r="Z152" s="235"/>
      <c r="AA152" s="235"/>
      <c r="AB152" s="235"/>
      <c r="AC152" s="407">
        <f t="shared" si="7"/>
        <v>0</v>
      </c>
      <c r="AD152" s="235"/>
      <c r="AE152" s="235"/>
      <c r="AF152" s="235"/>
      <c r="AG152" s="235"/>
      <c r="AH152" s="235"/>
      <c r="AI152" s="235"/>
      <c r="AJ152" s="235"/>
      <c r="AK152" s="235"/>
      <c r="AL152" s="235"/>
      <c r="AM152" s="235"/>
      <c r="AN152" s="235"/>
      <c r="AO152" s="235"/>
      <c r="AP152" s="407">
        <f t="shared" si="8"/>
        <v>0</v>
      </c>
    </row>
    <row r="153" spans="2:42">
      <c r="B153" s="1498"/>
      <c r="C153" s="232"/>
      <c r="D153" s="228"/>
      <c r="E153" s="228"/>
      <c r="F153" s="228"/>
      <c r="G153" s="228"/>
      <c r="H153" s="228"/>
      <c r="I153" s="228"/>
      <c r="J153" s="228"/>
      <c r="K153" s="228"/>
      <c r="L153" s="228"/>
      <c r="M153" s="228"/>
      <c r="N153" s="228"/>
      <c r="O153" s="229"/>
      <c r="P153" s="402">
        <f t="shared" si="6"/>
        <v>0</v>
      </c>
      <c r="Q153" s="230"/>
      <c r="R153" s="231"/>
      <c r="S153" s="231"/>
      <c r="T153" s="231"/>
      <c r="U153" s="231"/>
      <c r="V153" s="231"/>
      <c r="W153" s="231"/>
      <c r="X153" s="231"/>
      <c r="Y153" s="231"/>
      <c r="Z153" s="231"/>
      <c r="AA153" s="231"/>
      <c r="AB153" s="231"/>
      <c r="AC153" s="406">
        <f t="shared" si="7"/>
        <v>0</v>
      </c>
      <c r="AD153" s="228"/>
      <c r="AE153" s="228"/>
      <c r="AF153" s="228"/>
      <c r="AG153" s="228"/>
      <c r="AH153" s="228"/>
      <c r="AI153" s="228"/>
      <c r="AJ153" s="228"/>
      <c r="AK153" s="228"/>
      <c r="AL153" s="228"/>
      <c r="AM153" s="228"/>
      <c r="AN153" s="228"/>
      <c r="AO153" s="228"/>
      <c r="AP153" s="409">
        <f t="shared" si="8"/>
        <v>0</v>
      </c>
    </row>
    <row r="154" spans="2:42">
      <c r="B154" s="1498"/>
      <c r="C154" s="232"/>
      <c r="D154" s="228"/>
      <c r="E154" s="228"/>
      <c r="F154" s="228"/>
      <c r="G154" s="228"/>
      <c r="H154" s="228"/>
      <c r="I154" s="228"/>
      <c r="J154" s="228"/>
      <c r="K154" s="228"/>
      <c r="L154" s="228"/>
      <c r="M154" s="228"/>
      <c r="N154" s="228"/>
      <c r="O154" s="229"/>
      <c r="P154" s="402">
        <f t="shared" si="6"/>
        <v>0</v>
      </c>
      <c r="Q154" s="230"/>
      <c r="R154" s="231"/>
      <c r="S154" s="231"/>
      <c r="T154" s="231"/>
      <c r="U154" s="231"/>
      <c r="V154" s="231"/>
      <c r="W154" s="231"/>
      <c r="X154" s="231"/>
      <c r="Y154" s="231"/>
      <c r="Z154" s="231"/>
      <c r="AA154" s="231"/>
      <c r="AB154" s="231"/>
      <c r="AC154" s="406">
        <f t="shared" si="7"/>
        <v>0</v>
      </c>
      <c r="AD154" s="228"/>
      <c r="AE154" s="228"/>
      <c r="AF154" s="228"/>
      <c r="AG154" s="228"/>
      <c r="AH154" s="228"/>
      <c r="AI154" s="228"/>
      <c r="AJ154" s="228"/>
      <c r="AK154" s="228"/>
      <c r="AL154" s="228"/>
      <c r="AM154" s="228"/>
      <c r="AN154" s="228"/>
      <c r="AO154" s="228"/>
      <c r="AP154" s="409">
        <f t="shared" si="8"/>
        <v>0</v>
      </c>
    </row>
    <row r="155" spans="2:42">
      <c r="B155" s="1498"/>
      <c r="C155" s="232"/>
      <c r="D155" s="228"/>
      <c r="E155" s="228"/>
      <c r="F155" s="228"/>
      <c r="G155" s="228"/>
      <c r="H155" s="228"/>
      <c r="I155" s="228"/>
      <c r="J155" s="228"/>
      <c r="K155" s="228"/>
      <c r="L155" s="228"/>
      <c r="M155" s="228"/>
      <c r="N155" s="228"/>
      <c r="O155" s="229"/>
      <c r="P155" s="402">
        <f t="shared" si="6"/>
        <v>0</v>
      </c>
      <c r="Q155" s="230"/>
      <c r="R155" s="231"/>
      <c r="S155" s="231"/>
      <c r="T155" s="231"/>
      <c r="U155" s="231"/>
      <c r="V155" s="231"/>
      <c r="W155" s="231"/>
      <c r="X155" s="231"/>
      <c r="Y155" s="231"/>
      <c r="Z155" s="231"/>
      <c r="AA155" s="231"/>
      <c r="AB155" s="231"/>
      <c r="AC155" s="406">
        <f t="shared" si="7"/>
        <v>0</v>
      </c>
      <c r="AD155" s="228"/>
      <c r="AE155" s="228"/>
      <c r="AF155" s="228"/>
      <c r="AG155" s="228"/>
      <c r="AH155" s="228"/>
      <c r="AI155" s="228"/>
      <c r="AJ155" s="228"/>
      <c r="AK155" s="228"/>
      <c r="AL155" s="228"/>
      <c r="AM155" s="228"/>
      <c r="AN155" s="228"/>
      <c r="AO155" s="228"/>
      <c r="AP155" s="409">
        <f t="shared" si="8"/>
        <v>0</v>
      </c>
    </row>
    <row r="156" spans="2:42">
      <c r="B156" s="1498"/>
      <c r="C156" s="232"/>
      <c r="D156" s="228"/>
      <c r="E156" s="228"/>
      <c r="F156" s="228"/>
      <c r="G156" s="228"/>
      <c r="H156" s="228"/>
      <c r="I156" s="228"/>
      <c r="J156" s="228"/>
      <c r="K156" s="228"/>
      <c r="L156" s="228"/>
      <c r="M156" s="228"/>
      <c r="N156" s="228"/>
      <c r="O156" s="229"/>
      <c r="P156" s="402">
        <f t="shared" si="6"/>
        <v>0</v>
      </c>
      <c r="Q156" s="230"/>
      <c r="R156" s="231"/>
      <c r="S156" s="231"/>
      <c r="T156" s="231"/>
      <c r="U156" s="231"/>
      <c r="V156" s="231"/>
      <c r="W156" s="231"/>
      <c r="X156" s="231"/>
      <c r="Y156" s="231"/>
      <c r="Z156" s="231"/>
      <c r="AA156" s="231"/>
      <c r="AB156" s="231"/>
      <c r="AC156" s="406">
        <f t="shared" si="7"/>
        <v>0</v>
      </c>
      <c r="AD156" s="228"/>
      <c r="AE156" s="228"/>
      <c r="AF156" s="228"/>
      <c r="AG156" s="228"/>
      <c r="AH156" s="228"/>
      <c r="AI156" s="228"/>
      <c r="AJ156" s="228"/>
      <c r="AK156" s="228"/>
      <c r="AL156" s="228"/>
      <c r="AM156" s="228"/>
      <c r="AN156" s="228"/>
      <c r="AO156" s="228"/>
      <c r="AP156" s="409">
        <f t="shared" si="8"/>
        <v>0</v>
      </c>
    </row>
    <row r="157" spans="2:42">
      <c r="B157" s="1498"/>
      <c r="C157" s="232"/>
      <c r="D157" s="228"/>
      <c r="E157" s="228"/>
      <c r="F157" s="228"/>
      <c r="G157" s="228"/>
      <c r="H157" s="228"/>
      <c r="I157" s="228"/>
      <c r="J157" s="228"/>
      <c r="K157" s="228"/>
      <c r="L157" s="228"/>
      <c r="M157" s="228"/>
      <c r="N157" s="228"/>
      <c r="O157" s="229"/>
      <c r="P157" s="402">
        <f t="shared" si="6"/>
        <v>0</v>
      </c>
      <c r="Q157" s="230"/>
      <c r="R157" s="231"/>
      <c r="S157" s="231"/>
      <c r="T157" s="231"/>
      <c r="U157" s="231"/>
      <c r="V157" s="231"/>
      <c r="W157" s="231"/>
      <c r="X157" s="231"/>
      <c r="Y157" s="231"/>
      <c r="Z157" s="231"/>
      <c r="AA157" s="231"/>
      <c r="AB157" s="231"/>
      <c r="AC157" s="406">
        <f t="shared" si="7"/>
        <v>0</v>
      </c>
      <c r="AD157" s="228"/>
      <c r="AE157" s="228"/>
      <c r="AF157" s="228"/>
      <c r="AG157" s="228"/>
      <c r="AH157" s="228"/>
      <c r="AI157" s="228"/>
      <c r="AJ157" s="228"/>
      <c r="AK157" s="228"/>
      <c r="AL157" s="228"/>
      <c r="AM157" s="228"/>
      <c r="AN157" s="228"/>
      <c r="AO157" s="228"/>
      <c r="AP157" s="409">
        <f t="shared" si="8"/>
        <v>0</v>
      </c>
    </row>
    <row r="158" spans="2:42">
      <c r="B158" s="1498"/>
      <c r="C158" s="232"/>
      <c r="D158" s="228"/>
      <c r="E158" s="228"/>
      <c r="F158" s="228"/>
      <c r="G158" s="228"/>
      <c r="H158" s="228"/>
      <c r="I158" s="228"/>
      <c r="J158" s="228"/>
      <c r="K158" s="228"/>
      <c r="L158" s="228"/>
      <c r="M158" s="228"/>
      <c r="N158" s="228"/>
      <c r="O158" s="229"/>
      <c r="P158" s="402">
        <f t="shared" si="6"/>
        <v>0</v>
      </c>
      <c r="Q158" s="230"/>
      <c r="R158" s="231"/>
      <c r="S158" s="231"/>
      <c r="T158" s="231"/>
      <c r="U158" s="231"/>
      <c r="V158" s="231"/>
      <c r="W158" s="231"/>
      <c r="X158" s="231"/>
      <c r="Y158" s="231"/>
      <c r="Z158" s="231"/>
      <c r="AA158" s="231"/>
      <c r="AB158" s="231"/>
      <c r="AC158" s="406">
        <f t="shared" si="7"/>
        <v>0</v>
      </c>
      <c r="AD158" s="228"/>
      <c r="AE158" s="228"/>
      <c r="AF158" s="228"/>
      <c r="AG158" s="228"/>
      <c r="AH158" s="228"/>
      <c r="AI158" s="228"/>
      <c r="AJ158" s="228"/>
      <c r="AK158" s="228"/>
      <c r="AL158" s="228"/>
      <c r="AM158" s="228"/>
      <c r="AN158" s="228"/>
      <c r="AO158" s="228"/>
      <c r="AP158" s="409">
        <f t="shared" si="8"/>
        <v>0</v>
      </c>
    </row>
    <row r="159" spans="2:42">
      <c r="B159" s="1498"/>
      <c r="C159" s="232"/>
      <c r="D159" s="228"/>
      <c r="E159" s="228"/>
      <c r="F159" s="228"/>
      <c r="G159" s="228"/>
      <c r="H159" s="228"/>
      <c r="I159" s="228"/>
      <c r="J159" s="228"/>
      <c r="K159" s="228"/>
      <c r="L159" s="228"/>
      <c r="M159" s="228"/>
      <c r="N159" s="228"/>
      <c r="O159" s="229"/>
      <c r="P159" s="402">
        <f t="shared" si="6"/>
        <v>0</v>
      </c>
      <c r="Q159" s="230"/>
      <c r="R159" s="231"/>
      <c r="S159" s="231"/>
      <c r="T159" s="231"/>
      <c r="U159" s="231"/>
      <c r="V159" s="231"/>
      <c r="W159" s="231"/>
      <c r="X159" s="231"/>
      <c r="Y159" s="231"/>
      <c r="Z159" s="231"/>
      <c r="AA159" s="231"/>
      <c r="AB159" s="231"/>
      <c r="AC159" s="406">
        <f t="shared" si="7"/>
        <v>0</v>
      </c>
      <c r="AD159" s="228"/>
      <c r="AE159" s="228"/>
      <c r="AF159" s="228"/>
      <c r="AG159" s="228"/>
      <c r="AH159" s="228"/>
      <c r="AI159" s="228"/>
      <c r="AJ159" s="228"/>
      <c r="AK159" s="228"/>
      <c r="AL159" s="228"/>
      <c r="AM159" s="228"/>
      <c r="AN159" s="228"/>
      <c r="AO159" s="228"/>
      <c r="AP159" s="409">
        <f t="shared" si="8"/>
        <v>0</v>
      </c>
    </row>
    <row r="160" spans="2:42">
      <c r="B160" s="1498"/>
      <c r="C160" s="232"/>
      <c r="D160" s="228"/>
      <c r="E160" s="228"/>
      <c r="F160" s="228"/>
      <c r="G160" s="228"/>
      <c r="H160" s="228"/>
      <c r="I160" s="228"/>
      <c r="J160" s="228"/>
      <c r="K160" s="228"/>
      <c r="L160" s="228"/>
      <c r="M160" s="228"/>
      <c r="N160" s="228"/>
      <c r="O160" s="228"/>
      <c r="P160" s="402">
        <f t="shared" si="6"/>
        <v>0</v>
      </c>
      <c r="Q160" s="231"/>
      <c r="R160" s="231"/>
      <c r="S160" s="231"/>
      <c r="T160" s="231"/>
      <c r="U160" s="231"/>
      <c r="V160" s="231"/>
      <c r="W160" s="231"/>
      <c r="X160" s="231"/>
      <c r="Y160" s="231"/>
      <c r="Z160" s="231"/>
      <c r="AA160" s="231"/>
      <c r="AB160" s="231"/>
      <c r="AC160" s="406">
        <f t="shared" si="7"/>
        <v>0</v>
      </c>
      <c r="AD160" s="228"/>
      <c r="AE160" s="228"/>
      <c r="AF160" s="228"/>
      <c r="AG160" s="228"/>
      <c r="AH160" s="228"/>
      <c r="AI160" s="228"/>
      <c r="AJ160" s="228"/>
      <c r="AK160" s="228"/>
      <c r="AL160" s="228"/>
      <c r="AM160" s="228"/>
      <c r="AN160" s="228"/>
      <c r="AO160" s="228"/>
      <c r="AP160" s="409">
        <f t="shared" si="8"/>
        <v>0</v>
      </c>
    </row>
    <row r="161" spans="2:42">
      <c r="B161" s="1498"/>
      <c r="C161" s="232"/>
      <c r="D161" s="228"/>
      <c r="E161" s="228"/>
      <c r="F161" s="228"/>
      <c r="G161" s="228"/>
      <c r="H161" s="228"/>
      <c r="I161" s="228"/>
      <c r="J161" s="228"/>
      <c r="K161" s="228"/>
      <c r="L161" s="228"/>
      <c r="M161" s="228"/>
      <c r="N161" s="228"/>
      <c r="O161" s="228"/>
      <c r="P161" s="402">
        <f t="shared" si="6"/>
        <v>0</v>
      </c>
      <c r="Q161" s="231"/>
      <c r="R161" s="231"/>
      <c r="S161" s="231"/>
      <c r="T161" s="231"/>
      <c r="U161" s="231"/>
      <c r="V161" s="231"/>
      <c r="W161" s="231"/>
      <c r="X161" s="231"/>
      <c r="Y161" s="231"/>
      <c r="Z161" s="231"/>
      <c r="AA161" s="231"/>
      <c r="AB161" s="231"/>
      <c r="AC161" s="406">
        <f t="shared" si="7"/>
        <v>0</v>
      </c>
      <c r="AD161" s="228"/>
      <c r="AE161" s="228"/>
      <c r="AF161" s="228"/>
      <c r="AG161" s="228"/>
      <c r="AH161" s="228"/>
      <c r="AI161" s="228"/>
      <c r="AJ161" s="228"/>
      <c r="AK161" s="228"/>
      <c r="AL161" s="228"/>
      <c r="AM161" s="228"/>
      <c r="AN161" s="228"/>
      <c r="AO161" s="228"/>
      <c r="AP161" s="409">
        <f t="shared" si="8"/>
        <v>0</v>
      </c>
    </row>
  </sheetData>
  <sheetProtection algorithmName="SHA-512" hashValue="20PRftVEkHBgaEya56ZUCp8GXy44hTspBb5pHYyZsForEyHA6Zn57o1kaod7vdxjzDnfFgS5xCDwpw8rCmRJZQ==" saltValue="rV3i4nV8h2k2G+YbaMhf8Q==" spinCount="100000" sheet="1" selectLockedCells="1"/>
  <mergeCells count="25">
    <mergeCell ref="B63:B71"/>
    <mergeCell ref="AS8:BA9"/>
    <mergeCell ref="B10:C10"/>
    <mergeCell ref="D10:O10"/>
    <mergeCell ref="P10:P11"/>
    <mergeCell ref="Q10:AB10"/>
    <mergeCell ref="AC10:AC11"/>
    <mergeCell ref="AD10:AO10"/>
    <mergeCell ref="AP10:AP11"/>
    <mergeCell ref="AS10:BE11"/>
    <mergeCell ref="B11:C11"/>
    <mergeCell ref="B13:B21"/>
    <mergeCell ref="B23:B31"/>
    <mergeCell ref="B33:B41"/>
    <mergeCell ref="B43:B51"/>
    <mergeCell ref="B53:B61"/>
    <mergeCell ref="B133:B141"/>
    <mergeCell ref="B143:B151"/>
    <mergeCell ref="B153:B161"/>
    <mergeCell ref="B73:B81"/>
    <mergeCell ref="B83:B91"/>
    <mergeCell ref="B93:B101"/>
    <mergeCell ref="B103:B111"/>
    <mergeCell ref="B113:B121"/>
    <mergeCell ref="B123:B131"/>
  </mergeCells>
  <phoneticPr fontId="1"/>
  <conditionalFormatting sqref="D13:O21 AD13:AO21 Q13:AB21">
    <cfRule type="cellIs" dxfId="19" priority="18" operator="greaterThan">
      <formula>0</formula>
    </cfRule>
  </conditionalFormatting>
  <conditionalFormatting sqref="D23:O23 AD23:AO23 Q23:AB23">
    <cfRule type="cellIs" dxfId="18" priority="17" operator="greaterThan">
      <formula>0</formula>
    </cfRule>
  </conditionalFormatting>
  <conditionalFormatting sqref="D53:O61 AD53:AO61 Q53:AB61">
    <cfRule type="cellIs" dxfId="17" priority="13" operator="greaterThan">
      <formula>0</formula>
    </cfRule>
  </conditionalFormatting>
  <conditionalFormatting sqref="D24:O31 AD24:AO31 Q24:AB31">
    <cfRule type="cellIs" dxfId="16" priority="16" operator="greaterThan">
      <formula>0</formula>
    </cfRule>
  </conditionalFormatting>
  <conditionalFormatting sqref="D33:O41 AD33:AO41 Q33:AB41">
    <cfRule type="cellIs" dxfId="15" priority="15" operator="greaterThan">
      <formula>0</formula>
    </cfRule>
  </conditionalFormatting>
  <conditionalFormatting sqref="D43:O51 AD43:AO51 Q43:AB51">
    <cfRule type="cellIs" dxfId="14" priority="14" operator="greaterThan">
      <formula>0</formula>
    </cfRule>
  </conditionalFormatting>
  <conditionalFormatting sqref="D63:O71 AD63:AO71 Q63:AB71">
    <cfRule type="cellIs" dxfId="13" priority="12" operator="greaterThan">
      <formula>0</formula>
    </cfRule>
  </conditionalFormatting>
  <conditionalFormatting sqref="D73:O73 AD73:AO73 Q73:AB73">
    <cfRule type="cellIs" dxfId="12" priority="11" operator="greaterThan">
      <formula>0</formula>
    </cfRule>
  </conditionalFormatting>
  <conditionalFormatting sqref="D103:O111 AD103:AO111 Q103:AB111">
    <cfRule type="cellIs" dxfId="11" priority="7" operator="greaterThan">
      <formula>0</formula>
    </cfRule>
  </conditionalFormatting>
  <conditionalFormatting sqref="D74:O81 AD74:AO81 Q74:AB81">
    <cfRule type="cellIs" dxfId="10" priority="10" operator="greaterThan">
      <formula>0</formula>
    </cfRule>
  </conditionalFormatting>
  <conditionalFormatting sqref="D83:O91 AD83:AO91 Q83:AB91">
    <cfRule type="cellIs" dxfId="9" priority="9" operator="greaterThan">
      <formula>0</formula>
    </cfRule>
  </conditionalFormatting>
  <conditionalFormatting sqref="D93:O101 AD93:AO101 Q93:AB101">
    <cfRule type="cellIs" dxfId="8" priority="8" operator="greaterThan">
      <formula>0</formula>
    </cfRule>
  </conditionalFormatting>
  <conditionalFormatting sqref="D113:O121 AD113:AO121 Q113:AB121">
    <cfRule type="cellIs" dxfId="7" priority="6" operator="greaterThan">
      <formula>0</formula>
    </cfRule>
  </conditionalFormatting>
  <conditionalFormatting sqref="D123:O123 AD123:AO123 Q123:AB123">
    <cfRule type="cellIs" dxfId="6" priority="5" operator="greaterThan">
      <formula>0</formula>
    </cfRule>
  </conditionalFormatting>
  <conditionalFormatting sqref="D153:O161 AD153:AO161 Q153:AB161">
    <cfRule type="cellIs" dxfId="5" priority="1" operator="greaterThan">
      <formula>0</formula>
    </cfRule>
  </conditionalFormatting>
  <conditionalFormatting sqref="D124:O131 AD124:AO131 Q124:AB131">
    <cfRule type="cellIs" dxfId="4" priority="4" operator="greaterThan">
      <formula>0</formula>
    </cfRule>
  </conditionalFormatting>
  <conditionalFormatting sqref="D133:O141 AD133:AO141 Q133:AB141">
    <cfRule type="cellIs" dxfId="3" priority="3" operator="greaterThan">
      <formula>0</formula>
    </cfRule>
  </conditionalFormatting>
  <conditionalFormatting sqref="D143:O151 AD143:AO151 Q143:AB151">
    <cfRule type="cellIs" dxfId="2" priority="2" operator="greaterThan">
      <formula>0</formula>
    </cfRule>
  </conditionalFormatting>
  <dataValidations count="1">
    <dataValidation imeMode="disabled" allowBlank="1" showInputMessage="1" showErrorMessage="1" sqref="D12:O161 Q12:AB161 AD12:AO161" xr:uid="{00000000-0002-0000-0900-000000000000}"/>
  </dataValidations>
  <hyperlinks>
    <hyperlink ref="C3" location="事業実施スケジュール!AS9" display="記載例はこちら" xr:uid="{00000000-0004-0000-0900-000000000000}"/>
    <hyperlink ref="AQ8" location="事業実施スケジュール!C3" display="要望書へ戻る" xr:uid="{00000000-0004-0000-0900-000001000000}"/>
  </hyperlinks>
  <pageMargins left="0.7" right="0.7" top="0.75" bottom="0.75" header="0.3" footer="0.3"/>
  <pageSetup paperSize="9" scale="5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Z100"/>
  <sheetViews>
    <sheetView workbookViewId="0">
      <selection activeCell="B11" sqref="B11:C16"/>
    </sheetView>
  </sheetViews>
  <sheetFormatPr defaultColWidth="8.875" defaultRowHeight="13.35" customHeight="1"/>
  <cols>
    <col min="1" max="1" width="3.375" style="14" customWidth="1"/>
    <col min="2" max="2" width="8.375" style="14" customWidth="1"/>
    <col min="3" max="3" width="11.125" style="14" customWidth="1"/>
    <col min="4" max="4" width="40.375" style="14" customWidth="1"/>
    <col min="5" max="5" width="15.125" style="14" customWidth="1"/>
    <col min="6" max="6" width="3.5" style="14" customWidth="1"/>
    <col min="7" max="7" width="9" style="14" customWidth="1"/>
    <col min="8" max="8" width="2.875" style="14" customWidth="1"/>
    <col min="9" max="9" width="7.625" style="15" customWidth="1"/>
    <col min="10" max="10" width="31.5" style="15" customWidth="1"/>
    <col min="11" max="14" width="5.625" style="15" customWidth="1"/>
    <col min="15" max="16384" width="8.875" style="14"/>
  </cols>
  <sheetData>
    <row r="1" spans="1:26" ht="23.25" customHeight="1">
      <c r="A1" s="37" t="s">
        <v>173</v>
      </c>
      <c r="B1" s="36"/>
      <c r="C1" s="34"/>
      <c r="D1" s="34"/>
      <c r="E1" s="34"/>
      <c r="F1" s="34"/>
      <c r="G1" s="34"/>
      <c r="H1" s="34"/>
      <c r="O1" s="16"/>
      <c r="P1" s="16"/>
      <c r="Q1" s="16"/>
      <c r="R1" s="16"/>
      <c r="S1" s="16"/>
      <c r="T1" s="16"/>
      <c r="U1" s="16"/>
      <c r="V1" s="16"/>
      <c r="W1" s="16"/>
      <c r="X1" s="16"/>
      <c r="Y1" s="16"/>
      <c r="Z1" s="16"/>
    </row>
    <row r="2" spans="1:26" ht="23.25" customHeight="1">
      <c r="A2" s="36"/>
      <c r="B2" s="35" t="s">
        <v>172</v>
      </c>
      <c r="C2" s="34"/>
      <c r="D2" s="34"/>
      <c r="E2" s="34"/>
      <c r="F2" s="34"/>
      <c r="G2" s="34"/>
      <c r="H2" s="34"/>
      <c r="O2" s="16"/>
      <c r="P2" s="16"/>
      <c r="Q2" s="16"/>
      <c r="R2" s="16"/>
      <c r="S2" s="16"/>
      <c r="T2" s="16"/>
      <c r="U2" s="16"/>
      <c r="V2" s="16"/>
      <c r="W2" s="16"/>
      <c r="X2" s="16"/>
      <c r="Y2" s="16"/>
      <c r="Z2" s="16"/>
    </row>
    <row r="3" spans="1:26" ht="11.25" customHeight="1">
      <c r="O3" s="16"/>
      <c r="P3" s="16"/>
      <c r="Q3" s="16"/>
      <c r="R3" s="16"/>
      <c r="S3" s="16"/>
      <c r="T3" s="16"/>
      <c r="U3" s="16"/>
      <c r="V3" s="16"/>
      <c r="W3" s="16"/>
      <c r="X3" s="16"/>
      <c r="Y3" s="16"/>
      <c r="Z3" s="16"/>
    </row>
    <row r="4" spans="1:26" ht="17.25">
      <c r="B4" s="33"/>
      <c r="O4" s="16"/>
      <c r="P4" s="16"/>
      <c r="Q4" s="16"/>
      <c r="R4" s="16"/>
      <c r="S4" s="16"/>
      <c r="T4" s="16"/>
      <c r="U4" s="16"/>
      <c r="V4" s="16"/>
      <c r="W4" s="16"/>
      <c r="X4" s="16"/>
      <c r="Y4" s="16"/>
      <c r="Z4" s="16"/>
    </row>
    <row r="5" spans="1:26" ht="21">
      <c r="B5" s="1527" t="s">
        <v>171</v>
      </c>
      <c r="C5" s="1528"/>
      <c r="D5" s="1528"/>
      <c r="E5" s="1528"/>
      <c r="F5" s="1528"/>
      <c r="G5" s="1528"/>
      <c r="O5" s="16"/>
      <c r="P5" s="16"/>
      <c r="Q5" s="16"/>
      <c r="R5" s="16"/>
      <c r="S5" s="16"/>
      <c r="T5" s="16"/>
      <c r="U5" s="16"/>
      <c r="V5" s="16"/>
      <c r="W5" s="16"/>
      <c r="X5" s="16"/>
      <c r="Y5" s="16"/>
      <c r="Z5" s="16"/>
    </row>
    <row r="6" spans="1:26" ht="21" customHeight="1">
      <c r="B6" s="1529" t="s">
        <v>516</v>
      </c>
      <c r="C6" s="1529"/>
      <c r="D6" s="1529"/>
      <c r="E6" s="1529"/>
      <c r="F6" s="1529"/>
      <c r="G6" s="1529"/>
      <c r="O6" s="16"/>
      <c r="P6" s="16"/>
      <c r="Q6" s="16"/>
      <c r="R6" s="16"/>
      <c r="S6" s="16"/>
      <c r="T6" s="16"/>
      <c r="U6" s="16"/>
      <c r="V6" s="16"/>
      <c r="W6" s="16"/>
      <c r="X6" s="16"/>
      <c r="Y6" s="16"/>
      <c r="Z6" s="16"/>
    </row>
    <row r="7" spans="1:26" ht="17.25" customHeight="1">
      <c r="O7" s="16"/>
      <c r="P7" s="16"/>
      <c r="Q7" s="16"/>
      <c r="R7" s="16"/>
      <c r="S7" s="16"/>
      <c r="T7" s="16"/>
      <c r="U7" s="16"/>
      <c r="V7" s="16"/>
      <c r="W7" s="16"/>
      <c r="X7" s="16"/>
      <c r="Y7" s="16"/>
      <c r="Z7" s="16"/>
    </row>
    <row r="8" spans="1:26" ht="13.5">
      <c r="B8" s="32" t="s">
        <v>170</v>
      </c>
      <c r="C8" s="1530">
        <f>IF('要望額調書（1年目）'!F2="","",'要望額調書（1年目）'!F2)</f>
        <v>0</v>
      </c>
      <c r="D8" s="1530"/>
      <c r="E8" s="31"/>
      <c r="O8" s="16"/>
      <c r="P8" s="16"/>
      <c r="Q8" s="16"/>
      <c r="R8" s="16"/>
      <c r="S8" s="16"/>
      <c r="T8" s="16"/>
      <c r="U8" s="16"/>
      <c r="V8" s="16"/>
      <c r="W8" s="16"/>
      <c r="X8" s="16"/>
      <c r="Y8" s="16"/>
      <c r="Z8" s="16"/>
    </row>
    <row r="9" spans="1:26" ht="14.25" thickBot="1">
      <c r="E9" s="30"/>
      <c r="O9" s="16"/>
      <c r="P9" s="16"/>
      <c r="Q9" s="16"/>
      <c r="R9" s="16"/>
      <c r="S9" s="16"/>
      <c r="T9" s="16"/>
      <c r="U9" s="16"/>
      <c r="V9" s="16"/>
      <c r="W9" s="16"/>
      <c r="X9" s="16"/>
      <c r="Y9" s="16"/>
      <c r="Z9" s="16"/>
    </row>
    <row r="10" spans="1:26" ht="15.75" customHeight="1" thickBot="1">
      <c r="B10" s="1531" t="s">
        <v>169</v>
      </c>
      <c r="C10" s="1532"/>
      <c r="D10" s="40" t="s">
        <v>168</v>
      </c>
      <c r="E10" s="1532" t="s">
        <v>167</v>
      </c>
      <c r="F10" s="1532"/>
      <c r="G10" s="29" t="s">
        <v>166</v>
      </c>
      <c r="O10" s="16"/>
      <c r="P10" s="16"/>
      <c r="Q10" s="16"/>
      <c r="R10" s="16"/>
      <c r="S10" s="16"/>
      <c r="T10" s="16"/>
      <c r="U10" s="16"/>
      <c r="V10" s="16"/>
      <c r="W10" s="16"/>
      <c r="X10" s="16"/>
      <c r="Y10" s="16"/>
      <c r="Z10" s="16"/>
    </row>
    <row r="11" spans="1:26" ht="13.5">
      <c r="B11" s="1513"/>
      <c r="C11" s="1514"/>
      <c r="D11" s="28" t="s">
        <v>165</v>
      </c>
      <c r="E11" s="1518"/>
      <c r="F11" s="1521" t="s">
        <v>164</v>
      </c>
      <c r="G11" s="1524"/>
      <c r="J11" s="1526"/>
      <c r="O11" s="16"/>
      <c r="P11" s="16"/>
      <c r="Q11" s="16"/>
      <c r="R11" s="16"/>
      <c r="S11" s="16"/>
      <c r="T11" s="16"/>
      <c r="U11" s="16"/>
      <c r="V11" s="16"/>
      <c r="W11" s="16"/>
      <c r="X11" s="16"/>
      <c r="Y11" s="16"/>
      <c r="Z11" s="16"/>
    </row>
    <row r="12" spans="1:26" ht="69" customHeight="1">
      <c r="B12" s="1513"/>
      <c r="C12" s="1514"/>
      <c r="D12" s="25"/>
      <c r="E12" s="1518"/>
      <c r="F12" s="1521"/>
      <c r="G12" s="1524"/>
      <c r="J12" s="1526"/>
      <c r="O12" s="16"/>
      <c r="P12" s="16"/>
      <c r="Q12" s="16"/>
      <c r="R12" s="16"/>
      <c r="S12" s="16"/>
      <c r="T12" s="16"/>
      <c r="U12" s="16"/>
      <c r="V12" s="16"/>
      <c r="W12" s="16"/>
      <c r="X12" s="16"/>
      <c r="Y12" s="16"/>
      <c r="Z12" s="16"/>
    </row>
    <row r="13" spans="1:26" ht="15" customHeight="1">
      <c r="B13" s="1513"/>
      <c r="C13" s="1514"/>
      <c r="D13" s="28" t="s">
        <v>163</v>
      </c>
      <c r="E13" s="1518"/>
      <c r="F13" s="1521"/>
      <c r="G13" s="1524"/>
      <c r="J13" s="1526"/>
      <c r="O13" s="16"/>
      <c r="P13" s="16"/>
      <c r="Q13" s="16"/>
      <c r="R13" s="16"/>
      <c r="S13" s="16"/>
      <c r="T13" s="16"/>
      <c r="U13" s="16"/>
      <c r="V13" s="16"/>
      <c r="W13" s="16"/>
      <c r="X13" s="16"/>
      <c r="Y13" s="16"/>
      <c r="Z13" s="16"/>
    </row>
    <row r="14" spans="1:26" ht="69" customHeight="1">
      <c r="B14" s="1513"/>
      <c r="C14" s="1514"/>
      <c r="D14" s="25"/>
      <c r="E14" s="1518"/>
      <c r="F14" s="1521"/>
      <c r="G14" s="1524"/>
      <c r="J14" s="1526"/>
      <c r="O14" s="16"/>
      <c r="P14" s="16"/>
      <c r="Q14" s="16"/>
      <c r="R14" s="16"/>
      <c r="S14" s="16"/>
      <c r="T14" s="16"/>
      <c r="U14" s="16"/>
      <c r="V14" s="16"/>
      <c r="W14" s="16"/>
      <c r="X14" s="16"/>
      <c r="Y14" s="16"/>
      <c r="Z14" s="16"/>
    </row>
    <row r="15" spans="1:26" ht="15" customHeight="1">
      <c r="B15" s="1513"/>
      <c r="C15" s="1514"/>
      <c r="D15" s="28" t="s">
        <v>162</v>
      </c>
      <c r="E15" s="1518"/>
      <c r="F15" s="1521"/>
      <c r="G15" s="1524"/>
      <c r="J15" s="1526"/>
      <c r="O15" s="16"/>
      <c r="P15" s="16"/>
      <c r="Q15" s="16"/>
      <c r="R15" s="16"/>
      <c r="S15" s="16"/>
      <c r="T15" s="16"/>
      <c r="U15" s="16"/>
      <c r="V15" s="16"/>
      <c r="W15" s="16"/>
      <c r="X15" s="16"/>
      <c r="Y15" s="16"/>
      <c r="Z15" s="16"/>
    </row>
    <row r="16" spans="1:26" ht="22.5" customHeight="1" thickBot="1">
      <c r="B16" s="1513"/>
      <c r="C16" s="1514"/>
      <c r="D16" s="27"/>
      <c r="E16" s="1518"/>
      <c r="F16" s="1521"/>
      <c r="G16" s="1524"/>
      <c r="J16" s="1526"/>
      <c r="O16" s="16"/>
      <c r="P16" s="16"/>
      <c r="Q16" s="16"/>
      <c r="R16" s="16"/>
      <c r="S16" s="16"/>
      <c r="T16" s="16"/>
      <c r="U16" s="16"/>
      <c r="V16" s="16"/>
      <c r="W16" s="16"/>
      <c r="X16" s="16"/>
      <c r="Y16" s="16"/>
      <c r="Z16" s="16"/>
    </row>
    <row r="17" spans="1:26" ht="13.5">
      <c r="B17" s="1511"/>
      <c r="C17" s="1512"/>
      <c r="D17" s="26" t="s">
        <v>165</v>
      </c>
      <c r="E17" s="1517"/>
      <c r="F17" s="1520" t="s">
        <v>164</v>
      </c>
      <c r="G17" s="1523"/>
      <c r="J17" s="1526"/>
      <c r="O17" s="16"/>
      <c r="P17" s="16"/>
      <c r="Q17" s="16"/>
      <c r="R17" s="16"/>
      <c r="S17" s="16"/>
      <c r="T17" s="16"/>
      <c r="U17" s="16"/>
      <c r="V17" s="16"/>
      <c r="W17" s="16"/>
      <c r="X17" s="16"/>
      <c r="Y17" s="16"/>
      <c r="Z17" s="16"/>
    </row>
    <row r="18" spans="1:26" ht="69" customHeight="1">
      <c r="B18" s="1513"/>
      <c r="C18" s="1514"/>
      <c r="D18" s="25"/>
      <c r="E18" s="1518"/>
      <c r="F18" s="1521"/>
      <c r="G18" s="1524"/>
      <c r="J18" s="1526"/>
      <c r="O18" s="16"/>
      <c r="P18" s="16"/>
      <c r="Q18" s="16"/>
      <c r="R18" s="16"/>
      <c r="S18" s="16"/>
      <c r="T18" s="16"/>
      <c r="U18" s="16"/>
      <c r="V18" s="16"/>
      <c r="W18" s="16"/>
      <c r="X18" s="16"/>
      <c r="Y18" s="16"/>
      <c r="Z18" s="16"/>
    </row>
    <row r="19" spans="1:26" ht="15" customHeight="1">
      <c r="B19" s="1513"/>
      <c r="C19" s="1514"/>
      <c r="D19" s="24" t="s">
        <v>163</v>
      </c>
      <c r="E19" s="1518"/>
      <c r="F19" s="1521"/>
      <c r="G19" s="1524"/>
      <c r="J19" s="1526"/>
      <c r="O19" s="16"/>
      <c r="P19" s="16"/>
      <c r="Q19" s="16"/>
      <c r="R19" s="16"/>
      <c r="S19" s="16"/>
      <c r="T19" s="16"/>
      <c r="U19" s="16"/>
      <c r="V19" s="16"/>
      <c r="W19" s="16"/>
      <c r="X19" s="16"/>
      <c r="Y19" s="16"/>
      <c r="Z19" s="16"/>
    </row>
    <row r="20" spans="1:26" ht="69" customHeight="1">
      <c r="B20" s="1513"/>
      <c r="C20" s="1514"/>
      <c r="D20" s="25"/>
      <c r="E20" s="1518"/>
      <c r="F20" s="1521"/>
      <c r="G20" s="1524"/>
      <c r="J20" s="1526"/>
      <c r="O20" s="16"/>
      <c r="P20" s="16"/>
      <c r="Q20" s="16"/>
      <c r="R20" s="16"/>
      <c r="S20" s="16"/>
      <c r="T20" s="16"/>
      <c r="U20" s="16"/>
      <c r="V20" s="16"/>
      <c r="W20" s="16"/>
      <c r="X20" s="16"/>
      <c r="Y20" s="16"/>
      <c r="Z20" s="16"/>
    </row>
    <row r="21" spans="1:26" ht="15" customHeight="1">
      <c r="B21" s="1513"/>
      <c r="C21" s="1514"/>
      <c r="D21" s="24" t="s">
        <v>162</v>
      </c>
      <c r="E21" s="1518"/>
      <c r="F21" s="1521"/>
      <c r="G21" s="1524"/>
      <c r="J21" s="1526"/>
      <c r="O21" s="16"/>
      <c r="P21" s="16"/>
      <c r="Q21" s="16"/>
      <c r="R21" s="16"/>
      <c r="S21" s="16"/>
      <c r="T21" s="16"/>
      <c r="U21" s="16"/>
      <c r="V21" s="16"/>
      <c r="W21" s="16"/>
      <c r="X21" s="16"/>
      <c r="Y21" s="16"/>
      <c r="Z21" s="16"/>
    </row>
    <row r="22" spans="1:26" ht="22.5" customHeight="1" thickBot="1">
      <c r="B22" s="1515"/>
      <c r="C22" s="1516"/>
      <c r="D22" s="27"/>
      <c r="E22" s="1519"/>
      <c r="F22" s="1522"/>
      <c r="G22" s="1525"/>
      <c r="J22" s="1526"/>
      <c r="O22" s="16"/>
      <c r="P22" s="16"/>
      <c r="Q22" s="16"/>
      <c r="R22" s="16"/>
      <c r="S22" s="16"/>
      <c r="T22" s="16"/>
      <c r="U22" s="16"/>
      <c r="V22" s="16"/>
      <c r="W22" s="16"/>
      <c r="X22" s="16"/>
      <c r="Y22" s="16"/>
      <c r="Z22" s="16"/>
    </row>
    <row r="23" spans="1:26" ht="13.5">
      <c r="B23" s="1511"/>
      <c r="C23" s="1512"/>
      <c r="D23" s="26" t="s">
        <v>165</v>
      </c>
      <c r="E23" s="1517"/>
      <c r="F23" s="1520" t="s">
        <v>164</v>
      </c>
      <c r="G23" s="1523"/>
      <c r="J23" s="1526"/>
      <c r="O23" s="16"/>
      <c r="P23" s="16"/>
      <c r="Q23" s="16"/>
      <c r="R23" s="16"/>
      <c r="S23" s="16"/>
      <c r="T23" s="16"/>
      <c r="U23" s="16"/>
      <c r="V23" s="16"/>
      <c r="W23" s="16"/>
      <c r="X23" s="16"/>
      <c r="Y23" s="16"/>
      <c r="Z23" s="16"/>
    </row>
    <row r="24" spans="1:26" ht="69" customHeight="1">
      <c r="B24" s="1513"/>
      <c r="C24" s="1514"/>
      <c r="D24" s="25"/>
      <c r="E24" s="1518"/>
      <c r="F24" s="1521"/>
      <c r="G24" s="1524"/>
      <c r="J24" s="1526"/>
      <c r="O24" s="16"/>
      <c r="P24" s="16"/>
      <c r="Q24" s="16"/>
      <c r="R24" s="16"/>
      <c r="S24" s="16"/>
      <c r="T24" s="16"/>
      <c r="U24" s="16"/>
      <c r="V24" s="16"/>
      <c r="W24" s="16"/>
      <c r="X24" s="16"/>
      <c r="Y24" s="16"/>
      <c r="Z24" s="16"/>
    </row>
    <row r="25" spans="1:26" ht="15" customHeight="1">
      <c r="B25" s="1513"/>
      <c r="C25" s="1514"/>
      <c r="D25" s="24" t="s">
        <v>163</v>
      </c>
      <c r="E25" s="1518"/>
      <c r="F25" s="1521"/>
      <c r="G25" s="1524"/>
      <c r="J25" s="1526"/>
      <c r="O25" s="16"/>
      <c r="P25" s="16"/>
      <c r="Q25" s="16"/>
      <c r="R25" s="16"/>
      <c r="S25" s="16"/>
      <c r="T25" s="16"/>
      <c r="U25" s="16"/>
      <c r="V25" s="16"/>
      <c r="W25" s="16"/>
      <c r="X25" s="16"/>
      <c r="Y25" s="16"/>
      <c r="Z25" s="16"/>
    </row>
    <row r="26" spans="1:26" ht="69" customHeight="1">
      <c r="B26" s="1513"/>
      <c r="C26" s="1514"/>
      <c r="D26" s="25"/>
      <c r="E26" s="1518"/>
      <c r="F26" s="1521"/>
      <c r="G26" s="1524"/>
      <c r="J26" s="1526"/>
      <c r="O26" s="16"/>
      <c r="P26" s="16"/>
      <c r="Q26" s="16"/>
      <c r="R26" s="16"/>
      <c r="S26" s="16"/>
      <c r="T26" s="16"/>
      <c r="U26" s="16"/>
      <c r="V26" s="16"/>
      <c r="W26" s="16"/>
      <c r="X26" s="16"/>
      <c r="Y26" s="16"/>
      <c r="Z26" s="16"/>
    </row>
    <row r="27" spans="1:26" ht="15" customHeight="1">
      <c r="B27" s="1513"/>
      <c r="C27" s="1514"/>
      <c r="D27" s="24" t="s">
        <v>162</v>
      </c>
      <c r="E27" s="1518"/>
      <c r="F27" s="1521"/>
      <c r="G27" s="1524"/>
      <c r="J27" s="1526"/>
      <c r="O27" s="16"/>
      <c r="P27" s="16"/>
      <c r="Q27" s="16"/>
      <c r="R27" s="16"/>
      <c r="S27" s="16"/>
      <c r="T27" s="16"/>
      <c r="U27" s="16"/>
      <c r="V27" s="16"/>
      <c r="W27" s="16"/>
      <c r="X27" s="16"/>
      <c r="Y27" s="16"/>
      <c r="Z27" s="16"/>
    </row>
    <row r="28" spans="1:26" ht="22.5" customHeight="1" thickBot="1">
      <c r="B28" s="1515"/>
      <c r="C28" s="1516"/>
      <c r="D28" s="23"/>
      <c r="E28" s="1519"/>
      <c r="F28" s="1522"/>
      <c r="G28" s="1525"/>
      <c r="J28" s="1526"/>
      <c r="O28" s="16"/>
      <c r="P28" s="16"/>
      <c r="Q28" s="16"/>
      <c r="R28" s="16"/>
      <c r="S28" s="16"/>
      <c r="T28" s="16"/>
      <c r="U28" s="16"/>
      <c r="V28" s="16"/>
      <c r="W28" s="16"/>
      <c r="X28" s="16"/>
      <c r="Y28" s="16"/>
      <c r="Z28" s="16"/>
    </row>
    <row r="29" spans="1:26" ht="21.75" customHeight="1">
      <c r="B29" s="22" t="s">
        <v>161</v>
      </c>
      <c r="C29" s="22"/>
      <c r="D29" s="21"/>
      <c r="E29" s="20"/>
      <c r="F29" s="19"/>
      <c r="G29" s="18"/>
      <c r="O29" s="16"/>
      <c r="P29" s="16"/>
      <c r="Q29" s="16"/>
      <c r="R29" s="16"/>
      <c r="S29" s="16"/>
      <c r="T29" s="16"/>
      <c r="U29" s="16"/>
      <c r="V29" s="16"/>
      <c r="W29" s="16"/>
      <c r="X29" s="16"/>
      <c r="Y29" s="16"/>
      <c r="Z29" s="16"/>
    </row>
    <row r="30" spans="1:26" ht="22.5" customHeight="1">
      <c r="B30" s="14" t="s">
        <v>160</v>
      </c>
      <c r="O30" s="16"/>
      <c r="P30" s="16"/>
      <c r="Q30" s="16"/>
      <c r="R30" s="16"/>
      <c r="S30" s="16"/>
      <c r="T30" s="16"/>
      <c r="U30" s="16"/>
      <c r="V30" s="16"/>
      <c r="W30" s="16"/>
      <c r="X30" s="16"/>
      <c r="Y30" s="16"/>
      <c r="Z30" s="16"/>
    </row>
    <row r="31" spans="1:26" ht="13.5">
      <c r="A31" s="17"/>
      <c r="B31" s="17"/>
      <c r="C31" s="17"/>
      <c r="D31" s="17"/>
      <c r="E31" s="17"/>
      <c r="F31" s="17"/>
      <c r="G31" s="17"/>
      <c r="H31" s="17"/>
      <c r="O31" s="16"/>
      <c r="P31" s="16"/>
      <c r="Q31" s="16"/>
      <c r="R31" s="16"/>
      <c r="S31" s="16"/>
      <c r="T31" s="16"/>
      <c r="U31" s="16"/>
      <c r="V31" s="16"/>
      <c r="W31" s="16"/>
      <c r="X31" s="16"/>
      <c r="Y31" s="16"/>
      <c r="Z31" s="16"/>
    </row>
    <row r="32" spans="1:26" ht="13.5">
      <c r="A32" s="17"/>
      <c r="B32" s="17"/>
      <c r="C32" s="17"/>
      <c r="D32" s="17"/>
      <c r="E32" s="17"/>
      <c r="F32" s="17"/>
      <c r="G32" s="17"/>
      <c r="H32" s="17"/>
      <c r="O32" s="16"/>
      <c r="P32" s="16"/>
      <c r="Q32" s="16"/>
      <c r="R32" s="16"/>
      <c r="S32" s="16"/>
      <c r="T32" s="16"/>
      <c r="U32" s="16"/>
      <c r="V32" s="16"/>
      <c r="W32" s="16"/>
      <c r="X32" s="16"/>
      <c r="Y32" s="16"/>
      <c r="Z32" s="16"/>
    </row>
    <row r="33" spans="1:26" ht="13.5">
      <c r="A33" s="17"/>
      <c r="B33" s="17"/>
      <c r="C33" s="17"/>
      <c r="D33" s="17"/>
      <c r="E33" s="17"/>
      <c r="F33" s="17"/>
      <c r="G33" s="17"/>
      <c r="H33" s="17"/>
      <c r="O33" s="16"/>
      <c r="P33" s="16"/>
      <c r="Q33" s="16"/>
      <c r="R33" s="16"/>
      <c r="S33" s="16"/>
      <c r="T33" s="16"/>
      <c r="U33" s="16"/>
      <c r="V33" s="16"/>
      <c r="W33" s="16"/>
      <c r="X33" s="16"/>
      <c r="Y33" s="16"/>
      <c r="Z33" s="16"/>
    </row>
    <row r="34" spans="1:26" ht="13.5">
      <c r="A34" s="17"/>
      <c r="B34" s="17"/>
      <c r="C34" s="17"/>
      <c r="D34" s="17"/>
      <c r="E34" s="17"/>
      <c r="F34" s="17"/>
      <c r="G34" s="17"/>
      <c r="H34" s="17"/>
      <c r="O34" s="16"/>
      <c r="P34" s="16"/>
      <c r="Q34" s="16"/>
      <c r="R34" s="16"/>
      <c r="S34" s="16"/>
      <c r="T34" s="16"/>
      <c r="U34" s="16"/>
      <c r="V34" s="16"/>
      <c r="W34" s="16"/>
      <c r="X34" s="16"/>
      <c r="Y34" s="16"/>
      <c r="Z34" s="16"/>
    </row>
    <row r="35" spans="1:26" ht="13.5">
      <c r="A35" s="17"/>
      <c r="B35" s="17"/>
      <c r="C35" s="17"/>
      <c r="D35" s="17"/>
      <c r="E35" s="17"/>
      <c r="F35" s="17"/>
      <c r="G35" s="17"/>
      <c r="H35" s="17"/>
      <c r="O35" s="16"/>
      <c r="P35" s="16"/>
      <c r="Q35" s="16"/>
      <c r="R35" s="16"/>
      <c r="S35" s="16"/>
      <c r="T35" s="16"/>
      <c r="U35" s="16"/>
      <c r="V35" s="16"/>
      <c r="W35" s="16"/>
      <c r="X35" s="16"/>
      <c r="Y35" s="16"/>
      <c r="Z35" s="16"/>
    </row>
    <row r="36" spans="1:26" ht="13.5">
      <c r="A36" s="17"/>
      <c r="B36" s="17"/>
      <c r="C36" s="17"/>
      <c r="D36" s="17"/>
      <c r="E36" s="17"/>
      <c r="F36" s="17"/>
      <c r="G36" s="17"/>
      <c r="H36" s="17"/>
      <c r="O36" s="16"/>
      <c r="P36" s="16"/>
      <c r="Q36" s="16"/>
      <c r="R36" s="16"/>
      <c r="S36" s="16"/>
      <c r="T36" s="16"/>
      <c r="U36" s="16"/>
      <c r="V36" s="16"/>
      <c r="W36" s="16"/>
      <c r="X36" s="16"/>
      <c r="Y36" s="16"/>
      <c r="Z36" s="16"/>
    </row>
    <row r="37" spans="1:26" ht="13.5">
      <c r="A37" s="17"/>
      <c r="B37" s="17"/>
      <c r="C37" s="17"/>
      <c r="D37" s="17"/>
      <c r="E37" s="17"/>
      <c r="F37" s="17"/>
      <c r="G37" s="17"/>
      <c r="H37" s="17"/>
      <c r="O37" s="16"/>
      <c r="P37" s="16"/>
      <c r="Q37" s="16"/>
      <c r="R37" s="16"/>
      <c r="S37" s="16"/>
      <c r="T37" s="16"/>
      <c r="U37" s="16"/>
      <c r="V37" s="16"/>
      <c r="W37" s="16"/>
      <c r="X37" s="16"/>
      <c r="Y37" s="16"/>
      <c r="Z37" s="16"/>
    </row>
    <row r="38" spans="1:26" ht="13.5">
      <c r="A38" s="17"/>
      <c r="B38" s="17"/>
      <c r="C38" s="17"/>
      <c r="D38" s="17"/>
      <c r="E38" s="17"/>
      <c r="F38" s="17"/>
      <c r="G38" s="17"/>
      <c r="H38" s="17"/>
      <c r="O38" s="16"/>
      <c r="P38" s="16"/>
      <c r="Q38" s="16"/>
      <c r="R38" s="16"/>
      <c r="S38" s="16"/>
      <c r="T38" s="16"/>
      <c r="U38" s="16"/>
      <c r="V38" s="16"/>
      <c r="W38" s="16"/>
      <c r="X38" s="16"/>
      <c r="Y38" s="16"/>
      <c r="Z38" s="16"/>
    </row>
    <row r="39" spans="1:26" ht="13.5">
      <c r="A39" s="17"/>
      <c r="B39" s="17"/>
      <c r="C39" s="17"/>
      <c r="D39" s="17"/>
      <c r="E39" s="17"/>
      <c r="F39" s="17"/>
      <c r="G39" s="17"/>
      <c r="H39" s="17"/>
      <c r="O39" s="16"/>
      <c r="P39" s="16"/>
      <c r="Q39" s="16"/>
      <c r="R39" s="16"/>
      <c r="S39" s="16"/>
      <c r="T39" s="16"/>
      <c r="U39" s="16"/>
      <c r="V39" s="16"/>
      <c r="W39" s="16"/>
      <c r="X39" s="16"/>
      <c r="Y39" s="16"/>
      <c r="Z39" s="16"/>
    </row>
    <row r="40" spans="1:26" ht="13.5">
      <c r="A40" s="17"/>
      <c r="B40" s="17"/>
      <c r="C40" s="17"/>
      <c r="D40" s="17"/>
      <c r="E40" s="17"/>
      <c r="F40" s="17"/>
      <c r="G40" s="17"/>
      <c r="H40" s="17"/>
      <c r="O40" s="16"/>
      <c r="P40" s="16"/>
      <c r="Q40" s="16"/>
      <c r="R40" s="16"/>
      <c r="S40" s="16"/>
      <c r="T40" s="16"/>
      <c r="U40" s="16"/>
      <c r="V40" s="16"/>
      <c r="W40" s="16"/>
      <c r="X40" s="16"/>
      <c r="Y40" s="16"/>
      <c r="Z40" s="16"/>
    </row>
    <row r="41" spans="1:26" ht="13.5">
      <c r="A41" s="17"/>
      <c r="B41" s="17"/>
      <c r="C41" s="17"/>
      <c r="D41" s="17"/>
      <c r="E41" s="17"/>
      <c r="F41" s="17"/>
      <c r="G41" s="17"/>
      <c r="H41" s="17"/>
      <c r="O41" s="16"/>
      <c r="P41" s="16"/>
      <c r="Q41" s="16"/>
      <c r="R41" s="16"/>
      <c r="S41" s="16"/>
      <c r="T41" s="16"/>
      <c r="U41" s="16"/>
      <c r="V41" s="16"/>
      <c r="W41" s="16"/>
      <c r="X41" s="16"/>
      <c r="Y41" s="16"/>
      <c r="Z41" s="16"/>
    </row>
    <row r="42" spans="1:26" ht="13.5">
      <c r="A42" s="17"/>
      <c r="B42" s="17"/>
      <c r="C42" s="17"/>
      <c r="D42" s="17"/>
      <c r="E42" s="17"/>
      <c r="F42" s="17"/>
      <c r="G42" s="17"/>
      <c r="H42" s="17"/>
      <c r="O42" s="16"/>
      <c r="P42" s="16"/>
      <c r="Q42" s="16"/>
      <c r="R42" s="16"/>
      <c r="S42" s="16"/>
      <c r="T42" s="16"/>
      <c r="U42" s="16"/>
      <c r="V42" s="16"/>
      <c r="W42" s="16"/>
      <c r="X42" s="16"/>
      <c r="Y42" s="16"/>
      <c r="Z42" s="16"/>
    </row>
    <row r="43" spans="1:26" ht="13.5">
      <c r="A43" s="17"/>
      <c r="B43" s="17"/>
      <c r="C43" s="17"/>
      <c r="D43" s="17"/>
      <c r="E43" s="17"/>
      <c r="F43" s="17"/>
      <c r="G43" s="17"/>
      <c r="H43" s="17"/>
      <c r="O43" s="16"/>
      <c r="P43" s="16"/>
      <c r="Q43" s="16"/>
      <c r="R43" s="16"/>
      <c r="S43" s="16"/>
      <c r="T43" s="16"/>
      <c r="U43" s="16"/>
      <c r="V43" s="16"/>
      <c r="W43" s="16"/>
      <c r="X43" s="16"/>
      <c r="Y43" s="16"/>
      <c r="Z43" s="16"/>
    </row>
    <row r="44" spans="1:26" ht="13.5">
      <c r="A44" s="17"/>
      <c r="B44" s="17"/>
      <c r="C44" s="17"/>
      <c r="D44" s="17"/>
      <c r="E44" s="17"/>
      <c r="F44" s="17"/>
      <c r="G44" s="17"/>
      <c r="H44" s="17"/>
      <c r="O44" s="16"/>
      <c r="P44" s="16"/>
      <c r="Q44" s="16"/>
      <c r="R44" s="16"/>
      <c r="S44" s="16"/>
      <c r="T44" s="16"/>
      <c r="U44" s="16"/>
      <c r="V44" s="16"/>
      <c r="W44" s="16"/>
      <c r="X44" s="16"/>
      <c r="Y44" s="16"/>
      <c r="Z44" s="16"/>
    </row>
    <row r="45" spans="1:26" ht="13.5">
      <c r="A45" s="17"/>
      <c r="B45" s="17"/>
      <c r="C45" s="17"/>
      <c r="D45" s="17"/>
      <c r="E45" s="17"/>
      <c r="F45" s="17"/>
      <c r="G45" s="17"/>
      <c r="H45" s="17"/>
      <c r="O45" s="16"/>
      <c r="P45" s="16"/>
      <c r="Q45" s="16"/>
      <c r="R45" s="16"/>
      <c r="S45" s="16"/>
      <c r="T45" s="16"/>
      <c r="U45" s="16"/>
      <c r="V45" s="16"/>
      <c r="W45" s="16"/>
      <c r="X45" s="16"/>
      <c r="Y45" s="16"/>
      <c r="Z45" s="16"/>
    </row>
    <row r="46" spans="1:26" ht="13.5">
      <c r="A46" s="17"/>
      <c r="B46" s="17"/>
      <c r="C46" s="17"/>
      <c r="D46" s="17"/>
      <c r="E46" s="17"/>
      <c r="F46" s="17"/>
      <c r="G46" s="17"/>
      <c r="H46" s="17"/>
      <c r="O46" s="16"/>
      <c r="P46" s="16"/>
      <c r="Q46" s="16"/>
      <c r="R46" s="16"/>
      <c r="S46" s="16"/>
      <c r="T46" s="16"/>
      <c r="U46" s="16"/>
      <c r="V46" s="16"/>
      <c r="W46" s="16"/>
      <c r="X46" s="16"/>
      <c r="Y46" s="16"/>
      <c r="Z46" s="16"/>
    </row>
    <row r="47" spans="1:26" ht="13.5">
      <c r="A47" s="17"/>
      <c r="B47" s="17"/>
      <c r="C47" s="17"/>
      <c r="D47" s="17"/>
      <c r="E47" s="17"/>
      <c r="F47" s="17"/>
      <c r="G47" s="17"/>
      <c r="H47" s="17"/>
      <c r="O47" s="16"/>
      <c r="P47" s="16"/>
      <c r="Q47" s="16"/>
      <c r="R47" s="16"/>
      <c r="S47" s="16"/>
      <c r="T47" s="16"/>
      <c r="U47" s="16"/>
      <c r="V47" s="16"/>
      <c r="W47" s="16"/>
      <c r="X47" s="16"/>
      <c r="Y47" s="16"/>
      <c r="Z47" s="16"/>
    </row>
    <row r="48" spans="1:26" ht="13.5">
      <c r="A48" s="17"/>
      <c r="B48" s="17"/>
      <c r="C48" s="17"/>
      <c r="D48" s="17"/>
      <c r="E48" s="17"/>
      <c r="F48" s="17"/>
      <c r="G48" s="17"/>
      <c r="H48" s="17"/>
      <c r="O48" s="16"/>
      <c r="P48" s="16"/>
      <c r="Q48" s="16"/>
      <c r="R48" s="16"/>
      <c r="S48" s="16"/>
      <c r="T48" s="16"/>
      <c r="U48" s="16"/>
      <c r="V48" s="16"/>
      <c r="W48" s="16"/>
      <c r="X48" s="16"/>
      <c r="Y48" s="16"/>
      <c r="Z48" s="16"/>
    </row>
    <row r="49" spans="1:26" ht="13.5">
      <c r="A49" s="17"/>
      <c r="B49" s="17"/>
      <c r="C49" s="17"/>
      <c r="D49" s="17"/>
      <c r="E49" s="17"/>
      <c r="F49" s="17"/>
      <c r="G49" s="17"/>
      <c r="H49" s="17"/>
      <c r="O49" s="16"/>
      <c r="P49" s="16"/>
      <c r="Q49" s="16"/>
      <c r="R49" s="16"/>
      <c r="S49" s="16"/>
      <c r="T49" s="16"/>
      <c r="U49" s="16"/>
      <c r="V49" s="16"/>
      <c r="W49" s="16"/>
      <c r="X49" s="16"/>
      <c r="Y49" s="16"/>
      <c r="Z49" s="16"/>
    </row>
    <row r="50" spans="1:26" ht="13.5">
      <c r="A50" s="17"/>
      <c r="B50" s="17"/>
      <c r="C50" s="17"/>
      <c r="D50" s="17"/>
      <c r="E50" s="17"/>
      <c r="F50" s="17"/>
      <c r="G50" s="17"/>
      <c r="H50" s="17"/>
      <c r="O50" s="16"/>
      <c r="P50" s="16"/>
      <c r="Q50" s="16"/>
      <c r="R50" s="16"/>
      <c r="S50" s="16"/>
      <c r="T50" s="16"/>
      <c r="U50" s="16"/>
      <c r="V50" s="16"/>
      <c r="W50" s="16"/>
      <c r="X50" s="16"/>
      <c r="Y50" s="16"/>
      <c r="Z50" s="16"/>
    </row>
    <row r="51" spans="1:26" ht="13.5">
      <c r="A51" s="17"/>
      <c r="B51" s="17"/>
      <c r="C51" s="17"/>
      <c r="D51" s="17"/>
      <c r="E51" s="17"/>
      <c r="F51" s="17"/>
      <c r="G51" s="17"/>
      <c r="H51" s="17"/>
      <c r="O51" s="16"/>
      <c r="P51" s="16"/>
      <c r="Q51" s="16"/>
      <c r="R51" s="16"/>
      <c r="S51" s="16"/>
      <c r="T51" s="16"/>
      <c r="U51" s="16"/>
      <c r="V51" s="16"/>
      <c r="W51" s="16"/>
      <c r="X51" s="16"/>
      <c r="Y51" s="16"/>
      <c r="Z51" s="16"/>
    </row>
    <row r="52" spans="1:26" ht="13.5">
      <c r="A52" s="17"/>
      <c r="B52" s="17"/>
      <c r="C52" s="17"/>
      <c r="D52" s="17"/>
      <c r="E52" s="17"/>
      <c r="F52" s="17"/>
      <c r="G52" s="17"/>
      <c r="H52" s="17"/>
      <c r="O52" s="16"/>
      <c r="P52" s="16"/>
      <c r="Q52" s="16"/>
      <c r="R52" s="16"/>
      <c r="S52" s="16"/>
      <c r="T52" s="16"/>
      <c r="U52" s="16"/>
      <c r="V52" s="16"/>
      <c r="W52" s="16"/>
      <c r="X52" s="16"/>
      <c r="Y52" s="16"/>
      <c r="Z52" s="16"/>
    </row>
    <row r="53" spans="1:26" ht="13.5">
      <c r="A53" s="17"/>
      <c r="B53" s="17"/>
      <c r="C53" s="17"/>
      <c r="D53" s="17"/>
      <c r="E53" s="17"/>
      <c r="F53" s="17"/>
      <c r="G53" s="17"/>
      <c r="H53" s="17"/>
      <c r="O53" s="16"/>
      <c r="P53" s="16"/>
      <c r="Q53" s="16"/>
      <c r="R53" s="16"/>
      <c r="S53" s="16"/>
      <c r="T53" s="16"/>
      <c r="U53" s="16"/>
      <c r="V53" s="16"/>
      <c r="W53" s="16"/>
      <c r="X53" s="16"/>
      <c r="Y53" s="16"/>
      <c r="Z53" s="16"/>
    </row>
    <row r="54" spans="1:26" ht="13.5">
      <c r="A54" s="17"/>
      <c r="B54" s="17"/>
      <c r="C54" s="17"/>
      <c r="D54" s="17"/>
      <c r="E54" s="17"/>
      <c r="F54" s="17"/>
      <c r="G54" s="17"/>
      <c r="H54" s="17"/>
      <c r="O54" s="16"/>
      <c r="P54" s="16"/>
      <c r="Q54" s="16"/>
      <c r="R54" s="16"/>
      <c r="S54" s="16"/>
      <c r="T54" s="16"/>
      <c r="U54" s="16"/>
      <c r="V54" s="16"/>
      <c r="W54" s="16"/>
      <c r="X54" s="16"/>
      <c r="Y54" s="16"/>
      <c r="Z54" s="16"/>
    </row>
    <row r="55" spans="1:26" ht="13.5">
      <c r="A55" s="17"/>
      <c r="B55" s="17"/>
      <c r="C55" s="17"/>
      <c r="D55" s="17"/>
      <c r="E55" s="17"/>
      <c r="F55" s="17"/>
      <c r="G55" s="17"/>
      <c r="H55" s="17"/>
      <c r="O55" s="16"/>
      <c r="P55" s="16"/>
      <c r="Q55" s="16"/>
      <c r="R55" s="16"/>
      <c r="S55" s="16"/>
      <c r="T55" s="16"/>
      <c r="U55" s="16"/>
      <c r="V55" s="16"/>
      <c r="W55" s="16"/>
      <c r="X55" s="16"/>
      <c r="Y55" s="16"/>
      <c r="Z55" s="16"/>
    </row>
    <row r="56" spans="1:26" ht="13.5">
      <c r="A56" s="17"/>
      <c r="B56" s="17"/>
      <c r="C56" s="17"/>
      <c r="D56" s="17"/>
      <c r="E56" s="17"/>
      <c r="F56" s="17"/>
      <c r="G56" s="17"/>
      <c r="H56" s="17"/>
      <c r="O56" s="16"/>
      <c r="P56" s="16"/>
      <c r="Q56" s="16"/>
      <c r="R56" s="16"/>
      <c r="S56" s="16"/>
      <c r="T56" s="16"/>
      <c r="U56" s="16"/>
      <c r="V56" s="16"/>
      <c r="W56" s="16"/>
      <c r="X56" s="16"/>
      <c r="Y56" s="16"/>
      <c r="Z56" s="16"/>
    </row>
    <row r="57" spans="1:26" ht="13.5">
      <c r="A57" s="17"/>
      <c r="B57" s="17"/>
      <c r="C57" s="17"/>
      <c r="D57" s="17"/>
      <c r="E57" s="17"/>
      <c r="F57" s="17"/>
      <c r="G57" s="17"/>
      <c r="H57" s="17"/>
      <c r="O57" s="16"/>
      <c r="P57" s="16"/>
      <c r="Q57" s="16"/>
      <c r="R57" s="16"/>
      <c r="S57" s="16"/>
      <c r="T57" s="16"/>
      <c r="U57" s="16"/>
      <c r="V57" s="16"/>
      <c r="W57" s="16"/>
      <c r="X57" s="16"/>
      <c r="Y57" s="16"/>
      <c r="Z57" s="16"/>
    </row>
    <row r="58" spans="1:26" ht="13.5">
      <c r="A58" s="17"/>
      <c r="B58" s="17"/>
      <c r="C58" s="17"/>
      <c r="D58" s="17"/>
      <c r="E58" s="17"/>
      <c r="F58" s="17"/>
      <c r="G58" s="17"/>
      <c r="H58" s="17"/>
      <c r="O58" s="16"/>
      <c r="P58" s="16"/>
      <c r="Q58" s="16"/>
      <c r="R58" s="16"/>
      <c r="S58" s="16"/>
      <c r="T58" s="16"/>
      <c r="U58" s="16"/>
      <c r="V58" s="16"/>
      <c r="W58" s="16"/>
      <c r="X58" s="16"/>
      <c r="Y58" s="16"/>
      <c r="Z58" s="16"/>
    </row>
    <row r="59" spans="1:26" ht="13.5">
      <c r="A59" s="17"/>
      <c r="B59" s="17"/>
      <c r="C59" s="17"/>
      <c r="D59" s="17"/>
      <c r="E59" s="17"/>
      <c r="F59" s="17"/>
      <c r="G59" s="17"/>
      <c r="H59" s="17"/>
      <c r="O59" s="16"/>
      <c r="P59" s="16"/>
      <c r="Q59" s="16"/>
      <c r="R59" s="16"/>
      <c r="S59" s="16"/>
      <c r="T59" s="16"/>
      <c r="U59" s="16"/>
      <c r="V59" s="16"/>
      <c r="W59" s="16"/>
      <c r="X59" s="16"/>
      <c r="Y59" s="16"/>
      <c r="Z59" s="16"/>
    </row>
    <row r="60" spans="1:26" ht="13.5">
      <c r="A60" s="17"/>
      <c r="B60" s="17"/>
      <c r="C60" s="17"/>
      <c r="D60" s="17"/>
      <c r="E60" s="17"/>
      <c r="F60" s="17"/>
      <c r="G60" s="17"/>
      <c r="H60" s="17"/>
      <c r="O60" s="16"/>
      <c r="P60" s="16"/>
      <c r="Q60" s="16"/>
      <c r="R60" s="16"/>
      <c r="S60" s="16"/>
      <c r="T60" s="16"/>
      <c r="U60" s="16"/>
      <c r="V60" s="16"/>
      <c r="W60" s="16"/>
      <c r="X60" s="16"/>
      <c r="Y60" s="16"/>
      <c r="Z60" s="16"/>
    </row>
    <row r="61" spans="1:26" ht="13.5">
      <c r="A61" s="16"/>
      <c r="B61" s="16"/>
      <c r="C61" s="16"/>
      <c r="D61" s="16"/>
      <c r="E61" s="16"/>
      <c r="F61" s="16"/>
      <c r="G61" s="16"/>
      <c r="H61" s="16"/>
      <c r="O61" s="16"/>
      <c r="P61" s="16"/>
      <c r="Q61" s="16"/>
      <c r="R61" s="16"/>
      <c r="S61" s="16"/>
      <c r="T61" s="16"/>
      <c r="U61" s="16"/>
      <c r="V61" s="16"/>
      <c r="W61" s="16"/>
      <c r="X61" s="16"/>
      <c r="Y61" s="16"/>
      <c r="Z61" s="16"/>
    </row>
    <row r="62" spans="1:26" ht="13.5">
      <c r="A62" s="16"/>
      <c r="B62" s="16"/>
      <c r="C62" s="16"/>
      <c r="D62" s="16"/>
      <c r="E62" s="16"/>
      <c r="F62" s="16"/>
      <c r="G62" s="16"/>
      <c r="H62" s="16"/>
      <c r="O62" s="16"/>
      <c r="P62" s="16"/>
      <c r="Q62" s="16"/>
      <c r="R62" s="16"/>
      <c r="S62" s="16"/>
      <c r="T62" s="16"/>
      <c r="U62" s="16"/>
      <c r="V62" s="16"/>
      <c r="W62" s="16"/>
      <c r="X62" s="16"/>
      <c r="Y62" s="16"/>
      <c r="Z62" s="16"/>
    </row>
    <row r="63" spans="1:26" ht="13.5">
      <c r="A63" s="16"/>
      <c r="B63" s="16"/>
      <c r="C63" s="16"/>
      <c r="D63" s="16"/>
      <c r="E63" s="16"/>
      <c r="F63" s="16"/>
      <c r="G63" s="16"/>
      <c r="H63" s="16"/>
      <c r="O63" s="16"/>
      <c r="P63" s="16"/>
      <c r="Q63" s="16"/>
      <c r="R63" s="16"/>
      <c r="S63" s="16"/>
      <c r="T63" s="16"/>
      <c r="U63" s="16"/>
      <c r="V63" s="16"/>
      <c r="W63" s="16"/>
      <c r="X63" s="16"/>
      <c r="Y63" s="16"/>
      <c r="Z63" s="16"/>
    </row>
    <row r="64" spans="1:26" ht="13.5">
      <c r="A64" s="16"/>
      <c r="B64" s="16"/>
      <c r="C64" s="16"/>
      <c r="D64" s="16"/>
      <c r="E64" s="16"/>
      <c r="F64" s="16"/>
      <c r="G64" s="16"/>
      <c r="H64" s="16"/>
      <c r="O64" s="16"/>
      <c r="P64" s="16"/>
      <c r="Q64" s="16"/>
      <c r="R64" s="16"/>
      <c r="S64" s="16"/>
      <c r="T64" s="16"/>
      <c r="U64" s="16"/>
      <c r="V64" s="16"/>
      <c r="W64" s="16"/>
      <c r="X64" s="16"/>
      <c r="Y64" s="16"/>
      <c r="Z64" s="16"/>
    </row>
    <row r="65" spans="1:26" ht="13.5">
      <c r="A65" s="16"/>
      <c r="B65" s="16"/>
      <c r="C65" s="16"/>
      <c r="D65" s="16"/>
      <c r="E65" s="16"/>
      <c r="F65" s="16"/>
      <c r="G65" s="16"/>
      <c r="H65" s="16"/>
      <c r="O65" s="16"/>
      <c r="P65" s="16"/>
      <c r="Q65" s="16"/>
      <c r="R65" s="16"/>
      <c r="S65" s="16"/>
      <c r="T65" s="16"/>
      <c r="U65" s="16"/>
      <c r="V65" s="16"/>
      <c r="W65" s="16"/>
      <c r="X65" s="16"/>
      <c r="Y65" s="16"/>
      <c r="Z65" s="16"/>
    </row>
    <row r="66" spans="1:26" ht="13.5">
      <c r="A66" s="16"/>
      <c r="B66" s="16"/>
      <c r="C66" s="16"/>
      <c r="D66" s="16"/>
      <c r="E66" s="16"/>
      <c r="F66" s="16"/>
      <c r="G66" s="16"/>
      <c r="H66" s="16"/>
      <c r="O66" s="16"/>
      <c r="P66" s="16"/>
      <c r="Q66" s="16"/>
      <c r="R66" s="16"/>
      <c r="S66" s="16"/>
      <c r="T66" s="16"/>
      <c r="U66" s="16"/>
      <c r="V66" s="16"/>
      <c r="W66" s="16"/>
      <c r="X66" s="16"/>
      <c r="Y66" s="16"/>
      <c r="Z66" s="16"/>
    </row>
    <row r="67" spans="1:26" ht="13.5">
      <c r="A67" s="16"/>
      <c r="B67" s="16"/>
      <c r="C67" s="16"/>
      <c r="D67" s="16"/>
      <c r="E67" s="16"/>
      <c r="F67" s="16"/>
      <c r="G67" s="16"/>
      <c r="H67" s="16"/>
      <c r="O67" s="16"/>
      <c r="P67" s="16"/>
      <c r="Q67" s="16"/>
      <c r="R67" s="16"/>
      <c r="S67" s="16"/>
      <c r="T67" s="16"/>
      <c r="U67" s="16"/>
      <c r="V67" s="16"/>
      <c r="W67" s="16"/>
      <c r="X67" s="16"/>
      <c r="Y67" s="16"/>
      <c r="Z67" s="16"/>
    </row>
    <row r="68" spans="1:26" ht="13.5">
      <c r="A68" s="16"/>
      <c r="B68" s="16"/>
      <c r="C68" s="16"/>
      <c r="D68" s="16"/>
      <c r="E68" s="16"/>
      <c r="F68" s="16"/>
      <c r="G68" s="16"/>
      <c r="H68" s="16"/>
      <c r="O68" s="16"/>
      <c r="P68" s="16"/>
      <c r="Q68" s="16"/>
      <c r="R68" s="16"/>
      <c r="S68" s="16"/>
      <c r="T68" s="16"/>
      <c r="U68" s="16"/>
      <c r="V68" s="16"/>
      <c r="W68" s="16"/>
      <c r="X68" s="16"/>
      <c r="Y68" s="16"/>
      <c r="Z68" s="16"/>
    </row>
    <row r="69" spans="1:26" ht="13.5">
      <c r="A69" s="16"/>
      <c r="B69" s="16"/>
      <c r="C69" s="16"/>
      <c r="D69" s="16"/>
      <c r="E69" s="16"/>
      <c r="F69" s="16"/>
      <c r="G69" s="16"/>
      <c r="H69" s="16"/>
      <c r="O69" s="16"/>
      <c r="P69" s="16"/>
      <c r="Q69" s="16"/>
      <c r="R69" s="16"/>
      <c r="S69" s="16"/>
      <c r="T69" s="16"/>
      <c r="U69" s="16"/>
      <c r="V69" s="16"/>
      <c r="W69" s="16"/>
      <c r="X69" s="16"/>
      <c r="Y69" s="16"/>
      <c r="Z69" s="16"/>
    </row>
    <row r="70" spans="1:26" ht="13.5">
      <c r="A70" s="16"/>
      <c r="B70" s="16"/>
      <c r="C70" s="16"/>
      <c r="D70" s="16"/>
      <c r="E70" s="16"/>
      <c r="F70" s="16"/>
      <c r="G70" s="16"/>
      <c r="H70" s="16"/>
      <c r="O70" s="16"/>
      <c r="P70" s="16"/>
      <c r="Q70" s="16"/>
      <c r="R70" s="16"/>
      <c r="S70" s="16"/>
      <c r="T70" s="16"/>
      <c r="U70" s="16"/>
      <c r="V70" s="16"/>
      <c r="W70" s="16"/>
      <c r="X70" s="16"/>
      <c r="Y70" s="16"/>
      <c r="Z70" s="16"/>
    </row>
    <row r="71" spans="1:26" ht="13.5">
      <c r="A71" s="16"/>
      <c r="B71" s="16"/>
      <c r="C71" s="16"/>
      <c r="D71" s="16"/>
      <c r="E71" s="16"/>
      <c r="F71" s="16"/>
      <c r="G71" s="16"/>
      <c r="H71" s="16"/>
      <c r="O71" s="16"/>
      <c r="P71" s="16"/>
      <c r="Q71" s="16"/>
      <c r="R71" s="16"/>
      <c r="S71" s="16"/>
      <c r="T71" s="16"/>
      <c r="U71" s="16"/>
      <c r="V71" s="16"/>
      <c r="W71" s="16"/>
      <c r="X71" s="16"/>
      <c r="Y71" s="16"/>
      <c r="Z71" s="16"/>
    </row>
    <row r="72" spans="1:26" ht="13.5">
      <c r="A72" s="16"/>
      <c r="B72" s="16"/>
      <c r="C72" s="16"/>
      <c r="D72" s="16"/>
      <c r="E72" s="16"/>
      <c r="F72" s="16"/>
      <c r="G72" s="16"/>
      <c r="H72" s="16"/>
      <c r="O72" s="16"/>
      <c r="P72" s="16"/>
      <c r="Q72" s="16"/>
      <c r="R72" s="16"/>
      <c r="S72" s="16"/>
      <c r="T72" s="16"/>
      <c r="U72" s="16"/>
      <c r="V72" s="16"/>
      <c r="W72" s="16"/>
      <c r="X72" s="16"/>
      <c r="Y72" s="16"/>
      <c r="Z72" s="16"/>
    </row>
    <row r="73" spans="1:26" ht="13.5">
      <c r="A73" s="16"/>
      <c r="B73" s="16"/>
      <c r="C73" s="16"/>
      <c r="D73" s="16"/>
      <c r="E73" s="16"/>
      <c r="F73" s="16"/>
      <c r="G73" s="16"/>
      <c r="H73" s="16"/>
      <c r="O73" s="16"/>
      <c r="P73" s="16"/>
      <c r="Q73" s="16"/>
      <c r="R73" s="16"/>
      <c r="S73" s="16"/>
      <c r="T73" s="16"/>
      <c r="U73" s="16"/>
      <c r="V73" s="16"/>
      <c r="W73" s="16"/>
      <c r="X73" s="16"/>
      <c r="Y73" s="16"/>
      <c r="Z73" s="16"/>
    </row>
    <row r="74" spans="1:26" ht="13.5">
      <c r="A74" s="16"/>
      <c r="B74" s="16"/>
      <c r="C74" s="16"/>
      <c r="D74" s="16"/>
      <c r="E74" s="16"/>
      <c r="F74" s="16"/>
      <c r="G74" s="16"/>
      <c r="H74" s="16"/>
      <c r="O74" s="16"/>
      <c r="P74" s="16"/>
      <c r="Q74" s="16"/>
      <c r="R74" s="16"/>
      <c r="S74" s="16"/>
      <c r="T74" s="16"/>
      <c r="U74" s="16"/>
      <c r="V74" s="16"/>
      <c r="W74" s="16"/>
      <c r="X74" s="16"/>
      <c r="Y74" s="16"/>
      <c r="Z74" s="16"/>
    </row>
    <row r="75" spans="1:26" ht="13.5">
      <c r="A75" s="16"/>
      <c r="B75" s="16"/>
      <c r="C75" s="16"/>
      <c r="D75" s="16"/>
      <c r="E75" s="16"/>
      <c r="F75" s="16"/>
      <c r="G75" s="16"/>
      <c r="H75" s="16"/>
      <c r="O75" s="16"/>
      <c r="P75" s="16"/>
      <c r="Q75" s="16"/>
      <c r="R75" s="16"/>
      <c r="S75" s="16"/>
      <c r="T75" s="16"/>
      <c r="U75" s="16"/>
      <c r="V75" s="16"/>
      <c r="W75" s="16"/>
      <c r="X75" s="16"/>
      <c r="Y75" s="16"/>
      <c r="Z75" s="16"/>
    </row>
    <row r="76" spans="1:26" ht="13.5">
      <c r="A76" s="16"/>
      <c r="B76" s="16"/>
      <c r="C76" s="16"/>
      <c r="D76" s="16"/>
      <c r="E76" s="16"/>
      <c r="F76" s="16"/>
      <c r="G76" s="16"/>
      <c r="H76" s="16"/>
      <c r="O76" s="16"/>
      <c r="P76" s="16"/>
      <c r="Q76" s="16"/>
      <c r="R76" s="16"/>
      <c r="S76" s="16"/>
      <c r="T76" s="16"/>
      <c r="U76" s="16"/>
      <c r="V76" s="16"/>
      <c r="W76" s="16"/>
      <c r="X76" s="16"/>
      <c r="Y76" s="16"/>
      <c r="Z76" s="16"/>
    </row>
    <row r="77" spans="1:26" ht="13.5">
      <c r="A77" s="16"/>
      <c r="B77" s="16"/>
      <c r="C77" s="16"/>
      <c r="D77" s="16"/>
      <c r="E77" s="16"/>
      <c r="F77" s="16"/>
      <c r="G77" s="16"/>
      <c r="H77" s="16"/>
      <c r="O77" s="16"/>
      <c r="P77" s="16"/>
      <c r="Q77" s="16"/>
      <c r="R77" s="16"/>
      <c r="S77" s="16"/>
      <c r="T77" s="16"/>
      <c r="U77" s="16"/>
      <c r="V77" s="16"/>
      <c r="W77" s="16"/>
      <c r="X77" s="16"/>
      <c r="Y77" s="16"/>
      <c r="Z77" s="16"/>
    </row>
    <row r="78" spans="1:26" ht="13.5">
      <c r="A78" s="16"/>
      <c r="B78" s="16"/>
      <c r="C78" s="16"/>
      <c r="D78" s="16"/>
      <c r="E78" s="16"/>
      <c r="F78" s="16"/>
      <c r="G78" s="16"/>
      <c r="H78" s="16"/>
      <c r="O78" s="16"/>
      <c r="P78" s="16"/>
      <c r="Q78" s="16"/>
      <c r="R78" s="16"/>
      <c r="S78" s="16"/>
      <c r="T78" s="16"/>
      <c r="U78" s="16"/>
      <c r="V78" s="16"/>
      <c r="W78" s="16"/>
      <c r="X78" s="16"/>
      <c r="Y78" s="16"/>
      <c r="Z78" s="16"/>
    </row>
    <row r="79" spans="1:26" ht="13.5">
      <c r="A79" s="16"/>
      <c r="B79" s="16"/>
      <c r="C79" s="16"/>
      <c r="D79" s="16"/>
      <c r="E79" s="16"/>
      <c r="F79" s="16"/>
      <c r="G79" s="16"/>
      <c r="H79" s="16"/>
      <c r="O79" s="16"/>
      <c r="P79" s="16"/>
      <c r="Q79" s="16"/>
      <c r="R79" s="16"/>
      <c r="S79" s="16"/>
      <c r="T79" s="16"/>
      <c r="U79" s="16"/>
      <c r="V79" s="16"/>
      <c r="W79" s="16"/>
      <c r="X79" s="16"/>
      <c r="Y79" s="16"/>
      <c r="Z79" s="16"/>
    </row>
    <row r="80" spans="1:26" ht="13.5">
      <c r="A80" s="16"/>
      <c r="B80" s="16"/>
      <c r="C80" s="16"/>
      <c r="D80" s="16"/>
      <c r="E80" s="16"/>
      <c r="F80" s="16"/>
      <c r="G80" s="16"/>
      <c r="H80" s="16"/>
      <c r="O80" s="16"/>
      <c r="P80" s="16"/>
      <c r="Q80" s="16"/>
      <c r="R80" s="16"/>
      <c r="S80" s="16"/>
      <c r="T80" s="16"/>
      <c r="U80" s="16"/>
      <c r="V80" s="16"/>
      <c r="W80" s="16"/>
      <c r="X80" s="16"/>
      <c r="Y80" s="16"/>
      <c r="Z80" s="16"/>
    </row>
    <row r="81" spans="1:26" ht="13.5">
      <c r="A81" s="16"/>
      <c r="B81" s="16"/>
      <c r="C81" s="16"/>
      <c r="D81" s="16"/>
      <c r="E81" s="16"/>
      <c r="F81" s="16"/>
      <c r="G81" s="16"/>
      <c r="H81" s="16"/>
      <c r="O81" s="16"/>
      <c r="P81" s="16"/>
      <c r="Q81" s="16"/>
      <c r="R81" s="16"/>
      <c r="S81" s="16"/>
      <c r="T81" s="16"/>
      <c r="U81" s="16"/>
      <c r="V81" s="16"/>
      <c r="W81" s="16"/>
      <c r="X81" s="16"/>
      <c r="Y81" s="16"/>
      <c r="Z81" s="16"/>
    </row>
    <row r="82" spans="1:26" ht="13.5">
      <c r="A82" s="16"/>
      <c r="B82" s="16"/>
      <c r="C82" s="16"/>
      <c r="D82" s="16"/>
      <c r="E82" s="16"/>
      <c r="F82" s="16"/>
      <c r="G82" s="16"/>
      <c r="H82" s="16"/>
      <c r="O82" s="16"/>
      <c r="P82" s="16"/>
      <c r="Q82" s="16"/>
      <c r="R82" s="16"/>
      <c r="S82" s="16"/>
      <c r="T82" s="16"/>
      <c r="U82" s="16"/>
      <c r="V82" s="16"/>
      <c r="W82" s="16"/>
      <c r="X82" s="16"/>
      <c r="Y82" s="16"/>
      <c r="Z82" s="16"/>
    </row>
    <row r="83" spans="1:26" ht="13.5">
      <c r="A83" s="16"/>
      <c r="B83" s="16"/>
      <c r="C83" s="16"/>
      <c r="D83" s="16"/>
      <c r="E83" s="16"/>
      <c r="F83" s="16"/>
      <c r="G83" s="16"/>
      <c r="H83" s="16"/>
      <c r="O83" s="16"/>
      <c r="P83" s="16"/>
      <c r="Q83" s="16"/>
      <c r="R83" s="16"/>
      <c r="S83" s="16"/>
      <c r="T83" s="16"/>
      <c r="U83" s="16"/>
      <c r="V83" s="16"/>
      <c r="W83" s="16"/>
      <c r="X83" s="16"/>
      <c r="Y83" s="16"/>
      <c r="Z83" s="16"/>
    </row>
    <row r="84" spans="1:26" ht="13.5">
      <c r="A84" s="16"/>
      <c r="B84" s="16"/>
      <c r="C84" s="16"/>
      <c r="D84" s="16"/>
      <c r="E84" s="16"/>
      <c r="F84" s="16"/>
      <c r="G84" s="16"/>
      <c r="H84" s="16"/>
      <c r="O84" s="16"/>
      <c r="P84" s="16"/>
      <c r="Q84" s="16"/>
      <c r="R84" s="16"/>
      <c r="S84" s="16"/>
      <c r="T84" s="16"/>
      <c r="U84" s="16"/>
      <c r="V84" s="16"/>
      <c r="W84" s="16"/>
      <c r="X84" s="16"/>
      <c r="Y84" s="16"/>
      <c r="Z84" s="16"/>
    </row>
    <row r="85" spans="1:26" ht="13.5">
      <c r="A85" s="16"/>
      <c r="B85" s="16"/>
      <c r="C85" s="16"/>
      <c r="D85" s="16"/>
      <c r="E85" s="16"/>
      <c r="F85" s="16"/>
      <c r="G85" s="16"/>
      <c r="H85" s="16"/>
      <c r="O85" s="16"/>
      <c r="P85" s="16"/>
      <c r="Q85" s="16"/>
      <c r="R85" s="16"/>
      <c r="S85" s="16"/>
      <c r="T85" s="16"/>
      <c r="U85" s="16"/>
      <c r="V85" s="16"/>
      <c r="W85" s="16"/>
      <c r="X85" s="16"/>
      <c r="Y85" s="16"/>
      <c r="Z85" s="16"/>
    </row>
    <row r="86" spans="1:26" ht="13.5">
      <c r="A86" s="16"/>
      <c r="B86" s="16"/>
      <c r="C86" s="16"/>
      <c r="D86" s="16"/>
      <c r="E86" s="16"/>
      <c r="F86" s="16"/>
      <c r="G86" s="16"/>
      <c r="H86" s="16"/>
      <c r="O86" s="16"/>
      <c r="P86" s="16"/>
      <c r="Q86" s="16"/>
      <c r="R86" s="16"/>
      <c r="S86" s="16"/>
      <c r="T86" s="16"/>
      <c r="U86" s="16"/>
      <c r="V86" s="16"/>
      <c r="W86" s="16"/>
      <c r="X86" s="16"/>
      <c r="Y86" s="16"/>
      <c r="Z86" s="16"/>
    </row>
    <row r="87" spans="1:26" ht="13.5">
      <c r="A87" s="16"/>
      <c r="B87" s="16"/>
      <c r="C87" s="16"/>
      <c r="D87" s="16"/>
      <c r="E87" s="16"/>
      <c r="F87" s="16"/>
      <c r="G87" s="16"/>
      <c r="H87" s="16"/>
      <c r="O87" s="16"/>
      <c r="P87" s="16"/>
      <c r="Q87" s="16"/>
      <c r="R87" s="16"/>
      <c r="S87" s="16"/>
      <c r="T87" s="16"/>
      <c r="U87" s="16"/>
      <c r="V87" s="16"/>
      <c r="W87" s="16"/>
      <c r="X87" s="16"/>
      <c r="Y87" s="16"/>
      <c r="Z87" s="16"/>
    </row>
    <row r="88" spans="1:26" ht="13.5">
      <c r="A88" s="16"/>
      <c r="B88" s="16"/>
      <c r="C88" s="16"/>
      <c r="D88" s="16"/>
      <c r="E88" s="16"/>
      <c r="F88" s="16"/>
      <c r="G88" s="16"/>
      <c r="H88" s="16"/>
      <c r="O88" s="16"/>
      <c r="P88" s="16"/>
      <c r="Q88" s="16"/>
      <c r="R88" s="16"/>
      <c r="S88" s="16"/>
      <c r="T88" s="16"/>
      <c r="U88" s="16"/>
      <c r="V88" s="16"/>
      <c r="W88" s="16"/>
      <c r="X88" s="16"/>
      <c r="Y88" s="16"/>
      <c r="Z88" s="16"/>
    </row>
    <row r="89" spans="1:26" ht="13.5">
      <c r="A89" s="16"/>
      <c r="B89" s="16"/>
      <c r="C89" s="16"/>
      <c r="D89" s="16"/>
      <c r="E89" s="16"/>
      <c r="F89" s="16"/>
      <c r="G89" s="16"/>
      <c r="H89" s="16"/>
      <c r="O89" s="16"/>
      <c r="P89" s="16"/>
      <c r="Q89" s="16"/>
      <c r="R89" s="16"/>
      <c r="S89" s="16"/>
      <c r="T89" s="16"/>
      <c r="U89" s="16"/>
      <c r="V89" s="16"/>
      <c r="W89" s="16"/>
      <c r="X89" s="16"/>
      <c r="Y89" s="16"/>
      <c r="Z89" s="16"/>
    </row>
    <row r="90" spans="1:26" ht="13.5">
      <c r="A90" s="16"/>
      <c r="B90" s="16"/>
      <c r="C90" s="16"/>
      <c r="D90" s="16"/>
      <c r="E90" s="16"/>
      <c r="F90" s="16"/>
      <c r="G90" s="16"/>
      <c r="H90" s="16"/>
      <c r="O90" s="16"/>
      <c r="P90" s="16"/>
      <c r="Q90" s="16"/>
      <c r="R90" s="16"/>
      <c r="S90" s="16"/>
      <c r="T90" s="16"/>
      <c r="U90" s="16"/>
      <c r="V90" s="16"/>
      <c r="W90" s="16"/>
      <c r="X90" s="16"/>
      <c r="Y90" s="16"/>
      <c r="Z90" s="16"/>
    </row>
    <row r="91" spans="1:26" ht="13.5">
      <c r="A91" s="16"/>
      <c r="B91" s="16"/>
      <c r="C91" s="16"/>
      <c r="D91" s="16"/>
      <c r="E91" s="16"/>
      <c r="F91" s="16"/>
      <c r="G91" s="16"/>
      <c r="H91" s="16"/>
      <c r="O91" s="16"/>
      <c r="P91" s="16"/>
      <c r="Q91" s="16"/>
      <c r="R91" s="16"/>
      <c r="S91" s="16"/>
      <c r="T91" s="16"/>
      <c r="U91" s="16"/>
      <c r="V91" s="16"/>
      <c r="W91" s="16"/>
      <c r="X91" s="16"/>
      <c r="Y91" s="16"/>
      <c r="Z91" s="16"/>
    </row>
    <row r="92" spans="1:26" ht="13.5">
      <c r="A92" s="16"/>
      <c r="B92" s="16"/>
      <c r="C92" s="16"/>
      <c r="D92" s="16"/>
      <c r="E92" s="16"/>
      <c r="F92" s="16"/>
      <c r="G92" s="16"/>
      <c r="H92" s="16"/>
      <c r="O92" s="16"/>
      <c r="P92" s="16"/>
      <c r="Q92" s="16"/>
      <c r="R92" s="16"/>
      <c r="S92" s="16"/>
      <c r="T92" s="16"/>
      <c r="U92" s="16"/>
      <c r="V92" s="16"/>
      <c r="W92" s="16"/>
      <c r="X92" s="16"/>
      <c r="Y92" s="16"/>
      <c r="Z92" s="16"/>
    </row>
    <row r="93" spans="1:26" ht="13.5">
      <c r="A93" s="16"/>
      <c r="B93" s="16"/>
      <c r="C93" s="16"/>
      <c r="D93" s="16"/>
      <c r="E93" s="16"/>
      <c r="F93" s="16"/>
      <c r="G93" s="16"/>
      <c r="H93" s="16"/>
      <c r="O93" s="16"/>
      <c r="P93" s="16"/>
      <c r="Q93" s="16"/>
      <c r="R93" s="16"/>
      <c r="S93" s="16"/>
      <c r="T93" s="16"/>
      <c r="U93" s="16"/>
      <c r="V93" s="16"/>
      <c r="W93" s="16"/>
      <c r="X93" s="16"/>
      <c r="Y93" s="16"/>
      <c r="Z93" s="16"/>
    </row>
    <row r="94" spans="1:26" ht="13.5">
      <c r="A94" s="16"/>
      <c r="B94" s="16"/>
      <c r="C94" s="16"/>
      <c r="D94" s="16"/>
      <c r="E94" s="16"/>
      <c r="F94" s="16"/>
      <c r="G94" s="16"/>
      <c r="H94" s="16"/>
      <c r="O94" s="16"/>
      <c r="P94" s="16"/>
      <c r="Q94" s="16"/>
      <c r="R94" s="16"/>
      <c r="S94" s="16"/>
      <c r="T94" s="16"/>
      <c r="U94" s="16"/>
      <c r="V94" s="16"/>
      <c r="W94" s="16"/>
      <c r="X94" s="16"/>
      <c r="Y94" s="16"/>
      <c r="Z94" s="16"/>
    </row>
    <row r="95" spans="1:26" ht="13.5">
      <c r="A95" s="16"/>
      <c r="B95" s="16"/>
      <c r="C95" s="16"/>
      <c r="D95" s="16"/>
      <c r="E95" s="16"/>
      <c r="F95" s="16"/>
      <c r="G95" s="16"/>
      <c r="H95" s="16"/>
      <c r="O95" s="16"/>
      <c r="P95" s="16"/>
      <c r="Q95" s="16"/>
      <c r="R95" s="16"/>
      <c r="S95" s="16"/>
      <c r="T95" s="16"/>
      <c r="U95" s="16"/>
      <c r="V95" s="16"/>
      <c r="W95" s="16"/>
      <c r="X95" s="16"/>
      <c r="Y95" s="16"/>
      <c r="Z95" s="16"/>
    </row>
    <row r="96" spans="1:26" ht="13.5">
      <c r="A96" s="16"/>
      <c r="B96" s="16"/>
      <c r="C96" s="16"/>
      <c r="D96" s="16"/>
      <c r="E96" s="16"/>
      <c r="F96" s="16"/>
      <c r="G96" s="16"/>
      <c r="H96" s="16"/>
      <c r="O96" s="16"/>
      <c r="P96" s="16"/>
      <c r="Q96" s="16"/>
      <c r="R96" s="16"/>
      <c r="S96" s="16"/>
      <c r="T96" s="16"/>
      <c r="U96" s="16"/>
      <c r="V96" s="16"/>
      <c r="W96" s="16"/>
      <c r="X96" s="16"/>
      <c r="Y96" s="16"/>
      <c r="Z96" s="16"/>
    </row>
    <row r="97" spans="1:26" ht="13.5">
      <c r="A97" s="16"/>
      <c r="B97" s="16"/>
      <c r="C97" s="16"/>
      <c r="D97" s="16"/>
      <c r="E97" s="16"/>
      <c r="F97" s="16"/>
      <c r="G97" s="16"/>
      <c r="H97" s="16"/>
      <c r="O97" s="16"/>
      <c r="P97" s="16"/>
      <c r="Q97" s="16"/>
      <c r="R97" s="16"/>
      <c r="S97" s="16"/>
      <c r="T97" s="16"/>
      <c r="U97" s="16"/>
      <c r="V97" s="16"/>
      <c r="W97" s="16"/>
      <c r="X97" s="16"/>
      <c r="Y97" s="16"/>
      <c r="Z97" s="16"/>
    </row>
    <row r="98" spans="1:26" ht="13.5">
      <c r="A98" s="16"/>
      <c r="B98" s="16"/>
      <c r="C98" s="16"/>
      <c r="D98" s="16"/>
      <c r="E98" s="16"/>
      <c r="F98" s="16"/>
      <c r="G98" s="16"/>
      <c r="H98" s="16"/>
      <c r="O98" s="16"/>
      <c r="P98" s="16"/>
      <c r="Q98" s="16"/>
      <c r="R98" s="16"/>
      <c r="S98" s="16"/>
      <c r="T98" s="16"/>
      <c r="U98" s="16"/>
      <c r="V98" s="16"/>
      <c r="W98" s="16"/>
      <c r="X98" s="16"/>
      <c r="Y98" s="16"/>
      <c r="Z98" s="16"/>
    </row>
    <row r="99" spans="1:26" ht="13.5">
      <c r="A99" s="16"/>
      <c r="B99" s="16"/>
      <c r="C99" s="16"/>
      <c r="D99" s="16"/>
      <c r="E99" s="16"/>
      <c r="F99" s="16"/>
      <c r="G99" s="16"/>
      <c r="H99" s="16"/>
      <c r="O99" s="16"/>
      <c r="P99" s="16"/>
      <c r="Q99" s="16"/>
      <c r="R99" s="16"/>
      <c r="S99" s="16"/>
      <c r="T99" s="16"/>
      <c r="U99" s="16"/>
      <c r="V99" s="16"/>
      <c r="W99" s="16"/>
      <c r="X99" s="16"/>
      <c r="Y99" s="16"/>
      <c r="Z99" s="16"/>
    </row>
    <row r="100" spans="1:26" ht="13.5">
      <c r="A100" s="16"/>
      <c r="B100" s="16"/>
      <c r="C100" s="16"/>
      <c r="D100" s="16"/>
      <c r="E100" s="16"/>
      <c r="F100" s="16"/>
      <c r="G100" s="16"/>
      <c r="H100" s="16"/>
      <c r="O100" s="16"/>
      <c r="P100" s="16"/>
      <c r="Q100" s="16"/>
      <c r="R100" s="16"/>
      <c r="S100" s="16"/>
      <c r="T100" s="16"/>
      <c r="U100" s="16"/>
      <c r="V100" s="16"/>
      <c r="W100" s="16"/>
      <c r="X100" s="16"/>
      <c r="Y100" s="16"/>
      <c r="Z100" s="16"/>
    </row>
  </sheetData>
  <sheetProtection algorithmName="SHA-512" hashValue="xH++rNzqUXHq4pjY8amluGmmQtqHBg0mIsKYTzHUHfXSFOlQKP/MvM/vy5xLrfRi6myaSXb0OvDU90CWzRxNWQ==" saltValue="PCNlHlLWpeD7PTXMgLjeWA==" spinCount="100000" sheet="1" formatCells="0" formatColumns="0" formatRows="0" insertColumns="0" insertRows="0" insertHyperlinks="0" deleteColumns="0" deleteRows="0" selectLockedCells="1" sort="0" autoFilter="0" pivotTables="0"/>
  <protectedRanges>
    <protectedRange sqref="D29" name="範囲2"/>
    <protectedRange sqref="B11 D12 D16 E11 G11 B17 D18 E17 G17 B23 D24 E23 G23 D22 D28" name="範囲2_1"/>
    <protectedRange sqref="C8" name="範囲1_1_1"/>
  </protectedRanges>
  <mergeCells count="20">
    <mergeCell ref="J17:J22"/>
    <mergeCell ref="B11:C16"/>
    <mergeCell ref="E11:E16"/>
    <mergeCell ref="F11:F16"/>
    <mergeCell ref="G11:G16"/>
    <mergeCell ref="J11:J16"/>
    <mergeCell ref="B17:C22"/>
    <mergeCell ref="E17:E22"/>
    <mergeCell ref="F17:F22"/>
    <mergeCell ref="G17:G22"/>
    <mergeCell ref="B5:G5"/>
    <mergeCell ref="B6:G6"/>
    <mergeCell ref="C8:D8"/>
    <mergeCell ref="B10:C10"/>
    <mergeCell ref="E10:F10"/>
    <mergeCell ref="B23:C28"/>
    <mergeCell ref="E23:E28"/>
    <mergeCell ref="F23:F28"/>
    <mergeCell ref="G23:G28"/>
    <mergeCell ref="J23:J28"/>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Q55"/>
  <sheetViews>
    <sheetView topLeftCell="B1" workbookViewId="0">
      <selection activeCell="D15" sqref="D15:F15"/>
    </sheetView>
  </sheetViews>
  <sheetFormatPr defaultRowHeight="18.75"/>
  <cols>
    <col min="1" max="1" width="2.625" style="88" customWidth="1"/>
    <col min="2" max="15" width="8.875" style="88"/>
  </cols>
  <sheetData>
    <row r="1" spans="2:17">
      <c r="B1" s="1551" t="s">
        <v>267</v>
      </c>
      <c r="C1" s="1551"/>
      <c r="D1" s="1551"/>
      <c r="E1" s="1551"/>
      <c r="F1" s="1551"/>
      <c r="G1" s="1551"/>
      <c r="H1" s="1551"/>
      <c r="I1" s="1551"/>
      <c r="J1" s="1551"/>
      <c r="K1" s="1551"/>
      <c r="L1" s="1551"/>
      <c r="M1" s="1551"/>
      <c r="N1" s="1551"/>
      <c r="O1" s="1551"/>
    </row>
    <row r="2" spans="2:17">
      <c r="B2" s="1551"/>
      <c r="C2" s="1551"/>
      <c r="D2" s="1551"/>
      <c r="E2" s="1551"/>
      <c r="F2" s="1551"/>
      <c r="G2" s="1551"/>
      <c r="H2" s="1551"/>
      <c r="I2" s="1551"/>
      <c r="J2" s="1551"/>
      <c r="K2" s="1551"/>
      <c r="L2" s="1551"/>
      <c r="M2" s="1551"/>
      <c r="N2" s="1551"/>
      <c r="O2" s="1551"/>
    </row>
    <row r="3" spans="2:17">
      <c r="B3" s="1551"/>
      <c r="C3" s="1551"/>
      <c r="D3" s="1551"/>
      <c r="E3" s="1551"/>
      <c r="F3" s="1551"/>
      <c r="G3" s="1551"/>
      <c r="H3" s="1551"/>
      <c r="I3" s="1551"/>
      <c r="J3" s="1551"/>
      <c r="K3" s="1551"/>
      <c r="L3" s="1551"/>
      <c r="M3" s="1551"/>
      <c r="N3" s="1551"/>
      <c r="O3" s="1551"/>
    </row>
    <row r="4" spans="2:17">
      <c r="B4" s="1551"/>
      <c r="C4" s="1551"/>
      <c r="D4" s="1551"/>
      <c r="E4" s="1551"/>
      <c r="F4" s="1551"/>
      <c r="G4" s="1551"/>
      <c r="H4" s="1551"/>
      <c r="I4" s="1551"/>
      <c r="J4" s="1551"/>
      <c r="K4" s="1551"/>
      <c r="L4" s="1551"/>
      <c r="M4" s="1551"/>
      <c r="N4" s="1551"/>
      <c r="O4" s="1551"/>
    </row>
    <row r="5" spans="2:17" ht="18.75" customHeight="1">
      <c r="B5" s="1552" t="s">
        <v>287</v>
      </c>
      <c r="C5" s="1552"/>
      <c r="D5" s="1552"/>
      <c r="E5" s="1552"/>
      <c r="F5" s="1552"/>
      <c r="G5" s="1552"/>
      <c r="H5" s="1552"/>
      <c r="I5" s="1552"/>
      <c r="J5" s="1552"/>
      <c r="K5" s="1552"/>
      <c r="L5" s="1552"/>
      <c r="M5" s="1552"/>
      <c r="N5" s="1552"/>
      <c r="O5" s="1552"/>
    </row>
    <row r="6" spans="2:17" ht="18.75" customHeight="1">
      <c r="B6" s="1552"/>
      <c r="C6" s="1552"/>
      <c r="D6" s="1552"/>
      <c r="E6" s="1552"/>
      <c r="F6" s="1552"/>
      <c r="G6" s="1552"/>
      <c r="H6" s="1552"/>
      <c r="I6" s="1552"/>
      <c r="J6" s="1552"/>
      <c r="K6" s="1552"/>
      <c r="L6" s="1552"/>
      <c r="M6" s="1552"/>
      <c r="N6" s="1552"/>
      <c r="O6" s="1552"/>
    </row>
    <row r="7" spans="2:17" ht="18.75" customHeight="1">
      <c r="B7" s="1552"/>
      <c r="C7" s="1552"/>
      <c r="D7" s="1552"/>
      <c r="E7" s="1552"/>
      <c r="F7" s="1552"/>
      <c r="G7" s="1552"/>
      <c r="H7" s="1552"/>
      <c r="I7" s="1552"/>
      <c r="J7" s="1552"/>
      <c r="K7" s="1552"/>
      <c r="L7" s="1552"/>
      <c r="M7" s="1552"/>
      <c r="N7" s="1552"/>
      <c r="O7" s="1552"/>
    </row>
    <row r="8" spans="2:17">
      <c r="B8" s="89"/>
      <c r="C8" s="89"/>
      <c r="D8" s="89"/>
      <c r="E8" s="89"/>
      <c r="F8" s="89"/>
      <c r="G8" s="89"/>
      <c r="H8" s="89"/>
      <c r="I8" s="89"/>
      <c r="J8" s="89"/>
      <c r="K8" s="89"/>
      <c r="L8" s="89"/>
      <c r="M8" s="89"/>
      <c r="N8" s="89"/>
      <c r="O8" s="89"/>
    </row>
    <row r="9" spans="2:17">
      <c r="Q9" s="13"/>
    </row>
    <row r="10" spans="2:17" ht="19.5" thickBot="1">
      <c r="B10" s="90" t="s">
        <v>121</v>
      </c>
      <c r="C10" s="90"/>
      <c r="D10" s="90"/>
    </row>
    <row r="11" spans="2:17" ht="19.5" thickBot="1">
      <c r="B11" s="1553" t="s">
        <v>111</v>
      </c>
      <c r="C11" s="1541"/>
      <c r="D11" s="1541"/>
      <c r="E11" s="1541"/>
      <c r="F11" s="1541"/>
      <c r="G11" s="1541"/>
      <c r="H11" s="1541"/>
      <c r="I11" s="1541"/>
      <c r="J11" s="1541"/>
      <c r="K11" s="1541"/>
      <c r="L11" s="1541"/>
      <c r="M11" s="1541"/>
      <c r="N11" s="1541"/>
      <c r="O11" s="1542"/>
    </row>
    <row r="12" spans="2:17" ht="5.0999999999999996" customHeight="1">
      <c r="B12" s="90"/>
      <c r="C12" s="90"/>
      <c r="D12" s="90"/>
      <c r="L12" s="90"/>
      <c r="M12" s="90"/>
      <c r="N12" s="90"/>
      <c r="O12" s="90"/>
    </row>
    <row r="13" spans="2:17">
      <c r="B13" s="91"/>
      <c r="C13" s="92" t="s">
        <v>112</v>
      </c>
      <c r="D13" s="93"/>
      <c r="E13" s="91"/>
      <c r="F13" s="94" t="s">
        <v>110</v>
      </c>
      <c r="G13" s="95"/>
      <c r="H13" s="108"/>
      <c r="I13" s="1543" t="s">
        <v>109</v>
      </c>
      <c r="J13" s="1543"/>
      <c r="K13" s="1544"/>
      <c r="L13" s="91"/>
      <c r="M13" s="1543" t="s">
        <v>108</v>
      </c>
      <c r="N13" s="1543"/>
      <c r="O13" s="1544"/>
      <c r="P13" s="1"/>
    </row>
    <row r="14" spans="2:17">
      <c r="B14" s="107"/>
      <c r="C14" s="1549" t="s">
        <v>113</v>
      </c>
      <c r="D14" s="1549"/>
      <c r="E14" s="1549"/>
      <c r="F14" s="1549"/>
      <c r="G14" s="1550"/>
      <c r="H14" s="109"/>
      <c r="I14" s="1543" t="s">
        <v>107</v>
      </c>
      <c r="J14" s="1543"/>
      <c r="K14" s="1543"/>
      <c r="L14" s="1543"/>
      <c r="M14" s="1543"/>
      <c r="N14" s="1543"/>
      <c r="O14" s="1544"/>
      <c r="P14" s="1"/>
    </row>
    <row r="15" spans="2:17">
      <c r="B15" s="91"/>
      <c r="C15" s="94" t="s">
        <v>106</v>
      </c>
      <c r="D15" s="1548"/>
      <c r="E15" s="1548"/>
      <c r="F15" s="1548"/>
      <c r="G15" s="96" t="s">
        <v>114</v>
      </c>
      <c r="H15" s="94"/>
      <c r="I15" s="94"/>
      <c r="J15" s="94"/>
      <c r="K15" s="94"/>
      <c r="L15" s="94"/>
      <c r="M15" s="94"/>
      <c r="N15" s="94"/>
      <c r="O15" s="95"/>
    </row>
    <row r="16" spans="2:17" ht="19.5" thickBot="1">
      <c r="M16" s="90"/>
      <c r="N16" s="90"/>
      <c r="O16" s="90"/>
    </row>
    <row r="17" spans="1:16" ht="19.5" thickBot="1">
      <c r="A17" s="97"/>
      <c r="B17" s="1541" t="s">
        <v>279</v>
      </c>
      <c r="C17" s="1541"/>
      <c r="D17" s="1541"/>
      <c r="E17" s="1541"/>
      <c r="F17" s="1541"/>
      <c r="G17" s="1541"/>
      <c r="H17" s="1541"/>
      <c r="I17" s="1541"/>
      <c r="J17" s="1541"/>
      <c r="K17" s="1541"/>
      <c r="L17" s="1541"/>
      <c r="M17" s="1541"/>
      <c r="N17" s="1541"/>
      <c r="O17" s="1542"/>
      <c r="P17" s="11"/>
    </row>
    <row r="18" spans="1:16" ht="5.0999999999999996" customHeight="1">
      <c r="B18" s="98"/>
      <c r="C18" s="98"/>
      <c r="D18" s="98"/>
      <c r="E18" s="98"/>
      <c r="F18" s="98"/>
      <c r="G18" s="98"/>
      <c r="H18" s="98"/>
      <c r="I18" s="98"/>
      <c r="J18" s="98"/>
      <c r="K18" s="98"/>
      <c r="L18" s="98"/>
      <c r="M18" s="98"/>
      <c r="N18" s="98"/>
      <c r="O18" s="98"/>
      <c r="P18" s="1"/>
    </row>
    <row r="19" spans="1:16">
      <c r="B19" s="91"/>
      <c r="C19" s="92" t="s">
        <v>188</v>
      </c>
      <c r="D19" s="92"/>
      <c r="E19" s="92"/>
      <c r="F19" s="92"/>
      <c r="G19" s="92"/>
      <c r="H19" s="1535"/>
      <c r="I19" s="1535"/>
      <c r="J19" s="1535"/>
      <c r="K19" s="1535"/>
      <c r="L19" s="1535"/>
      <c r="M19" s="1535"/>
      <c r="N19" s="1535"/>
      <c r="O19" s="96" t="s">
        <v>105</v>
      </c>
    </row>
    <row r="20" spans="1:16">
      <c r="B20" s="91"/>
      <c r="C20" s="92" t="s">
        <v>245</v>
      </c>
      <c r="D20" s="92"/>
      <c r="E20" s="92"/>
      <c r="F20" s="92"/>
      <c r="G20" s="92"/>
      <c r="H20" s="92"/>
      <c r="I20" s="92"/>
      <c r="J20" s="1535"/>
      <c r="K20" s="1535"/>
      <c r="L20" s="1535"/>
      <c r="M20" s="1535"/>
      <c r="N20" s="1535"/>
      <c r="O20" s="96" t="s">
        <v>105</v>
      </c>
    </row>
    <row r="21" spans="1:16">
      <c r="B21" s="91"/>
      <c r="C21" s="125" t="s">
        <v>246</v>
      </c>
      <c r="D21" s="125"/>
      <c r="E21" s="125"/>
      <c r="F21" s="125"/>
      <c r="G21" s="1535"/>
      <c r="H21" s="1535"/>
      <c r="I21" s="1535"/>
      <c r="J21" s="1535"/>
      <c r="K21" s="1535"/>
      <c r="L21" s="1535"/>
      <c r="M21" s="1535"/>
      <c r="N21" s="1535"/>
      <c r="O21" s="126" t="s">
        <v>105</v>
      </c>
    </row>
    <row r="22" spans="1:16" ht="18.75" customHeight="1">
      <c r="B22" s="91"/>
      <c r="C22" s="1543" t="s">
        <v>115</v>
      </c>
      <c r="D22" s="1543"/>
      <c r="E22" s="1543"/>
      <c r="F22" s="1543"/>
      <c r="G22" s="1543"/>
      <c r="H22" s="1535"/>
      <c r="I22" s="1535"/>
      <c r="J22" s="1535"/>
      <c r="K22" s="1535"/>
      <c r="L22" s="1535"/>
      <c r="M22" s="1535"/>
      <c r="N22" s="1535"/>
      <c r="O22" s="95" t="s">
        <v>114</v>
      </c>
    </row>
    <row r="23" spans="1:16">
      <c r="B23" s="91"/>
      <c r="C23" s="1543" t="s">
        <v>104</v>
      </c>
      <c r="D23" s="1543"/>
      <c r="E23" s="1544"/>
      <c r="F23" s="91"/>
      <c r="G23" s="1545" t="s">
        <v>186</v>
      </c>
      <c r="H23" s="1545"/>
      <c r="I23" s="1546"/>
      <c r="J23" s="91"/>
      <c r="K23" s="94" t="s">
        <v>103</v>
      </c>
      <c r="L23" s="94"/>
      <c r="M23" s="94"/>
      <c r="N23" s="94"/>
      <c r="O23" s="95"/>
      <c r="P23" s="1"/>
    </row>
    <row r="24" spans="1:16">
      <c r="B24" s="91"/>
      <c r="C24" s="92" t="s">
        <v>102</v>
      </c>
      <c r="D24" s="94"/>
      <c r="E24" s="91"/>
      <c r="F24" s="91"/>
      <c r="G24" s="1547" t="s">
        <v>187</v>
      </c>
      <c r="H24" s="1543"/>
      <c r="I24" s="1544"/>
      <c r="J24" s="91"/>
      <c r="K24" s="94" t="s">
        <v>247</v>
      </c>
      <c r="L24" s="94"/>
      <c r="M24" s="94"/>
      <c r="N24" s="94"/>
      <c r="O24" s="95"/>
      <c r="P24" s="12"/>
    </row>
    <row r="25" spans="1:16">
      <c r="B25" s="91"/>
      <c r="C25" s="1543" t="s">
        <v>191</v>
      </c>
      <c r="D25" s="1543"/>
      <c r="E25" s="1543"/>
      <c r="F25" s="1543"/>
      <c r="G25" s="1535"/>
      <c r="H25" s="1535"/>
      <c r="I25" s="1535"/>
      <c r="J25" s="1535"/>
      <c r="K25" s="1535"/>
      <c r="L25" s="1535"/>
      <c r="M25" s="1535"/>
      <c r="N25" s="1535"/>
      <c r="O25" s="96" t="s">
        <v>114</v>
      </c>
    </row>
    <row r="26" spans="1:16" ht="19.5" thickBot="1"/>
    <row r="27" spans="1:16" ht="19.5" thickBot="1">
      <c r="B27" s="1553" t="s">
        <v>189</v>
      </c>
      <c r="C27" s="1541"/>
      <c r="D27" s="1541"/>
      <c r="E27" s="1541"/>
      <c r="F27" s="1541"/>
      <c r="G27" s="1541"/>
      <c r="H27" s="1541"/>
      <c r="I27" s="1541"/>
      <c r="J27" s="1541"/>
      <c r="K27" s="1541"/>
      <c r="L27" s="1541"/>
      <c r="M27" s="1541"/>
      <c r="N27" s="1541"/>
      <c r="O27" s="1542"/>
      <c r="P27" s="11"/>
    </row>
    <row r="28" spans="1:16" ht="5.0999999999999996" customHeight="1">
      <c r="B28" s="99"/>
      <c r="C28" s="99"/>
    </row>
    <row r="29" spans="1:16">
      <c r="A29" s="100"/>
      <c r="B29" s="91"/>
      <c r="C29" s="1543" t="s">
        <v>101</v>
      </c>
      <c r="D29" s="1543"/>
      <c r="E29" s="1543"/>
      <c r="F29" s="1543"/>
      <c r="G29" s="1543"/>
      <c r="H29" s="1543"/>
      <c r="I29" s="1543"/>
      <c r="J29" s="1543"/>
      <c r="K29" s="1543"/>
      <c r="L29" s="1543"/>
      <c r="M29" s="1543"/>
      <c r="N29" s="1543"/>
      <c r="O29" s="1544"/>
    </row>
    <row r="30" spans="1:16">
      <c r="A30" s="100"/>
      <c r="B30" s="91"/>
      <c r="C30" s="1543" t="s">
        <v>190</v>
      </c>
      <c r="D30" s="1543"/>
      <c r="E30" s="1543"/>
      <c r="F30" s="1543"/>
      <c r="G30" s="1544"/>
      <c r="H30" s="91"/>
      <c r="I30" s="1543" t="s">
        <v>517</v>
      </c>
      <c r="J30" s="1543"/>
      <c r="K30" s="1543"/>
      <c r="L30" s="1543"/>
      <c r="M30" s="1543"/>
      <c r="N30" s="1543"/>
      <c r="O30" s="1544"/>
    </row>
    <row r="31" spans="1:16">
      <c r="A31" s="100"/>
      <c r="B31" s="91"/>
      <c r="C31" s="1543" t="s">
        <v>100</v>
      </c>
      <c r="D31" s="1543"/>
      <c r="E31" s="1543"/>
      <c r="F31" s="1543"/>
      <c r="G31" s="1543"/>
      <c r="H31" s="91"/>
      <c r="I31" s="1543" t="s">
        <v>116</v>
      </c>
      <c r="J31" s="1543"/>
      <c r="K31" s="1543"/>
      <c r="L31" s="1543"/>
      <c r="M31" s="1543"/>
      <c r="N31" s="1543"/>
      <c r="O31" s="1544"/>
    </row>
    <row r="32" spans="1:16">
      <c r="A32" s="100"/>
      <c r="B32" s="91"/>
      <c r="C32" s="1543" t="s">
        <v>99</v>
      </c>
      <c r="D32" s="1543"/>
      <c r="E32" s="1543"/>
      <c r="F32" s="1543"/>
      <c r="G32" s="1543"/>
      <c r="H32" s="91"/>
      <c r="I32" s="1543" t="s">
        <v>98</v>
      </c>
      <c r="J32" s="1543"/>
      <c r="K32" s="1543"/>
      <c r="L32" s="1543"/>
      <c r="M32" s="1543"/>
      <c r="N32" s="1543"/>
      <c r="O32" s="1544"/>
    </row>
    <row r="33" spans="1:15">
      <c r="A33" s="100"/>
      <c r="B33" s="91"/>
      <c r="C33" s="1543" t="s">
        <v>191</v>
      </c>
      <c r="D33" s="1543"/>
      <c r="E33" s="1543"/>
      <c r="F33" s="1543"/>
      <c r="G33" s="1535"/>
      <c r="H33" s="1535"/>
      <c r="I33" s="1535"/>
      <c r="J33" s="1535"/>
      <c r="K33" s="1535"/>
      <c r="L33" s="1535"/>
      <c r="M33" s="1535"/>
      <c r="N33" s="1535"/>
      <c r="O33" s="96" t="s">
        <v>84</v>
      </c>
    </row>
    <row r="34" spans="1:15" ht="19.5" thickBot="1">
      <c r="B34" s="90"/>
    </row>
    <row r="35" spans="1:15" ht="19.5" thickBot="1">
      <c r="A35" s="97"/>
      <c r="B35" s="1540" t="s">
        <v>122</v>
      </c>
      <c r="C35" s="1541"/>
      <c r="D35" s="1541"/>
      <c r="E35" s="1541"/>
      <c r="F35" s="1541"/>
      <c r="G35" s="1541"/>
      <c r="H35" s="1541"/>
      <c r="I35" s="1541"/>
      <c r="J35" s="1541"/>
      <c r="K35" s="1541"/>
      <c r="L35" s="1541"/>
      <c r="M35" s="1541"/>
      <c r="N35" s="1541"/>
      <c r="O35" s="1542"/>
    </row>
    <row r="36" spans="1:15" ht="5.0999999999999996" customHeight="1">
      <c r="A36" s="90"/>
      <c r="B36" s="101"/>
      <c r="C36" s="98"/>
      <c r="D36" s="98"/>
      <c r="E36" s="98"/>
      <c r="F36" s="98"/>
      <c r="G36" s="98"/>
      <c r="H36" s="98"/>
      <c r="I36" s="98"/>
      <c r="J36" s="98"/>
      <c r="K36" s="98"/>
      <c r="L36" s="98"/>
      <c r="M36" s="98"/>
      <c r="N36" s="98"/>
      <c r="O36" s="98"/>
    </row>
    <row r="37" spans="1:15">
      <c r="A37" s="100"/>
      <c r="B37" s="91"/>
      <c r="C37" s="1543" t="s">
        <v>97</v>
      </c>
      <c r="D37" s="1543"/>
      <c r="E37" s="1543"/>
      <c r="F37" s="1543"/>
      <c r="G37" s="1543"/>
      <c r="H37" s="1544"/>
      <c r="I37" s="91"/>
      <c r="J37" s="1543" t="s">
        <v>117</v>
      </c>
      <c r="K37" s="1543"/>
      <c r="L37" s="1543"/>
      <c r="M37" s="1543"/>
      <c r="N37" s="1543"/>
      <c r="O37" s="1544"/>
    </row>
    <row r="38" spans="1:15">
      <c r="A38" s="100"/>
      <c r="B38" s="91"/>
      <c r="C38" s="1543" t="s">
        <v>96</v>
      </c>
      <c r="D38" s="1543"/>
      <c r="E38" s="1543"/>
      <c r="F38" s="1543"/>
      <c r="G38" s="1543"/>
      <c r="H38" s="1544"/>
      <c r="I38" s="91"/>
      <c r="J38" s="1543" t="s">
        <v>118</v>
      </c>
      <c r="K38" s="1543"/>
      <c r="L38" s="1543"/>
      <c r="M38" s="1543"/>
      <c r="N38" s="1543"/>
      <c r="O38" s="1544"/>
    </row>
    <row r="39" spans="1:15">
      <c r="A39" s="100"/>
      <c r="B39" s="91"/>
      <c r="C39" s="1543" t="s">
        <v>130</v>
      </c>
      <c r="D39" s="1543"/>
      <c r="E39" s="1543"/>
      <c r="F39" s="1543"/>
      <c r="G39" s="1543"/>
      <c r="H39" s="1543"/>
      <c r="I39" s="91"/>
      <c r="J39" s="1543" t="s">
        <v>119</v>
      </c>
      <c r="K39" s="1543"/>
      <c r="L39" s="1543"/>
      <c r="M39" s="1543"/>
      <c r="N39" s="1543"/>
      <c r="O39" s="1544"/>
    </row>
    <row r="40" spans="1:15">
      <c r="A40" s="100"/>
      <c r="B40" s="91"/>
      <c r="C40" s="1534" t="s">
        <v>192</v>
      </c>
      <c r="D40" s="1534"/>
      <c r="E40" s="1534"/>
      <c r="F40" s="1534"/>
      <c r="G40" s="1535"/>
      <c r="H40" s="1535"/>
      <c r="I40" s="1535"/>
      <c r="J40" s="1535"/>
      <c r="K40" s="1535"/>
      <c r="L40" s="1535"/>
      <c r="M40" s="1535"/>
      <c r="N40" s="1535"/>
      <c r="O40" s="102" t="s">
        <v>114</v>
      </c>
    </row>
    <row r="41" spans="1:15" ht="19.5" thickBot="1">
      <c r="A41" s="103"/>
      <c r="B41" s="104"/>
      <c r="C41" s="104"/>
      <c r="D41" s="104"/>
      <c r="E41" s="104"/>
      <c r="F41" s="104"/>
      <c r="G41" s="104"/>
      <c r="H41" s="104"/>
      <c r="I41" s="104"/>
      <c r="J41" s="104"/>
      <c r="K41" s="104"/>
      <c r="L41" s="104"/>
      <c r="M41" s="104"/>
    </row>
    <row r="42" spans="1:15" ht="19.5" thickBot="1">
      <c r="A42" s="103"/>
      <c r="B42" s="1537" t="s">
        <v>244</v>
      </c>
      <c r="C42" s="1538"/>
      <c r="D42" s="1538"/>
      <c r="E42" s="1538"/>
      <c r="F42" s="1538"/>
      <c r="G42" s="1538"/>
      <c r="H42" s="1538"/>
      <c r="I42" s="1538"/>
      <c r="J42" s="1538"/>
      <c r="K42" s="1538"/>
      <c r="L42" s="1538"/>
      <c r="M42" s="1538"/>
      <c r="N42" s="1538"/>
      <c r="O42" s="1539"/>
    </row>
    <row r="43" spans="1:15" ht="5.0999999999999996" customHeight="1">
      <c r="A43" s="103"/>
      <c r="B43" s="105"/>
      <c r="C43" s="105"/>
      <c r="D43" s="105"/>
      <c r="E43" s="105"/>
      <c r="F43" s="105"/>
      <c r="G43" s="105"/>
      <c r="H43" s="105"/>
      <c r="I43" s="105"/>
      <c r="J43" s="105"/>
      <c r="K43" s="105"/>
      <c r="L43" s="105"/>
      <c r="M43" s="105"/>
      <c r="N43" s="105"/>
      <c r="O43" s="105"/>
    </row>
    <row r="44" spans="1:15">
      <c r="A44" s="106"/>
      <c r="B44" s="1536"/>
      <c r="C44" s="1536"/>
      <c r="D44" s="1536"/>
      <c r="E44" s="1536"/>
      <c r="F44" s="1536"/>
      <c r="G44" s="1536"/>
      <c r="H44" s="1536"/>
      <c r="I44" s="1536"/>
      <c r="J44" s="1536"/>
      <c r="K44" s="1536"/>
      <c r="L44" s="1536"/>
      <c r="M44" s="1536"/>
      <c r="N44" s="1536"/>
      <c r="O44" s="1536"/>
    </row>
    <row r="45" spans="1:15">
      <c r="A45" s="106"/>
      <c r="B45" s="1536"/>
      <c r="C45" s="1536"/>
      <c r="D45" s="1536"/>
      <c r="E45" s="1536"/>
      <c r="F45" s="1536"/>
      <c r="G45" s="1536"/>
      <c r="H45" s="1536"/>
      <c r="I45" s="1536"/>
      <c r="J45" s="1536"/>
      <c r="K45" s="1536"/>
      <c r="L45" s="1536"/>
      <c r="M45" s="1536"/>
      <c r="N45" s="1536"/>
      <c r="O45" s="1536"/>
    </row>
    <row r="46" spans="1:15">
      <c r="A46" s="106"/>
      <c r="B46" s="1536"/>
      <c r="C46" s="1536"/>
      <c r="D46" s="1536"/>
      <c r="E46" s="1536"/>
      <c r="F46" s="1536"/>
      <c r="G46" s="1536"/>
      <c r="H46" s="1536"/>
      <c r="I46" s="1536"/>
      <c r="J46" s="1536"/>
      <c r="K46" s="1536"/>
      <c r="L46" s="1536"/>
      <c r="M46" s="1536"/>
      <c r="N46" s="1536"/>
      <c r="O46" s="1536"/>
    </row>
    <row r="47" spans="1:15">
      <c r="A47" s="106"/>
      <c r="B47" s="1536"/>
      <c r="C47" s="1536"/>
      <c r="D47" s="1536"/>
      <c r="E47" s="1536"/>
      <c r="F47" s="1536"/>
      <c r="G47" s="1536"/>
      <c r="H47" s="1536"/>
      <c r="I47" s="1536"/>
      <c r="J47" s="1536"/>
      <c r="K47" s="1536"/>
      <c r="L47" s="1536"/>
      <c r="M47" s="1536"/>
      <c r="N47" s="1536"/>
      <c r="O47" s="1536"/>
    </row>
    <row r="48" spans="1:15">
      <c r="A48" s="106"/>
      <c r="B48" s="1536"/>
      <c r="C48" s="1536"/>
      <c r="D48" s="1536"/>
      <c r="E48" s="1536"/>
      <c r="F48" s="1536"/>
      <c r="G48" s="1536"/>
      <c r="H48" s="1536"/>
      <c r="I48" s="1536"/>
      <c r="J48" s="1536"/>
      <c r="K48" s="1536"/>
      <c r="L48" s="1536"/>
      <c r="M48" s="1536"/>
      <c r="N48" s="1536"/>
      <c r="O48" s="1536"/>
    </row>
    <row r="49" spans="1:13">
      <c r="A49" s="103"/>
      <c r="B49" s="103"/>
      <c r="C49" s="103"/>
      <c r="D49" s="103"/>
      <c r="E49" s="103"/>
      <c r="F49" s="103"/>
      <c r="G49" s="103"/>
      <c r="H49" s="103"/>
      <c r="I49" s="103"/>
      <c r="J49" s="103"/>
      <c r="K49" s="103"/>
      <c r="L49" s="103"/>
      <c r="M49" s="103"/>
    </row>
    <row r="50" spans="1:13">
      <c r="A50" s="103"/>
      <c r="B50" s="1533" t="s">
        <v>120</v>
      </c>
      <c r="C50" s="1533"/>
      <c r="D50" s="1533"/>
      <c r="E50" s="1533"/>
      <c r="F50" s="1533"/>
      <c r="G50" s="1533"/>
      <c r="H50" s="1533"/>
      <c r="I50" s="1533"/>
      <c r="J50" s="1533"/>
      <c r="K50" s="1533"/>
      <c r="L50" s="1533"/>
      <c r="M50" s="1533"/>
    </row>
    <row r="51" spans="1:13">
      <c r="A51" s="103"/>
      <c r="B51" s="1533" t="s">
        <v>95</v>
      </c>
      <c r="C51" s="1533"/>
      <c r="D51" s="1533"/>
      <c r="E51" s="1533"/>
      <c r="F51" s="1533"/>
      <c r="G51" s="1533"/>
      <c r="H51" s="1533"/>
      <c r="I51" s="1533"/>
      <c r="J51" s="1533"/>
      <c r="K51" s="1533"/>
      <c r="L51" s="1533"/>
      <c r="M51" s="1533"/>
    </row>
    <row r="52" spans="1:13">
      <c r="A52" s="103"/>
      <c r="B52" s="103"/>
      <c r="C52" s="103"/>
      <c r="D52" s="103"/>
      <c r="E52" s="103"/>
      <c r="F52" s="103"/>
      <c r="G52" s="103"/>
      <c r="H52" s="103"/>
      <c r="I52" s="103"/>
      <c r="J52" s="103"/>
      <c r="K52" s="103"/>
      <c r="L52" s="103"/>
      <c r="M52" s="103"/>
    </row>
    <row r="53" spans="1:13">
      <c r="A53" s="103"/>
      <c r="B53" s="1533" t="s">
        <v>94</v>
      </c>
      <c r="C53" s="1533"/>
      <c r="D53" s="1533"/>
      <c r="E53" s="1533"/>
      <c r="F53" s="1533"/>
      <c r="G53" s="1533"/>
      <c r="H53" s="1533"/>
      <c r="I53" s="1533"/>
      <c r="J53" s="1533"/>
      <c r="K53" s="1533"/>
      <c r="L53" s="1533"/>
      <c r="M53" s="1533"/>
    </row>
    <row r="54" spans="1:13">
      <c r="A54" s="103"/>
      <c r="B54" s="103"/>
      <c r="C54" s="103"/>
      <c r="D54" s="103"/>
      <c r="E54" s="103"/>
      <c r="F54" s="103"/>
      <c r="G54" s="103"/>
      <c r="H54" s="103"/>
      <c r="I54" s="103"/>
      <c r="J54" s="103"/>
      <c r="K54" s="103"/>
      <c r="L54" s="103"/>
      <c r="M54" s="103"/>
    </row>
    <row r="55" spans="1:13">
      <c r="A55" s="103"/>
      <c r="B55" s="103"/>
      <c r="C55" s="103"/>
      <c r="D55" s="103"/>
      <c r="E55" s="103"/>
      <c r="F55" s="103"/>
      <c r="G55" s="103"/>
      <c r="H55" s="103"/>
      <c r="I55" s="103"/>
      <c r="J55" s="103"/>
      <c r="K55" s="103"/>
      <c r="L55" s="103"/>
      <c r="M55" s="103"/>
    </row>
  </sheetData>
  <sheetProtection algorithmName="SHA-512" hashValue="bqdNxrKQowvks/IbOgttrYRW6RwT5/BWvPgold9/kxqagZbeJhJR7XhspTUq1wcTaegFPK/NeG0qDI8vHm6k1w==" saltValue="gLjnVeaWfPJ3VyrckQKv7A==" spinCount="100000" sheet="1" formatCells="0" formatColumns="0" formatRows="0" insertColumns="0" insertRows="0" insertHyperlinks="0" deleteColumns="0" deleteRows="0" selectLockedCells="1" sort="0" autoFilter="0" pivotTables="0"/>
  <mergeCells count="43">
    <mergeCell ref="G21:N21"/>
    <mergeCell ref="J20:N20"/>
    <mergeCell ref="I32:O32"/>
    <mergeCell ref="C39:H39"/>
    <mergeCell ref="J39:O39"/>
    <mergeCell ref="C33:F33"/>
    <mergeCell ref="G33:N33"/>
    <mergeCell ref="C32:G32"/>
    <mergeCell ref="C22:G22"/>
    <mergeCell ref="H22:N22"/>
    <mergeCell ref="C31:G31"/>
    <mergeCell ref="I31:O31"/>
    <mergeCell ref="B27:O27"/>
    <mergeCell ref="C29:O29"/>
    <mergeCell ref="I30:O30"/>
    <mergeCell ref="C30:G30"/>
    <mergeCell ref="B1:O4"/>
    <mergeCell ref="B5:O7"/>
    <mergeCell ref="B11:O11"/>
    <mergeCell ref="I13:K13"/>
    <mergeCell ref="M13:O13"/>
    <mergeCell ref="D15:F15"/>
    <mergeCell ref="B17:O17"/>
    <mergeCell ref="H19:N19"/>
    <mergeCell ref="C14:G14"/>
    <mergeCell ref="I14:O14"/>
    <mergeCell ref="G23:I23"/>
    <mergeCell ref="C23:E23"/>
    <mergeCell ref="G24:I24"/>
    <mergeCell ref="C25:F25"/>
    <mergeCell ref="G25:N25"/>
    <mergeCell ref="B35:O35"/>
    <mergeCell ref="C37:H37"/>
    <mergeCell ref="J37:O37"/>
    <mergeCell ref="C38:H38"/>
    <mergeCell ref="J38:O38"/>
    <mergeCell ref="B51:M51"/>
    <mergeCell ref="B53:M53"/>
    <mergeCell ref="C40:F40"/>
    <mergeCell ref="G40:N40"/>
    <mergeCell ref="B44:O48"/>
    <mergeCell ref="B42:O42"/>
    <mergeCell ref="B50:M50"/>
  </mergeCells>
  <phoneticPr fontId="1"/>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8" r:id="rId4" name="Check Box 2">
              <controlPr defaultSize="0" autoFill="0" autoLine="0" autoPict="0">
                <anchor moveWithCells="1">
                  <from>
                    <xdr:col>1</xdr:col>
                    <xdr:colOff>238125</xdr:colOff>
                    <xdr:row>12</xdr:row>
                    <xdr:rowOff>0</xdr:rowOff>
                  </from>
                  <to>
                    <xdr:col>1</xdr:col>
                    <xdr:colOff>447675</xdr:colOff>
                    <xdr:row>13</xdr:row>
                    <xdr:rowOff>0</xdr:rowOff>
                  </to>
                </anchor>
              </controlPr>
            </control>
          </mc:Choice>
        </mc:AlternateContent>
        <mc:AlternateContent xmlns:mc="http://schemas.openxmlformats.org/markup-compatibility/2006">
          <mc:Choice Requires="x14">
            <control shapeId="55299" r:id="rId5" name="Check Box 3">
              <controlPr defaultSize="0" autoFill="0" autoLine="0" autoPict="0">
                <anchor moveWithCells="1">
                  <from>
                    <xdr:col>7</xdr:col>
                    <xdr:colOff>238125</xdr:colOff>
                    <xdr:row>12</xdr:row>
                    <xdr:rowOff>0</xdr:rowOff>
                  </from>
                  <to>
                    <xdr:col>7</xdr:col>
                    <xdr:colOff>447675</xdr:colOff>
                    <xdr:row>13</xdr:row>
                    <xdr:rowOff>0</xdr:rowOff>
                  </to>
                </anchor>
              </controlPr>
            </control>
          </mc:Choice>
        </mc:AlternateContent>
        <mc:AlternateContent xmlns:mc="http://schemas.openxmlformats.org/markup-compatibility/2006">
          <mc:Choice Requires="x14">
            <control shapeId="55300" r:id="rId6" name="Check Box 4">
              <controlPr defaultSize="0" autoFill="0" autoLine="0" autoPict="0">
                <anchor moveWithCells="1">
                  <from>
                    <xdr:col>11</xdr:col>
                    <xdr:colOff>238125</xdr:colOff>
                    <xdr:row>12</xdr:row>
                    <xdr:rowOff>0</xdr:rowOff>
                  </from>
                  <to>
                    <xdr:col>11</xdr:col>
                    <xdr:colOff>447675</xdr:colOff>
                    <xdr:row>13</xdr:row>
                    <xdr:rowOff>0</xdr:rowOff>
                  </to>
                </anchor>
              </controlPr>
            </control>
          </mc:Choice>
        </mc:AlternateContent>
        <mc:AlternateContent xmlns:mc="http://schemas.openxmlformats.org/markup-compatibility/2006">
          <mc:Choice Requires="x14">
            <control shapeId="55301" r:id="rId7" name="Check Box 5">
              <controlPr defaultSize="0" autoFill="0" autoLine="0" autoPict="0">
                <anchor moveWithCells="1">
                  <from>
                    <xdr:col>1</xdr:col>
                    <xdr:colOff>238125</xdr:colOff>
                    <xdr:row>13</xdr:row>
                    <xdr:rowOff>0</xdr:rowOff>
                  </from>
                  <to>
                    <xdr:col>1</xdr:col>
                    <xdr:colOff>447675</xdr:colOff>
                    <xdr:row>14</xdr:row>
                    <xdr:rowOff>0</xdr:rowOff>
                  </to>
                </anchor>
              </controlPr>
            </control>
          </mc:Choice>
        </mc:AlternateContent>
        <mc:AlternateContent xmlns:mc="http://schemas.openxmlformats.org/markup-compatibility/2006">
          <mc:Choice Requires="x14">
            <control shapeId="55302" r:id="rId8" name="Check Box 6">
              <controlPr defaultSize="0" autoFill="0" autoLine="0" autoPict="0">
                <anchor moveWithCells="1">
                  <from>
                    <xdr:col>7</xdr:col>
                    <xdr:colOff>238125</xdr:colOff>
                    <xdr:row>13</xdr:row>
                    <xdr:rowOff>0</xdr:rowOff>
                  </from>
                  <to>
                    <xdr:col>7</xdr:col>
                    <xdr:colOff>447675</xdr:colOff>
                    <xdr:row>14</xdr:row>
                    <xdr:rowOff>0</xdr:rowOff>
                  </to>
                </anchor>
              </controlPr>
            </control>
          </mc:Choice>
        </mc:AlternateContent>
        <mc:AlternateContent xmlns:mc="http://schemas.openxmlformats.org/markup-compatibility/2006">
          <mc:Choice Requires="x14">
            <control shapeId="55303" r:id="rId9" name="Check Box 7">
              <controlPr defaultSize="0" autoFill="0" autoLine="0" autoPict="0">
                <anchor moveWithCells="1">
                  <from>
                    <xdr:col>1</xdr:col>
                    <xdr:colOff>238125</xdr:colOff>
                    <xdr:row>14</xdr:row>
                    <xdr:rowOff>0</xdr:rowOff>
                  </from>
                  <to>
                    <xdr:col>1</xdr:col>
                    <xdr:colOff>447675</xdr:colOff>
                    <xdr:row>15</xdr:row>
                    <xdr:rowOff>0</xdr:rowOff>
                  </to>
                </anchor>
              </controlPr>
            </control>
          </mc:Choice>
        </mc:AlternateContent>
        <mc:AlternateContent xmlns:mc="http://schemas.openxmlformats.org/markup-compatibility/2006">
          <mc:Choice Requires="x14">
            <control shapeId="55304" r:id="rId10" name="Check Box 8">
              <controlPr defaultSize="0" autoFill="0" autoLine="0" autoPict="0">
                <anchor moveWithCells="1">
                  <from>
                    <xdr:col>1</xdr:col>
                    <xdr:colOff>238125</xdr:colOff>
                    <xdr:row>18</xdr:row>
                    <xdr:rowOff>0</xdr:rowOff>
                  </from>
                  <to>
                    <xdr:col>1</xdr:col>
                    <xdr:colOff>447675</xdr:colOff>
                    <xdr:row>19</xdr:row>
                    <xdr:rowOff>0</xdr:rowOff>
                  </to>
                </anchor>
              </controlPr>
            </control>
          </mc:Choice>
        </mc:AlternateContent>
        <mc:AlternateContent xmlns:mc="http://schemas.openxmlformats.org/markup-compatibility/2006">
          <mc:Choice Requires="x14">
            <control shapeId="55305" r:id="rId11" name="Check Box 9">
              <controlPr defaultSize="0" autoFill="0" autoLine="0" autoPict="0">
                <anchor moveWithCells="1">
                  <from>
                    <xdr:col>1</xdr:col>
                    <xdr:colOff>238125</xdr:colOff>
                    <xdr:row>19</xdr:row>
                    <xdr:rowOff>0</xdr:rowOff>
                  </from>
                  <to>
                    <xdr:col>1</xdr:col>
                    <xdr:colOff>447675</xdr:colOff>
                    <xdr:row>20</xdr:row>
                    <xdr:rowOff>0</xdr:rowOff>
                  </to>
                </anchor>
              </controlPr>
            </control>
          </mc:Choice>
        </mc:AlternateContent>
        <mc:AlternateContent xmlns:mc="http://schemas.openxmlformats.org/markup-compatibility/2006">
          <mc:Choice Requires="x14">
            <control shapeId="55306" r:id="rId12" name="Check Box 10">
              <controlPr defaultSize="0" autoFill="0" autoLine="0" autoPict="0">
                <anchor moveWithCells="1">
                  <from>
                    <xdr:col>1</xdr:col>
                    <xdr:colOff>238125</xdr:colOff>
                    <xdr:row>21</xdr:row>
                    <xdr:rowOff>0</xdr:rowOff>
                  </from>
                  <to>
                    <xdr:col>1</xdr:col>
                    <xdr:colOff>447675</xdr:colOff>
                    <xdr:row>21</xdr:row>
                    <xdr:rowOff>228600</xdr:rowOff>
                  </to>
                </anchor>
              </controlPr>
            </control>
          </mc:Choice>
        </mc:AlternateContent>
        <mc:AlternateContent xmlns:mc="http://schemas.openxmlformats.org/markup-compatibility/2006">
          <mc:Choice Requires="x14">
            <control shapeId="55307" r:id="rId13" name="Check Box 11">
              <controlPr defaultSize="0" autoFill="0" autoLine="0" autoPict="0">
                <anchor moveWithCells="1">
                  <from>
                    <xdr:col>1</xdr:col>
                    <xdr:colOff>238125</xdr:colOff>
                    <xdr:row>22</xdr:row>
                    <xdr:rowOff>0</xdr:rowOff>
                  </from>
                  <to>
                    <xdr:col>1</xdr:col>
                    <xdr:colOff>447675</xdr:colOff>
                    <xdr:row>23</xdr:row>
                    <xdr:rowOff>0</xdr:rowOff>
                  </to>
                </anchor>
              </controlPr>
            </control>
          </mc:Choice>
        </mc:AlternateContent>
        <mc:AlternateContent xmlns:mc="http://schemas.openxmlformats.org/markup-compatibility/2006">
          <mc:Choice Requires="x14">
            <control shapeId="55308" r:id="rId14" name="Check Box 12">
              <controlPr defaultSize="0" autoFill="0" autoLine="0" autoPict="0">
                <anchor moveWithCells="1">
                  <from>
                    <xdr:col>1</xdr:col>
                    <xdr:colOff>238125</xdr:colOff>
                    <xdr:row>23</xdr:row>
                    <xdr:rowOff>0</xdr:rowOff>
                  </from>
                  <to>
                    <xdr:col>1</xdr:col>
                    <xdr:colOff>447675</xdr:colOff>
                    <xdr:row>24</xdr:row>
                    <xdr:rowOff>0</xdr:rowOff>
                  </to>
                </anchor>
              </controlPr>
            </control>
          </mc:Choice>
        </mc:AlternateContent>
        <mc:AlternateContent xmlns:mc="http://schemas.openxmlformats.org/markup-compatibility/2006">
          <mc:Choice Requires="x14">
            <control shapeId="55309" r:id="rId15" name="Check Box 13">
              <controlPr defaultSize="0" autoFill="0" autoLine="0" autoPict="0">
                <anchor moveWithCells="1">
                  <from>
                    <xdr:col>1</xdr:col>
                    <xdr:colOff>238125</xdr:colOff>
                    <xdr:row>24</xdr:row>
                    <xdr:rowOff>0</xdr:rowOff>
                  </from>
                  <to>
                    <xdr:col>1</xdr:col>
                    <xdr:colOff>447675</xdr:colOff>
                    <xdr:row>25</xdr:row>
                    <xdr:rowOff>0</xdr:rowOff>
                  </to>
                </anchor>
              </controlPr>
            </control>
          </mc:Choice>
        </mc:AlternateContent>
        <mc:AlternateContent xmlns:mc="http://schemas.openxmlformats.org/markup-compatibility/2006">
          <mc:Choice Requires="x14">
            <control shapeId="55313" r:id="rId16" name="Check Box 17">
              <controlPr defaultSize="0" autoFill="0" autoLine="0" autoPict="0">
                <anchor moveWithCells="1">
                  <from>
                    <xdr:col>1</xdr:col>
                    <xdr:colOff>238125</xdr:colOff>
                    <xdr:row>36</xdr:row>
                    <xdr:rowOff>0</xdr:rowOff>
                  </from>
                  <to>
                    <xdr:col>1</xdr:col>
                    <xdr:colOff>447675</xdr:colOff>
                    <xdr:row>37</xdr:row>
                    <xdr:rowOff>0</xdr:rowOff>
                  </to>
                </anchor>
              </controlPr>
            </control>
          </mc:Choice>
        </mc:AlternateContent>
        <mc:AlternateContent xmlns:mc="http://schemas.openxmlformats.org/markup-compatibility/2006">
          <mc:Choice Requires="x14">
            <control shapeId="55314" r:id="rId17" name="Check Box 18">
              <controlPr defaultSize="0" autoFill="0" autoLine="0" autoPict="0">
                <anchor moveWithCells="1">
                  <from>
                    <xdr:col>1</xdr:col>
                    <xdr:colOff>238125</xdr:colOff>
                    <xdr:row>37</xdr:row>
                    <xdr:rowOff>0</xdr:rowOff>
                  </from>
                  <to>
                    <xdr:col>1</xdr:col>
                    <xdr:colOff>447675</xdr:colOff>
                    <xdr:row>38</xdr:row>
                    <xdr:rowOff>0</xdr:rowOff>
                  </to>
                </anchor>
              </controlPr>
            </control>
          </mc:Choice>
        </mc:AlternateContent>
        <mc:AlternateContent xmlns:mc="http://schemas.openxmlformats.org/markup-compatibility/2006">
          <mc:Choice Requires="x14">
            <control shapeId="55315" r:id="rId18" name="Check Box 19">
              <controlPr defaultSize="0" autoFill="0" autoLine="0" autoPict="0">
                <anchor moveWithCells="1">
                  <from>
                    <xdr:col>1</xdr:col>
                    <xdr:colOff>238125</xdr:colOff>
                    <xdr:row>38</xdr:row>
                    <xdr:rowOff>0</xdr:rowOff>
                  </from>
                  <to>
                    <xdr:col>1</xdr:col>
                    <xdr:colOff>447675</xdr:colOff>
                    <xdr:row>39</xdr:row>
                    <xdr:rowOff>0</xdr:rowOff>
                  </to>
                </anchor>
              </controlPr>
            </control>
          </mc:Choice>
        </mc:AlternateContent>
        <mc:AlternateContent xmlns:mc="http://schemas.openxmlformats.org/markup-compatibility/2006">
          <mc:Choice Requires="x14">
            <control shapeId="55316" r:id="rId19" name="Check Box 20">
              <controlPr defaultSize="0" autoFill="0" autoLine="0" autoPict="0">
                <anchor moveWithCells="1">
                  <from>
                    <xdr:col>1</xdr:col>
                    <xdr:colOff>238125</xdr:colOff>
                    <xdr:row>39</xdr:row>
                    <xdr:rowOff>0</xdr:rowOff>
                  </from>
                  <to>
                    <xdr:col>1</xdr:col>
                    <xdr:colOff>447675</xdr:colOff>
                    <xdr:row>40</xdr:row>
                    <xdr:rowOff>0</xdr:rowOff>
                  </to>
                </anchor>
              </controlPr>
            </control>
          </mc:Choice>
        </mc:AlternateContent>
        <mc:AlternateContent xmlns:mc="http://schemas.openxmlformats.org/markup-compatibility/2006">
          <mc:Choice Requires="x14">
            <control shapeId="55317" r:id="rId20" name="Check Box 21">
              <controlPr defaultSize="0" autoFill="0" autoLine="0" autoPict="0">
                <anchor moveWithCells="1">
                  <from>
                    <xdr:col>8</xdr:col>
                    <xdr:colOff>238125</xdr:colOff>
                    <xdr:row>36</xdr:row>
                    <xdr:rowOff>0</xdr:rowOff>
                  </from>
                  <to>
                    <xdr:col>8</xdr:col>
                    <xdr:colOff>447675</xdr:colOff>
                    <xdr:row>37</xdr:row>
                    <xdr:rowOff>0</xdr:rowOff>
                  </to>
                </anchor>
              </controlPr>
            </control>
          </mc:Choice>
        </mc:AlternateContent>
        <mc:AlternateContent xmlns:mc="http://schemas.openxmlformats.org/markup-compatibility/2006">
          <mc:Choice Requires="x14">
            <control shapeId="55318" r:id="rId21" name="Check Box 22">
              <controlPr defaultSize="0" autoFill="0" autoLine="0" autoPict="0">
                <anchor moveWithCells="1">
                  <from>
                    <xdr:col>8</xdr:col>
                    <xdr:colOff>238125</xdr:colOff>
                    <xdr:row>37</xdr:row>
                    <xdr:rowOff>0</xdr:rowOff>
                  </from>
                  <to>
                    <xdr:col>8</xdr:col>
                    <xdr:colOff>447675</xdr:colOff>
                    <xdr:row>38</xdr:row>
                    <xdr:rowOff>0</xdr:rowOff>
                  </to>
                </anchor>
              </controlPr>
            </control>
          </mc:Choice>
        </mc:AlternateContent>
        <mc:AlternateContent xmlns:mc="http://schemas.openxmlformats.org/markup-compatibility/2006">
          <mc:Choice Requires="x14">
            <control shapeId="55319" r:id="rId22" name="Check Box 23">
              <controlPr defaultSize="0" autoFill="0" autoLine="0" autoPict="0">
                <anchor moveWithCells="1">
                  <from>
                    <xdr:col>8</xdr:col>
                    <xdr:colOff>238125</xdr:colOff>
                    <xdr:row>38</xdr:row>
                    <xdr:rowOff>0</xdr:rowOff>
                  </from>
                  <to>
                    <xdr:col>8</xdr:col>
                    <xdr:colOff>447675</xdr:colOff>
                    <xdr:row>39</xdr:row>
                    <xdr:rowOff>0</xdr:rowOff>
                  </to>
                </anchor>
              </controlPr>
            </control>
          </mc:Choice>
        </mc:AlternateContent>
        <mc:AlternateContent xmlns:mc="http://schemas.openxmlformats.org/markup-compatibility/2006">
          <mc:Choice Requires="x14">
            <control shapeId="55320" r:id="rId23" name="Check Box 24">
              <controlPr defaultSize="0" autoFill="0" autoLine="0" autoPict="0">
                <anchor moveWithCells="1">
                  <from>
                    <xdr:col>1</xdr:col>
                    <xdr:colOff>238125</xdr:colOff>
                    <xdr:row>28</xdr:row>
                    <xdr:rowOff>0</xdr:rowOff>
                  </from>
                  <to>
                    <xdr:col>1</xdr:col>
                    <xdr:colOff>447675</xdr:colOff>
                    <xdr:row>29</xdr:row>
                    <xdr:rowOff>0</xdr:rowOff>
                  </to>
                </anchor>
              </controlPr>
            </control>
          </mc:Choice>
        </mc:AlternateContent>
        <mc:AlternateContent xmlns:mc="http://schemas.openxmlformats.org/markup-compatibility/2006">
          <mc:Choice Requires="x14">
            <control shapeId="55321" r:id="rId24" name="Check Box 25">
              <controlPr defaultSize="0" autoFill="0" autoLine="0" autoPict="0">
                <anchor moveWithCells="1">
                  <from>
                    <xdr:col>1</xdr:col>
                    <xdr:colOff>238125</xdr:colOff>
                    <xdr:row>29</xdr:row>
                    <xdr:rowOff>0</xdr:rowOff>
                  </from>
                  <to>
                    <xdr:col>1</xdr:col>
                    <xdr:colOff>447675</xdr:colOff>
                    <xdr:row>30</xdr:row>
                    <xdr:rowOff>0</xdr:rowOff>
                  </to>
                </anchor>
              </controlPr>
            </control>
          </mc:Choice>
        </mc:AlternateContent>
        <mc:AlternateContent xmlns:mc="http://schemas.openxmlformats.org/markup-compatibility/2006">
          <mc:Choice Requires="x14">
            <control shapeId="55322" r:id="rId25" name="Check Box 26">
              <controlPr defaultSize="0" autoFill="0" autoLine="0" autoPict="0">
                <anchor moveWithCells="1">
                  <from>
                    <xdr:col>1</xdr:col>
                    <xdr:colOff>238125</xdr:colOff>
                    <xdr:row>30</xdr:row>
                    <xdr:rowOff>0</xdr:rowOff>
                  </from>
                  <to>
                    <xdr:col>1</xdr:col>
                    <xdr:colOff>447675</xdr:colOff>
                    <xdr:row>31</xdr:row>
                    <xdr:rowOff>0</xdr:rowOff>
                  </to>
                </anchor>
              </controlPr>
            </control>
          </mc:Choice>
        </mc:AlternateContent>
        <mc:AlternateContent xmlns:mc="http://schemas.openxmlformats.org/markup-compatibility/2006">
          <mc:Choice Requires="x14">
            <control shapeId="55323" r:id="rId26" name="Check Box 27">
              <controlPr defaultSize="0" autoFill="0" autoLine="0" autoPict="0">
                <anchor moveWithCells="1">
                  <from>
                    <xdr:col>1</xdr:col>
                    <xdr:colOff>238125</xdr:colOff>
                    <xdr:row>31</xdr:row>
                    <xdr:rowOff>0</xdr:rowOff>
                  </from>
                  <to>
                    <xdr:col>1</xdr:col>
                    <xdr:colOff>447675</xdr:colOff>
                    <xdr:row>32</xdr:row>
                    <xdr:rowOff>0</xdr:rowOff>
                  </to>
                </anchor>
              </controlPr>
            </control>
          </mc:Choice>
        </mc:AlternateContent>
        <mc:AlternateContent xmlns:mc="http://schemas.openxmlformats.org/markup-compatibility/2006">
          <mc:Choice Requires="x14">
            <control shapeId="55324" r:id="rId27" name="Check Box 28">
              <controlPr defaultSize="0" autoFill="0" autoLine="0" autoPict="0">
                <anchor moveWithCells="1">
                  <from>
                    <xdr:col>1</xdr:col>
                    <xdr:colOff>238125</xdr:colOff>
                    <xdr:row>32</xdr:row>
                    <xdr:rowOff>0</xdr:rowOff>
                  </from>
                  <to>
                    <xdr:col>1</xdr:col>
                    <xdr:colOff>447675</xdr:colOff>
                    <xdr:row>33</xdr:row>
                    <xdr:rowOff>0</xdr:rowOff>
                  </to>
                </anchor>
              </controlPr>
            </control>
          </mc:Choice>
        </mc:AlternateContent>
        <mc:AlternateContent xmlns:mc="http://schemas.openxmlformats.org/markup-compatibility/2006">
          <mc:Choice Requires="x14">
            <control shapeId="55325" r:id="rId28" name="Check Box 29">
              <controlPr defaultSize="0" autoFill="0" autoLine="0" autoPict="0">
                <anchor moveWithCells="1">
                  <from>
                    <xdr:col>4</xdr:col>
                    <xdr:colOff>238125</xdr:colOff>
                    <xdr:row>12</xdr:row>
                    <xdr:rowOff>0</xdr:rowOff>
                  </from>
                  <to>
                    <xdr:col>4</xdr:col>
                    <xdr:colOff>447675</xdr:colOff>
                    <xdr:row>13</xdr:row>
                    <xdr:rowOff>0</xdr:rowOff>
                  </to>
                </anchor>
              </controlPr>
            </control>
          </mc:Choice>
        </mc:AlternateContent>
        <mc:AlternateContent xmlns:mc="http://schemas.openxmlformats.org/markup-compatibility/2006">
          <mc:Choice Requires="x14">
            <control shapeId="55326" r:id="rId29" name="Check Box 30">
              <controlPr defaultSize="0" autoFill="0" autoLine="0" autoPict="0">
                <anchor moveWithCells="1">
                  <from>
                    <xdr:col>7</xdr:col>
                    <xdr:colOff>238125</xdr:colOff>
                    <xdr:row>29</xdr:row>
                    <xdr:rowOff>0</xdr:rowOff>
                  </from>
                  <to>
                    <xdr:col>7</xdr:col>
                    <xdr:colOff>447675</xdr:colOff>
                    <xdr:row>30</xdr:row>
                    <xdr:rowOff>0</xdr:rowOff>
                  </to>
                </anchor>
              </controlPr>
            </control>
          </mc:Choice>
        </mc:AlternateContent>
        <mc:AlternateContent xmlns:mc="http://schemas.openxmlformats.org/markup-compatibility/2006">
          <mc:Choice Requires="x14">
            <control shapeId="55327" r:id="rId30" name="Check Box 31">
              <controlPr defaultSize="0" autoFill="0" autoLine="0" autoPict="0">
                <anchor moveWithCells="1">
                  <from>
                    <xdr:col>7</xdr:col>
                    <xdr:colOff>238125</xdr:colOff>
                    <xdr:row>30</xdr:row>
                    <xdr:rowOff>0</xdr:rowOff>
                  </from>
                  <to>
                    <xdr:col>7</xdr:col>
                    <xdr:colOff>447675</xdr:colOff>
                    <xdr:row>31</xdr:row>
                    <xdr:rowOff>0</xdr:rowOff>
                  </to>
                </anchor>
              </controlPr>
            </control>
          </mc:Choice>
        </mc:AlternateContent>
        <mc:AlternateContent xmlns:mc="http://schemas.openxmlformats.org/markup-compatibility/2006">
          <mc:Choice Requires="x14">
            <control shapeId="55328" r:id="rId31" name="Check Box 32">
              <controlPr defaultSize="0" autoFill="0" autoLine="0" autoPict="0">
                <anchor moveWithCells="1">
                  <from>
                    <xdr:col>7</xdr:col>
                    <xdr:colOff>238125</xdr:colOff>
                    <xdr:row>31</xdr:row>
                    <xdr:rowOff>0</xdr:rowOff>
                  </from>
                  <to>
                    <xdr:col>7</xdr:col>
                    <xdr:colOff>447675</xdr:colOff>
                    <xdr:row>32</xdr:row>
                    <xdr:rowOff>0</xdr:rowOff>
                  </to>
                </anchor>
              </controlPr>
            </control>
          </mc:Choice>
        </mc:AlternateContent>
        <mc:AlternateContent xmlns:mc="http://schemas.openxmlformats.org/markup-compatibility/2006">
          <mc:Choice Requires="x14">
            <control shapeId="55349" r:id="rId32" name="Check Box 53">
              <controlPr defaultSize="0" autoFill="0" autoLine="0" autoPict="0">
                <anchor moveWithCells="1">
                  <from>
                    <xdr:col>1</xdr:col>
                    <xdr:colOff>238125</xdr:colOff>
                    <xdr:row>32</xdr:row>
                    <xdr:rowOff>0</xdr:rowOff>
                  </from>
                  <to>
                    <xdr:col>1</xdr:col>
                    <xdr:colOff>447675</xdr:colOff>
                    <xdr:row>33</xdr:row>
                    <xdr:rowOff>0</xdr:rowOff>
                  </to>
                </anchor>
              </controlPr>
            </control>
          </mc:Choice>
        </mc:AlternateContent>
        <mc:AlternateContent xmlns:mc="http://schemas.openxmlformats.org/markup-compatibility/2006">
          <mc:Choice Requires="x14">
            <control shapeId="55350" r:id="rId33" name="Check Box 54">
              <controlPr defaultSize="0" autoFill="0" autoLine="0" autoPict="0">
                <anchor moveWithCells="1">
                  <from>
                    <xdr:col>9</xdr:col>
                    <xdr:colOff>238125</xdr:colOff>
                    <xdr:row>22</xdr:row>
                    <xdr:rowOff>0</xdr:rowOff>
                  </from>
                  <to>
                    <xdr:col>9</xdr:col>
                    <xdr:colOff>447675</xdr:colOff>
                    <xdr:row>23</xdr:row>
                    <xdr:rowOff>0</xdr:rowOff>
                  </to>
                </anchor>
              </controlPr>
            </control>
          </mc:Choice>
        </mc:AlternateContent>
        <mc:AlternateContent xmlns:mc="http://schemas.openxmlformats.org/markup-compatibility/2006">
          <mc:Choice Requires="x14">
            <control shapeId="55351" r:id="rId34" name="Check Box 55">
              <controlPr defaultSize="0" autoFill="0" autoLine="0" autoPict="0">
                <anchor moveWithCells="1">
                  <from>
                    <xdr:col>5</xdr:col>
                    <xdr:colOff>238125</xdr:colOff>
                    <xdr:row>22</xdr:row>
                    <xdr:rowOff>0</xdr:rowOff>
                  </from>
                  <to>
                    <xdr:col>5</xdr:col>
                    <xdr:colOff>447675</xdr:colOff>
                    <xdr:row>23</xdr:row>
                    <xdr:rowOff>0</xdr:rowOff>
                  </to>
                </anchor>
              </controlPr>
            </control>
          </mc:Choice>
        </mc:AlternateContent>
        <mc:AlternateContent xmlns:mc="http://schemas.openxmlformats.org/markup-compatibility/2006">
          <mc:Choice Requires="x14">
            <control shapeId="55352" r:id="rId35" name="Check Box 56">
              <controlPr defaultSize="0" autoFill="0" autoLine="0" autoPict="0">
                <anchor moveWithCells="1">
                  <from>
                    <xdr:col>5</xdr:col>
                    <xdr:colOff>238125</xdr:colOff>
                    <xdr:row>23</xdr:row>
                    <xdr:rowOff>0</xdr:rowOff>
                  </from>
                  <to>
                    <xdr:col>5</xdr:col>
                    <xdr:colOff>447675</xdr:colOff>
                    <xdr:row>24</xdr:row>
                    <xdr:rowOff>0</xdr:rowOff>
                  </to>
                </anchor>
              </controlPr>
            </control>
          </mc:Choice>
        </mc:AlternateContent>
        <mc:AlternateContent xmlns:mc="http://schemas.openxmlformats.org/markup-compatibility/2006">
          <mc:Choice Requires="x14">
            <control shapeId="55356" r:id="rId36" name="Check Box 60">
              <controlPr defaultSize="0" autoFill="0" autoLine="0" autoPict="0">
                <anchor moveWithCells="1">
                  <from>
                    <xdr:col>1</xdr:col>
                    <xdr:colOff>238125</xdr:colOff>
                    <xdr:row>20</xdr:row>
                    <xdr:rowOff>0</xdr:rowOff>
                  </from>
                  <to>
                    <xdr:col>1</xdr:col>
                    <xdr:colOff>447675</xdr:colOff>
                    <xdr:row>21</xdr:row>
                    <xdr:rowOff>0</xdr:rowOff>
                  </to>
                </anchor>
              </controlPr>
            </control>
          </mc:Choice>
        </mc:AlternateContent>
        <mc:AlternateContent xmlns:mc="http://schemas.openxmlformats.org/markup-compatibility/2006">
          <mc:Choice Requires="x14">
            <control shapeId="55357" r:id="rId37" name="Check Box 61">
              <controlPr defaultSize="0" autoFill="0" autoLine="0" autoPict="0">
                <anchor moveWithCells="1">
                  <from>
                    <xdr:col>9</xdr:col>
                    <xdr:colOff>238125</xdr:colOff>
                    <xdr:row>23</xdr:row>
                    <xdr:rowOff>0</xdr:rowOff>
                  </from>
                  <to>
                    <xdr:col>9</xdr:col>
                    <xdr:colOff>447675</xdr:colOff>
                    <xdr:row>24</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30"/>
  <sheetViews>
    <sheetView view="pageBreakPreview" zoomScale="70" zoomScaleNormal="100" zoomScaleSheetLayoutView="70" workbookViewId="0">
      <selection activeCell="C2" sqref="C2"/>
    </sheetView>
  </sheetViews>
  <sheetFormatPr defaultRowHeight="13.5"/>
  <cols>
    <col min="2" max="2" width="27.5" customWidth="1"/>
    <col min="7" max="7" width="11.875" customWidth="1"/>
    <col min="9" max="9" width="17.125" customWidth="1"/>
    <col min="10" max="10" width="7.5" customWidth="1"/>
  </cols>
  <sheetData>
    <row r="1" spans="2:13" ht="14.25" thickBot="1"/>
    <row r="2" spans="2:13" ht="28.35" customHeight="1" thickBot="1">
      <c r="B2" s="1555" t="s">
        <v>348</v>
      </c>
      <c r="C2" s="362"/>
      <c r="D2" s="342" t="s">
        <v>349</v>
      </c>
      <c r="E2" s="341" t="s">
        <v>351</v>
      </c>
      <c r="F2" s="362"/>
      <c r="G2" s="341" t="s">
        <v>352</v>
      </c>
      <c r="H2" s="362"/>
      <c r="I2" s="341" t="s">
        <v>497</v>
      </c>
      <c r="J2" s="362"/>
      <c r="K2" s="340" t="s">
        <v>474</v>
      </c>
      <c r="L2" s="131" t="str">
        <f>IF(AND(C2="〇",C3="〇"),"要確認","")</f>
        <v/>
      </c>
    </row>
    <row r="3" spans="2:13" ht="28.35" customHeight="1" thickBot="1">
      <c r="B3" s="1555"/>
      <c r="C3" s="362"/>
      <c r="D3" s="340" t="s">
        <v>518</v>
      </c>
      <c r="E3" s="1556"/>
      <c r="F3" s="1557"/>
      <c r="G3" s="1556"/>
      <c r="H3" s="1557"/>
      <c r="I3" s="1556"/>
      <c r="J3" s="1557"/>
      <c r="K3" s="1556"/>
      <c r="M3" s="413" t="s">
        <v>563</v>
      </c>
    </row>
    <row r="4" spans="2:13" ht="28.35" customHeight="1">
      <c r="B4" s="400" t="s">
        <v>496</v>
      </c>
      <c r="C4" s="1558"/>
      <c r="D4" s="1559"/>
      <c r="E4" s="1559"/>
      <c r="F4" s="1559"/>
      <c r="G4" s="1559"/>
      <c r="H4" s="1559"/>
      <c r="I4" s="1559"/>
      <c r="J4" s="1559"/>
      <c r="K4" s="1559"/>
    </row>
    <row r="5" spans="2:13" ht="28.35" customHeight="1">
      <c r="B5" s="373" t="s">
        <v>383</v>
      </c>
      <c r="C5" s="1554"/>
      <c r="D5" s="1554"/>
      <c r="E5" s="1554"/>
      <c r="F5" s="1554"/>
      <c r="G5" s="1554"/>
      <c r="H5" s="1554"/>
      <c r="I5" s="1554"/>
      <c r="J5" s="1554"/>
      <c r="K5" s="1554"/>
    </row>
    <row r="6" spans="2:13" ht="28.35" customHeight="1">
      <c r="B6" s="373" t="s">
        <v>354</v>
      </c>
      <c r="C6" s="363"/>
      <c r="D6" s="340" t="s">
        <v>79</v>
      </c>
      <c r="E6" s="363"/>
      <c r="F6" s="340" t="s">
        <v>13</v>
      </c>
      <c r="G6" s="373" t="s">
        <v>519</v>
      </c>
      <c r="H6" s="364"/>
      <c r="I6" s="340" t="s">
        <v>79</v>
      </c>
      <c r="J6" s="363"/>
      <c r="K6" s="340" t="s">
        <v>13</v>
      </c>
    </row>
    <row r="7" spans="2:13" ht="14.25" thickBot="1"/>
    <row r="8" spans="2:13" ht="28.35" customHeight="1" thickBot="1">
      <c r="B8" s="1555" t="s">
        <v>348</v>
      </c>
      <c r="C8" s="362"/>
      <c r="D8" s="342" t="s">
        <v>520</v>
      </c>
      <c r="E8" s="341" t="s">
        <v>521</v>
      </c>
      <c r="F8" s="362"/>
      <c r="G8" s="341" t="s">
        <v>352</v>
      </c>
      <c r="H8" s="362"/>
      <c r="I8" s="341" t="s">
        <v>497</v>
      </c>
      <c r="J8" s="362"/>
      <c r="K8" s="340" t="s">
        <v>474</v>
      </c>
      <c r="L8" s="131" t="str">
        <f>IF(AND(C8="〇",C9="〇"),"要確認","")</f>
        <v/>
      </c>
    </row>
    <row r="9" spans="2:13" ht="28.35" customHeight="1" thickBot="1">
      <c r="B9" s="1555"/>
      <c r="C9" s="362"/>
      <c r="D9" s="340" t="s">
        <v>522</v>
      </c>
      <c r="E9" s="1556"/>
      <c r="F9" s="1557"/>
      <c r="G9" s="1556"/>
      <c r="H9" s="1557"/>
      <c r="I9" s="1556"/>
      <c r="J9" s="1557"/>
      <c r="K9" s="1556"/>
    </row>
    <row r="10" spans="2:13" ht="28.35" customHeight="1">
      <c r="B10" s="400" t="s">
        <v>496</v>
      </c>
      <c r="C10" s="1558"/>
      <c r="D10" s="1559"/>
      <c r="E10" s="1559"/>
      <c r="F10" s="1559"/>
      <c r="G10" s="1559"/>
      <c r="H10" s="1559"/>
      <c r="I10" s="1559"/>
      <c r="J10" s="1559"/>
      <c r="K10" s="1559"/>
    </row>
    <row r="11" spans="2:13" ht="28.35" customHeight="1">
      <c r="B11" s="373" t="s">
        <v>383</v>
      </c>
      <c r="C11" s="1554"/>
      <c r="D11" s="1554"/>
      <c r="E11" s="1554"/>
      <c r="F11" s="1554"/>
      <c r="G11" s="1554"/>
      <c r="H11" s="1554"/>
      <c r="I11" s="1554"/>
      <c r="J11" s="1554"/>
      <c r="K11" s="1554"/>
    </row>
    <row r="12" spans="2:13" ht="28.35" customHeight="1">
      <c r="B12" s="373" t="s">
        <v>354</v>
      </c>
      <c r="C12" s="363"/>
      <c r="D12" s="340" t="s">
        <v>79</v>
      </c>
      <c r="E12" s="363"/>
      <c r="F12" s="340" t="s">
        <v>13</v>
      </c>
      <c r="G12" s="373" t="s">
        <v>523</v>
      </c>
      <c r="H12" s="364"/>
      <c r="I12" s="340" t="s">
        <v>79</v>
      </c>
      <c r="J12" s="363"/>
      <c r="K12" s="340" t="s">
        <v>13</v>
      </c>
    </row>
    <row r="13" spans="2:13" ht="14.25" thickBot="1"/>
    <row r="14" spans="2:13" ht="28.35" customHeight="1" thickBot="1">
      <c r="B14" s="1555" t="s">
        <v>348</v>
      </c>
      <c r="C14" s="362"/>
      <c r="D14" s="342" t="s">
        <v>524</v>
      </c>
      <c r="E14" s="341" t="s">
        <v>525</v>
      </c>
      <c r="F14" s="362"/>
      <c r="G14" s="341" t="s">
        <v>352</v>
      </c>
      <c r="H14" s="362"/>
      <c r="I14" s="341" t="s">
        <v>497</v>
      </c>
      <c r="J14" s="362"/>
      <c r="K14" s="340" t="s">
        <v>474</v>
      </c>
      <c r="L14" s="131" t="str">
        <f>IF(AND(C14="〇",C15="〇"),"要確認","")</f>
        <v/>
      </c>
    </row>
    <row r="15" spans="2:13" ht="28.35" customHeight="1" thickBot="1">
      <c r="B15" s="1555"/>
      <c r="C15" s="362"/>
      <c r="D15" s="340" t="s">
        <v>526</v>
      </c>
      <c r="E15" s="1556"/>
      <c r="F15" s="1557"/>
      <c r="G15" s="1556"/>
      <c r="H15" s="1557"/>
      <c r="I15" s="1556"/>
      <c r="J15" s="1557"/>
      <c r="K15" s="1556"/>
    </row>
    <row r="16" spans="2:13" ht="28.35" customHeight="1">
      <c r="B16" s="400" t="s">
        <v>496</v>
      </c>
      <c r="C16" s="1558"/>
      <c r="D16" s="1559"/>
      <c r="E16" s="1559"/>
      <c r="F16" s="1559"/>
      <c r="G16" s="1559"/>
      <c r="H16" s="1559"/>
      <c r="I16" s="1559"/>
      <c r="J16" s="1559"/>
      <c r="K16" s="1559"/>
    </row>
    <row r="17" spans="2:12" ht="28.35" customHeight="1">
      <c r="B17" s="373" t="s">
        <v>383</v>
      </c>
      <c r="C17" s="1554"/>
      <c r="D17" s="1554"/>
      <c r="E17" s="1554"/>
      <c r="F17" s="1554"/>
      <c r="G17" s="1554"/>
      <c r="H17" s="1554"/>
      <c r="I17" s="1554"/>
      <c r="J17" s="1554"/>
      <c r="K17" s="1554"/>
    </row>
    <row r="18" spans="2:12" ht="28.35" customHeight="1">
      <c r="B18" s="373" t="s">
        <v>354</v>
      </c>
      <c r="C18" s="363"/>
      <c r="D18" s="340" t="s">
        <v>79</v>
      </c>
      <c r="E18" s="363"/>
      <c r="F18" s="340" t="s">
        <v>13</v>
      </c>
      <c r="G18" s="373" t="s">
        <v>527</v>
      </c>
      <c r="H18" s="364"/>
      <c r="I18" s="340" t="s">
        <v>79</v>
      </c>
      <c r="J18" s="363"/>
      <c r="K18" s="340" t="s">
        <v>13</v>
      </c>
    </row>
    <row r="19" spans="2:12" ht="14.25" thickBot="1"/>
    <row r="20" spans="2:12" ht="28.35" customHeight="1" thickBot="1">
      <c r="B20" s="1555" t="s">
        <v>348</v>
      </c>
      <c r="C20" s="362"/>
      <c r="D20" s="342" t="s">
        <v>528</v>
      </c>
      <c r="E20" s="341" t="s">
        <v>525</v>
      </c>
      <c r="F20" s="362"/>
      <c r="G20" s="341" t="s">
        <v>352</v>
      </c>
      <c r="H20" s="362"/>
      <c r="I20" s="341" t="s">
        <v>497</v>
      </c>
      <c r="J20" s="362"/>
      <c r="K20" s="340" t="s">
        <v>474</v>
      </c>
      <c r="L20" s="131" t="str">
        <f>IF(AND(C20="〇",C21="〇"),"要確認","")</f>
        <v/>
      </c>
    </row>
    <row r="21" spans="2:12" ht="28.35" customHeight="1" thickBot="1">
      <c r="B21" s="1555"/>
      <c r="C21" s="362"/>
      <c r="D21" s="340" t="s">
        <v>529</v>
      </c>
      <c r="E21" s="1556"/>
      <c r="F21" s="1557"/>
      <c r="G21" s="1556"/>
      <c r="H21" s="1557"/>
      <c r="I21" s="1556"/>
      <c r="J21" s="1557"/>
      <c r="K21" s="1556"/>
    </row>
    <row r="22" spans="2:12" ht="28.35" customHeight="1">
      <c r="B22" s="400" t="s">
        <v>496</v>
      </c>
      <c r="C22" s="1558"/>
      <c r="D22" s="1559"/>
      <c r="E22" s="1559"/>
      <c r="F22" s="1559"/>
      <c r="G22" s="1559"/>
      <c r="H22" s="1559"/>
      <c r="I22" s="1559"/>
      <c r="J22" s="1559"/>
      <c r="K22" s="1559"/>
    </row>
    <row r="23" spans="2:12" ht="28.35" customHeight="1">
      <c r="B23" s="373" t="s">
        <v>383</v>
      </c>
      <c r="C23" s="1554"/>
      <c r="D23" s="1554"/>
      <c r="E23" s="1554"/>
      <c r="F23" s="1554"/>
      <c r="G23" s="1554"/>
      <c r="H23" s="1554"/>
      <c r="I23" s="1554"/>
      <c r="J23" s="1554"/>
      <c r="K23" s="1554"/>
    </row>
    <row r="24" spans="2:12" ht="28.35" customHeight="1">
      <c r="B24" s="373" t="s">
        <v>354</v>
      </c>
      <c r="C24" s="363"/>
      <c r="D24" s="340" t="s">
        <v>79</v>
      </c>
      <c r="E24" s="363"/>
      <c r="F24" s="340" t="s">
        <v>13</v>
      </c>
      <c r="G24" s="373" t="s">
        <v>523</v>
      </c>
      <c r="H24" s="364"/>
      <c r="I24" s="340" t="s">
        <v>79</v>
      </c>
      <c r="J24" s="363"/>
      <c r="K24" s="340" t="s">
        <v>13</v>
      </c>
    </row>
    <row r="25" spans="2:12" ht="14.25" thickBot="1"/>
    <row r="26" spans="2:12" ht="28.35" customHeight="1" thickBot="1">
      <c r="B26" s="1555" t="s">
        <v>348</v>
      </c>
      <c r="C26" s="362"/>
      <c r="D26" s="342" t="s">
        <v>524</v>
      </c>
      <c r="E26" s="341" t="s">
        <v>521</v>
      </c>
      <c r="F26" s="362"/>
      <c r="G26" s="341" t="s">
        <v>352</v>
      </c>
      <c r="H26" s="362"/>
      <c r="I26" s="341" t="s">
        <v>497</v>
      </c>
      <c r="J26" s="362"/>
      <c r="K26" s="340" t="s">
        <v>474</v>
      </c>
      <c r="L26" s="131" t="str">
        <f>IF(AND(C26="〇",C27="〇"),"要確認","")</f>
        <v/>
      </c>
    </row>
    <row r="27" spans="2:12" ht="28.35" customHeight="1" thickBot="1">
      <c r="B27" s="1555"/>
      <c r="C27" s="362"/>
      <c r="D27" s="340" t="s">
        <v>526</v>
      </c>
      <c r="E27" s="1556"/>
      <c r="F27" s="1557"/>
      <c r="G27" s="1556"/>
      <c r="H27" s="1557"/>
      <c r="I27" s="1556"/>
      <c r="J27" s="1557"/>
      <c r="K27" s="1556"/>
    </row>
    <row r="28" spans="2:12" ht="28.35" customHeight="1">
      <c r="B28" s="400" t="s">
        <v>496</v>
      </c>
      <c r="C28" s="1558"/>
      <c r="D28" s="1559"/>
      <c r="E28" s="1559"/>
      <c r="F28" s="1559"/>
      <c r="G28" s="1559"/>
      <c r="H28" s="1559"/>
      <c r="I28" s="1559"/>
      <c r="J28" s="1559"/>
      <c r="K28" s="1559"/>
    </row>
    <row r="29" spans="2:12" ht="28.35" customHeight="1">
      <c r="B29" s="373" t="s">
        <v>383</v>
      </c>
      <c r="C29" s="1554"/>
      <c r="D29" s="1554"/>
      <c r="E29" s="1554"/>
      <c r="F29" s="1554"/>
      <c r="G29" s="1554"/>
      <c r="H29" s="1554"/>
      <c r="I29" s="1554"/>
      <c r="J29" s="1554"/>
      <c r="K29" s="1554"/>
    </row>
    <row r="30" spans="2:12" ht="28.35" customHeight="1">
      <c r="B30" s="373" t="s">
        <v>354</v>
      </c>
      <c r="C30" s="363"/>
      <c r="D30" s="340" t="s">
        <v>79</v>
      </c>
      <c r="E30" s="363"/>
      <c r="F30" s="340" t="s">
        <v>13</v>
      </c>
      <c r="G30" s="373" t="s">
        <v>523</v>
      </c>
      <c r="H30" s="364"/>
      <c r="I30" s="340" t="s">
        <v>79</v>
      </c>
      <c r="J30" s="363"/>
      <c r="K30" s="340" t="s">
        <v>13</v>
      </c>
    </row>
  </sheetData>
  <sheetProtection algorithmName="SHA-512" hashValue="jc2ZYOKSWsD343UEL9SEMXzWoTHsQkCaTy9cB1Mv+UgPBHdJkpWgHcB20Nq2y2DFfzjv9JtXtwkym/mfucM8Wg==" saltValue="bihgu6/ynWtE25pOYoCBCw==" spinCount="100000" sheet="1" selectLockedCells="1"/>
  <mergeCells count="20">
    <mergeCell ref="C29:K29"/>
    <mergeCell ref="B20:B21"/>
    <mergeCell ref="E21:K21"/>
    <mergeCell ref="C22:K22"/>
    <mergeCell ref="C23:K23"/>
    <mergeCell ref="B26:B27"/>
    <mergeCell ref="E27:K27"/>
    <mergeCell ref="C28:K28"/>
    <mergeCell ref="C5:K5"/>
    <mergeCell ref="B2:B3"/>
    <mergeCell ref="E3:K3"/>
    <mergeCell ref="C4:K4"/>
    <mergeCell ref="C17:K17"/>
    <mergeCell ref="B8:B9"/>
    <mergeCell ref="E9:K9"/>
    <mergeCell ref="C10:K10"/>
    <mergeCell ref="C11:K11"/>
    <mergeCell ref="B14:B15"/>
    <mergeCell ref="E15:K15"/>
    <mergeCell ref="C16:K16"/>
  </mergeCells>
  <phoneticPr fontId="1"/>
  <dataValidations count="1">
    <dataValidation type="list" allowBlank="1" showInputMessage="1" showErrorMessage="1" sqref="C2:C3 F2 H2 J2 C20:C21 F20 H20 J20 C8:C9 F8 H8 J8 C14:C15 F14 H14 J14 C26:C27 F26 H26 J26" xr:uid="{00000000-0002-0000-0C00-000000000000}">
      <formula1>"〇"</formula1>
    </dataValidation>
  </dataValidations>
  <hyperlinks>
    <hyperlink ref="M3" location="要望書!A1" display="要望書に戻る" xr:uid="{00000000-0004-0000-0C00-000000000000}"/>
  </hyperlinks>
  <pageMargins left="0.7" right="0.7" top="0.75" bottom="0.75" header="0.3" footer="0.3"/>
  <pageSetup paperSize="9" scale="7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I50"/>
  <sheetViews>
    <sheetView view="pageBreakPreview" zoomScaleNormal="100" zoomScaleSheetLayoutView="100" workbookViewId="0">
      <selection activeCell="B4" sqref="B4"/>
    </sheetView>
  </sheetViews>
  <sheetFormatPr defaultRowHeight="13.5"/>
  <cols>
    <col min="2" max="2" width="12.375" style="345" customWidth="1"/>
    <col min="3" max="3" width="22.625" style="345" customWidth="1"/>
    <col min="4" max="4" width="24.5" style="345" customWidth="1"/>
    <col min="5" max="5" width="24.125" style="345" customWidth="1"/>
    <col min="6" max="6" width="24.875" style="345" customWidth="1"/>
    <col min="7" max="7" width="21.5" style="345" customWidth="1"/>
  </cols>
  <sheetData>
    <row r="3" spans="2:9" ht="27">
      <c r="B3" s="343" t="s">
        <v>498</v>
      </c>
      <c r="C3" s="344" t="s">
        <v>499</v>
      </c>
      <c r="D3" s="344" t="s">
        <v>500</v>
      </c>
      <c r="E3" s="344" t="s">
        <v>285</v>
      </c>
      <c r="F3" s="344" t="s">
        <v>501</v>
      </c>
      <c r="G3" s="343" t="s">
        <v>502</v>
      </c>
    </row>
    <row r="4" spans="2:9" ht="35.1" customHeight="1">
      <c r="B4" s="447"/>
      <c r="C4" s="447"/>
      <c r="D4" s="447"/>
      <c r="E4" s="447"/>
      <c r="F4" s="447"/>
      <c r="G4" s="448"/>
      <c r="I4" s="413" t="s">
        <v>564</v>
      </c>
    </row>
    <row r="5" spans="2:9" ht="35.1" customHeight="1">
      <c r="B5" s="447"/>
      <c r="C5" s="447"/>
      <c r="D5" s="447"/>
      <c r="E5" s="447"/>
      <c r="F5" s="447"/>
      <c r="G5" s="448"/>
    </row>
    <row r="6" spans="2:9" ht="35.1" customHeight="1">
      <c r="B6" s="447"/>
      <c r="C6" s="447"/>
      <c r="D6" s="447"/>
      <c r="E6" s="447"/>
      <c r="F6" s="447"/>
      <c r="G6" s="448"/>
    </row>
    <row r="7" spans="2:9" ht="35.1" customHeight="1">
      <c r="B7" s="447"/>
      <c r="C7" s="447"/>
      <c r="D7" s="447"/>
      <c r="E7" s="447"/>
      <c r="F7" s="447"/>
      <c r="G7" s="448"/>
    </row>
    <row r="8" spans="2:9" ht="35.1" customHeight="1">
      <c r="B8" s="447"/>
      <c r="C8" s="447"/>
      <c r="D8" s="447"/>
      <c r="E8" s="447"/>
      <c r="F8" s="447"/>
      <c r="G8" s="448"/>
    </row>
    <row r="9" spans="2:9" ht="35.1" customHeight="1">
      <c r="B9" s="447"/>
      <c r="C9" s="447"/>
      <c r="D9" s="447"/>
      <c r="E9" s="447"/>
      <c r="F9" s="447"/>
      <c r="G9" s="448"/>
    </row>
    <row r="10" spans="2:9" ht="35.1" customHeight="1">
      <c r="B10" s="447"/>
      <c r="C10" s="447"/>
      <c r="D10" s="447"/>
      <c r="E10" s="447"/>
      <c r="F10" s="447"/>
      <c r="G10" s="448"/>
    </row>
    <row r="11" spans="2:9" ht="35.1" customHeight="1">
      <c r="B11" s="447"/>
      <c r="C11" s="447"/>
      <c r="D11" s="447"/>
      <c r="E11" s="447"/>
      <c r="F11" s="447"/>
      <c r="G11" s="448"/>
    </row>
    <row r="12" spans="2:9" ht="35.1" customHeight="1">
      <c r="B12" s="447"/>
      <c r="C12" s="447"/>
      <c r="D12" s="447"/>
      <c r="E12" s="447"/>
      <c r="F12" s="447"/>
      <c r="G12" s="448"/>
    </row>
    <row r="13" spans="2:9" ht="35.1" customHeight="1">
      <c r="B13" s="447"/>
      <c r="C13" s="447"/>
      <c r="D13" s="447"/>
      <c r="E13" s="447"/>
      <c r="F13" s="447"/>
      <c r="G13" s="448"/>
    </row>
    <row r="14" spans="2:9" ht="35.1" customHeight="1">
      <c r="B14" s="447"/>
      <c r="C14" s="447"/>
      <c r="D14" s="447"/>
      <c r="E14" s="447"/>
      <c r="F14" s="447"/>
      <c r="G14" s="448"/>
    </row>
    <row r="15" spans="2:9" ht="35.1" customHeight="1">
      <c r="B15" s="447"/>
      <c r="C15" s="447"/>
      <c r="D15" s="447"/>
      <c r="E15" s="447"/>
      <c r="F15" s="447"/>
      <c r="G15" s="448"/>
    </row>
    <row r="16" spans="2:9" ht="35.1" customHeight="1">
      <c r="B16" s="447"/>
      <c r="C16" s="447"/>
      <c r="D16" s="447"/>
      <c r="E16" s="447"/>
      <c r="F16" s="447"/>
      <c r="G16" s="448"/>
    </row>
    <row r="17" spans="2:7" ht="35.1" customHeight="1">
      <c r="B17" s="447"/>
      <c r="C17" s="447"/>
      <c r="D17" s="447"/>
      <c r="E17" s="447"/>
      <c r="F17" s="447"/>
      <c r="G17" s="448"/>
    </row>
    <row r="18" spans="2:7" ht="35.1" customHeight="1">
      <c r="B18" s="447"/>
      <c r="C18" s="447"/>
      <c r="D18" s="447"/>
      <c r="E18" s="447"/>
      <c r="F18" s="447"/>
      <c r="G18" s="448"/>
    </row>
    <row r="19" spans="2:7" ht="35.1" customHeight="1">
      <c r="B19" s="447"/>
      <c r="C19" s="447"/>
      <c r="D19" s="447"/>
      <c r="E19" s="447"/>
      <c r="F19" s="447"/>
      <c r="G19" s="448"/>
    </row>
    <row r="20" spans="2:7" ht="35.1" customHeight="1">
      <c r="B20" s="447"/>
      <c r="C20" s="447"/>
      <c r="D20" s="447"/>
      <c r="E20" s="447"/>
      <c r="F20" s="447"/>
      <c r="G20" s="448"/>
    </row>
    <row r="21" spans="2:7" ht="35.1" customHeight="1">
      <c r="B21" s="447"/>
      <c r="C21" s="447"/>
      <c r="D21" s="447"/>
      <c r="E21" s="447"/>
      <c r="F21" s="447"/>
      <c r="G21" s="448"/>
    </row>
    <row r="22" spans="2:7" ht="35.1" customHeight="1">
      <c r="B22" s="447"/>
      <c r="C22" s="447"/>
      <c r="D22" s="447"/>
      <c r="E22" s="447"/>
      <c r="F22" s="447"/>
      <c r="G22" s="448"/>
    </row>
    <row r="23" spans="2:7" ht="35.1" customHeight="1">
      <c r="B23" s="447"/>
      <c r="C23" s="447"/>
      <c r="D23" s="447"/>
      <c r="E23" s="447"/>
      <c r="F23" s="447"/>
      <c r="G23" s="448"/>
    </row>
    <row r="24" spans="2:7" ht="35.1" customHeight="1">
      <c r="B24" s="447"/>
      <c r="C24" s="447"/>
      <c r="D24" s="447"/>
      <c r="E24" s="447"/>
      <c r="F24" s="447"/>
      <c r="G24" s="448"/>
    </row>
    <row r="25" spans="2:7" ht="35.1" customHeight="1">
      <c r="B25" s="447"/>
      <c r="C25" s="447"/>
      <c r="D25" s="447"/>
      <c r="E25" s="447"/>
      <c r="F25" s="447"/>
      <c r="G25" s="448"/>
    </row>
    <row r="26" spans="2:7" ht="35.1" customHeight="1">
      <c r="B26" s="447"/>
      <c r="C26" s="447"/>
      <c r="D26" s="447"/>
      <c r="E26" s="447"/>
      <c r="F26" s="447"/>
      <c r="G26" s="448"/>
    </row>
    <row r="27" spans="2:7" ht="35.1" customHeight="1">
      <c r="B27" s="447"/>
      <c r="C27" s="447"/>
      <c r="D27" s="447"/>
      <c r="E27" s="447"/>
      <c r="F27" s="447"/>
      <c r="G27" s="448"/>
    </row>
    <row r="28" spans="2:7" ht="35.1" customHeight="1">
      <c r="B28" s="447"/>
      <c r="C28" s="447"/>
      <c r="D28" s="447"/>
      <c r="E28" s="447"/>
      <c r="F28" s="447"/>
      <c r="G28" s="448"/>
    </row>
    <row r="29" spans="2:7" ht="35.1" customHeight="1">
      <c r="B29" s="447"/>
      <c r="C29" s="447"/>
      <c r="D29" s="447"/>
      <c r="E29" s="447"/>
      <c r="F29" s="447"/>
      <c r="G29" s="448"/>
    </row>
    <row r="30" spans="2:7" ht="35.1" customHeight="1">
      <c r="B30" s="447"/>
      <c r="C30" s="447"/>
      <c r="D30" s="447"/>
      <c r="E30" s="447"/>
      <c r="F30" s="447"/>
      <c r="G30" s="448"/>
    </row>
    <row r="31" spans="2:7" ht="35.1" customHeight="1">
      <c r="B31" s="447"/>
      <c r="C31" s="447"/>
      <c r="D31" s="447"/>
      <c r="E31" s="447"/>
      <c r="F31" s="447"/>
      <c r="G31" s="448"/>
    </row>
    <row r="32" spans="2:7" ht="35.1" customHeight="1">
      <c r="B32" s="447"/>
      <c r="C32" s="447"/>
      <c r="D32" s="447"/>
      <c r="E32" s="447"/>
      <c r="F32" s="447"/>
      <c r="G32" s="448"/>
    </row>
    <row r="33" spans="2:7" ht="35.1" customHeight="1">
      <c r="B33" s="447"/>
      <c r="C33" s="447"/>
      <c r="D33" s="447"/>
      <c r="E33" s="447"/>
      <c r="F33" s="447"/>
      <c r="G33" s="448"/>
    </row>
    <row r="34" spans="2:7" ht="35.1" customHeight="1">
      <c r="B34" s="447"/>
      <c r="C34" s="447"/>
      <c r="D34" s="447"/>
      <c r="E34" s="447"/>
      <c r="F34" s="447"/>
      <c r="G34" s="448"/>
    </row>
    <row r="35" spans="2:7" ht="35.1" customHeight="1">
      <c r="B35" s="447"/>
      <c r="C35" s="447"/>
      <c r="D35" s="447"/>
      <c r="E35" s="447"/>
      <c r="F35" s="447"/>
      <c r="G35" s="448"/>
    </row>
    <row r="36" spans="2:7" ht="35.1" customHeight="1">
      <c r="B36" s="447"/>
      <c r="C36" s="447"/>
      <c r="D36" s="447"/>
      <c r="E36" s="447"/>
      <c r="F36" s="447"/>
      <c r="G36" s="448"/>
    </row>
    <row r="37" spans="2:7" ht="35.1" customHeight="1">
      <c r="B37" s="447"/>
      <c r="C37" s="447"/>
      <c r="D37" s="447"/>
      <c r="E37" s="447"/>
      <c r="F37" s="447"/>
      <c r="G37" s="448"/>
    </row>
    <row r="38" spans="2:7" ht="35.1" customHeight="1">
      <c r="B38" s="447"/>
      <c r="C38" s="447"/>
      <c r="D38" s="447"/>
      <c r="E38" s="447"/>
      <c r="F38" s="447"/>
      <c r="G38" s="448"/>
    </row>
    <row r="39" spans="2:7" ht="35.1" customHeight="1">
      <c r="B39" s="447"/>
      <c r="C39" s="447"/>
      <c r="D39" s="447"/>
      <c r="E39" s="447"/>
      <c r="F39" s="447"/>
      <c r="G39" s="448"/>
    </row>
    <row r="40" spans="2:7" ht="35.1" customHeight="1">
      <c r="B40" s="447"/>
      <c r="C40" s="447"/>
      <c r="D40" s="447"/>
      <c r="E40" s="447"/>
      <c r="F40" s="447"/>
      <c r="G40" s="448"/>
    </row>
    <row r="41" spans="2:7" ht="35.1" customHeight="1">
      <c r="B41" s="447"/>
      <c r="C41" s="447"/>
      <c r="D41" s="447"/>
      <c r="E41" s="447"/>
      <c r="F41" s="447"/>
      <c r="G41" s="448"/>
    </row>
    <row r="42" spans="2:7" ht="35.1" customHeight="1">
      <c r="B42" s="447"/>
      <c r="C42" s="447"/>
      <c r="D42" s="447"/>
      <c r="E42" s="447"/>
      <c r="F42" s="447"/>
      <c r="G42" s="448"/>
    </row>
    <row r="43" spans="2:7" ht="35.1" customHeight="1">
      <c r="B43" s="447"/>
      <c r="C43" s="447"/>
      <c r="D43" s="447"/>
      <c r="E43" s="447"/>
      <c r="F43" s="447"/>
      <c r="G43" s="448"/>
    </row>
    <row r="44" spans="2:7" ht="35.1" customHeight="1">
      <c r="B44" s="447"/>
      <c r="C44" s="447"/>
      <c r="D44" s="447"/>
      <c r="E44" s="447"/>
      <c r="F44" s="447"/>
      <c r="G44" s="448"/>
    </row>
    <row r="45" spans="2:7" ht="35.1" customHeight="1">
      <c r="B45" s="447"/>
      <c r="C45" s="447"/>
      <c r="D45" s="447"/>
      <c r="E45" s="447"/>
      <c r="F45" s="447"/>
      <c r="G45" s="448"/>
    </row>
    <row r="46" spans="2:7" ht="35.1" customHeight="1">
      <c r="B46" s="447"/>
      <c r="C46" s="447"/>
      <c r="D46" s="447"/>
      <c r="E46" s="447"/>
      <c r="F46" s="447"/>
      <c r="G46" s="448"/>
    </row>
    <row r="47" spans="2:7" ht="35.1" customHeight="1">
      <c r="B47" s="447"/>
      <c r="C47" s="447"/>
      <c r="D47" s="447"/>
      <c r="E47" s="447"/>
      <c r="F47" s="447"/>
      <c r="G47" s="448"/>
    </row>
    <row r="48" spans="2:7" ht="35.1" customHeight="1">
      <c r="B48" s="447"/>
      <c r="C48" s="447"/>
      <c r="D48" s="447"/>
      <c r="E48" s="447"/>
      <c r="F48" s="447"/>
      <c r="G48" s="448"/>
    </row>
    <row r="49" spans="2:7" ht="35.1" customHeight="1">
      <c r="B49" s="447"/>
      <c r="C49" s="447"/>
      <c r="D49" s="447"/>
      <c r="E49" s="447"/>
      <c r="F49" s="447"/>
      <c r="G49" s="448"/>
    </row>
    <row r="50" spans="2:7" ht="35.1" customHeight="1">
      <c r="B50" s="447"/>
      <c r="C50" s="447"/>
      <c r="D50" s="447"/>
      <c r="E50" s="447"/>
      <c r="F50" s="447"/>
      <c r="G50" s="448"/>
    </row>
  </sheetData>
  <sheetProtection algorithmName="SHA-512" hashValue="uP/VsmY39YG6iIxFusiJs/yutYvZtXc0k0oxw3J3RdWQK5h3Aw04eO0upkZX2sQytdcGpeHoOqCgEfqBcpzy0w==" saltValue="xs4cw0SIbELIAHcHScS4+A==" spinCount="100000" sheet="1" objects="1" scenarios="1" selectLockedCells="1"/>
  <phoneticPr fontId="1"/>
  <dataValidations count="1">
    <dataValidation type="list" allowBlank="1" showInputMessage="1" showErrorMessage="1" sqref="G4:G50" xr:uid="{00000000-0002-0000-0D00-000000000000}">
      <formula1>"実績有,新規（内諾済）,新規（今後調整）"</formula1>
    </dataValidation>
  </dataValidations>
  <hyperlinks>
    <hyperlink ref="I4" location="要望書!A1" display="要望書に戻る" xr:uid="{00000000-0004-0000-0D00-000000000000}"/>
  </hyperlinks>
  <pageMargins left="0.7" right="0.7" top="0.75" bottom="0.75" header="0.3" footer="0.3"/>
  <pageSetup paperSize="9" scale="64"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3:L117"/>
  <sheetViews>
    <sheetView view="pageBreakPreview" zoomScaleNormal="100" zoomScaleSheetLayoutView="100" workbookViewId="0">
      <selection activeCell="B4" sqref="B4"/>
    </sheetView>
  </sheetViews>
  <sheetFormatPr defaultRowHeight="13.5"/>
  <cols>
    <col min="2" max="2" width="12" customWidth="1"/>
    <col min="3" max="3" width="24.125" customWidth="1"/>
    <col min="5" max="5" width="17.375" customWidth="1"/>
    <col min="6" max="6" width="12.5" customWidth="1"/>
    <col min="7" max="7" width="17.125" customWidth="1"/>
    <col min="8" max="8" width="3.625" customWidth="1"/>
    <col min="9" max="9" width="23.375" customWidth="1"/>
    <col min="10" max="10" width="4.125" customWidth="1"/>
  </cols>
  <sheetData>
    <row r="3" spans="2:12" ht="27.75" thickBot="1">
      <c r="B3" s="373" t="s">
        <v>9</v>
      </c>
      <c r="C3" s="373" t="s">
        <v>0</v>
      </c>
      <c r="D3" s="373" t="s">
        <v>1</v>
      </c>
      <c r="E3" s="346" t="s">
        <v>503</v>
      </c>
      <c r="F3" s="347" t="s">
        <v>530</v>
      </c>
      <c r="G3" s="1560" t="s">
        <v>531</v>
      </c>
      <c r="H3" s="1561"/>
      <c r="I3" s="1561"/>
      <c r="J3" s="1561"/>
    </row>
    <row r="4" spans="2:12" ht="21.6" customHeight="1">
      <c r="B4" s="365"/>
      <c r="C4" s="365"/>
      <c r="D4" s="414"/>
      <c r="E4" s="415"/>
      <c r="F4" s="415"/>
      <c r="G4" s="366"/>
      <c r="H4" s="374" t="s">
        <v>532</v>
      </c>
      <c r="I4" s="375"/>
      <c r="J4" s="376" t="s">
        <v>533</v>
      </c>
      <c r="K4" s="189" t="str">
        <f>IF(AND(NOT(C4=""),G4=""),"要確認","")</f>
        <v/>
      </c>
      <c r="L4" s="413" t="s">
        <v>564</v>
      </c>
    </row>
    <row r="5" spans="2:12" ht="21.6" customHeight="1">
      <c r="B5" s="365"/>
      <c r="C5" s="365"/>
      <c r="D5" s="414"/>
      <c r="E5" s="416"/>
      <c r="F5" s="416"/>
      <c r="G5" s="366"/>
      <c r="H5" s="374" t="s">
        <v>534</v>
      </c>
      <c r="I5" s="375"/>
      <c r="J5" s="376" t="s">
        <v>533</v>
      </c>
      <c r="K5" s="189" t="str">
        <f t="shared" ref="K5:K50" si="0">IF(AND(NOT(C5=""),G5=""),"要確認","")</f>
        <v/>
      </c>
    </row>
    <row r="6" spans="2:12" ht="21.6" customHeight="1">
      <c r="B6" s="365"/>
      <c r="C6" s="365"/>
      <c r="D6" s="414"/>
      <c r="E6" s="416"/>
      <c r="F6" s="416"/>
      <c r="G6" s="366"/>
      <c r="H6" s="374" t="s">
        <v>532</v>
      </c>
      <c r="I6" s="375"/>
      <c r="J6" s="376" t="s">
        <v>533</v>
      </c>
      <c r="K6" s="189" t="str">
        <f t="shared" si="0"/>
        <v/>
      </c>
    </row>
    <row r="7" spans="2:12" ht="21.6" customHeight="1">
      <c r="B7" s="365"/>
      <c r="C7" s="365"/>
      <c r="D7" s="414"/>
      <c r="E7" s="416"/>
      <c r="F7" s="416"/>
      <c r="G7" s="366"/>
      <c r="H7" s="374" t="s">
        <v>532</v>
      </c>
      <c r="I7" s="375"/>
      <c r="J7" s="376" t="s">
        <v>535</v>
      </c>
      <c r="K7" s="189" t="str">
        <f t="shared" si="0"/>
        <v/>
      </c>
    </row>
    <row r="8" spans="2:12" ht="21.6" customHeight="1">
      <c r="B8" s="365"/>
      <c r="C8" s="365"/>
      <c r="D8" s="414"/>
      <c r="E8" s="416"/>
      <c r="F8" s="416"/>
      <c r="G8" s="366"/>
      <c r="H8" s="374" t="s">
        <v>532</v>
      </c>
      <c r="I8" s="375"/>
      <c r="J8" s="376" t="s">
        <v>535</v>
      </c>
      <c r="K8" s="189" t="str">
        <f t="shared" si="0"/>
        <v/>
      </c>
    </row>
    <row r="9" spans="2:12" ht="21.6" customHeight="1">
      <c r="B9" s="365"/>
      <c r="C9" s="365"/>
      <c r="D9" s="414"/>
      <c r="E9" s="416"/>
      <c r="F9" s="416"/>
      <c r="G9" s="366"/>
      <c r="H9" s="374" t="s">
        <v>532</v>
      </c>
      <c r="I9" s="375"/>
      <c r="J9" s="376" t="s">
        <v>535</v>
      </c>
      <c r="K9" s="189" t="str">
        <f t="shared" si="0"/>
        <v/>
      </c>
    </row>
    <row r="10" spans="2:12" ht="21.6" customHeight="1">
      <c r="B10" s="365"/>
      <c r="C10" s="365"/>
      <c r="D10" s="414"/>
      <c r="E10" s="416"/>
      <c r="F10" s="416"/>
      <c r="G10" s="366"/>
      <c r="H10" s="374" t="s">
        <v>532</v>
      </c>
      <c r="I10" s="375"/>
      <c r="J10" s="376" t="s">
        <v>535</v>
      </c>
      <c r="K10" s="189" t="str">
        <f t="shared" si="0"/>
        <v/>
      </c>
    </row>
    <row r="11" spans="2:12" ht="21.6" customHeight="1">
      <c r="B11" s="365"/>
      <c r="C11" s="365"/>
      <c r="D11" s="414"/>
      <c r="E11" s="416"/>
      <c r="F11" s="416"/>
      <c r="G11" s="366"/>
      <c r="H11" s="374" t="s">
        <v>534</v>
      </c>
      <c r="I11" s="375"/>
      <c r="J11" s="376" t="s">
        <v>535</v>
      </c>
      <c r="K11" s="189" t="str">
        <f t="shared" si="0"/>
        <v/>
      </c>
    </row>
    <row r="12" spans="2:12" ht="21.6" customHeight="1">
      <c r="B12" s="365"/>
      <c r="C12" s="365"/>
      <c r="D12" s="414"/>
      <c r="E12" s="416"/>
      <c r="F12" s="416"/>
      <c r="G12" s="366"/>
      <c r="H12" s="374" t="s">
        <v>532</v>
      </c>
      <c r="I12" s="375"/>
      <c r="J12" s="376" t="s">
        <v>535</v>
      </c>
      <c r="K12" s="189" t="str">
        <f t="shared" si="0"/>
        <v/>
      </c>
    </row>
    <row r="13" spans="2:12" ht="21.6" customHeight="1">
      <c r="B13" s="365"/>
      <c r="C13" s="365"/>
      <c r="D13" s="414"/>
      <c r="E13" s="416"/>
      <c r="F13" s="416"/>
      <c r="G13" s="366"/>
      <c r="H13" s="374" t="s">
        <v>532</v>
      </c>
      <c r="I13" s="375"/>
      <c r="J13" s="376" t="s">
        <v>535</v>
      </c>
      <c r="K13" s="189" t="str">
        <f t="shared" si="0"/>
        <v/>
      </c>
    </row>
    <row r="14" spans="2:12" ht="21.6" customHeight="1">
      <c r="B14" s="365"/>
      <c r="C14" s="365"/>
      <c r="D14" s="414"/>
      <c r="E14" s="416"/>
      <c r="F14" s="416"/>
      <c r="G14" s="366"/>
      <c r="H14" s="374" t="s">
        <v>532</v>
      </c>
      <c r="I14" s="375"/>
      <c r="J14" s="376" t="s">
        <v>535</v>
      </c>
      <c r="K14" s="189" t="str">
        <f t="shared" si="0"/>
        <v/>
      </c>
    </row>
    <row r="15" spans="2:12" ht="21.6" customHeight="1">
      <c r="B15" s="365"/>
      <c r="C15" s="365"/>
      <c r="D15" s="414"/>
      <c r="E15" s="416"/>
      <c r="F15" s="416"/>
      <c r="G15" s="366"/>
      <c r="H15" s="374" t="s">
        <v>532</v>
      </c>
      <c r="I15" s="375"/>
      <c r="J15" s="376" t="s">
        <v>535</v>
      </c>
      <c r="K15" s="189" t="str">
        <f t="shared" si="0"/>
        <v/>
      </c>
    </row>
    <row r="16" spans="2:12" ht="21.6" customHeight="1">
      <c r="B16" s="365"/>
      <c r="C16" s="365"/>
      <c r="D16" s="414"/>
      <c r="E16" s="416"/>
      <c r="F16" s="416"/>
      <c r="G16" s="366"/>
      <c r="H16" s="374" t="s">
        <v>532</v>
      </c>
      <c r="I16" s="375"/>
      <c r="J16" s="376" t="s">
        <v>535</v>
      </c>
      <c r="K16" s="189" t="str">
        <f t="shared" si="0"/>
        <v/>
      </c>
    </row>
    <row r="17" spans="2:11" ht="21.6" customHeight="1">
      <c r="B17" s="365"/>
      <c r="C17" s="365"/>
      <c r="D17" s="414"/>
      <c r="E17" s="416"/>
      <c r="F17" s="416"/>
      <c r="G17" s="366"/>
      <c r="H17" s="374" t="s">
        <v>532</v>
      </c>
      <c r="I17" s="375"/>
      <c r="J17" s="376" t="s">
        <v>535</v>
      </c>
      <c r="K17" s="189" t="str">
        <f t="shared" si="0"/>
        <v/>
      </c>
    </row>
    <row r="18" spans="2:11" ht="21.6" customHeight="1">
      <c r="B18" s="365"/>
      <c r="C18" s="365"/>
      <c r="D18" s="414"/>
      <c r="E18" s="416"/>
      <c r="F18" s="416"/>
      <c r="G18" s="366"/>
      <c r="H18" s="374" t="s">
        <v>532</v>
      </c>
      <c r="I18" s="375"/>
      <c r="J18" s="376" t="s">
        <v>535</v>
      </c>
      <c r="K18" s="189" t="str">
        <f t="shared" si="0"/>
        <v/>
      </c>
    </row>
    <row r="19" spans="2:11" ht="21.6" customHeight="1">
      <c r="B19" s="365"/>
      <c r="C19" s="365"/>
      <c r="D19" s="414"/>
      <c r="E19" s="416"/>
      <c r="F19" s="416"/>
      <c r="G19" s="366"/>
      <c r="H19" s="374" t="s">
        <v>532</v>
      </c>
      <c r="I19" s="375"/>
      <c r="J19" s="376" t="s">
        <v>535</v>
      </c>
      <c r="K19" s="189" t="str">
        <f t="shared" si="0"/>
        <v/>
      </c>
    </row>
    <row r="20" spans="2:11" ht="21.6" customHeight="1">
      <c r="B20" s="365"/>
      <c r="C20" s="365"/>
      <c r="D20" s="414"/>
      <c r="E20" s="416"/>
      <c r="F20" s="416"/>
      <c r="G20" s="366"/>
      <c r="H20" s="374" t="s">
        <v>532</v>
      </c>
      <c r="I20" s="375"/>
      <c r="J20" s="376" t="s">
        <v>535</v>
      </c>
      <c r="K20" s="189" t="str">
        <f t="shared" si="0"/>
        <v/>
      </c>
    </row>
    <row r="21" spans="2:11" ht="21.6" customHeight="1">
      <c r="B21" s="365"/>
      <c r="C21" s="365"/>
      <c r="D21" s="414"/>
      <c r="E21" s="416"/>
      <c r="F21" s="416"/>
      <c r="G21" s="366"/>
      <c r="H21" s="374" t="s">
        <v>532</v>
      </c>
      <c r="I21" s="375"/>
      <c r="J21" s="376" t="s">
        <v>535</v>
      </c>
      <c r="K21" s="189" t="str">
        <f t="shared" si="0"/>
        <v/>
      </c>
    </row>
    <row r="22" spans="2:11" ht="21.6" customHeight="1">
      <c r="B22" s="365"/>
      <c r="C22" s="365"/>
      <c r="D22" s="414"/>
      <c r="E22" s="416"/>
      <c r="F22" s="416"/>
      <c r="G22" s="366"/>
      <c r="H22" s="374" t="s">
        <v>532</v>
      </c>
      <c r="I22" s="375"/>
      <c r="J22" s="376" t="s">
        <v>535</v>
      </c>
      <c r="K22" s="189" t="str">
        <f t="shared" si="0"/>
        <v/>
      </c>
    </row>
    <row r="23" spans="2:11" ht="21.6" customHeight="1">
      <c r="B23" s="365"/>
      <c r="C23" s="365"/>
      <c r="D23" s="414"/>
      <c r="E23" s="416"/>
      <c r="F23" s="416"/>
      <c r="G23" s="366"/>
      <c r="H23" s="374" t="s">
        <v>532</v>
      </c>
      <c r="I23" s="375"/>
      <c r="J23" s="376" t="s">
        <v>533</v>
      </c>
      <c r="K23" s="189" t="str">
        <f t="shared" si="0"/>
        <v/>
      </c>
    </row>
    <row r="24" spans="2:11" ht="21.6" customHeight="1">
      <c r="B24" s="365"/>
      <c r="C24" s="365"/>
      <c r="D24" s="414"/>
      <c r="E24" s="416"/>
      <c r="F24" s="416"/>
      <c r="G24" s="366"/>
      <c r="H24" s="374" t="s">
        <v>534</v>
      </c>
      <c r="I24" s="375"/>
      <c r="J24" s="376" t="s">
        <v>535</v>
      </c>
      <c r="K24" s="189" t="str">
        <f t="shared" si="0"/>
        <v/>
      </c>
    </row>
    <row r="25" spans="2:11" ht="21.6" customHeight="1">
      <c r="B25" s="365"/>
      <c r="C25" s="365"/>
      <c r="D25" s="414"/>
      <c r="E25" s="416"/>
      <c r="F25" s="416"/>
      <c r="G25" s="366"/>
      <c r="H25" s="374" t="s">
        <v>534</v>
      </c>
      <c r="I25" s="375"/>
      <c r="J25" s="376" t="s">
        <v>535</v>
      </c>
      <c r="K25" s="189" t="str">
        <f t="shared" si="0"/>
        <v/>
      </c>
    </row>
    <row r="26" spans="2:11" ht="21.6" customHeight="1">
      <c r="B26" s="365"/>
      <c r="C26" s="365"/>
      <c r="D26" s="414"/>
      <c r="E26" s="416"/>
      <c r="F26" s="416"/>
      <c r="G26" s="366"/>
      <c r="H26" s="374" t="s">
        <v>532</v>
      </c>
      <c r="I26" s="375"/>
      <c r="J26" s="376" t="s">
        <v>535</v>
      </c>
      <c r="K26" s="189" t="str">
        <f t="shared" si="0"/>
        <v/>
      </c>
    </row>
    <row r="27" spans="2:11" ht="21.6" customHeight="1">
      <c r="B27" s="365"/>
      <c r="C27" s="365"/>
      <c r="D27" s="414"/>
      <c r="E27" s="416"/>
      <c r="F27" s="416"/>
      <c r="G27" s="366"/>
      <c r="H27" s="374" t="s">
        <v>532</v>
      </c>
      <c r="I27" s="375"/>
      <c r="J27" s="376" t="s">
        <v>535</v>
      </c>
      <c r="K27" s="189" t="str">
        <f t="shared" si="0"/>
        <v/>
      </c>
    </row>
    <row r="28" spans="2:11" ht="21.6" customHeight="1">
      <c r="B28" s="365"/>
      <c r="C28" s="365"/>
      <c r="D28" s="414"/>
      <c r="E28" s="416"/>
      <c r="F28" s="416"/>
      <c r="G28" s="366"/>
      <c r="H28" s="374" t="s">
        <v>532</v>
      </c>
      <c r="I28" s="375"/>
      <c r="J28" s="376" t="s">
        <v>535</v>
      </c>
      <c r="K28" s="189" t="str">
        <f t="shared" si="0"/>
        <v/>
      </c>
    </row>
    <row r="29" spans="2:11" ht="21.6" customHeight="1">
      <c r="B29" s="365"/>
      <c r="C29" s="365"/>
      <c r="D29" s="414"/>
      <c r="E29" s="416"/>
      <c r="F29" s="416"/>
      <c r="G29" s="366"/>
      <c r="H29" s="374" t="s">
        <v>532</v>
      </c>
      <c r="I29" s="375"/>
      <c r="J29" s="376" t="s">
        <v>535</v>
      </c>
      <c r="K29" s="189" t="str">
        <f t="shared" si="0"/>
        <v/>
      </c>
    </row>
    <row r="30" spans="2:11" ht="21.6" customHeight="1">
      <c r="B30" s="365"/>
      <c r="C30" s="365"/>
      <c r="D30" s="414"/>
      <c r="E30" s="416"/>
      <c r="F30" s="416"/>
      <c r="G30" s="366"/>
      <c r="H30" s="374" t="s">
        <v>532</v>
      </c>
      <c r="I30" s="375"/>
      <c r="J30" s="376" t="s">
        <v>533</v>
      </c>
      <c r="K30" s="189" t="str">
        <f t="shared" si="0"/>
        <v/>
      </c>
    </row>
    <row r="31" spans="2:11" ht="21.6" customHeight="1">
      <c r="B31" s="365"/>
      <c r="C31" s="365"/>
      <c r="D31" s="414"/>
      <c r="E31" s="416"/>
      <c r="F31" s="416"/>
      <c r="G31" s="366"/>
      <c r="H31" s="374" t="s">
        <v>534</v>
      </c>
      <c r="I31" s="375"/>
      <c r="J31" s="376" t="s">
        <v>535</v>
      </c>
      <c r="K31" s="189" t="str">
        <f t="shared" si="0"/>
        <v/>
      </c>
    </row>
    <row r="32" spans="2:11" ht="21.6" customHeight="1">
      <c r="B32" s="365"/>
      <c r="C32" s="365"/>
      <c r="D32" s="414"/>
      <c r="E32" s="416"/>
      <c r="F32" s="416"/>
      <c r="G32" s="366"/>
      <c r="H32" s="374" t="s">
        <v>532</v>
      </c>
      <c r="I32" s="375"/>
      <c r="J32" s="376" t="s">
        <v>535</v>
      </c>
      <c r="K32" s="189" t="str">
        <f t="shared" si="0"/>
        <v/>
      </c>
    </row>
    <row r="33" spans="2:11" ht="21.6" customHeight="1">
      <c r="B33" s="365"/>
      <c r="C33" s="365"/>
      <c r="D33" s="414"/>
      <c r="E33" s="416"/>
      <c r="F33" s="416"/>
      <c r="G33" s="366"/>
      <c r="H33" s="374" t="s">
        <v>532</v>
      </c>
      <c r="I33" s="375"/>
      <c r="J33" s="376" t="s">
        <v>535</v>
      </c>
      <c r="K33" s="189" t="str">
        <f t="shared" si="0"/>
        <v/>
      </c>
    </row>
    <row r="34" spans="2:11" ht="21.6" customHeight="1">
      <c r="B34" s="365"/>
      <c r="C34" s="365"/>
      <c r="D34" s="414"/>
      <c r="E34" s="416"/>
      <c r="F34" s="416"/>
      <c r="G34" s="366"/>
      <c r="H34" s="374" t="s">
        <v>532</v>
      </c>
      <c r="I34" s="375"/>
      <c r="J34" s="376" t="s">
        <v>535</v>
      </c>
      <c r="K34" s="189" t="str">
        <f t="shared" si="0"/>
        <v/>
      </c>
    </row>
    <row r="35" spans="2:11" ht="21.6" customHeight="1">
      <c r="B35" s="365"/>
      <c r="C35" s="365"/>
      <c r="D35" s="414"/>
      <c r="E35" s="416"/>
      <c r="F35" s="416"/>
      <c r="G35" s="366"/>
      <c r="H35" s="374" t="s">
        <v>532</v>
      </c>
      <c r="I35" s="375"/>
      <c r="J35" s="376" t="s">
        <v>535</v>
      </c>
      <c r="K35" s="189" t="str">
        <f t="shared" si="0"/>
        <v/>
      </c>
    </row>
    <row r="36" spans="2:11" ht="21.6" customHeight="1">
      <c r="B36" s="365"/>
      <c r="C36" s="365"/>
      <c r="D36" s="414"/>
      <c r="E36" s="416"/>
      <c r="F36" s="416"/>
      <c r="G36" s="366"/>
      <c r="H36" s="374" t="s">
        <v>532</v>
      </c>
      <c r="I36" s="375"/>
      <c r="J36" s="376" t="s">
        <v>533</v>
      </c>
      <c r="K36" s="189" t="str">
        <f t="shared" si="0"/>
        <v/>
      </c>
    </row>
    <row r="37" spans="2:11" ht="21.6" customHeight="1">
      <c r="B37" s="365"/>
      <c r="C37" s="365"/>
      <c r="D37" s="414"/>
      <c r="E37" s="416"/>
      <c r="F37" s="416"/>
      <c r="G37" s="366"/>
      <c r="H37" s="374" t="s">
        <v>532</v>
      </c>
      <c r="I37" s="375"/>
      <c r="J37" s="376" t="s">
        <v>535</v>
      </c>
      <c r="K37" s="189" t="str">
        <f t="shared" si="0"/>
        <v/>
      </c>
    </row>
    <row r="38" spans="2:11" ht="21.6" customHeight="1">
      <c r="B38" s="365"/>
      <c r="C38" s="365"/>
      <c r="D38" s="414"/>
      <c r="E38" s="416"/>
      <c r="F38" s="416"/>
      <c r="G38" s="366"/>
      <c r="H38" s="374" t="s">
        <v>532</v>
      </c>
      <c r="I38" s="375"/>
      <c r="J38" s="376" t="s">
        <v>535</v>
      </c>
      <c r="K38" s="189" t="str">
        <f t="shared" si="0"/>
        <v/>
      </c>
    </row>
    <row r="39" spans="2:11" ht="21.6" customHeight="1">
      <c r="B39" s="365"/>
      <c r="C39" s="365"/>
      <c r="D39" s="414"/>
      <c r="E39" s="416"/>
      <c r="F39" s="416"/>
      <c r="G39" s="366"/>
      <c r="H39" s="374" t="s">
        <v>532</v>
      </c>
      <c r="I39" s="375"/>
      <c r="J39" s="376" t="s">
        <v>535</v>
      </c>
      <c r="K39" s="189" t="str">
        <f t="shared" si="0"/>
        <v/>
      </c>
    </row>
    <row r="40" spans="2:11" ht="21.6" customHeight="1">
      <c r="B40" s="365"/>
      <c r="C40" s="365"/>
      <c r="D40" s="414"/>
      <c r="E40" s="416"/>
      <c r="F40" s="416"/>
      <c r="G40" s="366"/>
      <c r="H40" s="374" t="s">
        <v>532</v>
      </c>
      <c r="I40" s="375"/>
      <c r="J40" s="376" t="s">
        <v>535</v>
      </c>
      <c r="K40" s="189" t="str">
        <f t="shared" si="0"/>
        <v/>
      </c>
    </row>
    <row r="41" spans="2:11" ht="21.6" customHeight="1">
      <c r="B41" s="365"/>
      <c r="C41" s="365"/>
      <c r="D41" s="414"/>
      <c r="E41" s="416"/>
      <c r="F41" s="416"/>
      <c r="G41" s="366"/>
      <c r="H41" s="374" t="s">
        <v>532</v>
      </c>
      <c r="I41" s="375"/>
      <c r="J41" s="376" t="s">
        <v>535</v>
      </c>
      <c r="K41" s="189" t="str">
        <f t="shared" si="0"/>
        <v/>
      </c>
    </row>
    <row r="42" spans="2:11" ht="21.6" customHeight="1">
      <c r="B42" s="365"/>
      <c r="C42" s="365"/>
      <c r="D42" s="414"/>
      <c r="E42" s="416"/>
      <c r="F42" s="416"/>
      <c r="G42" s="366"/>
      <c r="H42" s="374" t="s">
        <v>532</v>
      </c>
      <c r="I42" s="375"/>
      <c r="J42" s="376" t="s">
        <v>533</v>
      </c>
      <c r="K42" s="189" t="str">
        <f t="shared" si="0"/>
        <v/>
      </c>
    </row>
    <row r="43" spans="2:11" ht="21.6" customHeight="1">
      <c r="B43" s="365"/>
      <c r="C43" s="365"/>
      <c r="D43" s="414"/>
      <c r="E43" s="416"/>
      <c r="F43" s="416"/>
      <c r="G43" s="366"/>
      <c r="H43" s="374" t="s">
        <v>532</v>
      </c>
      <c r="I43" s="375"/>
      <c r="J43" s="376" t="s">
        <v>533</v>
      </c>
      <c r="K43" s="189" t="str">
        <f t="shared" si="0"/>
        <v/>
      </c>
    </row>
    <row r="44" spans="2:11" ht="21.6" customHeight="1">
      <c r="B44" s="365"/>
      <c r="C44" s="365"/>
      <c r="D44" s="414"/>
      <c r="E44" s="416"/>
      <c r="F44" s="416"/>
      <c r="G44" s="366"/>
      <c r="H44" s="374" t="s">
        <v>532</v>
      </c>
      <c r="I44" s="375"/>
      <c r="J44" s="376" t="s">
        <v>535</v>
      </c>
      <c r="K44" s="189" t="str">
        <f t="shared" si="0"/>
        <v/>
      </c>
    </row>
    <row r="45" spans="2:11" ht="21.6" customHeight="1">
      <c r="B45" s="365"/>
      <c r="C45" s="365"/>
      <c r="D45" s="414"/>
      <c r="E45" s="416"/>
      <c r="F45" s="416"/>
      <c r="G45" s="366"/>
      <c r="H45" s="374" t="s">
        <v>534</v>
      </c>
      <c r="I45" s="375"/>
      <c r="J45" s="376" t="s">
        <v>535</v>
      </c>
      <c r="K45" s="189" t="str">
        <f t="shared" si="0"/>
        <v/>
      </c>
    </row>
    <row r="46" spans="2:11" ht="21.6" customHeight="1">
      <c r="B46" s="365"/>
      <c r="C46" s="365"/>
      <c r="D46" s="414"/>
      <c r="E46" s="416"/>
      <c r="F46" s="416"/>
      <c r="G46" s="366"/>
      <c r="H46" s="374" t="s">
        <v>532</v>
      </c>
      <c r="I46" s="375"/>
      <c r="J46" s="376" t="s">
        <v>533</v>
      </c>
      <c r="K46" s="189" t="str">
        <f t="shared" si="0"/>
        <v/>
      </c>
    </row>
    <row r="47" spans="2:11" ht="21.6" customHeight="1">
      <c r="B47" s="365"/>
      <c r="C47" s="365"/>
      <c r="D47" s="414"/>
      <c r="E47" s="416"/>
      <c r="F47" s="416"/>
      <c r="G47" s="366"/>
      <c r="H47" s="374" t="s">
        <v>532</v>
      </c>
      <c r="I47" s="375"/>
      <c r="J47" s="376" t="s">
        <v>535</v>
      </c>
      <c r="K47" s="189" t="str">
        <f t="shared" si="0"/>
        <v/>
      </c>
    </row>
    <row r="48" spans="2:11" ht="21.6" customHeight="1">
      <c r="B48" s="365"/>
      <c r="C48" s="365"/>
      <c r="D48" s="414"/>
      <c r="E48" s="416"/>
      <c r="F48" s="416"/>
      <c r="G48" s="366"/>
      <c r="H48" s="374" t="s">
        <v>532</v>
      </c>
      <c r="I48" s="375"/>
      <c r="J48" s="376" t="s">
        <v>535</v>
      </c>
      <c r="K48" s="189" t="str">
        <f t="shared" si="0"/>
        <v/>
      </c>
    </row>
    <row r="49" spans="2:11" ht="21.6" customHeight="1">
      <c r="B49" s="365"/>
      <c r="C49" s="365"/>
      <c r="D49" s="414"/>
      <c r="E49" s="416"/>
      <c r="F49" s="416"/>
      <c r="G49" s="366"/>
      <c r="H49" s="374" t="s">
        <v>532</v>
      </c>
      <c r="I49" s="375"/>
      <c r="J49" s="376" t="s">
        <v>535</v>
      </c>
      <c r="K49" s="189" t="str">
        <f t="shared" si="0"/>
        <v/>
      </c>
    </row>
    <row r="50" spans="2:11" ht="21.6" customHeight="1" thickBot="1">
      <c r="B50" s="365"/>
      <c r="C50" s="365"/>
      <c r="D50" s="414"/>
      <c r="E50" s="417"/>
      <c r="F50" s="417"/>
      <c r="G50" s="366"/>
      <c r="H50" s="377" t="s">
        <v>532</v>
      </c>
      <c r="I50" s="378"/>
      <c r="J50" s="379" t="s">
        <v>535</v>
      </c>
      <c r="K50" s="189" t="str">
        <f t="shared" si="0"/>
        <v/>
      </c>
    </row>
    <row r="51" spans="2:11" ht="21.6" customHeight="1"/>
    <row r="52" spans="2:11" ht="21.6" customHeight="1"/>
    <row r="53" spans="2:11" ht="21.6" customHeight="1"/>
    <row r="54" spans="2:11" ht="21.6" customHeight="1"/>
    <row r="55" spans="2:11" ht="21.6" customHeight="1"/>
    <row r="56" spans="2:11" ht="21.6" customHeight="1"/>
    <row r="57" spans="2:11" ht="21.6" customHeight="1"/>
    <row r="58" spans="2:11" ht="21.6" customHeight="1"/>
    <row r="59" spans="2:11" ht="21.6" customHeight="1"/>
    <row r="60" spans="2:11" ht="21.6" customHeight="1"/>
    <row r="61" spans="2:11" ht="21.6" customHeight="1"/>
    <row r="62" spans="2:11" ht="21.6" customHeight="1"/>
    <row r="63" spans="2:11" ht="21.6" customHeight="1"/>
    <row r="64" spans="2:11"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row r="113" ht="21.6" customHeight="1"/>
    <row r="114" ht="21.6" customHeight="1"/>
    <row r="115" ht="21.6" customHeight="1"/>
    <row r="116" ht="21.6" customHeight="1"/>
    <row r="117" ht="21.6" customHeight="1"/>
  </sheetData>
  <sheetProtection algorithmName="SHA-512" hashValue="Xzg8m7qrALpqlRMHlZ7qlu1rD44WthP32q4JpAoTnlCkLgaRDZZWaw4MVq/cxgl463lYqPVX0w5JHcFc1wc3tQ==" saltValue="xzQQfKysnQCKJ3d83gLp0w==" spinCount="100000" sheet="1" selectLockedCells="1"/>
  <dataConsolidate/>
  <mergeCells count="1">
    <mergeCell ref="G3:J3"/>
  </mergeCells>
  <phoneticPr fontId="1"/>
  <dataValidations count="1">
    <dataValidation type="list" allowBlank="1" showInputMessage="1" showErrorMessage="1" sqref="E4:F50" xr:uid="{00000000-0002-0000-0E00-000000000000}">
      <formula1>"有,無"</formula1>
    </dataValidation>
  </dataValidations>
  <hyperlinks>
    <hyperlink ref="L4" location="要望書!A1" display="要望書に戻る" xr:uid="{00000000-0004-0000-0E00-000000000000}"/>
  </hyperlinks>
  <pageMargins left="0.7" right="0.7" top="0.75" bottom="0.75" header="0.3" footer="0.3"/>
  <pageSetup paperSize="9" scale="7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チェックリスト </vt:lpstr>
      <vt:lpstr>要望書</vt:lpstr>
      <vt:lpstr>要望額調書記入の方法・注意事項</vt:lpstr>
      <vt:lpstr>インプットシート</vt:lpstr>
      <vt:lpstr>要望額調書（1年目）</vt:lpstr>
      <vt:lpstr>要望額調書（2年目）</vt:lpstr>
      <vt:lpstr>要望額調書（3年目）</vt:lpstr>
      <vt:lpstr>触れないでください。</vt:lpstr>
      <vt:lpstr>【参考】全体予算</vt:lpstr>
      <vt:lpstr>事業実施スケジュール</vt:lpstr>
      <vt:lpstr>備品購入理由書</vt:lpstr>
      <vt:lpstr>アンケート</vt:lpstr>
      <vt:lpstr>別紙1</vt:lpstr>
      <vt:lpstr>別紙２</vt:lpstr>
      <vt:lpstr>別紙３</vt:lpstr>
      <vt:lpstr>【参考】全体予算!Print_Area</vt:lpstr>
      <vt:lpstr>アンケート!Print_Area</vt:lpstr>
      <vt:lpstr>インプットシート!Print_Area</vt:lpstr>
      <vt:lpstr>事業実施スケジュール!Print_Area</vt:lpstr>
      <vt:lpstr>備品購入理由書!Print_Area</vt:lpstr>
      <vt:lpstr>別紙1!Print_Area</vt:lpstr>
      <vt:lpstr>別紙２!Print_Area</vt:lpstr>
      <vt:lpstr>別紙３!Print_Area</vt:lpstr>
      <vt:lpstr>'要望額調書（1年目）'!Print_Area</vt:lpstr>
      <vt:lpstr>'要望額調書（2年目）'!Print_Area</vt:lpstr>
      <vt:lpstr>'要望額調書（3年目）'!Print_Area</vt:lpstr>
      <vt:lpstr>要望額調書記入の方法・注意事項!Print_Area</vt:lpstr>
      <vt:lpstr>要望書!Print_Area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2020-12-25T07:26:56Z</dcterms:modified>
</cp:coreProperties>
</file>